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filterPrivacy="1"/>
  <xr:revisionPtr revIDLastSave="0" documentId="13_ncr:1_{E1FD3666-3C86-4AF9-B063-BF41D0D73062}" xr6:coauthVersionLast="36" xr6:coauthVersionMax="36" xr10:uidLastSave="{00000000-0000-0000-0000-000000000000}"/>
  <bookViews>
    <workbookView xWindow="0" yWindow="0" windowWidth="22260" windowHeight="12645" xr2:uid="{00000000-000D-0000-FFFF-FFFF00000000}"/>
  </bookViews>
  <sheets>
    <sheet name="Notes" sheetId="28" r:id="rId1"/>
    <sheet name="Definitions" sheetId="29" r:id="rId2"/>
    <sheet name="Core Services C1" sheetId="25" r:id="rId3"/>
    <sheet name="C2" sheetId="9" r:id="rId4"/>
    <sheet name="C3" sheetId="10" r:id="rId5"/>
    <sheet name="C4" sheetId="11" r:id="rId6"/>
    <sheet name="C5" sheetId="12" r:id="rId7"/>
    <sheet name="Primary Care Medical P1" sheetId="18" r:id="rId8"/>
    <sheet name="P2" sheetId="19" r:id="rId9"/>
    <sheet name="P3" sheetId="20" r:id="rId10"/>
    <sheet name="P4" sheetId="21" r:id="rId11"/>
    <sheet name="P5" sheetId="22" r:id="rId12"/>
    <sheet name="Specialised S1" sheetId="1" r:id="rId13"/>
    <sheet name="S2" sheetId="3" r:id="rId14"/>
    <sheet name="S3" sheetId="4" r:id="rId15"/>
    <sheet name="S4" sheetId="5" r:id="rId16"/>
    <sheet name="S5" sheetId="6" r:id="rId17"/>
    <sheet name="Total Place-based T1" sheetId="13" r:id="rId18"/>
    <sheet name="T2" sheetId="14" r:id="rId19"/>
    <sheet name="T3" sheetId="15" r:id="rId20"/>
    <sheet name="T4" sheetId="16" r:id="rId21"/>
    <sheet name="T5" sheetId="17" r:id="rId22"/>
    <sheet name="ref" sheetId="23" state="hidden" r:id="rId23"/>
  </sheets>
  <externalReferences>
    <externalReference r:id="rId24"/>
    <externalReference r:id="rId25"/>
    <externalReference r:id="rId26"/>
    <externalReference r:id="rId27"/>
    <externalReference r:id="rId28"/>
  </externalReferences>
  <definedNames>
    <definedName name="___INDEX_SHEET___ASAP_Utilities" localSheetId="0">#REF!</definedName>
    <definedName name="___INDEX_SHEET___ASAP_Utilities">#REF!</definedName>
    <definedName name="_1_01_Chapters">#REF!</definedName>
    <definedName name="_10_10_Other_Lists">#REF!</definedName>
    <definedName name="_11_11_U_Groups">#REF!</definedName>
    <definedName name="_12_12_PBCs">#REF!</definedName>
    <definedName name="_2_02_Subchapters">#REF!</definedName>
    <definedName name="_3_03_HRGs">#REF!</definedName>
    <definedName name="_4_04_Code_to_Group_Table">#REF!</definedName>
    <definedName name="_5_05_Group_to_Split_Table">#REF!</definedName>
    <definedName name="_6_06_Flags">#REF!</definedName>
    <definedName name="_7_07_Hierarchy_Lists">#REF!</definedName>
    <definedName name="_8_08_Global_Lists">#REF!</definedName>
    <definedName name="_9_09_CC_Lists">#REF!</definedName>
    <definedName name="_ADS2010">[1]ADS2010_Map!$G$7:$G$388</definedName>
    <definedName name="_C2G_Including_Desc___ChapterSub_and_Crosstab">#REF!</definedName>
    <definedName name="_C2G_Split_inc_Desc_Crosstab">#REF!</definedName>
    <definedName name="_xlcn.WorksheetConnection_findCCGslikeminesimilar10andclustersApril2018testv5combinedAsian.xlsxTable191" hidden="1">Table19</definedName>
    <definedName name="_xlcn.WorksheetConnection_findCCGslikeminesimilar10andclustersApril2018testv5combinedAsian.xlsxTable201" hidden="1">Table20</definedName>
    <definedName name="AgeQuintiles">[2]CCG1819!$T$9:$T$200</definedName>
    <definedName name="Agg2Baseline1516">#REF!</definedName>
    <definedName name="Agg2Baseline1819">#REF!</definedName>
    <definedName name="Agg2CloseDfT1516">#REF!</definedName>
    <definedName name="Agg2CloseDfT1819">#REF!</definedName>
    <definedName name="Agg2CloseTarget1617FirstRow">#REF!</definedName>
    <definedName name="Agg2CloseTarget1920FirstRow">#REF!</definedName>
    <definedName name="Agg2OpenTarget1617FirstRow">#REF!</definedName>
    <definedName name="Agg2OpenTarget1920FirstRow">#REF!</definedName>
    <definedName name="Agg2WgtPop1920FirstRow">#REF!</definedName>
    <definedName name="AggCloseTarget1617FirstRow">#REF!</definedName>
    <definedName name="AggCloseTarget1920FirstRow">#REF!</definedName>
    <definedName name="AggOpenTarget1617FirstRow">#REF!</definedName>
    <definedName name="AggOpenTarget1920FirstRow">#REF!</definedName>
    <definedName name="AggWgtPop1920FirstRow">#REF!</definedName>
    <definedName name="AggXPCOBaseline1516">#REF!</definedName>
    <definedName name="AggXPCOBaseline1819">#REF!</definedName>
    <definedName name="AggXPCOCloseDfT1516">#REF!</definedName>
    <definedName name="AggXPCOCloseDfT1819">#REF!</definedName>
    <definedName name="Alloc1920">#REF!</definedName>
    <definedName name="Alloc2021">#REF!</definedName>
    <definedName name="Alloc2122">#REF!</definedName>
    <definedName name="Alloc2223">#REF!</definedName>
    <definedName name="Alloc2324">#REF!</definedName>
    <definedName name="Allocations_2">'[3]Master File'!$C$7:$AC$264</definedName>
    <definedName name="BaseYear">#REF!</definedName>
    <definedName name="CCG18InOutLdn">[2]CCG1819!$F$9:$F$200</definedName>
    <definedName name="CCGAdjBaseline1819">#REF!</definedName>
    <definedName name="CCGCloseDfT1819">#REF!</definedName>
    <definedName name="CCGCloseTarget1920FirstRow">#REF!</definedName>
    <definedName name="CCGCodeList1819">[4]CCG1819!$B$9:$B$200</definedName>
    <definedName name="CCGOpenTarget1920FirstRow">#REF!</definedName>
    <definedName name="CCGQuanta">#REF!</definedName>
    <definedName name="CCGQuanta1819">#REF!</definedName>
    <definedName name="CCGWgtPop1920FirstRow">#REF!</definedName>
    <definedName name="CCGWPop1819">#REF!</definedName>
    <definedName name="ClosingDfTAGG1617">#REF!</definedName>
    <definedName name="ClosingDfTAGG1718">#REF!</definedName>
    <definedName name="ClosingDfTAGG1819">#REF!</definedName>
    <definedName name="ClosingDfTAGG1920">#REF!</definedName>
    <definedName name="ClosingDfTAGG2021">#REF!</definedName>
    <definedName name="ClosingDfTAGG2122">#REF!</definedName>
    <definedName name="ClosingDfTAGG2223">#REF!</definedName>
    <definedName name="ClosingDfTAGG2324">#REF!</definedName>
    <definedName name="ClosingDfTCCG1617">#REF!</definedName>
    <definedName name="ClosingDfTCCG1718">#REF!</definedName>
    <definedName name="ClosingDfTCCG1819">#REF!</definedName>
    <definedName name="ClosingDfTCCG1920">#REF!</definedName>
    <definedName name="ClosingDfTCCG2021">#REF!</definedName>
    <definedName name="ClosingDfTCCG2122">#REF!</definedName>
    <definedName name="ClosingDfTCCG2223">#REF!</definedName>
    <definedName name="ClosingDfTCCG2324">#REF!</definedName>
    <definedName name="ClosingDfTPCM1617">#REF!</definedName>
    <definedName name="ClosingDfTPCM1718">#REF!</definedName>
    <definedName name="ClosingDfTPCM1819">#REF!</definedName>
    <definedName name="ClosingDfTPCM1920">#REF!</definedName>
    <definedName name="ClosingDfTPCM2021">#REF!</definedName>
    <definedName name="ClosingDfTPCM2122">#REF!</definedName>
    <definedName name="ClosingDfTPCM2223">#REF!</definedName>
    <definedName name="ClosingDfTPCM2324">#REF!</definedName>
    <definedName name="ClosingDfTSS1617">#REF!</definedName>
    <definedName name="ClosingDfTSS1718">#REF!</definedName>
    <definedName name="ClosingDfTSS1819">#REF!</definedName>
    <definedName name="ClosingDfTSS1920">#REF!</definedName>
    <definedName name="ClosingDfTSS2021">#REF!</definedName>
    <definedName name="ClosingDfTSS2122">#REF!</definedName>
    <definedName name="ClosingDfTSS2223">#REF!</definedName>
    <definedName name="ClosingDfTSS2324">#REF!</definedName>
    <definedName name="CommStream">#REF!</definedName>
    <definedName name="female">#REF!</definedName>
    <definedName name="femaleimprove">#REF!</definedName>
    <definedName name="Females">#REF!</definedName>
    <definedName name="femaletab">#REF!</definedName>
    <definedName name="FinAllocAGG1617">#REF!</definedName>
    <definedName name="FinAllocAGG1718">#REF!</definedName>
    <definedName name="FinAllocAGG1819">#REF!</definedName>
    <definedName name="FinAllocAGG1920">#REF!</definedName>
    <definedName name="FinAllocAGG2021">#REF!</definedName>
    <definedName name="FinAllocAGG2122">#REF!</definedName>
    <definedName name="FinAllocAGG2223">#REF!</definedName>
    <definedName name="FinAllocAGG2324">#REF!</definedName>
    <definedName name="FinAllocCCG1617">#REF!</definedName>
    <definedName name="FinAllocCCG1718">#REF!</definedName>
    <definedName name="FinAllocCCG1819">#REF!</definedName>
    <definedName name="FinAllocCCG1920">#REF!</definedName>
    <definedName name="FinAllocCCG2021">#REF!</definedName>
    <definedName name="FinAllocCCG2122">#REF!</definedName>
    <definedName name="FinAllocCCG2223">#REF!</definedName>
    <definedName name="FinAllocCCG2324">#REF!</definedName>
    <definedName name="FinAllocPCM1617">#REF!</definedName>
    <definedName name="FinAllocPCM1718">#REF!</definedName>
    <definedName name="FinAllocPCM1819">#REF!</definedName>
    <definedName name="FinAllocPCM1920">#REF!</definedName>
    <definedName name="FinAllocPCM2021">#REF!</definedName>
    <definedName name="FinAllocPCM2122">#REF!</definedName>
    <definedName name="FinAllocPCM2223">#REF!</definedName>
    <definedName name="FinAllocPCM2324">#REF!</definedName>
    <definedName name="FinAllocSS1617">#REF!</definedName>
    <definedName name="FinAllocSS1718">#REF!</definedName>
    <definedName name="FinAllocSS1819">#REF!</definedName>
    <definedName name="FinAllocSS1920">#REF!</definedName>
    <definedName name="FinAllocSS2021">#REF!</definedName>
    <definedName name="FinAllocSS2122">#REF!</definedName>
    <definedName name="FinAllocSS2223">#REF!</definedName>
    <definedName name="FinAllocSS2324">#REF!</definedName>
    <definedName name="fn">[5]Intro!$B$1</definedName>
    <definedName name="FormerAreaTeams">#REF!</definedName>
    <definedName name="HRG_Codes">#REF!</definedName>
    <definedName name="ICD_Codes">#REF!</definedName>
    <definedName name="IMDAgeMatrix">[2]CCG1819!$U$9:$U$200</definedName>
    <definedName name="IMDdecile">#REF!</definedName>
    <definedName name="IMDQuintiles">[2]CCG1819!$S$9:$S$200</definedName>
    <definedName name="male" localSheetId="0">#REF!</definedName>
    <definedName name="male">#REF!</definedName>
    <definedName name="maleimprove">#REF!</definedName>
    <definedName name="maletab">#REF!</definedName>
    <definedName name="MinAllocCCG1617">#REF!</definedName>
    <definedName name="MinAllocCCG1718">#REF!</definedName>
    <definedName name="MinAllocCCG1819">#REF!</definedName>
    <definedName name="MinAllocCCG1920">#REF!</definedName>
    <definedName name="MinAllocCCG2021">#REF!</definedName>
    <definedName name="MinAllocCCG2122">#REF!</definedName>
    <definedName name="MinAllocCCG2223">#REF!</definedName>
    <definedName name="MinAllocCCG2324">#REF!</definedName>
    <definedName name="MinAllocPCM1617">#REF!</definedName>
    <definedName name="MinAllocPCM1718">#REF!</definedName>
    <definedName name="MinAllocPCM1819">#REF!</definedName>
    <definedName name="MinAllocPCM1920">#REF!</definedName>
    <definedName name="MinAllocPCM2021">#REF!</definedName>
    <definedName name="MinAllocPCM2122">#REF!</definedName>
    <definedName name="MinAllocPCM2223">#REF!</definedName>
    <definedName name="MinAllocPCM2324">#REF!</definedName>
    <definedName name="MinAllocSS1617">#REF!</definedName>
    <definedName name="MinAllocSS1718">#REF!</definedName>
    <definedName name="MinAllocSS1819">#REF!</definedName>
    <definedName name="MinAllocSS1920">#REF!</definedName>
    <definedName name="MinAllocSS2021">#REF!</definedName>
    <definedName name="MinAllocSS2122">#REF!</definedName>
    <definedName name="MinAllocSS2223">#REF!</definedName>
    <definedName name="MinAllocSS2324">#REF!</definedName>
    <definedName name="MinPerCapGrowth">#REF!</definedName>
    <definedName name="newRawPop2018">#REF!</definedName>
    <definedName name="newRawPop2019">#REF!</definedName>
    <definedName name="newRawPop2020">#REF!</definedName>
    <definedName name="newRawPop2021">#REF!</definedName>
    <definedName name="newRawPop2022">#REF!</definedName>
    <definedName name="newRawPop2023">#REF!</definedName>
    <definedName name="NHSE_AreaOffice">#REF!</definedName>
    <definedName name="NHSE_Region">#REF!</definedName>
    <definedName name="Number_of_Reporting_Years">#REF!</definedName>
    <definedName name="ONSType">#REF!</definedName>
    <definedName name="OP_PERSONS">#REF!</definedName>
    <definedName name="OPCS_Codes">#REF!</definedName>
    <definedName name="PCMCloseTarget1617FirstRow">#REF!</definedName>
    <definedName name="PCMCloseTarget1920FirstRow">#REF!</definedName>
    <definedName name="PCMedBaseline1516">#REF!</definedName>
    <definedName name="PCMedBaseline1819">#REF!</definedName>
    <definedName name="PCMedCloseDfT1516">#REF!</definedName>
    <definedName name="PCMedCloseDfT1819">#REF!</definedName>
    <definedName name="PCMedQuanta">#REF!</definedName>
    <definedName name="PCMedQuanta1819">#REF!</definedName>
    <definedName name="PCMedWPop1516">#REF!</definedName>
    <definedName name="PCMedWPop1819">#REF!</definedName>
    <definedName name="PCMOpenTarget1617FirstRow">#REF!</definedName>
    <definedName name="PCMOpenTarget1920FirstRow">#REF!</definedName>
    <definedName name="PCMWgtPop1920FirstRow">#REF!</definedName>
    <definedName name="PCOthCloseDfT1516">#REF!</definedName>
    <definedName name="PCOtherBaseline1516">#REF!</definedName>
    <definedName name="PCOtherBaseline1819">#REF!</definedName>
    <definedName name="PCOtherCloseTarget1617FirstRow">#REF!</definedName>
    <definedName name="PCOtherOpenTarget1617FirstRow">#REF!</definedName>
    <definedName name="PCOtherQuanta">#REF!</definedName>
    <definedName name="PCOtherQuanta1819">#REF!</definedName>
    <definedName name="PCOtherWPop1516">#REF!</definedName>
    <definedName name="PCOtherWPop1819">#REF!</definedName>
    <definedName name="Persons">#REF!</definedName>
    <definedName name="_xlnm.Print_Area" localSheetId="3">'C2'!$A$2:$V$250</definedName>
    <definedName name="_xlnm.Print_Area" localSheetId="4">'C3'!$A$2:$V$250</definedName>
    <definedName name="_xlnm.Print_Area" localSheetId="5">'C4'!$A$2:$V$250</definedName>
    <definedName name="_xlnm.Print_Area" localSheetId="6">'C5'!$A$2:$V$250</definedName>
    <definedName name="_xlnm.Print_Area" localSheetId="2">'Core Services C1'!$A$2:$V$250</definedName>
    <definedName name="_xlnm.Print_Area" localSheetId="0">Notes!$A$1:$H$40</definedName>
    <definedName name="_xlnm.Print_Area" localSheetId="8">'P2'!$A$2:$W$250</definedName>
    <definedName name="_xlnm.Print_Area" localSheetId="9">'P3'!$A$2:$W$250</definedName>
    <definedName name="_xlnm.Print_Area" localSheetId="10">'P4'!$A$2:$W$250</definedName>
    <definedName name="_xlnm.Print_Area" localSheetId="11">'P5'!$A$2:$W$250</definedName>
    <definedName name="_xlnm.Print_Area" localSheetId="7">'Primary Care Medical P1'!$A$2:$W$250</definedName>
    <definedName name="_xlnm.Print_Area" localSheetId="13">'S2'!$A$2:$V$250</definedName>
    <definedName name="_xlnm.Print_Area" localSheetId="14">'S3'!$A$2:$V$250</definedName>
    <definedName name="_xlnm.Print_Area" localSheetId="15">'S4'!$A$2:$V$250</definedName>
    <definedName name="_xlnm.Print_Area" localSheetId="16">'S5'!$A$2:$V$250</definedName>
    <definedName name="_xlnm.Print_Area" localSheetId="12">'Specialised S1'!$A$2:$V$250</definedName>
    <definedName name="_xlnm.Print_Area" localSheetId="18">'T2'!$A$2:$V$250</definedName>
    <definedName name="_xlnm.Print_Area" localSheetId="19">'T3'!$A$2:$V$250</definedName>
    <definedName name="_xlnm.Print_Area" localSheetId="20">'T4'!$A$2:$V$250</definedName>
    <definedName name="_xlnm.Print_Area" localSheetId="21">'T5'!$A$2:$V$250</definedName>
    <definedName name="_xlnm.Print_Area" localSheetId="17">'Total Place-based T1'!$A$2:$V$250</definedName>
    <definedName name="_xlnm.Print_Titles" localSheetId="3">'C2'!$2:$7</definedName>
    <definedName name="_xlnm.Print_Titles" localSheetId="4">'C3'!$2:$7</definedName>
    <definedName name="_xlnm.Print_Titles" localSheetId="5">'C4'!$2:$7</definedName>
    <definedName name="_xlnm.Print_Titles" localSheetId="6">'C5'!$2:$7</definedName>
    <definedName name="_xlnm.Print_Titles" localSheetId="2">'Core Services C1'!$2:$7</definedName>
    <definedName name="_xlnm.Print_Titles" localSheetId="8">'P2'!$2:$7</definedName>
    <definedName name="_xlnm.Print_Titles" localSheetId="9">'P3'!$2:$7</definedName>
    <definedName name="_xlnm.Print_Titles" localSheetId="10">'P4'!$2:$7</definedName>
    <definedName name="_xlnm.Print_Titles" localSheetId="11">'P5'!$2:$7</definedName>
    <definedName name="_xlnm.Print_Titles" localSheetId="7">'Primary Care Medical P1'!$2:$7</definedName>
    <definedName name="_xlnm.Print_Titles" localSheetId="13">'S2'!$2:$7</definedName>
    <definedName name="_xlnm.Print_Titles" localSheetId="14">'S3'!$2:$7</definedName>
    <definedName name="_xlnm.Print_Titles" localSheetId="15">'S4'!$2:$7</definedName>
    <definedName name="_xlnm.Print_Titles" localSheetId="16">'S5'!$2:$7</definedName>
    <definedName name="_xlnm.Print_Titles" localSheetId="12">'Specialised S1'!$2:$7</definedName>
    <definedName name="_xlnm.Print_Titles" localSheetId="18">'T2'!$2:$7</definedName>
    <definedName name="_xlnm.Print_Titles" localSheetId="19">'T3'!$2:$7</definedName>
    <definedName name="_xlnm.Print_Titles" localSheetId="20">'T4'!$2:$7</definedName>
    <definedName name="_xlnm.Print_Titles" localSheetId="21">'T5'!$2:$7</definedName>
    <definedName name="_xlnm.Print_Titles" localSheetId="17">'Total Place-based T1'!$2:$7</definedName>
    <definedName name="RawPop2015">#REF!</definedName>
    <definedName name="RawPop2016">#REF!</definedName>
    <definedName name="RawPop2017">#REF!</definedName>
    <definedName name="RawPop2018">#REF!</definedName>
    <definedName name="RawPop2019">#REF!</definedName>
    <definedName name="RawPop2020">#REF!</definedName>
    <definedName name="Region18">[2]CCG1819!$E$9:$E$200</definedName>
    <definedName name="ReportingYears">#REF!</definedName>
    <definedName name="SSBaseline1516">#REF!</definedName>
    <definedName name="SSBaseline1819">#REF!</definedName>
    <definedName name="SSCloseDfT1516">#REF!</definedName>
    <definedName name="SSCloseDfT1819">#REF!</definedName>
    <definedName name="SSCloseTarget1617FirstRow">#REF!</definedName>
    <definedName name="SSCloseTarget1920FirstRow">#REF!</definedName>
    <definedName name="SSOpenTarget1617FirstRow">#REF!</definedName>
    <definedName name="SSOpenTarget1920FirstRow">#REF!</definedName>
    <definedName name="SSQuanta">#REF!</definedName>
    <definedName name="SSQuanta1819">#REF!</definedName>
    <definedName name="SSWgtPop1920FirstRow">#REF!</definedName>
    <definedName name="SSWPop1516">#REF!</definedName>
    <definedName name="SSWPop1819">#REF!</definedName>
    <definedName name="Threshold">#REF!</definedName>
    <definedName name="TrackVariable">#REF!</definedName>
    <definedName name="Years">ref!$G$8:$G$12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309" i="19" l="1"/>
  <c r="T308" i="19"/>
  <c r="T307" i="19"/>
  <c r="T306" i="19"/>
  <c r="T305" i="19"/>
  <c r="T304" i="19"/>
  <c r="T303" i="19"/>
  <c r="T302" i="19"/>
  <c r="T301" i="19"/>
  <c r="T300" i="19"/>
  <c r="T299" i="19"/>
  <c r="T298" i="19"/>
  <c r="T297" i="19"/>
  <c r="T296" i="19"/>
  <c r="T295" i="19"/>
  <c r="T294" i="19"/>
  <c r="T293" i="19"/>
  <c r="T292" i="19"/>
  <c r="T291" i="19"/>
  <c r="T290" i="19"/>
  <c r="T289" i="19"/>
  <c r="T288" i="19"/>
  <c r="T287" i="19"/>
  <c r="T286" i="19"/>
  <c r="T285" i="19"/>
  <c r="T284" i="19"/>
  <c r="T283" i="19"/>
  <c r="T282" i="19"/>
  <c r="T281" i="19"/>
  <c r="T280" i="19"/>
  <c r="T279" i="19"/>
  <c r="T278" i="19"/>
  <c r="T277" i="19"/>
  <c r="T276" i="19"/>
  <c r="T275" i="19"/>
  <c r="T274" i="19"/>
  <c r="T273" i="19"/>
  <c r="T272" i="19"/>
  <c r="T271" i="19"/>
  <c r="T270" i="19"/>
  <c r="T269" i="19"/>
  <c r="T268" i="19"/>
  <c r="T263" i="19"/>
  <c r="T262" i="19"/>
  <c r="T261" i="19"/>
  <c r="T260" i="19"/>
  <c r="T259" i="19"/>
  <c r="T258" i="19"/>
  <c r="T257" i="19"/>
  <c r="T309" i="20"/>
  <c r="T308" i="20"/>
  <c r="T307" i="20"/>
  <c r="T306" i="20"/>
  <c r="T305" i="20"/>
  <c r="T304" i="20"/>
  <c r="T303" i="20"/>
  <c r="T302" i="20"/>
  <c r="T301" i="20"/>
  <c r="T300" i="20"/>
  <c r="T299" i="20"/>
  <c r="T298" i="20"/>
  <c r="T297" i="20"/>
  <c r="T296" i="20"/>
  <c r="T295" i="20"/>
  <c r="T294" i="20"/>
  <c r="T293" i="20"/>
  <c r="T292" i="20"/>
  <c r="T291" i="20"/>
  <c r="T290" i="20"/>
  <c r="T289" i="20"/>
  <c r="T288" i="20"/>
  <c r="T287" i="20"/>
  <c r="T286" i="20"/>
  <c r="T285" i="20"/>
  <c r="T284" i="20"/>
  <c r="T283" i="20"/>
  <c r="T282" i="20"/>
  <c r="T281" i="20"/>
  <c r="T280" i="20"/>
  <c r="T279" i="20"/>
  <c r="T278" i="20"/>
  <c r="T277" i="20"/>
  <c r="T276" i="20"/>
  <c r="T275" i="20"/>
  <c r="T274" i="20"/>
  <c r="T273" i="20"/>
  <c r="T272" i="20"/>
  <c r="T271" i="20"/>
  <c r="T270" i="20"/>
  <c r="T269" i="20"/>
  <c r="T268" i="20"/>
  <c r="T263" i="20"/>
  <c r="T262" i="20"/>
  <c r="T261" i="20"/>
  <c r="T260" i="20"/>
  <c r="T259" i="20"/>
  <c r="T258" i="20"/>
  <c r="T257" i="20"/>
  <c r="T309" i="21"/>
  <c r="T308" i="21"/>
  <c r="T307" i="21"/>
  <c r="T306" i="21"/>
  <c r="T305" i="21"/>
  <c r="T304" i="21"/>
  <c r="T303" i="21"/>
  <c r="T302" i="21"/>
  <c r="T301" i="21"/>
  <c r="T300" i="21"/>
  <c r="T299" i="21"/>
  <c r="T298" i="21"/>
  <c r="T297" i="21"/>
  <c r="T296" i="21"/>
  <c r="T295" i="21"/>
  <c r="T294" i="21"/>
  <c r="T293" i="21"/>
  <c r="T292" i="21"/>
  <c r="T291" i="21"/>
  <c r="T290" i="21"/>
  <c r="T289" i="21"/>
  <c r="T288" i="21"/>
  <c r="T287" i="21"/>
  <c r="T286" i="21"/>
  <c r="T285" i="21"/>
  <c r="T284" i="21"/>
  <c r="T283" i="21"/>
  <c r="T282" i="21"/>
  <c r="T281" i="21"/>
  <c r="T280" i="21"/>
  <c r="T279" i="21"/>
  <c r="T278" i="21"/>
  <c r="T277" i="21"/>
  <c r="T276" i="21"/>
  <c r="T275" i="21"/>
  <c r="T274" i="21"/>
  <c r="T273" i="21"/>
  <c r="T272" i="21"/>
  <c r="T271" i="21"/>
  <c r="T270" i="21"/>
  <c r="T269" i="21"/>
  <c r="T268" i="21"/>
  <c r="T263" i="21"/>
  <c r="T262" i="21"/>
  <c r="T261" i="21"/>
  <c r="T260" i="21"/>
  <c r="T259" i="21"/>
  <c r="T258" i="21"/>
  <c r="T257" i="21"/>
  <c r="T309" i="22"/>
  <c r="T308" i="22"/>
  <c r="T307" i="22"/>
  <c r="T306" i="22"/>
  <c r="T305" i="22"/>
  <c r="T304" i="22"/>
  <c r="T303" i="22"/>
  <c r="T302" i="22"/>
  <c r="T301" i="22"/>
  <c r="T300" i="22"/>
  <c r="T299" i="22"/>
  <c r="T298" i="22"/>
  <c r="T297" i="22"/>
  <c r="T296" i="22"/>
  <c r="T295" i="22"/>
  <c r="T294" i="22"/>
  <c r="T293" i="22"/>
  <c r="T292" i="22"/>
  <c r="T291" i="22"/>
  <c r="T290" i="22"/>
  <c r="T289" i="22"/>
  <c r="T288" i="22"/>
  <c r="T287" i="22"/>
  <c r="T286" i="22"/>
  <c r="T285" i="22"/>
  <c r="T284" i="22"/>
  <c r="T283" i="22"/>
  <c r="T282" i="22"/>
  <c r="T281" i="22"/>
  <c r="T280" i="22"/>
  <c r="T279" i="22"/>
  <c r="T278" i="22"/>
  <c r="T277" i="22"/>
  <c r="T276" i="22"/>
  <c r="T275" i="22"/>
  <c r="T274" i="22"/>
  <c r="T273" i="22"/>
  <c r="T272" i="22"/>
  <c r="T271" i="22"/>
  <c r="T270" i="22"/>
  <c r="T269" i="22"/>
  <c r="T268" i="22"/>
  <c r="T263" i="22"/>
  <c r="T262" i="22"/>
  <c r="T261" i="22"/>
  <c r="T260" i="22"/>
  <c r="T259" i="22"/>
  <c r="T258" i="22"/>
  <c r="T257" i="22"/>
  <c r="T309" i="18"/>
  <c r="T308" i="18"/>
  <c r="T307" i="18"/>
  <c r="T306" i="18"/>
  <c r="T305" i="18"/>
  <c r="T304" i="18"/>
  <c r="T303" i="18"/>
  <c r="T302" i="18"/>
  <c r="T301" i="18"/>
  <c r="T300" i="18"/>
  <c r="T299" i="18"/>
  <c r="T298" i="18"/>
  <c r="T297" i="18"/>
  <c r="T296" i="18"/>
  <c r="T295" i="18"/>
  <c r="T294" i="18"/>
  <c r="T293" i="18"/>
  <c r="T292" i="18"/>
  <c r="T291" i="18"/>
  <c r="T290" i="18"/>
  <c r="T289" i="18"/>
  <c r="T288" i="18"/>
  <c r="T287" i="18"/>
  <c r="T286" i="18"/>
  <c r="T285" i="18"/>
  <c r="T284" i="18"/>
  <c r="T283" i="18"/>
  <c r="T282" i="18"/>
  <c r="T281" i="18"/>
  <c r="T280" i="18"/>
  <c r="T279" i="18"/>
  <c r="T278" i="18"/>
  <c r="T277" i="18"/>
  <c r="T276" i="18"/>
  <c r="T275" i="18"/>
  <c r="T274" i="18"/>
  <c r="T273" i="18"/>
  <c r="T272" i="18"/>
  <c r="T271" i="18"/>
  <c r="T270" i="18"/>
  <c r="T269" i="18"/>
  <c r="T268" i="18"/>
  <c r="T263" i="18"/>
  <c r="T264" i="18" s="1"/>
  <c r="T262" i="18"/>
  <c r="T261" i="18"/>
  <c r="T260" i="18"/>
  <c r="T259" i="18"/>
  <c r="T258" i="18"/>
  <c r="T257" i="18"/>
  <c r="S309" i="19"/>
  <c r="S308" i="19"/>
  <c r="S307" i="19"/>
  <c r="S306" i="19"/>
  <c r="S305" i="19"/>
  <c r="S304" i="19"/>
  <c r="S303" i="19"/>
  <c r="S302" i="19"/>
  <c r="S301" i="19"/>
  <c r="S300" i="19"/>
  <c r="S299" i="19"/>
  <c r="S298" i="19"/>
  <c r="S297" i="19"/>
  <c r="S296" i="19"/>
  <c r="S295" i="19"/>
  <c r="S294" i="19"/>
  <c r="S293" i="19"/>
  <c r="S292" i="19"/>
  <c r="S291" i="19"/>
  <c r="S290" i="19"/>
  <c r="S289" i="19"/>
  <c r="S288" i="19"/>
  <c r="S287" i="19"/>
  <c r="S286" i="19"/>
  <c r="S285" i="19"/>
  <c r="S284" i="19"/>
  <c r="S283" i="19"/>
  <c r="S282" i="19"/>
  <c r="S281" i="19"/>
  <c r="S280" i="19"/>
  <c r="S279" i="19"/>
  <c r="S278" i="19"/>
  <c r="S277" i="19"/>
  <c r="S276" i="19"/>
  <c r="S275" i="19"/>
  <c r="S274" i="19"/>
  <c r="S273" i="19"/>
  <c r="S272" i="19"/>
  <c r="S271" i="19"/>
  <c r="S270" i="19"/>
  <c r="S269" i="19"/>
  <c r="S268" i="19"/>
  <c r="S263" i="19"/>
  <c r="S262" i="19"/>
  <c r="S261" i="19"/>
  <c r="S260" i="19"/>
  <c r="S259" i="19"/>
  <c r="S258" i="19"/>
  <c r="S257" i="19"/>
  <c r="S264" i="19" s="1"/>
  <c r="S309" i="20"/>
  <c r="S308" i="20"/>
  <c r="S307" i="20"/>
  <c r="S306" i="20"/>
  <c r="S305" i="20"/>
  <c r="S304" i="20"/>
  <c r="S303" i="20"/>
  <c r="S302" i="20"/>
  <c r="S301" i="20"/>
  <c r="S300" i="20"/>
  <c r="S299" i="20"/>
  <c r="S298" i="20"/>
  <c r="S297" i="20"/>
  <c r="S296" i="20"/>
  <c r="S295" i="20"/>
  <c r="S294" i="20"/>
  <c r="S293" i="20"/>
  <c r="S292" i="20"/>
  <c r="S291" i="20"/>
  <c r="S290" i="20"/>
  <c r="S289" i="20"/>
  <c r="S288" i="20"/>
  <c r="S287" i="20"/>
  <c r="S286" i="20"/>
  <c r="S285" i="20"/>
  <c r="S284" i="20"/>
  <c r="S283" i="20"/>
  <c r="S282" i="20"/>
  <c r="S281" i="20"/>
  <c r="S280" i="20"/>
  <c r="S279" i="20"/>
  <c r="S278" i="20"/>
  <c r="S277" i="20"/>
  <c r="S276" i="20"/>
  <c r="S275" i="20"/>
  <c r="S274" i="20"/>
  <c r="S273" i="20"/>
  <c r="S272" i="20"/>
  <c r="S271" i="20"/>
  <c r="S270" i="20"/>
  <c r="S269" i="20"/>
  <c r="S268" i="20"/>
  <c r="S263" i="20"/>
  <c r="S262" i="20"/>
  <c r="S261" i="20"/>
  <c r="S260" i="20"/>
  <c r="S259" i="20"/>
  <c r="S258" i="20"/>
  <c r="S257" i="20"/>
  <c r="S309" i="21"/>
  <c r="S308" i="21"/>
  <c r="S307" i="21"/>
  <c r="S306" i="21"/>
  <c r="S305" i="21"/>
  <c r="S304" i="21"/>
  <c r="S303" i="21"/>
  <c r="S302" i="21"/>
  <c r="S301" i="21"/>
  <c r="S300" i="21"/>
  <c r="S299" i="21"/>
  <c r="S298" i="21"/>
  <c r="S297" i="21"/>
  <c r="S296" i="21"/>
  <c r="S295" i="21"/>
  <c r="S294" i="21"/>
  <c r="S293" i="21"/>
  <c r="S292" i="21"/>
  <c r="S291" i="21"/>
  <c r="S290" i="21"/>
  <c r="S289" i="21"/>
  <c r="S288" i="21"/>
  <c r="S287" i="21"/>
  <c r="S286" i="21"/>
  <c r="S285" i="21"/>
  <c r="S284" i="21"/>
  <c r="S283" i="21"/>
  <c r="S282" i="21"/>
  <c r="S281" i="21"/>
  <c r="S280" i="21"/>
  <c r="S279" i="21"/>
  <c r="S278" i="21"/>
  <c r="S277" i="21"/>
  <c r="S276" i="21"/>
  <c r="S275" i="21"/>
  <c r="S274" i="21"/>
  <c r="S273" i="21"/>
  <c r="S272" i="21"/>
  <c r="S271" i="21"/>
  <c r="S270" i="21"/>
  <c r="S269" i="21"/>
  <c r="S268" i="21"/>
  <c r="S263" i="21"/>
  <c r="S262" i="21"/>
  <c r="S261" i="21"/>
  <c r="S260" i="21"/>
  <c r="S259" i="21"/>
  <c r="S258" i="21"/>
  <c r="S257" i="21"/>
  <c r="S309" i="22"/>
  <c r="S308" i="22"/>
  <c r="S307" i="22"/>
  <c r="S306" i="22"/>
  <c r="S305" i="22"/>
  <c r="S304" i="22"/>
  <c r="S303" i="22"/>
  <c r="S302" i="22"/>
  <c r="S301" i="22"/>
  <c r="S300" i="22"/>
  <c r="S299" i="22"/>
  <c r="S298" i="22"/>
  <c r="S297" i="22"/>
  <c r="S296" i="22"/>
  <c r="S295" i="22"/>
  <c r="S294" i="22"/>
  <c r="S293" i="22"/>
  <c r="S292" i="22"/>
  <c r="S291" i="22"/>
  <c r="S290" i="22"/>
  <c r="S289" i="22"/>
  <c r="S288" i="22"/>
  <c r="S287" i="22"/>
  <c r="S286" i="22"/>
  <c r="S285" i="22"/>
  <c r="S284" i="22"/>
  <c r="S283" i="22"/>
  <c r="S282" i="22"/>
  <c r="S281" i="22"/>
  <c r="S280" i="22"/>
  <c r="S279" i="22"/>
  <c r="S278" i="22"/>
  <c r="S277" i="22"/>
  <c r="S276" i="22"/>
  <c r="S275" i="22"/>
  <c r="S274" i="22"/>
  <c r="S273" i="22"/>
  <c r="S272" i="22"/>
  <c r="S271" i="22"/>
  <c r="S270" i="22"/>
  <c r="S269" i="22"/>
  <c r="S268" i="22"/>
  <c r="S263" i="22"/>
  <c r="S262" i="22"/>
  <c r="S261" i="22"/>
  <c r="S260" i="22"/>
  <c r="S259" i="22"/>
  <c r="S258" i="22"/>
  <c r="S257" i="22"/>
  <c r="S309" i="18"/>
  <c r="S308" i="18"/>
  <c r="S307" i="18"/>
  <c r="S306" i="18"/>
  <c r="S305" i="18"/>
  <c r="S304" i="18"/>
  <c r="S303" i="18"/>
  <c r="S302" i="18"/>
  <c r="S301" i="18"/>
  <c r="S300" i="18"/>
  <c r="S299" i="18"/>
  <c r="S298" i="18"/>
  <c r="S297" i="18"/>
  <c r="S296" i="18"/>
  <c r="S295" i="18"/>
  <c r="S294" i="18"/>
  <c r="S293" i="18"/>
  <c r="S292" i="18"/>
  <c r="S291" i="18"/>
  <c r="S290" i="18"/>
  <c r="S289" i="18"/>
  <c r="S288" i="18"/>
  <c r="S287" i="18"/>
  <c r="S286" i="18"/>
  <c r="S285" i="18"/>
  <c r="S284" i="18"/>
  <c r="S283" i="18"/>
  <c r="S282" i="18"/>
  <c r="S281" i="18"/>
  <c r="S280" i="18"/>
  <c r="S279" i="18"/>
  <c r="S278" i="18"/>
  <c r="S277" i="18"/>
  <c r="S276" i="18"/>
  <c r="S275" i="18"/>
  <c r="S274" i="18"/>
  <c r="S273" i="18"/>
  <c r="S272" i="18"/>
  <c r="S271" i="18"/>
  <c r="S270" i="18"/>
  <c r="S269" i="18"/>
  <c r="S268" i="18"/>
  <c r="S263" i="18"/>
  <c r="S262" i="18"/>
  <c r="S261" i="18"/>
  <c r="S260" i="18"/>
  <c r="S259" i="18"/>
  <c r="S258" i="18"/>
  <c r="S257" i="18"/>
  <c r="S264" i="18" s="1"/>
  <c r="R309" i="19"/>
  <c r="R308" i="19"/>
  <c r="R307" i="19"/>
  <c r="R306" i="19"/>
  <c r="R305" i="19"/>
  <c r="R304" i="19"/>
  <c r="R303" i="19"/>
  <c r="R302" i="19"/>
  <c r="R301" i="19"/>
  <c r="R300" i="19"/>
  <c r="R299" i="19"/>
  <c r="R298" i="19"/>
  <c r="R297" i="19"/>
  <c r="R296" i="19"/>
  <c r="R295" i="19"/>
  <c r="R294" i="19"/>
  <c r="R293" i="19"/>
  <c r="R292" i="19"/>
  <c r="R291" i="19"/>
  <c r="R290" i="19"/>
  <c r="R289" i="19"/>
  <c r="R288" i="19"/>
  <c r="R287" i="19"/>
  <c r="R286" i="19"/>
  <c r="R285" i="19"/>
  <c r="R284" i="19"/>
  <c r="R283" i="19"/>
  <c r="R282" i="19"/>
  <c r="R281" i="19"/>
  <c r="R280" i="19"/>
  <c r="R279" i="19"/>
  <c r="R278" i="19"/>
  <c r="R277" i="19"/>
  <c r="R276" i="19"/>
  <c r="R275" i="19"/>
  <c r="R274" i="19"/>
  <c r="R273" i="19"/>
  <c r="R272" i="19"/>
  <c r="R271" i="19"/>
  <c r="R270" i="19"/>
  <c r="R269" i="19"/>
  <c r="R268" i="19"/>
  <c r="R263" i="19"/>
  <c r="R262" i="19"/>
  <c r="R261" i="19"/>
  <c r="R260" i="19"/>
  <c r="R259" i="19"/>
  <c r="R258" i="19"/>
  <c r="R257" i="19"/>
  <c r="R309" i="20"/>
  <c r="R308" i="20"/>
  <c r="R307" i="20"/>
  <c r="R306" i="20"/>
  <c r="R305" i="20"/>
  <c r="R304" i="20"/>
  <c r="R303" i="20"/>
  <c r="R302" i="20"/>
  <c r="R301" i="20"/>
  <c r="R300" i="20"/>
  <c r="R299" i="20"/>
  <c r="R298" i="20"/>
  <c r="R297" i="20"/>
  <c r="R296" i="20"/>
  <c r="R295" i="20"/>
  <c r="R294" i="20"/>
  <c r="R293" i="20"/>
  <c r="R292" i="20"/>
  <c r="R291" i="20"/>
  <c r="R290" i="20"/>
  <c r="R289" i="20"/>
  <c r="R288" i="20"/>
  <c r="R287" i="20"/>
  <c r="R286" i="20"/>
  <c r="R285" i="20"/>
  <c r="R284" i="20"/>
  <c r="R283" i="20"/>
  <c r="R282" i="20"/>
  <c r="R281" i="20"/>
  <c r="R280" i="20"/>
  <c r="R279" i="20"/>
  <c r="R278" i="20"/>
  <c r="R277" i="20"/>
  <c r="R276" i="20"/>
  <c r="R275" i="20"/>
  <c r="R274" i="20"/>
  <c r="R273" i="20"/>
  <c r="R272" i="20"/>
  <c r="R271" i="20"/>
  <c r="R270" i="20"/>
  <c r="R269" i="20"/>
  <c r="R268" i="20"/>
  <c r="R263" i="20"/>
  <c r="R262" i="20"/>
  <c r="R261" i="20"/>
  <c r="R260" i="20"/>
  <c r="R259" i="20"/>
  <c r="R258" i="20"/>
  <c r="R257" i="20"/>
  <c r="R309" i="21"/>
  <c r="R308" i="21"/>
  <c r="R307" i="21"/>
  <c r="R306" i="21"/>
  <c r="R305" i="21"/>
  <c r="R304" i="21"/>
  <c r="R303" i="21"/>
  <c r="R302" i="21"/>
  <c r="R301" i="21"/>
  <c r="R300" i="21"/>
  <c r="R299" i="21"/>
  <c r="R298" i="21"/>
  <c r="R297" i="21"/>
  <c r="R296" i="21"/>
  <c r="R295" i="21"/>
  <c r="R294" i="21"/>
  <c r="R293" i="21"/>
  <c r="R292" i="21"/>
  <c r="R291" i="21"/>
  <c r="R290" i="21"/>
  <c r="R289" i="21"/>
  <c r="R288" i="21"/>
  <c r="R287" i="21"/>
  <c r="R286" i="21"/>
  <c r="R285" i="21"/>
  <c r="R284" i="21"/>
  <c r="R283" i="21"/>
  <c r="R282" i="21"/>
  <c r="R281" i="21"/>
  <c r="R280" i="21"/>
  <c r="R279" i="21"/>
  <c r="R278" i="21"/>
  <c r="R277" i="21"/>
  <c r="R276" i="21"/>
  <c r="R275" i="21"/>
  <c r="R274" i="21"/>
  <c r="R273" i="21"/>
  <c r="R272" i="21"/>
  <c r="R271" i="21"/>
  <c r="R270" i="21"/>
  <c r="R269" i="21"/>
  <c r="R268" i="21"/>
  <c r="R263" i="21"/>
  <c r="R262" i="21"/>
  <c r="R261" i="21"/>
  <c r="R260" i="21"/>
  <c r="R259" i="21"/>
  <c r="R258" i="21"/>
  <c r="R257" i="21"/>
  <c r="R309" i="22"/>
  <c r="R308" i="22"/>
  <c r="R307" i="22"/>
  <c r="R306" i="22"/>
  <c r="R305" i="22"/>
  <c r="R304" i="22"/>
  <c r="R303" i="22"/>
  <c r="R302" i="22"/>
  <c r="R301" i="22"/>
  <c r="R300" i="22"/>
  <c r="R299" i="22"/>
  <c r="R298" i="22"/>
  <c r="R297" i="22"/>
  <c r="R296" i="22"/>
  <c r="R295" i="22"/>
  <c r="R294" i="22"/>
  <c r="R293" i="22"/>
  <c r="R292" i="22"/>
  <c r="R291" i="22"/>
  <c r="R290" i="22"/>
  <c r="R289" i="22"/>
  <c r="R288" i="22"/>
  <c r="R287" i="22"/>
  <c r="R286" i="22"/>
  <c r="R285" i="22"/>
  <c r="R284" i="22"/>
  <c r="R283" i="22"/>
  <c r="R282" i="22"/>
  <c r="R281" i="22"/>
  <c r="R280" i="22"/>
  <c r="R279" i="22"/>
  <c r="R278" i="22"/>
  <c r="R277" i="22"/>
  <c r="R276" i="22"/>
  <c r="R275" i="22"/>
  <c r="R274" i="22"/>
  <c r="R273" i="22"/>
  <c r="R272" i="22"/>
  <c r="R271" i="22"/>
  <c r="R270" i="22"/>
  <c r="R269" i="22"/>
  <c r="R268" i="22"/>
  <c r="R263" i="22"/>
  <c r="R262" i="22"/>
  <c r="R261" i="22"/>
  <c r="R260" i="22"/>
  <c r="R259" i="22"/>
  <c r="R258" i="22"/>
  <c r="R257" i="22"/>
  <c r="R309" i="18"/>
  <c r="R308" i="18"/>
  <c r="R307" i="18"/>
  <c r="R306" i="18"/>
  <c r="R305" i="18"/>
  <c r="R304" i="18"/>
  <c r="R303" i="18"/>
  <c r="R302" i="18"/>
  <c r="R301" i="18"/>
  <c r="R300" i="18"/>
  <c r="R299" i="18"/>
  <c r="R298" i="18"/>
  <c r="R297" i="18"/>
  <c r="R296" i="18"/>
  <c r="R295" i="18"/>
  <c r="R294" i="18"/>
  <c r="R293" i="18"/>
  <c r="R292" i="18"/>
  <c r="R291" i="18"/>
  <c r="R290" i="18"/>
  <c r="R289" i="18"/>
  <c r="R288" i="18"/>
  <c r="R287" i="18"/>
  <c r="R286" i="18"/>
  <c r="R285" i="18"/>
  <c r="R284" i="18"/>
  <c r="R283" i="18"/>
  <c r="R282" i="18"/>
  <c r="R281" i="18"/>
  <c r="R280" i="18"/>
  <c r="R279" i="18"/>
  <c r="R278" i="18"/>
  <c r="R277" i="18"/>
  <c r="R276" i="18"/>
  <c r="R275" i="18"/>
  <c r="R274" i="18"/>
  <c r="R273" i="18"/>
  <c r="R272" i="18"/>
  <c r="R271" i="18"/>
  <c r="R270" i="18"/>
  <c r="R269" i="18"/>
  <c r="R268" i="18"/>
  <c r="R263" i="18"/>
  <c r="R262" i="18"/>
  <c r="R261" i="18"/>
  <c r="R260" i="18"/>
  <c r="R259" i="18"/>
  <c r="R258" i="18"/>
  <c r="R257" i="18"/>
  <c r="T310" i="18" l="1"/>
  <c r="T310" i="22"/>
  <c r="T264" i="22"/>
  <c r="T264" i="20"/>
  <c r="T264" i="21"/>
  <c r="T310" i="21"/>
  <c r="T310" i="20"/>
  <c r="T310" i="19"/>
  <c r="T264" i="19"/>
  <c r="S310" i="19"/>
  <c r="S310" i="18"/>
  <c r="S310" i="22"/>
  <c r="S264" i="22"/>
  <c r="S264" i="20"/>
  <c r="S264" i="21"/>
  <c r="S310" i="21"/>
  <c r="S310" i="20"/>
  <c r="R264" i="22"/>
  <c r="R310" i="22"/>
  <c r="R310" i="21"/>
  <c r="R264" i="21"/>
  <c r="R310" i="20"/>
  <c r="R310" i="18"/>
  <c r="R264" i="20"/>
  <c r="R310" i="19"/>
  <c r="R264" i="18"/>
  <c r="R264" i="19"/>
  <c r="I308" i="25" l="1"/>
  <c r="J259" i="9" l="1"/>
  <c r="AA247" i="9" l="1"/>
  <c r="AA247" i="10"/>
  <c r="AA247" i="11"/>
  <c r="AA247" i="12"/>
  <c r="AB247" i="18"/>
  <c r="AB247" i="19"/>
  <c r="AB247" i="20"/>
  <c r="AB247" i="21"/>
  <c r="AB247" i="22"/>
  <c r="AA247" i="1"/>
  <c r="AA247" i="3"/>
  <c r="AA247" i="4"/>
  <c r="AA247" i="5"/>
  <c r="AA247" i="6"/>
  <c r="AA247" i="13"/>
  <c r="AA247" i="14"/>
  <c r="AA247" i="15"/>
  <c r="AA247" i="16"/>
  <c r="AA247" i="17"/>
  <c r="AA247" i="25"/>
  <c r="AA245" i="9"/>
  <c r="AA245" i="10"/>
  <c r="AA245" i="11"/>
  <c r="AA245" i="12"/>
  <c r="AB245" i="18"/>
  <c r="AB245" i="19"/>
  <c r="AB245" i="20"/>
  <c r="AB245" i="21"/>
  <c r="AB245" i="22"/>
  <c r="AA245" i="1"/>
  <c r="AA245" i="3"/>
  <c r="AA245" i="4"/>
  <c r="AA245" i="5"/>
  <c r="AA245" i="6"/>
  <c r="AA245" i="13"/>
  <c r="AA245" i="14"/>
  <c r="AA245" i="15"/>
  <c r="AA245" i="16"/>
  <c r="AA245" i="17"/>
  <c r="AA245" i="25"/>
  <c r="AA243" i="9"/>
  <c r="AA243" i="10"/>
  <c r="AA243" i="11"/>
  <c r="AA243" i="12"/>
  <c r="AB243" i="18"/>
  <c r="AB243" i="19"/>
  <c r="AB243" i="20"/>
  <c r="AB243" i="21"/>
  <c r="AB243" i="22"/>
  <c r="AA243" i="1"/>
  <c r="AA243" i="3"/>
  <c r="AA243" i="4"/>
  <c r="AA243" i="5"/>
  <c r="AA243" i="6"/>
  <c r="AA243" i="13"/>
  <c r="AA243" i="14"/>
  <c r="AA243" i="15"/>
  <c r="AA243" i="16"/>
  <c r="AA243" i="17"/>
  <c r="AA243" i="25"/>
  <c r="AA239" i="9"/>
  <c r="AA239" i="10"/>
  <c r="AA239" i="11"/>
  <c r="AA239" i="12"/>
  <c r="AB239" i="18"/>
  <c r="AB239" i="19"/>
  <c r="AB239" i="20"/>
  <c r="AB239" i="21"/>
  <c r="AB239" i="22"/>
  <c r="AA239" i="1"/>
  <c r="AA239" i="3"/>
  <c r="AA239" i="4"/>
  <c r="AA239" i="5"/>
  <c r="AA239" i="6"/>
  <c r="AA239" i="13"/>
  <c r="AA239" i="14"/>
  <c r="AA239" i="15"/>
  <c r="AA239" i="16"/>
  <c r="AA239" i="17"/>
  <c r="AA239" i="25"/>
  <c r="AA237" i="9"/>
  <c r="AA237" i="10"/>
  <c r="AA237" i="11"/>
  <c r="AA237" i="12"/>
  <c r="AB237" i="18"/>
  <c r="AB237" i="19"/>
  <c r="AB237" i="20"/>
  <c r="AB237" i="21"/>
  <c r="AB237" i="22"/>
  <c r="AA237" i="1"/>
  <c r="AA237" i="3"/>
  <c r="AA237" i="4"/>
  <c r="AA237" i="5"/>
  <c r="AA237" i="6"/>
  <c r="AA237" i="13"/>
  <c r="AA237" i="14"/>
  <c r="AA237" i="15"/>
  <c r="AA237" i="16"/>
  <c r="AA237" i="17"/>
  <c r="AA237" i="25"/>
  <c r="AA235" i="9"/>
  <c r="AA235" i="10"/>
  <c r="AA235" i="11"/>
  <c r="AA235" i="12"/>
  <c r="AB235" i="18"/>
  <c r="AB235" i="19"/>
  <c r="AB235" i="20"/>
  <c r="AB235" i="21"/>
  <c r="AB235" i="22"/>
  <c r="AA235" i="1"/>
  <c r="AA235" i="3"/>
  <c r="AA235" i="4"/>
  <c r="AA235" i="5"/>
  <c r="AA235" i="6"/>
  <c r="AA235" i="13"/>
  <c r="AA235" i="14"/>
  <c r="AA235" i="15"/>
  <c r="AA235" i="16"/>
  <c r="AA235" i="17"/>
  <c r="AA235" i="25"/>
  <c r="AA232" i="9"/>
  <c r="AA232" i="10"/>
  <c r="AA232" i="11"/>
  <c r="AA232" i="12"/>
  <c r="AB232" i="18"/>
  <c r="AB232" i="19"/>
  <c r="AB232" i="20"/>
  <c r="AB232" i="21"/>
  <c r="AB232" i="22"/>
  <c r="AA232" i="1"/>
  <c r="AA232" i="3"/>
  <c r="AA232" i="4"/>
  <c r="AA232" i="5"/>
  <c r="AA232" i="6"/>
  <c r="AA232" i="13"/>
  <c r="AA232" i="14"/>
  <c r="AA232" i="15"/>
  <c r="AA232" i="16"/>
  <c r="AA232" i="17"/>
  <c r="AA232" i="25"/>
  <c r="AA229" i="9"/>
  <c r="AA229" i="10"/>
  <c r="AA229" i="11"/>
  <c r="AA229" i="12"/>
  <c r="AB229" i="18"/>
  <c r="AB229" i="19"/>
  <c r="AB229" i="20"/>
  <c r="AB229" i="21"/>
  <c r="AB229" i="22"/>
  <c r="AA229" i="1"/>
  <c r="AA229" i="3"/>
  <c r="AA229" i="4"/>
  <c r="AA229" i="5"/>
  <c r="AA229" i="6"/>
  <c r="AA229" i="13"/>
  <c r="AA229" i="14"/>
  <c r="AA229" i="15"/>
  <c r="AA229" i="16"/>
  <c r="AA229" i="17"/>
  <c r="AA229" i="25"/>
  <c r="AA225" i="9"/>
  <c r="AA225" i="10"/>
  <c r="AA225" i="11"/>
  <c r="AA225" i="12"/>
  <c r="AB225" i="18"/>
  <c r="AB225" i="19"/>
  <c r="AB225" i="20"/>
  <c r="AB225" i="21"/>
  <c r="AB225" i="22"/>
  <c r="AA225" i="1"/>
  <c r="AA225" i="3"/>
  <c r="AA225" i="4"/>
  <c r="AA225" i="5"/>
  <c r="AA225" i="6"/>
  <c r="AA225" i="13"/>
  <c r="AA225" i="14"/>
  <c r="AA225" i="15"/>
  <c r="AA225" i="16"/>
  <c r="AA225" i="17"/>
  <c r="AA225" i="25"/>
  <c r="AA217" i="9"/>
  <c r="AA217" i="10"/>
  <c r="AA217" i="11"/>
  <c r="AA217" i="12"/>
  <c r="AB217" i="18"/>
  <c r="AB217" i="19"/>
  <c r="AB217" i="20"/>
  <c r="AB217" i="21"/>
  <c r="AB217" i="22"/>
  <c r="AA217" i="1"/>
  <c r="AA217" i="3"/>
  <c r="AA217" i="4"/>
  <c r="AA217" i="5"/>
  <c r="AA217" i="6"/>
  <c r="AA217" i="13"/>
  <c r="AA217" i="14"/>
  <c r="AA217" i="15"/>
  <c r="AA217" i="16"/>
  <c r="AA217" i="17"/>
  <c r="AA217" i="25"/>
  <c r="AA213" i="9"/>
  <c r="AA213" i="10"/>
  <c r="AA213" i="11"/>
  <c r="AA213" i="12"/>
  <c r="AB213" i="18"/>
  <c r="AB213" i="19"/>
  <c r="AB213" i="20"/>
  <c r="AB213" i="21"/>
  <c r="AB213" i="22"/>
  <c r="AA213" i="1"/>
  <c r="AA213" i="3"/>
  <c r="AA213" i="4"/>
  <c r="AA213" i="5"/>
  <c r="AA213" i="6"/>
  <c r="AA213" i="13"/>
  <c r="AA213" i="14"/>
  <c r="AA213" i="15"/>
  <c r="AA213" i="16"/>
  <c r="AA213" i="17"/>
  <c r="AA213" i="25"/>
  <c r="AA209" i="9"/>
  <c r="AA209" i="10"/>
  <c r="AA209" i="11"/>
  <c r="AA209" i="12"/>
  <c r="AB209" i="18"/>
  <c r="AB209" i="19"/>
  <c r="AB209" i="20"/>
  <c r="AB209" i="21"/>
  <c r="AB209" i="22"/>
  <c r="AA209" i="1"/>
  <c r="AA209" i="3"/>
  <c r="AA209" i="4"/>
  <c r="AA209" i="5"/>
  <c r="AA209" i="6"/>
  <c r="AA209" i="13"/>
  <c r="AA209" i="14"/>
  <c r="AA209" i="15"/>
  <c r="AA209" i="16"/>
  <c r="AA209" i="17"/>
  <c r="AA209" i="25"/>
  <c r="AA200" i="9"/>
  <c r="AA200" i="10"/>
  <c r="AA200" i="11"/>
  <c r="AA200" i="12"/>
  <c r="AB200" i="18"/>
  <c r="AB200" i="19"/>
  <c r="AB200" i="20"/>
  <c r="AB200" i="21"/>
  <c r="AB200" i="22"/>
  <c r="AA200" i="1"/>
  <c r="AA200" i="3"/>
  <c r="AA200" i="4"/>
  <c r="AA200" i="5"/>
  <c r="AA200" i="6"/>
  <c r="AA200" i="13"/>
  <c r="AA200" i="14"/>
  <c r="AA200" i="15"/>
  <c r="AA200" i="16"/>
  <c r="AA200" i="17"/>
  <c r="AA200" i="25"/>
  <c r="AA190" i="9"/>
  <c r="AA190" i="10"/>
  <c r="AA190" i="11"/>
  <c r="AA190" i="12"/>
  <c r="AB190" i="18"/>
  <c r="AB190" i="19"/>
  <c r="AB190" i="20"/>
  <c r="AB190" i="21"/>
  <c r="AB190" i="22"/>
  <c r="AA190" i="1"/>
  <c r="AA190" i="3"/>
  <c r="AA190" i="4"/>
  <c r="AA190" i="5"/>
  <c r="AA190" i="6"/>
  <c r="AA190" i="13"/>
  <c r="AA190" i="14"/>
  <c r="AA190" i="15"/>
  <c r="AA190" i="16"/>
  <c r="AA190" i="17"/>
  <c r="AA190" i="25"/>
  <c r="AA183" i="9"/>
  <c r="AA183" i="10"/>
  <c r="AA183" i="11"/>
  <c r="AA183" i="12"/>
  <c r="AB183" i="18"/>
  <c r="AB183" i="19"/>
  <c r="AB183" i="20"/>
  <c r="AB183" i="21"/>
  <c r="AB183" i="22"/>
  <c r="AA183" i="1"/>
  <c r="AA183" i="3"/>
  <c r="AA183" i="4"/>
  <c r="AA183" i="5"/>
  <c r="AA183" i="6"/>
  <c r="AA183" i="13"/>
  <c r="AA183" i="14"/>
  <c r="AA183" i="15"/>
  <c r="AA183" i="16"/>
  <c r="AA183" i="17"/>
  <c r="AA183" i="25"/>
  <c r="AA176" i="9"/>
  <c r="AA176" i="10"/>
  <c r="AA176" i="11"/>
  <c r="AA176" i="12"/>
  <c r="AB176" i="18"/>
  <c r="AB176" i="19"/>
  <c r="AB176" i="20"/>
  <c r="AB176" i="21"/>
  <c r="AB176" i="22"/>
  <c r="AA176" i="1"/>
  <c r="AA176" i="3"/>
  <c r="AA176" i="4"/>
  <c r="AA176" i="5"/>
  <c r="AA176" i="6"/>
  <c r="AA176" i="13"/>
  <c r="AA176" i="14"/>
  <c r="AA176" i="15"/>
  <c r="AA176" i="16"/>
  <c r="AA176" i="17"/>
  <c r="AA176" i="25"/>
  <c r="AA168" i="9"/>
  <c r="AA168" i="10"/>
  <c r="AA168" i="11"/>
  <c r="AA168" i="12"/>
  <c r="AB168" i="18"/>
  <c r="AB168" i="19"/>
  <c r="AB168" i="20"/>
  <c r="AB168" i="21"/>
  <c r="AB168" i="22"/>
  <c r="AA168" i="1"/>
  <c r="AA168" i="3"/>
  <c r="AA168" i="4"/>
  <c r="AA168" i="5"/>
  <c r="AA168" i="6"/>
  <c r="AA168" i="13"/>
  <c r="AA168" i="14"/>
  <c r="AA168" i="15"/>
  <c r="AA168" i="16"/>
  <c r="AA168" i="17"/>
  <c r="AA168" i="25"/>
  <c r="AA162" i="9"/>
  <c r="AA162" i="10"/>
  <c r="AA162" i="11"/>
  <c r="AA162" i="12"/>
  <c r="AB162" i="18"/>
  <c r="AB162" i="19"/>
  <c r="AB162" i="20"/>
  <c r="AB162" i="21"/>
  <c r="AB162" i="22"/>
  <c r="AA162" i="1"/>
  <c r="AA162" i="3"/>
  <c r="AA162" i="4"/>
  <c r="AA162" i="5"/>
  <c r="AA162" i="6"/>
  <c r="AA162" i="13"/>
  <c r="AA162" i="14"/>
  <c r="AA162" i="15"/>
  <c r="AA162" i="16"/>
  <c r="AA162" i="17"/>
  <c r="AA162" i="25"/>
  <c r="AA152" i="9"/>
  <c r="AA152" i="10"/>
  <c r="AA152" i="11"/>
  <c r="AA152" i="12"/>
  <c r="AB152" i="18"/>
  <c r="AB152" i="19"/>
  <c r="AB152" i="20"/>
  <c r="AB152" i="21"/>
  <c r="AB152" i="22"/>
  <c r="AA152" i="1"/>
  <c r="AA152" i="3"/>
  <c r="AA152" i="4"/>
  <c r="AA152" i="5"/>
  <c r="AA152" i="6"/>
  <c r="AA152" i="13"/>
  <c r="AA152" i="14"/>
  <c r="AA152" i="15"/>
  <c r="AA152" i="16"/>
  <c r="AA152" i="17"/>
  <c r="AA152" i="25"/>
  <c r="AA146" i="9"/>
  <c r="AA146" i="10"/>
  <c r="AA146" i="11"/>
  <c r="AA146" i="12"/>
  <c r="AB146" i="18"/>
  <c r="AB146" i="19"/>
  <c r="AB146" i="20"/>
  <c r="AB146" i="21"/>
  <c r="AB146" i="22"/>
  <c r="AA146" i="1"/>
  <c r="AA146" i="3"/>
  <c r="AA146" i="4"/>
  <c r="AA146" i="5"/>
  <c r="AA146" i="6"/>
  <c r="AA146" i="13"/>
  <c r="AA146" i="14"/>
  <c r="AA146" i="15"/>
  <c r="AA146" i="16"/>
  <c r="AA146" i="17"/>
  <c r="AA146" i="25"/>
  <c r="AA142" i="9"/>
  <c r="AA142" i="10"/>
  <c r="AA142" i="11"/>
  <c r="AA142" i="12"/>
  <c r="AB142" i="18"/>
  <c r="AB142" i="19"/>
  <c r="AB142" i="20"/>
  <c r="AB142" i="21"/>
  <c r="AB142" i="22"/>
  <c r="AA142" i="1"/>
  <c r="AA142" i="3"/>
  <c r="AA142" i="4"/>
  <c r="AA142" i="5"/>
  <c r="AA142" i="6"/>
  <c r="AA142" i="13"/>
  <c r="AA142" i="14"/>
  <c r="AA142" i="15"/>
  <c r="AA142" i="16"/>
  <c r="AA142" i="17"/>
  <c r="AA142" i="25"/>
  <c r="AA138" i="9"/>
  <c r="AA138" i="10"/>
  <c r="AA138" i="11"/>
  <c r="AA138" i="12"/>
  <c r="AB138" i="18"/>
  <c r="AB138" i="19"/>
  <c r="AB138" i="20"/>
  <c r="AB138" i="21"/>
  <c r="AB138" i="22"/>
  <c r="AA138" i="1"/>
  <c r="AA138" i="3"/>
  <c r="AA138" i="4"/>
  <c r="AA138" i="5"/>
  <c r="AA138" i="6"/>
  <c r="AA138" i="13"/>
  <c r="AA138" i="14"/>
  <c r="AA138" i="15"/>
  <c r="AA138" i="16"/>
  <c r="AA138" i="17"/>
  <c r="AA138" i="25"/>
  <c r="AA134" i="9"/>
  <c r="AA134" i="10"/>
  <c r="AA134" i="11"/>
  <c r="AA134" i="12"/>
  <c r="AB134" i="18"/>
  <c r="AB134" i="19"/>
  <c r="AB134" i="20"/>
  <c r="AB134" i="21"/>
  <c r="AB134" i="22"/>
  <c r="AA134" i="1"/>
  <c r="AA134" i="3"/>
  <c r="AA134" i="4"/>
  <c r="AA134" i="5"/>
  <c r="AA134" i="6"/>
  <c r="AA134" i="13"/>
  <c r="AA134" i="14"/>
  <c r="AA134" i="15"/>
  <c r="AA134" i="16"/>
  <c r="AA134" i="17"/>
  <c r="AA134" i="25"/>
  <c r="AA128" i="9"/>
  <c r="AA128" i="10"/>
  <c r="AA128" i="11"/>
  <c r="AA128" i="12"/>
  <c r="AB128" i="18"/>
  <c r="AB128" i="19"/>
  <c r="AB128" i="20"/>
  <c r="AB128" i="21"/>
  <c r="AB128" i="22"/>
  <c r="AA128" i="1"/>
  <c r="AA128" i="3"/>
  <c r="AA128" i="4"/>
  <c r="AA128" i="5"/>
  <c r="AA128" i="6"/>
  <c r="AA128" i="13"/>
  <c r="AA128" i="14"/>
  <c r="AA128" i="15"/>
  <c r="AA128" i="16"/>
  <c r="AA128" i="17"/>
  <c r="AA128" i="25"/>
  <c r="AA125" i="9"/>
  <c r="AA125" i="10"/>
  <c r="AA125" i="11"/>
  <c r="AA125" i="12"/>
  <c r="AB125" i="18"/>
  <c r="AB125" i="19"/>
  <c r="AB125" i="20"/>
  <c r="AB125" i="21"/>
  <c r="AB125" i="22"/>
  <c r="AA125" i="1"/>
  <c r="AA125" i="3"/>
  <c r="AA125" i="4"/>
  <c r="AA125" i="5"/>
  <c r="AA125" i="6"/>
  <c r="AA125" i="13"/>
  <c r="AA125" i="14"/>
  <c r="AA125" i="15"/>
  <c r="AA125" i="16"/>
  <c r="AA125" i="17"/>
  <c r="AA125" i="25"/>
  <c r="AA122" i="9"/>
  <c r="AA122" i="10"/>
  <c r="AA122" i="11"/>
  <c r="AA122" i="12"/>
  <c r="AB122" i="18"/>
  <c r="AB122" i="19"/>
  <c r="AB122" i="20"/>
  <c r="AB122" i="21"/>
  <c r="AB122" i="22"/>
  <c r="AA122" i="1"/>
  <c r="AA122" i="3"/>
  <c r="AA122" i="4"/>
  <c r="AA122" i="5"/>
  <c r="AA122" i="6"/>
  <c r="AA122" i="13"/>
  <c r="AA122" i="14"/>
  <c r="AA122" i="15"/>
  <c r="AA122" i="16"/>
  <c r="AA122" i="17"/>
  <c r="AA122" i="25"/>
  <c r="AA117" i="9"/>
  <c r="AA117" i="10"/>
  <c r="AA117" i="11"/>
  <c r="AA117" i="12"/>
  <c r="AB117" i="18"/>
  <c r="AB117" i="19"/>
  <c r="AB117" i="20"/>
  <c r="AB117" i="21"/>
  <c r="AB117" i="22"/>
  <c r="AA117" i="1"/>
  <c r="AA117" i="3"/>
  <c r="AA117" i="4"/>
  <c r="AA117" i="5"/>
  <c r="AA117" i="6"/>
  <c r="AA117" i="13"/>
  <c r="AA117" i="14"/>
  <c r="AA117" i="15"/>
  <c r="AA117" i="16"/>
  <c r="AA117" i="17"/>
  <c r="AA117" i="25"/>
  <c r="AA113" i="9"/>
  <c r="AA113" i="10"/>
  <c r="AA113" i="11"/>
  <c r="AA113" i="12"/>
  <c r="AB113" i="18"/>
  <c r="AB113" i="19"/>
  <c r="AB113" i="20"/>
  <c r="AB113" i="21"/>
  <c r="AB113" i="22"/>
  <c r="AA113" i="1"/>
  <c r="AA113" i="3"/>
  <c r="AA113" i="4"/>
  <c r="AA113" i="5"/>
  <c r="AA113" i="6"/>
  <c r="AA113" i="13"/>
  <c r="AA113" i="14"/>
  <c r="AA113" i="15"/>
  <c r="AA113" i="16"/>
  <c r="AA113" i="17"/>
  <c r="AA113" i="25"/>
  <c r="AA111" i="9"/>
  <c r="AA111" i="10"/>
  <c r="AA111" i="11"/>
  <c r="AA111" i="12"/>
  <c r="AB111" i="18"/>
  <c r="AB111" i="19"/>
  <c r="AB111" i="20"/>
  <c r="AB111" i="21"/>
  <c r="AB111" i="22"/>
  <c r="AA111" i="1"/>
  <c r="AA111" i="3"/>
  <c r="AA111" i="4"/>
  <c r="AA111" i="5"/>
  <c r="AA111" i="6"/>
  <c r="AA111" i="13"/>
  <c r="AA111" i="14"/>
  <c r="AA111" i="15"/>
  <c r="AA111" i="16"/>
  <c r="AA111" i="17"/>
  <c r="AA111" i="25"/>
  <c r="AA106" i="9"/>
  <c r="AA106" i="10"/>
  <c r="AA106" i="11"/>
  <c r="AA106" i="12"/>
  <c r="AB106" i="18"/>
  <c r="AB106" i="19"/>
  <c r="AB106" i="20"/>
  <c r="AB106" i="21"/>
  <c r="AB106" i="22"/>
  <c r="AA106" i="1"/>
  <c r="AA106" i="3"/>
  <c r="AA106" i="4"/>
  <c r="AA106" i="5"/>
  <c r="AA106" i="6"/>
  <c r="AA106" i="13"/>
  <c r="AA106" i="14"/>
  <c r="AA106" i="15"/>
  <c r="AA106" i="16"/>
  <c r="AA106" i="17"/>
  <c r="AA106" i="25"/>
  <c r="AA102" i="9"/>
  <c r="AA102" i="10"/>
  <c r="AA102" i="11"/>
  <c r="AA102" i="12"/>
  <c r="AB102" i="18"/>
  <c r="AB102" i="19"/>
  <c r="AB102" i="20"/>
  <c r="AB102" i="21"/>
  <c r="AB102" i="22"/>
  <c r="AA102" i="1"/>
  <c r="AA102" i="3"/>
  <c r="AA102" i="4"/>
  <c r="AA102" i="5"/>
  <c r="AA102" i="6"/>
  <c r="AA102" i="13"/>
  <c r="AA102" i="14"/>
  <c r="AA102" i="15"/>
  <c r="AA102" i="16"/>
  <c r="AA102" i="17"/>
  <c r="AA102" i="25"/>
  <c r="AA95" i="9"/>
  <c r="AA95" i="10"/>
  <c r="AA95" i="11"/>
  <c r="AA95" i="12"/>
  <c r="AB95" i="18"/>
  <c r="AB95" i="19"/>
  <c r="AB95" i="20"/>
  <c r="AB95" i="21"/>
  <c r="AB95" i="22"/>
  <c r="AA95" i="1"/>
  <c r="AA95" i="3"/>
  <c r="AA95" i="4"/>
  <c r="AA95" i="5"/>
  <c r="AA95" i="6"/>
  <c r="AA95" i="13"/>
  <c r="AA95" i="14"/>
  <c r="AA95" i="15"/>
  <c r="AA95" i="16"/>
  <c r="AA95" i="17"/>
  <c r="AA95" i="25"/>
  <c r="AA90" i="9"/>
  <c r="AA90" i="10"/>
  <c r="AA90" i="11"/>
  <c r="AA90" i="12"/>
  <c r="AB90" i="18"/>
  <c r="AB90" i="19"/>
  <c r="AB90" i="20"/>
  <c r="AB90" i="21"/>
  <c r="AB90" i="22"/>
  <c r="AA90" i="1"/>
  <c r="AA90" i="3"/>
  <c r="AA90" i="4"/>
  <c r="AA90" i="5"/>
  <c r="AA90" i="6"/>
  <c r="AA90" i="13"/>
  <c r="AA90" i="14"/>
  <c r="AA90" i="15"/>
  <c r="AA90" i="16"/>
  <c r="AA90" i="17"/>
  <c r="AA90" i="25"/>
  <c r="AA88" i="9"/>
  <c r="AA88" i="10"/>
  <c r="AA88" i="11"/>
  <c r="AA88" i="12"/>
  <c r="AB88" i="18"/>
  <c r="AB88" i="19"/>
  <c r="AB88" i="20"/>
  <c r="AB88" i="21"/>
  <c r="AB88" i="22"/>
  <c r="AA88" i="1"/>
  <c r="AA88" i="3"/>
  <c r="AA88" i="4"/>
  <c r="AA88" i="5"/>
  <c r="AA88" i="6"/>
  <c r="AA88" i="13"/>
  <c r="AA88" i="14"/>
  <c r="AA88" i="15"/>
  <c r="AA88" i="16"/>
  <c r="AA88" i="17"/>
  <c r="AA88" i="25"/>
  <c r="AA85" i="9"/>
  <c r="AA85" i="10"/>
  <c r="AA85" i="11"/>
  <c r="AA85" i="12"/>
  <c r="AB85" i="18"/>
  <c r="AB85" i="19"/>
  <c r="AB85" i="20"/>
  <c r="AB85" i="21"/>
  <c r="AB85" i="22"/>
  <c r="AA85" i="1"/>
  <c r="AA85" i="3"/>
  <c r="AA85" i="4"/>
  <c r="AA85" i="5"/>
  <c r="AA85" i="6"/>
  <c r="AA85" i="13"/>
  <c r="AA85" i="14"/>
  <c r="AA85" i="15"/>
  <c r="AA85" i="16"/>
  <c r="AA85" i="17"/>
  <c r="AA85" i="25"/>
  <c r="AA77" i="9"/>
  <c r="AA77" i="10"/>
  <c r="AA77" i="11"/>
  <c r="AA77" i="12"/>
  <c r="AB77" i="18"/>
  <c r="AB77" i="19"/>
  <c r="AB77" i="20"/>
  <c r="AB77" i="21"/>
  <c r="AB77" i="22"/>
  <c r="AA77" i="1"/>
  <c r="AA77" i="3"/>
  <c r="AA77" i="4"/>
  <c r="AA77" i="5"/>
  <c r="AA77" i="6"/>
  <c r="AA77" i="13"/>
  <c r="AA77" i="14"/>
  <c r="AA77" i="15"/>
  <c r="AA77" i="16"/>
  <c r="AA77" i="17"/>
  <c r="AA77" i="25"/>
  <c r="AA64" i="9"/>
  <c r="AA64" i="10"/>
  <c r="AA64" i="11"/>
  <c r="AA64" i="12"/>
  <c r="AB64" i="18"/>
  <c r="AB64" i="19"/>
  <c r="AB64" i="20"/>
  <c r="AB64" i="21"/>
  <c r="AB64" i="22"/>
  <c r="AA64" i="1"/>
  <c r="AA64" i="3"/>
  <c r="AA64" i="4"/>
  <c r="AA64" i="5"/>
  <c r="AA64" i="6"/>
  <c r="AA64" i="13"/>
  <c r="AA64" i="14"/>
  <c r="AA64" i="15"/>
  <c r="AA64" i="16"/>
  <c r="AA64" i="17"/>
  <c r="AA64" i="25"/>
  <c r="AA53" i="9"/>
  <c r="AA53" i="10"/>
  <c r="AA53" i="11"/>
  <c r="AA53" i="12"/>
  <c r="AB53" i="18"/>
  <c r="AB78" i="18" s="1"/>
  <c r="AB53" i="19"/>
  <c r="AB53" i="20"/>
  <c r="AB53" i="21"/>
  <c r="AB53" i="22"/>
  <c r="AA53" i="1"/>
  <c r="AA53" i="3"/>
  <c r="AA53" i="4"/>
  <c r="AA53" i="5"/>
  <c r="AA53" i="6"/>
  <c r="AA53" i="13"/>
  <c r="AA53" i="14"/>
  <c r="AA53" i="15"/>
  <c r="AA53" i="16"/>
  <c r="AA53" i="17"/>
  <c r="AA53" i="25"/>
  <c r="AA43" i="9"/>
  <c r="AA43" i="10"/>
  <c r="AA43" i="11"/>
  <c r="AA43" i="12"/>
  <c r="AB43" i="18"/>
  <c r="AB43" i="19"/>
  <c r="AB43" i="20"/>
  <c r="AB43" i="21"/>
  <c r="AB43" i="22"/>
  <c r="AA43" i="1"/>
  <c r="AA43" i="3"/>
  <c r="AA43" i="4"/>
  <c r="AA43" i="5"/>
  <c r="AA43" i="6"/>
  <c r="AA43" i="13"/>
  <c r="AA43" i="14"/>
  <c r="AA43" i="15"/>
  <c r="AA43" i="16"/>
  <c r="AA43" i="17"/>
  <c r="AA43" i="25"/>
  <c r="AA37" i="9"/>
  <c r="AA37" i="10"/>
  <c r="AA37" i="11"/>
  <c r="AA37" i="12"/>
  <c r="AB37" i="18"/>
  <c r="AB37" i="19"/>
  <c r="AB37" i="20"/>
  <c r="AB37" i="21"/>
  <c r="AB37" i="22"/>
  <c r="AA37" i="1"/>
  <c r="AA37" i="3"/>
  <c r="AA37" i="4"/>
  <c r="AA37" i="5"/>
  <c r="AA37" i="6"/>
  <c r="AA37" i="13"/>
  <c r="AA37" i="14"/>
  <c r="AA37" i="15"/>
  <c r="AA37" i="16"/>
  <c r="AA37" i="17"/>
  <c r="AA37" i="25"/>
  <c r="AA30" i="9"/>
  <c r="AA30" i="10"/>
  <c r="AA30" i="11"/>
  <c r="AA30" i="12"/>
  <c r="AB30" i="18"/>
  <c r="AB30" i="19"/>
  <c r="AB30" i="20"/>
  <c r="AB30" i="21"/>
  <c r="AB30" i="22"/>
  <c r="AA30" i="1"/>
  <c r="AA30" i="3"/>
  <c r="AA30" i="4"/>
  <c r="AA30" i="5"/>
  <c r="AA30" i="6"/>
  <c r="AA30" i="13"/>
  <c r="AA30" i="14"/>
  <c r="AA30" i="15"/>
  <c r="AA30" i="16"/>
  <c r="AA30" i="17"/>
  <c r="AA30" i="25"/>
  <c r="AA20" i="9"/>
  <c r="AA20" i="10"/>
  <c r="AA20" i="11"/>
  <c r="AA20" i="12"/>
  <c r="AB20" i="18"/>
  <c r="AB20" i="19"/>
  <c r="AB20" i="20"/>
  <c r="AB20" i="21"/>
  <c r="AB20" i="22"/>
  <c r="AA20" i="1"/>
  <c r="AA20" i="3"/>
  <c r="AA20" i="4"/>
  <c r="AA20" i="5"/>
  <c r="AA20" i="6"/>
  <c r="AA20" i="13"/>
  <c r="AA20" i="14"/>
  <c r="AA20" i="15"/>
  <c r="AA20" i="16"/>
  <c r="AA20" i="17"/>
  <c r="AA20" i="25"/>
  <c r="AB230" i="22" l="1"/>
  <c r="AA230" i="15"/>
  <c r="AA44" i="12"/>
  <c r="AA78" i="15"/>
  <c r="AA78" i="9"/>
  <c r="AB78" i="22"/>
  <c r="AA153" i="9"/>
  <c r="AA44" i="9"/>
  <c r="AA191" i="16"/>
  <c r="AA78" i="17"/>
  <c r="AA78" i="13"/>
  <c r="AA126" i="11"/>
  <c r="AB230" i="20"/>
  <c r="AA78" i="6"/>
  <c r="AB191" i="19"/>
  <c r="AA78" i="1"/>
  <c r="AA44" i="14"/>
  <c r="AA126" i="15"/>
  <c r="AB248" i="22"/>
  <c r="AA44" i="1"/>
  <c r="AB44" i="19"/>
  <c r="AB78" i="19"/>
  <c r="AA153" i="15"/>
  <c r="AA230" i="14"/>
  <c r="AA78" i="5"/>
  <c r="AA126" i="6"/>
  <c r="AA153" i="14"/>
  <c r="AB153" i="21"/>
  <c r="AA191" i="5"/>
  <c r="AB248" i="19"/>
  <c r="AA248" i="6"/>
  <c r="AA78" i="25"/>
  <c r="AB153" i="20"/>
  <c r="AA78" i="16"/>
  <c r="AA44" i="17"/>
  <c r="AA126" i="4"/>
  <c r="AA230" i="9"/>
  <c r="AA230" i="5"/>
  <c r="AA230" i="12"/>
  <c r="AA44" i="10"/>
  <c r="AA78" i="10"/>
  <c r="AB153" i="18"/>
  <c r="AA44" i="5"/>
  <c r="AA44" i="15"/>
  <c r="AB44" i="22"/>
  <c r="AA191" i="15"/>
  <c r="AA191" i="9"/>
  <c r="AA230" i="11"/>
  <c r="AA248" i="1"/>
  <c r="AA230" i="4"/>
  <c r="AA78" i="14"/>
  <c r="AB126" i="22"/>
  <c r="AA191" i="4"/>
  <c r="AA230" i="6"/>
  <c r="AA230" i="10"/>
  <c r="AA248" i="15"/>
  <c r="AA126" i="17"/>
  <c r="AA44" i="13"/>
  <c r="AB44" i="20"/>
  <c r="AA78" i="3"/>
  <c r="AB153" i="19"/>
  <c r="AA153" i="1"/>
  <c r="AA153" i="10"/>
  <c r="AA191" i="11"/>
  <c r="AB191" i="20"/>
  <c r="AA248" i="14"/>
  <c r="AA191" i="17"/>
  <c r="AA248" i="17"/>
  <c r="AA230" i="17"/>
  <c r="AA153" i="17"/>
  <c r="AA126" i="16"/>
  <c r="AA153" i="16"/>
  <c r="AA230" i="16"/>
  <c r="AA248" i="16"/>
  <c r="AA44" i="16"/>
  <c r="AA126" i="14"/>
  <c r="AA191" i="14"/>
  <c r="AA230" i="13"/>
  <c r="AA153" i="13"/>
  <c r="AA248" i="13"/>
  <c r="AA191" i="13"/>
  <c r="AA126" i="13"/>
  <c r="AA191" i="6"/>
  <c r="AA44" i="6"/>
  <c r="AA153" i="6"/>
  <c r="AA153" i="5"/>
  <c r="AA248" i="5"/>
  <c r="AA126" i="5"/>
  <c r="AA153" i="4"/>
  <c r="AA78" i="4"/>
  <c r="AA248" i="4"/>
  <c r="AA44" i="4"/>
  <c r="AA230" i="3"/>
  <c r="AA126" i="3"/>
  <c r="AA153" i="3"/>
  <c r="AA248" i="3"/>
  <c r="AA44" i="3"/>
  <c r="AA191" i="3"/>
  <c r="AA230" i="1"/>
  <c r="AA191" i="1"/>
  <c r="AA126" i="1"/>
  <c r="AB191" i="22"/>
  <c r="AB153" i="22"/>
  <c r="AB191" i="21"/>
  <c r="AB126" i="21"/>
  <c r="AB44" i="21"/>
  <c r="AB78" i="21"/>
  <c r="AB230" i="21"/>
  <c r="AB248" i="21"/>
  <c r="AB78" i="20"/>
  <c r="AB126" i="20"/>
  <c r="AB248" i="20"/>
  <c r="AB230" i="19"/>
  <c r="AB126" i="19"/>
  <c r="AB191" i="18"/>
  <c r="AB126" i="18"/>
  <c r="AB44" i="18"/>
  <c r="AB230" i="18"/>
  <c r="AB248" i="18"/>
  <c r="AA191" i="12"/>
  <c r="AA248" i="12"/>
  <c r="AA78" i="12"/>
  <c r="AA126" i="12"/>
  <c r="AA153" i="12"/>
  <c r="AA44" i="11"/>
  <c r="AA153" i="11"/>
  <c r="AA78" i="11"/>
  <c r="AA248" i="11"/>
  <c r="AA248" i="10"/>
  <c r="AA126" i="10"/>
  <c r="AA191" i="10"/>
  <c r="AA248" i="9"/>
  <c r="AA126" i="9"/>
  <c r="AA248" i="25"/>
  <c r="AA230" i="25"/>
  <c r="AA191" i="25"/>
  <c r="AA153" i="25"/>
  <c r="AA126" i="25"/>
  <c r="AA44" i="25"/>
  <c r="AA268" i="9" l="1"/>
  <c r="AA269" i="9"/>
  <c r="AA270" i="9"/>
  <c r="AA271" i="9"/>
  <c r="AA272" i="9"/>
  <c r="AA273" i="9"/>
  <c r="AA274" i="9"/>
  <c r="AA275" i="9"/>
  <c r="AA276"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268" i="11"/>
  <c r="AA269" i="11"/>
  <c r="AA270" i="11"/>
  <c r="AA271" i="11"/>
  <c r="AA272" i="11"/>
  <c r="AA273" i="11"/>
  <c r="AA274" i="11"/>
  <c r="AA275" i="11"/>
  <c r="AA276" i="11"/>
  <c r="AA278" i="11"/>
  <c r="AA279" i="11"/>
  <c r="AA280" i="11"/>
  <c r="AA281" i="11"/>
  <c r="AA282" i="11"/>
  <c r="AA283" i="11"/>
  <c r="AA284" i="11"/>
  <c r="AA285" i="11"/>
  <c r="AA286" i="11"/>
  <c r="AA287" i="11"/>
  <c r="AA288" i="11"/>
  <c r="AA289" i="11"/>
  <c r="AA290" i="11"/>
  <c r="AA291" i="11"/>
  <c r="AA292" i="11"/>
  <c r="AA293" i="11"/>
  <c r="AA294" i="11"/>
  <c r="AA295" i="11"/>
  <c r="AA296" i="11"/>
  <c r="AA297" i="11"/>
  <c r="AA298" i="11"/>
  <c r="AA299" i="11"/>
  <c r="AA300" i="11"/>
  <c r="AA301" i="11"/>
  <c r="AA302" i="11"/>
  <c r="AA303" i="11"/>
  <c r="AA304" i="11"/>
  <c r="AA305" i="11"/>
  <c r="AA306" i="11"/>
  <c r="AA307" i="11"/>
  <c r="AA308" i="11"/>
  <c r="AA309" i="11"/>
  <c r="AA268" i="12"/>
  <c r="AA269" i="12"/>
  <c r="AA270" i="12"/>
  <c r="AA271" i="12"/>
  <c r="AA272" i="12"/>
  <c r="AA273" i="12"/>
  <c r="AA274" i="12"/>
  <c r="AA275" i="12"/>
  <c r="AA276" i="12"/>
  <c r="AA278" i="12"/>
  <c r="AA279" i="12"/>
  <c r="AA280" i="12"/>
  <c r="AA281" i="12"/>
  <c r="AA282" i="12"/>
  <c r="AA283" i="12"/>
  <c r="AA284" i="12"/>
  <c r="AA285" i="12"/>
  <c r="AA286" i="12"/>
  <c r="AA287" i="12"/>
  <c r="AA288" i="12"/>
  <c r="AA289" i="12"/>
  <c r="AA290" i="12"/>
  <c r="AA291" i="12"/>
  <c r="AA292" i="12"/>
  <c r="AA293" i="12"/>
  <c r="AA294" i="12"/>
  <c r="AA295" i="12"/>
  <c r="AA296" i="12"/>
  <c r="AA297" i="12"/>
  <c r="AA298" i="12"/>
  <c r="AA299" i="12"/>
  <c r="AA300" i="12"/>
  <c r="AA301" i="12"/>
  <c r="AA302" i="12"/>
  <c r="AA303" i="12"/>
  <c r="AA304" i="12"/>
  <c r="AA305" i="12"/>
  <c r="AA306" i="12"/>
  <c r="AA307" i="12"/>
  <c r="AA308" i="12"/>
  <c r="AA309" i="12"/>
  <c r="AB268" i="18"/>
  <c r="AB269" i="18"/>
  <c r="AB270" i="18"/>
  <c r="AB271" i="18"/>
  <c r="AB272" i="18"/>
  <c r="AB273" i="18"/>
  <c r="AB274" i="18"/>
  <c r="AB275" i="18"/>
  <c r="AB276" i="18"/>
  <c r="AB278" i="18"/>
  <c r="AB279" i="18"/>
  <c r="AB280" i="18"/>
  <c r="AB281" i="18"/>
  <c r="AB282" i="18"/>
  <c r="AB283" i="18"/>
  <c r="AB284" i="18"/>
  <c r="AB285" i="18"/>
  <c r="AB286" i="18"/>
  <c r="AB287" i="18"/>
  <c r="AB288" i="18"/>
  <c r="AB289" i="18"/>
  <c r="AB290" i="18"/>
  <c r="AB291" i="18"/>
  <c r="AB292" i="18"/>
  <c r="AB293" i="18"/>
  <c r="AB294" i="18"/>
  <c r="AB295" i="18"/>
  <c r="AB296" i="18"/>
  <c r="AB297" i="18"/>
  <c r="AB298" i="18"/>
  <c r="AB299" i="18"/>
  <c r="AB300" i="18"/>
  <c r="AB301" i="18"/>
  <c r="AB302" i="18"/>
  <c r="AB303" i="18"/>
  <c r="AB304" i="18"/>
  <c r="AB305" i="18"/>
  <c r="AB306" i="18"/>
  <c r="AB307" i="18"/>
  <c r="AB308" i="18"/>
  <c r="AB309" i="18"/>
  <c r="AB268" i="19"/>
  <c r="AB269" i="19"/>
  <c r="AB270" i="19"/>
  <c r="AB271" i="19"/>
  <c r="AB272" i="19"/>
  <c r="AB273" i="19"/>
  <c r="AB274" i="19"/>
  <c r="AB275" i="19"/>
  <c r="AB276" i="19"/>
  <c r="AB278" i="19"/>
  <c r="AB279" i="19"/>
  <c r="AB280" i="19"/>
  <c r="AB281" i="19"/>
  <c r="AB282" i="19"/>
  <c r="AB283" i="19"/>
  <c r="AB284" i="19"/>
  <c r="AB285" i="19"/>
  <c r="AB286" i="19"/>
  <c r="AB287" i="19"/>
  <c r="AB288" i="19"/>
  <c r="AB289" i="19"/>
  <c r="AB290" i="19"/>
  <c r="AB291" i="19"/>
  <c r="AB292" i="19"/>
  <c r="AB293" i="19"/>
  <c r="AB294" i="19"/>
  <c r="AB295" i="19"/>
  <c r="AB296" i="19"/>
  <c r="AB297" i="19"/>
  <c r="AB298" i="19"/>
  <c r="AB299" i="19"/>
  <c r="AB300" i="19"/>
  <c r="AB301" i="19"/>
  <c r="AB302" i="19"/>
  <c r="AB303" i="19"/>
  <c r="AB304" i="19"/>
  <c r="AB305" i="19"/>
  <c r="AB306" i="19"/>
  <c r="AB307" i="19"/>
  <c r="AB308" i="19"/>
  <c r="AB309" i="19"/>
  <c r="AB268" i="20"/>
  <c r="AB269" i="20"/>
  <c r="AB270" i="20"/>
  <c r="AB271" i="20"/>
  <c r="AB272" i="20"/>
  <c r="AB273" i="20"/>
  <c r="AB274" i="20"/>
  <c r="AB275" i="20"/>
  <c r="AB276" i="20"/>
  <c r="AB278" i="20"/>
  <c r="AB279" i="20"/>
  <c r="AB280" i="20"/>
  <c r="AB281" i="20"/>
  <c r="AB282" i="20"/>
  <c r="AB283" i="20"/>
  <c r="AB284" i="20"/>
  <c r="AB285" i="20"/>
  <c r="AB286" i="20"/>
  <c r="AB287" i="20"/>
  <c r="AB288" i="20"/>
  <c r="AB289" i="20"/>
  <c r="AB290" i="20"/>
  <c r="AB291" i="20"/>
  <c r="AB292" i="20"/>
  <c r="AB293" i="20"/>
  <c r="AB294" i="20"/>
  <c r="AB295" i="20"/>
  <c r="AB296" i="20"/>
  <c r="AB297" i="20"/>
  <c r="AB298" i="20"/>
  <c r="AB299" i="20"/>
  <c r="AB300" i="20"/>
  <c r="AB301" i="20"/>
  <c r="AB302" i="20"/>
  <c r="AB303" i="20"/>
  <c r="AB304" i="20"/>
  <c r="AB305" i="20"/>
  <c r="AB306" i="20"/>
  <c r="AB307" i="20"/>
  <c r="AB308" i="20"/>
  <c r="AB309" i="20"/>
  <c r="AB268" i="21"/>
  <c r="AB269" i="21"/>
  <c r="AB270" i="21"/>
  <c r="AB271" i="21"/>
  <c r="AB272" i="21"/>
  <c r="AB273" i="21"/>
  <c r="AB274" i="21"/>
  <c r="AB275" i="21"/>
  <c r="AB276" i="21"/>
  <c r="AB278" i="21"/>
  <c r="AB279" i="21"/>
  <c r="AB280" i="21"/>
  <c r="AB281" i="21"/>
  <c r="AB282" i="21"/>
  <c r="AB283" i="21"/>
  <c r="AB284" i="21"/>
  <c r="AB285" i="21"/>
  <c r="AB286" i="21"/>
  <c r="AB287" i="21"/>
  <c r="AB288" i="21"/>
  <c r="AB289" i="21"/>
  <c r="AB290" i="21"/>
  <c r="AB291" i="21"/>
  <c r="AB292" i="21"/>
  <c r="AB293" i="21"/>
  <c r="AB294" i="21"/>
  <c r="AB295" i="21"/>
  <c r="AB296" i="21"/>
  <c r="AB297" i="21"/>
  <c r="AB298" i="21"/>
  <c r="AB299" i="21"/>
  <c r="AB300" i="21"/>
  <c r="AB301" i="21"/>
  <c r="AB302" i="21"/>
  <c r="AB303" i="21"/>
  <c r="AB304" i="21"/>
  <c r="AB305" i="21"/>
  <c r="AB306" i="21"/>
  <c r="AB307" i="21"/>
  <c r="AB308" i="21"/>
  <c r="AB309" i="21"/>
  <c r="AB268" i="22"/>
  <c r="AB269" i="22"/>
  <c r="AB270" i="22"/>
  <c r="AB271" i="22"/>
  <c r="AB272" i="22"/>
  <c r="AB273" i="22"/>
  <c r="AB274" i="22"/>
  <c r="AB275" i="22"/>
  <c r="AB276" i="22"/>
  <c r="AB278" i="22"/>
  <c r="AB279" i="22"/>
  <c r="AB280" i="22"/>
  <c r="AB281" i="22"/>
  <c r="AB282" i="22"/>
  <c r="AB283" i="22"/>
  <c r="AB284" i="22"/>
  <c r="AB285" i="22"/>
  <c r="AB286" i="22"/>
  <c r="AB287" i="22"/>
  <c r="AB288" i="22"/>
  <c r="AB289" i="22"/>
  <c r="AB290" i="22"/>
  <c r="AB291" i="22"/>
  <c r="AB292" i="22"/>
  <c r="AB293" i="22"/>
  <c r="AB294" i="22"/>
  <c r="AB295" i="22"/>
  <c r="AB296" i="22"/>
  <c r="AB297" i="22"/>
  <c r="AB298" i="22"/>
  <c r="AB299" i="22"/>
  <c r="AB300" i="22"/>
  <c r="AB301" i="22"/>
  <c r="AB302" i="22"/>
  <c r="AB303" i="22"/>
  <c r="AB304" i="22"/>
  <c r="AB305" i="22"/>
  <c r="AB306" i="22"/>
  <c r="AB307" i="22"/>
  <c r="AB308" i="22"/>
  <c r="AB309" i="22"/>
  <c r="AA268" i="1"/>
  <c r="AA269" i="1"/>
  <c r="AA270" i="1"/>
  <c r="AA271" i="1"/>
  <c r="AA272" i="1"/>
  <c r="AA273" i="1"/>
  <c r="AA274" i="1"/>
  <c r="AA275" i="1"/>
  <c r="AA276"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268" i="3"/>
  <c r="AA269" i="3"/>
  <c r="AA270" i="3"/>
  <c r="AA271" i="3"/>
  <c r="AA272" i="3"/>
  <c r="AA273" i="3"/>
  <c r="AA274" i="3"/>
  <c r="AA275" i="3"/>
  <c r="AA276" i="3"/>
  <c r="AA278" i="3"/>
  <c r="AA279" i="3"/>
  <c r="AA280" i="3"/>
  <c r="AA281" i="3"/>
  <c r="AA282" i="3"/>
  <c r="AA283" i="3"/>
  <c r="AA284" i="3"/>
  <c r="AA285" i="3"/>
  <c r="AA286" i="3"/>
  <c r="AA287" i="3"/>
  <c r="AA288" i="3"/>
  <c r="AA289" i="3"/>
  <c r="AA290" i="3"/>
  <c r="AA291" i="3"/>
  <c r="AA292" i="3"/>
  <c r="AA293" i="3"/>
  <c r="AA294" i="3"/>
  <c r="AA295" i="3"/>
  <c r="AA296" i="3"/>
  <c r="AA297" i="3"/>
  <c r="AA298" i="3"/>
  <c r="AA299" i="3"/>
  <c r="AA300" i="3"/>
  <c r="AA301" i="3"/>
  <c r="AA302" i="3"/>
  <c r="AA303" i="3"/>
  <c r="AA304" i="3"/>
  <c r="AA305" i="3"/>
  <c r="AA306" i="3"/>
  <c r="AA307" i="3"/>
  <c r="AA308" i="3"/>
  <c r="AA309" i="3"/>
  <c r="AA268" i="4"/>
  <c r="AA269" i="4"/>
  <c r="AA270" i="4"/>
  <c r="AA271" i="4"/>
  <c r="AA272" i="4"/>
  <c r="AA273" i="4"/>
  <c r="AA274" i="4"/>
  <c r="AA275" i="4"/>
  <c r="AA276" i="4"/>
  <c r="AA278" i="4"/>
  <c r="AA279" i="4"/>
  <c r="AA280" i="4"/>
  <c r="AA281" i="4"/>
  <c r="AA282" i="4"/>
  <c r="AA283" i="4"/>
  <c r="AA284" i="4"/>
  <c r="AA285" i="4"/>
  <c r="AA286" i="4"/>
  <c r="AA287" i="4"/>
  <c r="AA288" i="4"/>
  <c r="AA289" i="4"/>
  <c r="AA290" i="4"/>
  <c r="AA291" i="4"/>
  <c r="AA292" i="4"/>
  <c r="AA293" i="4"/>
  <c r="AA294" i="4"/>
  <c r="AA295" i="4"/>
  <c r="AA296" i="4"/>
  <c r="AA297" i="4"/>
  <c r="AA298" i="4"/>
  <c r="AA299" i="4"/>
  <c r="AA300" i="4"/>
  <c r="AA301" i="4"/>
  <c r="AA302" i="4"/>
  <c r="AA303" i="4"/>
  <c r="AA304" i="4"/>
  <c r="AA305" i="4"/>
  <c r="AA306" i="4"/>
  <c r="AA307" i="4"/>
  <c r="AA308" i="4"/>
  <c r="AA309" i="4"/>
  <c r="AA268" i="5"/>
  <c r="AA269" i="5"/>
  <c r="AA270" i="5"/>
  <c r="AA271" i="5"/>
  <c r="AA272" i="5"/>
  <c r="AA273" i="5"/>
  <c r="AA274" i="5"/>
  <c r="AA275" i="5"/>
  <c r="AA276"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268" i="6"/>
  <c r="AA269" i="6"/>
  <c r="AA270" i="6"/>
  <c r="AA271" i="6"/>
  <c r="AA272" i="6"/>
  <c r="AA273" i="6"/>
  <c r="AA274" i="6"/>
  <c r="AA275" i="6"/>
  <c r="AA276" i="6"/>
  <c r="AA278" i="6"/>
  <c r="AA279" i="6"/>
  <c r="AA280" i="6"/>
  <c r="AA281" i="6"/>
  <c r="AA282" i="6"/>
  <c r="AA283" i="6"/>
  <c r="AA284" i="6"/>
  <c r="AA285" i="6"/>
  <c r="AA286" i="6"/>
  <c r="AA287" i="6"/>
  <c r="AA288" i="6"/>
  <c r="AA289" i="6"/>
  <c r="AA290" i="6"/>
  <c r="AA291" i="6"/>
  <c r="AA292" i="6"/>
  <c r="AA293" i="6"/>
  <c r="AA294" i="6"/>
  <c r="AA295" i="6"/>
  <c r="AA296" i="6"/>
  <c r="AA297" i="6"/>
  <c r="AA298" i="6"/>
  <c r="AA299" i="6"/>
  <c r="AA300" i="6"/>
  <c r="AA301" i="6"/>
  <c r="AA302" i="6"/>
  <c r="AA303" i="6"/>
  <c r="AA304" i="6"/>
  <c r="AA305" i="6"/>
  <c r="AA306" i="6"/>
  <c r="AA307" i="6"/>
  <c r="AA308" i="6"/>
  <c r="AA309" i="6"/>
  <c r="AA268" i="13"/>
  <c r="AA269" i="13"/>
  <c r="AA270" i="13"/>
  <c r="AA271" i="13"/>
  <c r="AA272" i="13"/>
  <c r="AA273" i="13"/>
  <c r="AA274" i="13"/>
  <c r="AA275" i="13"/>
  <c r="AA276" i="13"/>
  <c r="AA278" i="13"/>
  <c r="AA279" i="13"/>
  <c r="AA280" i="13"/>
  <c r="AA281" i="13"/>
  <c r="AA282" i="13"/>
  <c r="AA283" i="13"/>
  <c r="AA284" i="13"/>
  <c r="AA285" i="13"/>
  <c r="AA286" i="13"/>
  <c r="AA287" i="13"/>
  <c r="AA288" i="13"/>
  <c r="AA289" i="13"/>
  <c r="AA290" i="13"/>
  <c r="AA291" i="13"/>
  <c r="AA292" i="13"/>
  <c r="AA293" i="13"/>
  <c r="AA294" i="13"/>
  <c r="AA295" i="13"/>
  <c r="AA296" i="13"/>
  <c r="AA297" i="13"/>
  <c r="AA298" i="13"/>
  <c r="AA299" i="13"/>
  <c r="AA300" i="13"/>
  <c r="AA301" i="13"/>
  <c r="AA302" i="13"/>
  <c r="AA303" i="13"/>
  <c r="AA304" i="13"/>
  <c r="AA305" i="13"/>
  <c r="AA306" i="13"/>
  <c r="AA307" i="13"/>
  <c r="AA308" i="13"/>
  <c r="AA309" i="13"/>
  <c r="AA268" i="14"/>
  <c r="AA269" i="14"/>
  <c r="AA270" i="14"/>
  <c r="AA271" i="14"/>
  <c r="AA272" i="14"/>
  <c r="AA273" i="14"/>
  <c r="AA274" i="14"/>
  <c r="AA275" i="14"/>
  <c r="AA276" i="14"/>
  <c r="AA278" i="14"/>
  <c r="AA279" i="14"/>
  <c r="AA280" i="14"/>
  <c r="AA281" i="14"/>
  <c r="AA282" i="14"/>
  <c r="AA283" i="14"/>
  <c r="AA284" i="14"/>
  <c r="AA285" i="14"/>
  <c r="AA286" i="14"/>
  <c r="AA287" i="14"/>
  <c r="AA288" i="14"/>
  <c r="AA289" i="14"/>
  <c r="AA290" i="14"/>
  <c r="AA291" i="14"/>
  <c r="AA292" i="14"/>
  <c r="AA293" i="14"/>
  <c r="AA294" i="14"/>
  <c r="AA295" i="14"/>
  <c r="AA296" i="14"/>
  <c r="AA297" i="14"/>
  <c r="AA298" i="14"/>
  <c r="AA299" i="14"/>
  <c r="AA300" i="14"/>
  <c r="AA301" i="14"/>
  <c r="AA302" i="14"/>
  <c r="AA303" i="14"/>
  <c r="AA304" i="14"/>
  <c r="AA305" i="14"/>
  <c r="AA306" i="14"/>
  <c r="AA307" i="14"/>
  <c r="AA308" i="14"/>
  <c r="AA309" i="14"/>
  <c r="AA268" i="15"/>
  <c r="AA269" i="15"/>
  <c r="AA270" i="15"/>
  <c r="AA271" i="15"/>
  <c r="AA272" i="15"/>
  <c r="AA273" i="15"/>
  <c r="AA274" i="15"/>
  <c r="AA275" i="15"/>
  <c r="AA276" i="15"/>
  <c r="AA278" i="15"/>
  <c r="AA279" i="15"/>
  <c r="AA280" i="15"/>
  <c r="AA281" i="15"/>
  <c r="AA282" i="15"/>
  <c r="AA283" i="15"/>
  <c r="AA284" i="15"/>
  <c r="AA285" i="15"/>
  <c r="AA286" i="15"/>
  <c r="AA287" i="15"/>
  <c r="AA288" i="15"/>
  <c r="AA289" i="15"/>
  <c r="AA290" i="15"/>
  <c r="AA291" i="15"/>
  <c r="AA292" i="15"/>
  <c r="AA293" i="15"/>
  <c r="AA294" i="15"/>
  <c r="AA295" i="15"/>
  <c r="AA296" i="15"/>
  <c r="AA297" i="15"/>
  <c r="AA298" i="15"/>
  <c r="AA299" i="15"/>
  <c r="AA300" i="15"/>
  <c r="AA301" i="15"/>
  <c r="AA302" i="15"/>
  <c r="AA303" i="15"/>
  <c r="AA304" i="15"/>
  <c r="AA305" i="15"/>
  <c r="AA306" i="15"/>
  <c r="AA307" i="15"/>
  <c r="AA308" i="15"/>
  <c r="AA309" i="15"/>
  <c r="AA268" i="16"/>
  <c r="AA269" i="16"/>
  <c r="AA270" i="16"/>
  <c r="AA271" i="16"/>
  <c r="AA272" i="16"/>
  <c r="AA273" i="16"/>
  <c r="AA274" i="16"/>
  <c r="AA275" i="16"/>
  <c r="AA276"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268" i="17"/>
  <c r="AA269" i="17"/>
  <c r="AA270" i="17"/>
  <c r="AA271" i="17"/>
  <c r="AA272" i="17"/>
  <c r="AA273" i="17"/>
  <c r="AA274" i="17"/>
  <c r="AA275" i="17"/>
  <c r="AA276" i="17"/>
  <c r="AA278" i="17"/>
  <c r="AA279" i="17"/>
  <c r="AA280" i="17"/>
  <c r="AA281" i="17"/>
  <c r="AA282" i="17"/>
  <c r="AA283" i="17"/>
  <c r="AA284" i="17"/>
  <c r="AA285" i="17"/>
  <c r="AA286" i="17"/>
  <c r="AA287" i="17"/>
  <c r="AA288" i="17"/>
  <c r="AA289" i="17"/>
  <c r="AA290" i="17"/>
  <c r="AA291" i="17"/>
  <c r="AA292" i="17"/>
  <c r="AA293" i="17"/>
  <c r="AA294" i="17"/>
  <c r="AA295" i="17"/>
  <c r="AA296" i="17"/>
  <c r="AA297" i="17"/>
  <c r="AA298" i="17"/>
  <c r="AA299" i="17"/>
  <c r="AA300" i="17"/>
  <c r="AA301" i="17"/>
  <c r="AA302" i="17"/>
  <c r="AA303" i="17"/>
  <c r="AA304" i="17"/>
  <c r="AA305" i="17"/>
  <c r="AA306" i="17"/>
  <c r="AA307" i="17"/>
  <c r="AA308" i="17"/>
  <c r="AA309" i="17"/>
  <c r="AA268" i="25"/>
  <c r="AA269" i="25"/>
  <c r="AA270" i="25"/>
  <c r="AA271" i="25"/>
  <c r="AA272" i="25"/>
  <c r="AA273" i="25"/>
  <c r="AA274" i="25"/>
  <c r="AA275" i="25"/>
  <c r="AA276" i="25"/>
  <c r="AA278" i="25"/>
  <c r="AA279" i="25"/>
  <c r="AA280" i="25"/>
  <c r="AA281" i="25"/>
  <c r="AA282" i="25"/>
  <c r="AA283" i="25"/>
  <c r="AA284" i="25"/>
  <c r="AA285" i="25"/>
  <c r="AA286" i="25"/>
  <c r="AA287" i="25"/>
  <c r="AA288" i="25"/>
  <c r="AA289" i="25"/>
  <c r="AA290" i="25"/>
  <c r="AA291" i="25"/>
  <c r="AA292" i="25"/>
  <c r="AA293" i="25"/>
  <c r="AA294" i="25"/>
  <c r="AA295" i="25"/>
  <c r="AA296" i="25"/>
  <c r="AA297" i="25"/>
  <c r="AA298" i="25"/>
  <c r="AA299" i="25"/>
  <c r="AA300" i="25"/>
  <c r="AA301" i="25"/>
  <c r="AA302" i="25"/>
  <c r="AA303" i="25"/>
  <c r="AA304" i="25"/>
  <c r="AA305" i="25"/>
  <c r="AA306" i="25"/>
  <c r="AA307" i="25"/>
  <c r="AA308" i="25"/>
  <c r="AA309" i="25"/>
  <c r="AA258" i="9"/>
  <c r="AA259" i="9"/>
  <c r="AA260" i="9"/>
  <c r="AA261" i="9"/>
  <c r="AA262" i="9"/>
  <c r="AA257" i="10"/>
  <c r="AA258" i="10"/>
  <c r="AA259" i="10"/>
  <c r="AA260" i="10"/>
  <c r="AA261" i="10"/>
  <c r="AA262" i="10"/>
  <c r="AA263" i="10"/>
  <c r="AA258" i="11"/>
  <c r="AA259" i="11"/>
  <c r="AA260" i="11"/>
  <c r="AA261" i="11"/>
  <c r="AA262" i="11"/>
  <c r="AA258" i="12"/>
  <c r="AA259" i="12"/>
  <c r="AA260" i="12"/>
  <c r="AA261" i="12"/>
  <c r="AA262" i="12"/>
  <c r="AB258" i="18"/>
  <c r="AB259" i="18"/>
  <c r="AB260" i="18"/>
  <c r="AB261" i="18"/>
  <c r="AB262" i="18"/>
  <c r="AB258" i="19"/>
  <c r="AB259" i="19"/>
  <c r="AB260" i="19"/>
  <c r="AB261" i="19"/>
  <c r="AB262" i="19"/>
  <c r="AB258" i="20"/>
  <c r="AB259" i="20"/>
  <c r="AB260" i="20"/>
  <c r="AB261" i="20"/>
  <c r="AB262" i="20"/>
  <c r="AB258" i="21"/>
  <c r="AB259" i="21"/>
  <c r="AB260" i="21"/>
  <c r="AB261" i="21"/>
  <c r="AB262" i="21"/>
  <c r="AB258" i="22"/>
  <c r="AB259" i="22"/>
  <c r="AB260" i="22"/>
  <c r="AB261" i="22"/>
  <c r="AB262" i="22"/>
  <c r="AA258" i="1"/>
  <c r="AA259" i="1"/>
  <c r="AA260" i="1"/>
  <c r="AA261" i="1"/>
  <c r="AA262" i="1"/>
  <c r="AA258" i="3"/>
  <c r="AA259" i="3"/>
  <c r="AA260" i="3"/>
  <c r="AA261" i="3"/>
  <c r="AA262" i="3"/>
  <c r="AA258" i="4"/>
  <c r="AA259" i="4"/>
  <c r="AA260" i="4"/>
  <c r="AA261" i="4"/>
  <c r="AA262" i="4"/>
  <c r="AA258" i="5"/>
  <c r="AA259" i="5"/>
  <c r="AA260" i="5"/>
  <c r="AA261" i="5"/>
  <c r="AA262" i="5"/>
  <c r="AA258" i="6"/>
  <c r="AA259" i="6"/>
  <c r="AA260" i="6"/>
  <c r="AA261" i="6"/>
  <c r="AA262" i="6"/>
  <c r="AA258" i="13"/>
  <c r="AA259" i="13"/>
  <c r="AA260" i="13"/>
  <c r="AA261" i="13"/>
  <c r="AA262" i="13"/>
  <c r="AA258" i="14"/>
  <c r="AA259" i="14"/>
  <c r="AA260" i="14"/>
  <c r="AA261" i="14"/>
  <c r="AA262" i="14"/>
  <c r="AA258" i="15"/>
  <c r="AA259" i="15"/>
  <c r="AA260" i="15"/>
  <c r="AA261" i="15"/>
  <c r="AA262" i="15"/>
  <c r="AA258" i="16"/>
  <c r="AA259" i="16"/>
  <c r="AA260" i="16"/>
  <c r="AA261" i="16"/>
  <c r="AA262" i="16"/>
  <c r="AA258" i="17"/>
  <c r="AA259" i="17"/>
  <c r="AA260" i="17"/>
  <c r="AA261" i="17"/>
  <c r="AA262" i="17"/>
  <c r="AA258" i="25"/>
  <c r="AA259" i="25"/>
  <c r="AA260" i="25"/>
  <c r="AA261" i="25"/>
  <c r="AA262" i="25"/>
  <c r="AA263" i="25"/>
  <c r="AA263" i="9"/>
  <c r="AA263" i="11"/>
  <c r="AA263" i="12"/>
  <c r="AB263" i="18"/>
  <c r="AB263" i="19"/>
  <c r="AB263" i="20"/>
  <c r="AB263" i="21"/>
  <c r="AB263" i="22"/>
  <c r="AA263" i="1"/>
  <c r="AA263" i="3"/>
  <c r="AA263" i="4"/>
  <c r="AA263" i="5"/>
  <c r="AA263" i="6"/>
  <c r="AA263" i="13"/>
  <c r="AA263" i="14"/>
  <c r="AA263" i="15"/>
  <c r="AA263" i="16"/>
  <c r="AA263" i="17"/>
  <c r="AA250" i="10"/>
  <c r="AA277" i="25"/>
  <c r="AA277" i="9"/>
  <c r="AA277" i="11"/>
  <c r="AA277" i="12"/>
  <c r="AB277" i="18"/>
  <c r="AB277" i="19"/>
  <c r="AB277" i="20"/>
  <c r="AB277" i="21"/>
  <c r="AB277" i="22"/>
  <c r="AA277" i="1"/>
  <c r="AA277" i="3"/>
  <c r="AA277" i="4"/>
  <c r="AA277" i="5"/>
  <c r="AA277" i="6"/>
  <c r="AA277" i="13"/>
  <c r="AA277" i="14"/>
  <c r="AA277" i="15"/>
  <c r="AA277" i="16"/>
  <c r="AA277" i="17"/>
  <c r="K260" i="25"/>
  <c r="AB257" i="21" l="1"/>
  <c r="AB264" i="21" s="1"/>
  <c r="AA257" i="4"/>
  <c r="AA264" i="4" s="1"/>
  <c r="AA257" i="3"/>
  <c r="AA264" i="3" s="1"/>
  <c r="AA257" i="12"/>
  <c r="AA264" i="12" s="1"/>
  <c r="AA257" i="11"/>
  <c r="AA264" i="11" s="1"/>
  <c r="AA257" i="17"/>
  <c r="AA264" i="17" s="1"/>
  <c r="AA257" i="14"/>
  <c r="AA264" i="14" s="1"/>
  <c r="AA257" i="5"/>
  <c r="AA264" i="5" s="1"/>
  <c r="AB250" i="18"/>
  <c r="AB310" i="18"/>
  <c r="AB250" i="21"/>
  <c r="AA257" i="1"/>
  <c r="AA264" i="1" s="1"/>
  <c r="AA257" i="15"/>
  <c r="AA264" i="15" s="1"/>
  <c r="AB257" i="22"/>
  <c r="AB264" i="22" s="1"/>
  <c r="AA257" i="13"/>
  <c r="AA264" i="13" s="1"/>
  <c r="AB257" i="20"/>
  <c r="AB264" i="20" s="1"/>
  <c r="AA250" i="4"/>
  <c r="AA257" i="6"/>
  <c r="AA264" i="6" s="1"/>
  <c r="AB257" i="19"/>
  <c r="AB264" i="19" s="1"/>
  <c r="AA310" i="16"/>
  <c r="AA264" i="10"/>
  <c r="AA310" i="10"/>
  <c r="AA310" i="15"/>
  <c r="AA257" i="9"/>
  <c r="AA264" i="9" s="1"/>
  <c r="AA250" i="9"/>
  <c r="AA257" i="25"/>
  <c r="AA264" i="25" s="1"/>
  <c r="AA250" i="25"/>
  <c r="AA310" i="25"/>
  <c r="AA310" i="1"/>
  <c r="AA310" i="3"/>
  <c r="AA310" i="5"/>
  <c r="AA310" i="6"/>
  <c r="AA310" i="11"/>
  <c r="AA310" i="9"/>
  <c r="AA310" i="13"/>
  <c r="AB310" i="22"/>
  <c r="AA310" i="12"/>
  <c r="AA310" i="14"/>
  <c r="AB310" i="19"/>
  <c r="AA310" i="17"/>
  <c r="AA310" i="4"/>
  <c r="AB310" i="20"/>
  <c r="AB310" i="21"/>
  <c r="Z309" i="9"/>
  <c r="Y309" i="9"/>
  <c r="X309" i="9"/>
  <c r="V309" i="9"/>
  <c r="U309" i="9"/>
  <c r="S309" i="9"/>
  <c r="R309" i="9"/>
  <c r="P309" i="9"/>
  <c r="O309" i="9"/>
  <c r="N309" i="9"/>
  <c r="M309" i="9"/>
  <c r="L309" i="9"/>
  <c r="K309" i="9"/>
  <c r="J309" i="9"/>
  <c r="I309" i="9"/>
  <c r="G309" i="9"/>
  <c r="F309" i="9"/>
  <c r="E309" i="9"/>
  <c r="D309" i="9"/>
  <c r="Z308" i="9"/>
  <c r="Y308" i="9"/>
  <c r="X308" i="9"/>
  <c r="V308" i="9"/>
  <c r="U308" i="9"/>
  <c r="S308" i="9"/>
  <c r="R308" i="9"/>
  <c r="P308" i="9"/>
  <c r="O308" i="9"/>
  <c r="N308" i="9"/>
  <c r="M308" i="9"/>
  <c r="L308" i="9"/>
  <c r="K308" i="9"/>
  <c r="J308" i="9"/>
  <c r="I308" i="9"/>
  <c r="G308" i="9"/>
  <c r="F308" i="9"/>
  <c r="E308" i="9"/>
  <c r="D308" i="9"/>
  <c r="Z307" i="9"/>
  <c r="Y307" i="9"/>
  <c r="X307" i="9"/>
  <c r="V307" i="9"/>
  <c r="U307" i="9"/>
  <c r="S307" i="9"/>
  <c r="R307" i="9"/>
  <c r="P307" i="9"/>
  <c r="O307" i="9"/>
  <c r="N307" i="9"/>
  <c r="M307" i="9"/>
  <c r="L307" i="9"/>
  <c r="K307" i="9"/>
  <c r="J307" i="9"/>
  <c r="I307" i="9"/>
  <c r="G307" i="9"/>
  <c r="F307" i="9"/>
  <c r="E307" i="9"/>
  <c r="D307" i="9"/>
  <c r="Z306" i="9"/>
  <c r="Y306" i="9"/>
  <c r="X306" i="9"/>
  <c r="V306" i="9"/>
  <c r="U306" i="9"/>
  <c r="S306" i="9"/>
  <c r="R306" i="9"/>
  <c r="P306" i="9"/>
  <c r="O306" i="9"/>
  <c r="N306" i="9"/>
  <c r="M306" i="9"/>
  <c r="L306" i="9"/>
  <c r="K306" i="9"/>
  <c r="J306" i="9"/>
  <c r="I306" i="9"/>
  <c r="G306" i="9"/>
  <c r="F306" i="9"/>
  <c r="E306" i="9"/>
  <c r="D306" i="9"/>
  <c r="Z305" i="9"/>
  <c r="Y305" i="9"/>
  <c r="X305" i="9"/>
  <c r="V305" i="9"/>
  <c r="U305" i="9"/>
  <c r="S305" i="9"/>
  <c r="R305" i="9"/>
  <c r="P305" i="9"/>
  <c r="O305" i="9"/>
  <c r="N305" i="9"/>
  <c r="M305" i="9"/>
  <c r="L305" i="9"/>
  <c r="K305" i="9"/>
  <c r="J305" i="9"/>
  <c r="I305" i="9"/>
  <c r="G305" i="9"/>
  <c r="F305" i="9"/>
  <c r="E305" i="9"/>
  <c r="D305" i="9"/>
  <c r="Z304" i="9"/>
  <c r="Y304" i="9"/>
  <c r="X304" i="9"/>
  <c r="V304" i="9"/>
  <c r="U304" i="9"/>
  <c r="S304" i="9"/>
  <c r="R304" i="9"/>
  <c r="P304" i="9"/>
  <c r="O304" i="9"/>
  <c r="N304" i="9"/>
  <c r="M304" i="9"/>
  <c r="L304" i="9"/>
  <c r="K304" i="9"/>
  <c r="J304" i="9"/>
  <c r="I304" i="9"/>
  <c r="G304" i="9"/>
  <c r="F304" i="9"/>
  <c r="E304" i="9"/>
  <c r="D304" i="9"/>
  <c r="Z303" i="9"/>
  <c r="Y303" i="9"/>
  <c r="X303" i="9"/>
  <c r="V303" i="9"/>
  <c r="U303" i="9"/>
  <c r="S303" i="9"/>
  <c r="R303" i="9"/>
  <c r="P303" i="9"/>
  <c r="O303" i="9"/>
  <c r="N303" i="9"/>
  <c r="M303" i="9"/>
  <c r="L303" i="9"/>
  <c r="K303" i="9"/>
  <c r="J303" i="9"/>
  <c r="I303" i="9"/>
  <c r="G303" i="9"/>
  <c r="F303" i="9"/>
  <c r="E303" i="9"/>
  <c r="D303" i="9"/>
  <c r="Z302" i="9"/>
  <c r="Y302" i="9"/>
  <c r="X302" i="9"/>
  <c r="V302" i="9"/>
  <c r="U302" i="9"/>
  <c r="S302" i="9"/>
  <c r="R302" i="9"/>
  <c r="P302" i="9"/>
  <c r="O302" i="9"/>
  <c r="N302" i="9"/>
  <c r="M302" i="9"/>
  <c r="L302" i="9"/>
  <c r="K302" i="9"/>
  <c r="J302" i="9"/>
  <c r="I302" i="9"/>
  <c r="G302" i="9"/>
  <c r="F302" i="9"/>
  <c r="E302" i="9"/>
  <c r="D302" i="9"/>
  <c r="Z301" i="9"/>
  <c r="Y301" i="9"/>
  <c r="X301" i="9"/>
  <c r="V301" i="9"/>
  <c r="U301" i="9"/>
  <c r="S301" i="9"/>
  <c r="R301" i="9"/>
  <c r="P301" i="9"/>
  <c r="O301" i="9"/>
  <c r="N301" i="9"/>
  <c r="M301" i="9"/>
  <c r="L301" i="9"/>
  <c r="K301" i="9"/>
  <c r="J301" i="9"/>
  <c r="I301" i="9"/>
  <c r="G301" i="9"/>
  <c r="F301" i="9"/>
  <c r="E301" i="9"/>
  <c r="D301" i="9"/>
  <c r="Z300" i="9"/>
  <c r="Y300" i="9"/>
  <c r="X300" i="9"/>
  <c r="V300" i="9"/>
  <c r="U300" i="9"/>
  <c r="S300" i="9"/>
  <c r="R300" i="9"/>
  <c r="P300" i="9"/>
  <c r="O300" i="9"/>
  <c r="N300" i="9"/>
  <c r="M300" i="9"/>
  <c r="L300" i="9"/>
  <c r="K300" i="9"/>
  <c r="J300" i="9"/>
  <c r="I300" i="9"/>
  <c r="G300" i="9"/>
  <c r="F300" i="9"/>
  <c r="E300" i="9"/>
  <c r="D300" i="9"/>
  <c r="Z299" i="9"/>
  <c r="Y299" i="9"/>
  <c r="X299" i="9"/>
  <c r="V299" i="9"/>
  <c r="U299" i="9"/>
  <c r="S299" i="9"/>
  <c r="R299" i="9"/>
  <c r="P299" i="9"/>
  <c r="O299" i="9"/>
  <c r="N299" i="9"/>
  <c r="M299" i="9"/>
  <c r="L299" i="9"/>
  <c r="K299" i="9"/>
  <c r="J299" i="9"/>
  <c r="I299" i="9"/>
  <c r="G299" i="9"/>
  <c r="F299" i="9"/>
  <c r="E299" i="9"/>
  <c r="D299" i="9"/>
  <c r="Z298" i="9"/>
  <c r="Y298" i="9"/>
  <c r="X298" i="9"/>
  <c r="V298" i="9"/>
  <c r="U298" i="9"/>
  <c r="S298" i="9"/>
  <c r="R298" i="9"/>
  <c r="P298" i="9"/>
  <c r="O298" i="9"/>
  <c r="N298" i="9"/>
  <c r="M298" i="9"/>
  <c r="L298" i="9"/>
  <c r="K298" i="9"/>
  <c r="J298" i="9"/>
  <c r="I298" i="9"/>
  <c r="G298" i="9"/>
  <c r="F298" i="9"/>
  <c r="E298" i="9"/>
  <c r="D298" i="9"/>
  <c r="Z297" i="9"/>
  <c r="Y297" i="9"/>
  <c r="X297" i="9"/>
  <c r="V297" i="9"/>
  <c r="U297" i="9"/>
  <c r="S297" i="9"/>
  <c r="R297" i="9"/>
  <c r="P297" i="9"/>
  <c r="O297" i="9"/>
  <c r="N297" i="9"/>
  <c r="M297" i="9"/>
  <c r="L297" i="9"/>
  <c r="K297" i="9"/>
  <c r="J297" i="9"/>
  <c r="I297" i="9"/>
  <c r="G297" i="9"/>
  <c r="F297" i="9"/>
  <c r="E297" i="9"/>
  <c r="D297" i="9"/>
  <c r="Z296" i="9"/>
  <c r="Y296" i="9"/>
  <c r="X296" i="9"/>
  <c r="V296" i="9"/>
  <c r="U296" i="9"/>
  <c r="S296" i="9"/>
  <c r="R296" i="9"/>
  <c r="P296" i="9"/>
  <c r="O296" i="9"/>
  <c r="N296" i="9"/>
  <c r="M296" i="9"/>
  <c r="L296" i="9"/>
  <c r="K296" i="9"/>
  <c r="J296" i="9"/>
  <c r="I296" i="9"/>
  <c r="G296" i="9"/>
  <c r="F296" i="9"/>
  <c r="E296" i="9"/>
  <c r="D296" i="9"/>
  <c r="Z295" i="9"/>
  <c r="Y295" i="9"/>
  <c r="X295" i="9"/>
  <c r="V295" i="9"/>
  <c r="U295" i="9"/>
  <c r="S295" i="9"/>
  <c r="R295" i="9"/>
  <c r="P295" i="9"/>
  <c r="O295" i="9"/>
  <c r="N295" i="9"/>
  <c r="M295" i="9"/>
  <c r="L295" i="9"/>
  <c r="K295" i="9"/>
  <c r="J295" i="9"/>
  <c r="I295" i="9"/>
  <c r="G295" i="9"/>
  <c r="F295" i="9"/>
  <c r="E295" i="9"/>
  <c r="D295" i="9"/>
  <c r="Z294" i="9"/>
  <c r="Y294" i="9"/>
  <c r="X294" i="9"/>
  <c r="V294" i="9"/>
  <c r="U294" i="9"/>
  <c r="S294" i="9"/>
  <c r="R294" i="9"/>
  <c r="P294" i="9"/>
  <c r="O294" i="9"/>
  <c r="N294" i="9"/>
  <c r="M294" i="9"/>
  <c r="L294" i="9"/>
  <c r="K294" i="9"/>
  <c r="J294" i="9"/>
  <c r="I294" i="9"/>
  <c r="G294" i="9"/>
  <c r="F294" i="9"/>
  <c r="E294" i="9"/>
  <c r="D294" i="9"/>
  <c r="Z293" i="9"/>
  <c r="Y293" i="9"/>
  <c r="X293" i="9"/>
  <c r="V293" i="9"/>
  <c r="U293" i="9"/>
  <c r="S293" i="9"/>
  <c r="R293" i="9"/>
  <c r="P293" i="9"/>
  <c r="O293" i="9"/>
  <c r="N293" i="9"/>
  <c r="M293" i="9"/>
  <c r="L293" i="9"/>
  <c r="K293" i="9"/>
  <c r="J293" i="9"/>
  <c r="I293" i="9"/>
  <c r="G293" i="9"/>
  <c r="F293" i="9"/>
  <c r="E293" i="9"/>
  <c r="D293" i="9"/>
  <c r="Z292" i="9"/>
  <c r="Y292" i="9"/>
  <c r="X292" i="9"/>
  <c r="V292" i="9"/>
  <c r="U292" i="9"/>
  <c r="S292" i="9"/>
  <c r="R292" i="9"/>
  <c r="P292" i="9"/>
  <c r="O292" i="9"/>
  <c r="N292" i="9"/>
  <c r="M292" i="9"/>
  <c r="L292" i="9"/>
  <c r="K292" i="9"/>
  <c r="J292" i="9"/>
  <c r="I292" i="9"/>
  <c r="G292" i="9"/>
  <c r="F292" i="9"/>
  <c r="E292" i="9"/>
  <c r="D292" i="9"/>
  <c r="Z291" i="9"/>
  <c r="Y291" i="9"/>
  <c r="X291" i="9"/>
  <c r="V291" i="9"/>
  <c r="U291" i="9"/>
  <c r="S291" i="9"/>
  <c r="R291" i="9"/>
  <c r="P291" i="9"/>
  <c r="O291" i="9"/>
  <c r="N291" i="9"/>
  <c r="M291" i="9"/>
  <c r="L291" i="9"/>
  <c r="K291" i="9"/>
  <c r="J291" i="9"/>
  <c r="I291" i="9"/>
  <c r="G291" i="9"/>
  <c r="F291" i="9"/>
  <c r="E291" i="9"/>
  <c r="D291" i="9"/>
  <c r="Z290" i="9"/>
  <c r="Y290" i="9"/>
  <c r="X290" i="9"/>
  <c r="V290" i="9"/>
  <c r="U290" i="9"/>
  <c r="S290" i="9"/>
  <c r="R290" i="9"/>
  <c r="P290" i="9"/>
  <c r="O290" i="9"/>
  <c r="N290" i="9"/>
  <c r="M290" i="9"/>
  <c r="L290" i="9"/>
  <c r="K290" i="9"/>
  <c r="J290" i="9"/>
  <c r="I290" i="9"/>
  <c r="G290" i="9"/>
  <c r="F290" i="9"/>
  <c r="E290" i="9"/>
  <c r="D290" i="9"/>
  <c r="Z289" i="9"/>
  <c r="Y289" i="9"/>
  <c r="X289" i="9"/>
  <c r="V289" i="9"/>
  <c r="U289" i="9"/>
  <c r="S289" i="9"/>
  <c r="R289" i="9"/>
  <c r="P289" i="9"/>
  <c r="O289" i="9"/>
  <c r="N289" i="9"/>
  <c r="M289" i="9"/>
  <c r="L289" i="9"/>
  <c r="K289" i="9"/>
  <c r="J289" i="9"/>
  <c r="I289" i="9"/>
  <c r="G289" i="9"/>
  <c r="F289" i="9"/>
  <c r="E289" i="9"/>
  <c r="D289" i="9"/>
  <c r="Z288" i="9"/>
  <c r="Y288" i="9"/>
  <c r="X288" i="9"/>
  <c r="V288" i="9"/>
  <c r="U288" i="9"/>
  <c r="S288" i="9"/>
  <c r="R288" i="9"/>
  <c r="P288" i="9"/>
  <c r="O288" i="9"/>
  <c r="N288" i="9"/>
  <c r="M288" i="9"/>
  <c r="L288" i="9"/>
  <c r="K288" i="9"/>
  <c r="J288" i="9"/>
  <c r="I288" i="9"/>
  <c r="G288" i="9"/>
  <c r="F288" i="9"/>
  <c r="E288" i="9"/>
  <c r="D288" i="9"/>
  <c r="Z287" i="9"/>
  <c r="Y287" i="9"/>
  <c r="X287" i="9"/>
  <c r="V287" i="9"/>
  <c r="U287" i="9"/>
  <c r="S287" i="9"/>
  <c r="R287" i="9"/>
  <c r="P287" i="9"/>
  <c r="O287" i="9"/>
  <c r="N287" i="9"/>
  <c r="M287" i="9"/>
  <c r="L287" i="9"/>
  <c r="K287" i="9"/>
  <c r="J287" i="9"/>
  <c r="I287" i="9"/>
  <c r="G287" i="9"/>
  <c r="F287" i="9"/>
  <c r="E287" i="9"/>
  <c r="D287" i="9"/>
  <c r="Z286" i="9"/>
  <c r="Y286" i="9"/>
  <c r="X286" i="9"/>
  <c r="V286" i="9"/>
  <c r="U286" i="9"/>
  <c r="S286" i="9"/>
  <c r="R286" i="9"/>
  <c r="P286" i="9"/>
  <c r="O286" i="9"/>
  <c r="N286" i="9"/>
  <c r="M286" i="9"/>
  <c r="L286" i="9"/>
  <c r="K286" i="9"/>
  <c r="J286" i="9"/>
  <c r="I286" i="9"/>
  <c r="G286" i="9"/>
  <c r="F286" i="9"/>
  <c r="E286" i="9"/>
  <c r="D286" i="9"/>
  <c r="Z285" i="9"/>
  <c r="Y285" i="9"/>
  <c r="X285" i="9"/>
  <c r="V285" i="9"/>
  <c r="U285" i="9"/>
  <c r="S285" i="9"/>
  <c r="R285" i="9"/>
  <c r="P285" i="9"/>
  <c r="O285" i="9"/>
  <c r="N285" i="9"/>
  <c r="M285" i="9"/>
  <c r="L285" i="9"/>
  <c r="K285" i="9"/>
  <c r="J285" i="9"/>
  <c r="I285" i="9"/>
  <c r="G285" i="9"/>
  <c r="F285" i="9"/>
  <c r="E285" i="9"/>
  <c r="D285" i="9"/>
  <c r="Z284" i="9"/>
  <c r="Y284" i="9"/>
  <c r="X284" i="9"/>
  <c r="V284" i="9"/>
  <c r="U284" i="9"/>
  <c r="S284" i="9"/>
  <c r="R284" i="9"/>
  <c r="P284" i="9"/>
  <c r="O284" i="9"/>
  <c r="N284" i="9"/>
  <c r="M284" i="9"/>
  <c r="L284" i="9"/>
  <c r="K284" i="9"/>
  <c r="J284" i="9"/>
  <c r="I284" i="9"/>
  <c r="G284" i="9"/>
  <c r="F284" i="9"/>
  <c r="E284" i="9"/>
  <c r="D284" i="9"/>
  <c r="Z283" i="9"/>
  <c r="Y283" i="9"/>
  <c r="X283" i="9"/>
  <c r="V283" i="9"/>
  <c r="U283" i="9"/>
  <c r="S283" i="9"/>
  <c r="R283" i="9"/>
  <c r="P283" i="9"/>
  <c r="O283" i="9"/>
  <c r="N283" i="9"/>
  <c r="M283" i="9"/>
  <c r="L283" i="9"/>
  <c r="K283" i="9"/>
  <c r="J283" i="9"/>
  <c r="I283" i="9"/>
  <c r="G283" i="9"/>
  <c r="F283" i="9"/>
  <c r="E283" i="9"/>
  <c r="D283" i="9"/>
  <c r="Z282" i="9"/>
  <c r="Y282" i="9"/>
  <c r="X282" i="9"/>
  <c r="V282" i="9"/>
  <c r="U282" i="9"/>
  <c r="S282" i="9"/>
  <c r="R282" i="9"/>
  <c r="P282" i="9"/>
  <c r="O282" i="9"/>
  <c r="N282" i="9"/>
  <c r="M282" i="9"/>
  <c r="L282" i="9"/>
  <c r="K282" i="9"/>
  <c r="J282" i="9"/>
  <c r="I282" i="9"/>
  <c r="G282" i="9"/>
  <c r="F282" i="9"/>
  <c r="E282" i="9"/>
  <c r="D282" i="9"/>
  <c r="Z281" i="9"/>
  <c r="Y281" i="9"/>
  <c r="X281" i="9"/>
  <c r="V281" i="9"/>
  <c r="U281" i="9"/>
  <c r="S281" i="9"/>
  <c r="R281" i="9"/>
  <c r="P281" i="9"/>
  <c r="O281" i="9"/>
  <c r="N281" i="9"/>
  <c r="M281" i="9"/>
  <c r="L281" i="9"/>
  <c r="K281" i="9"/>
  <c r="J281" i="9"/>
  <c r="I281" i="9"/>
  <c r="G281" i="9"/>
  <c r="F281" i="9"/>
  <c r="E281" i="9"/>
  <c r="D281" i="9"/>
  <c r="Z280" i="9"/>
  <c r="Y280" i="9"/>
  <c r="X280" i="9"/>
  <c r="V280" i="9"/>
  <c r="U280" i="9"/>
  <c r="S280" i="9"/>
  <c r="R280" i="9"/>
  <c r="P280" i="9"/>
  <c r="O280" i="9"/>
  <c r="N280" i="9"/>
  <c r="M280" i="9"/>
  <c r="L280" i="9"/>
  <c r="K280" i="9"/>
  <c r="J280" i="9"/>
  <c r="I280" i="9"/>
  <c r="G280" i="9"/>
  <c r="F280" i="9"/>
  <c r="E280" i="9"/>
  <c r="D280" i="9"/>
  <c r="Z279" i="9"/>
  <c r="Y279" i="9"/>
  <c r="X279" i="9"/>
  <c r="V279" i="9"/>
  <c r="U279" i="9"/>
  <c r="S279" i="9"/>
  <c r="R279" i="9"/>
  <c r="P279" i="9"/>
  <c r="O279" i="9"/>
  <c r="N279" i="9"/>
  <c r="M279" i="9"/>
  <c r="L279" i="9"/>
  <c r="K279" i="9"/>
  <c r="J279" i="9"/>
  <c r="I279" i="9"/>
  <c r="G279" i="9"/>
  <c r="F279" i="9"/>
  <c r="E279" i="9"/>
  <c r="D279" i="9"/>
  <c r="Z278" i="9"/>
  <c r="Y278" i="9"/>
  <c r="X278" i="9"/>
  <c r="V278" i="9"/>
  <c r="U278" i="9"/>
  <c r="S278" i="9"/>
  <c r="R278" i="9"/>
  <c r="P278" i="9"/>
  <c r="O278" i="9"/>
  <c r="N278" i="9"/>
  <c r="M278" i="9"/>
  <c r="L278" i="9"/>
  <c r="K278" i="9"/>
  <c r="J278" i="9"/>
  <c r="I278" i="9"/>
  <c r="G278" i="9"/>
  <c r="F278" i="9"/>
  <c r="E278" i="9"/>
  <c r="D278" i="9"/>
  <c r="Z277" i="9"/>
  <c r="Y277" i="9"/>
  <c r="X277" i="9"/>
  <c r="V277" i="9"/>
  <c r="U277" i="9"/>
  <c r="S277" i="9"/>
  <c r="R277" i="9"/>
  <c r="P277" i="9"/>
  <c r="O277" i="9"/>
  <c r="N277" i="9"/>
  <c r="M277" i="9"/>
  <c r="L277" i="9"/>
  <c r="K277" i="9"/>
  <c r="J277" i="9"/>
  <c r="I277" i="9"/>
  <c r="G277" i="9"/>
  <c r="F277" i="9"/>
  <c r="E277" i="9"/>
  <c r="D277" i="9"/>
  <c r="Z276" i="9"/>
  <c r="Y276" i="9"/>
  <c r="X276" i="9"/>
  <c r="V276" i="9"/>
  <c r="U276" i="9"/>
  <c r="S276" i="9"/>
  <c r="R276" i="9"/>
  <c r="P276" i="9"/>
  <c r="O276" i="9"/>
  <c r="N276" i="9"/>
  <c r="M276" i="9"/>
  <c r="L276" i="9"/>
  <c r="K276" i="9"/>
  <c r="J276" i="9"/>
  <c r="I276" i="9"/>
  <c r="G276" i="9"/>
  <c r="F276" i="9"/>
  <c r="E276" i="9"/>
  <c r="D276" i="9"/>
  <c r="Z275" i="9"/>
  <c r="Y275" i="9"/>
  <c r="X275" i="9"/>
  <c r="V275" i="9"/>
  <c r="U275" i="9"/>
  <c r="S275" i="9"/>
  <c r="R275" i="9"/>
  <c r="P275" i="9"/>
  <c r="O275" i="9"/>
  <c r="N275" i="9"/>
  <c r="M275" i="9"/>
  <c r="L275" i="9"/>
  <c r="K275" i="9"/>
  <c r="J275" i="9"/>
  <c r="I275" i="9"/>
  <c r="G275" i="9"/>
  <c r="F275" i="9"/>
  <c r="E275" i="9"/>
  <c r="D275" i="9"/>
  <c r="Z274" i="9"/>
  <c r="Y274" i="9"/>
  <c r="X274" i="9"/>
  <c r="V274" i="9"/>
  <c r="U274" i="9"/>
  <c r="S274" i="9"/>
  <c r="R274" i="9"/>
  <c r="P274" i="9"/>
  <c r="O274" i="9"/>
  <c r="N274" i="9"/>
  <c r="M274" i="9"/>
  <c r="L274" i="9"/>
  <c r="K274" i="9"/>
  <c r="J274" i="9"/>
  <c r="I274" i="9"/>
  <c r="G274" i="9"/>
  <c r="F274" i="9"/>
  <c r="E274" i="9"/>
  <c r="D274" i="9"/>
  <c r="Z273" i="9"/>
  <c r="Y273" i="9"/>
  <c r="X273" i="9"/>
  <c r="V273" i="9"/>
  <c r="U273" i="9"/>
  <c r="S273" i="9"/>
  <c r="R273" i="9"/>
  <c r="P273" i="9"/>
  <c r="O273" i="9"/>
  <c r="N273" i="9"/>
  <c r="M273" i="9"/>
  <c r="L273" i="9"/>
  <c r="K273" i="9"/>
  <c r="J273" i="9"/>
  <c r="I273" i="9"/>
  <c r="G273" i="9"/>
  <c r="F273" i="9"/>
  <c r="E273" i="9"/>
  <c r="D273" i="9"/>
  <c r="Z272" i="9"/>
  <c r="Y272" i="9"/>
  <c r="X272" i="9"/>
  <c r="V272" i="9"/>
  <c r="U272" i="9"/>
  <c r="S272" i="9"/>
  <c r="R272" i="9"/>
  <c r="P272" i="9"/>
  <c r="O272" i="9"/>
  <c r="N272" i="9"/>
  <c r="M272" i="9"/>
  <c r="L272" i="9"/>
  <c r="K272" i="9"/>
  <c r="J272" i="9"/>
  <c r="I272" i="9"/>
  <c r="G272" i="9"/>
  <c r="F272" i="9"/>
  <c r="E272" i="9"/>
  <c r="D272" i="9"/>
  <c r="Z271" i="9"/>
  <c r="Y271" i="9"/>
  <c r="X271" i="9"/>
  <c r="V271" i="9"/>
  <c r="U271" i="9"/>
  <c r="S271" i="9"/>
  <c r="R271" i="9"/>
  <c r="P271" i="9"/>
  <c r="O271" i="9"/>
  <c r="N271" i="9"/>
  <c r="M271" i="9"/>
  <c r="L271" i="9"/>
  <c r="K271" i="9"/>
  <c r="J271" i="9"/>
  <c r="I271" i="9"/>
  <c r="G271" i="9"/>
  <c r="F271" i="9"/>
  <c r="E271" i="9"/>
  <c r="D271" i="9"/>
  <c r="Z270" i="9"/>
  <c r="Y270" i="9"/>
  <c r="X270" i="9"/>
  <c r="V270" i="9"/>
  <c r="U270" i="9"/>
  <c r="S270" i="9"/>
  <c r="R270" i="9"/>
  <c r="P270" i="9"/>
  <c r="O270" i="9"/>
  <c r="N270" i="9"/>
  <c r="M270" i="9"/>
  <c r="L270" i="9"/>
  <c r="K270" i="9"/>
  <c r="J270" i="9"/>
  <c r="I270" i="9"/>
  <c r="G270" i="9"/>
  <c r="F270" i="9"/>
  <c r="E270" i="9"/>
  <c r="D270" i="9"/>
  <c r="Z269" i="9"/>
  <c r="Y269" i="9"/>
  <c r="X269" i="9"/>
  <c r="V269" i="9"/>
  <c r="U269" i="9"/>
  <c r="S269" i="9"/>
  <c r="R269" i="9"/>
  <c r="P269" i="9"/>
  <c r="O269" i="9"/>
  <c r="N269" i="9"/>
  <c r="M269" i="9"/>
  <c r="L269" i="9"/>
  <c r="K269" i="9"/>
  <c r="J269" i="9"/>
  <c r="I269" i="9"/>
  <c r="G269" i="9"/>
  <c r="F269" i="9"/>
  <c r="E269" i="9"/>
  <c r="D269" i="9"/>
  <c r="Z268" i="9"/>
  <c r="Y268" i="9"/>
  <c r="X268" i="9"/>
  <c r="V268" i="9"/>
  <c r="U268" i="9"/>
  <c r="S268" i="9"/>
  <c r="R268" i="9"/>
  <c r="P268" i="9"/>
  <c r="O268" i="9"/>
  <c r="N268" i="9"/>
  <c r="M268" i="9"/>
  <c r="L268" i="9"/>
  <c r="K268" i="9"/>
  <c r="J268" i="9"/>
  <c r="I268" i="9"/>
  <c r="G268" i="9"/>
  <c r="F268" i="9"/>
  <c r="E268" i="9"/>
  <c r="D268" i="9"/>
  <c r="Z263" i="9"/>
  <c r="Y263" i="9"/>
  <c r="X263" i="9"/>
  <c r="V263" i="9"/>
  <c r="U263" i="9"/>
  <c r="S263" i="9"/>
  <c r="R263" i="9"/>
  <c r="P263" i="9"/>
  <c r="O263" i="9"/>
  <c r="N263" i="9"/>
  <c r="M263" i="9"/>
  <c r="L263" i="9"/>
  <c r="K263" i="9"/>
  <c r="J263" i="9"/>
  <c r="I263" i="9"/>
  <c r="G263" i="9"/>
  <c r="F263" i="9"/>
  <c r="E263" i="9"/>
  <c r="D263" i="9"/>
  <c r="Z262" i="9"/>
  <c r="Y262" i="9"/>
  <c r="X262" i="9"/>
  <c r="V262" i="9"/>
  <c r="U262" i="9"/>
  <c r="S262" i="9"/>
  <c r="R262" i="9"/>
  <c r="P262" i="9"/>
  <c r="O262" i="9"/>
  <c r="N262" i="9"/>
  <c r="M262" i="9"/>
  <c r="L262" i="9"/>
  <c r="K262" i="9"/>
  <c r="J262" i="9"/>
  <c r="I262" i="9"/>
  <c r="G262" i="9"/>
  <c r="F262" i="9"/>
  <c r="E262" i="9"/>
  <c r="D262" i="9"/>
  <c r="Z261" i="9"/>
  <c r="Y261" i="9"/>
  <c r="X261" i="9"/>
  <c r="V261" i="9"/>
  <c r="U261" i="9"/>
  <c r="S261" i="9"/>
  <c r="R261" i="9"/>
  <c r="P261" i="9"/>
  <c r="O261" i="9"/>
  <c r="N261" i="9"/>
  <c r="M261" i="9"/>
  <c r="L261" i="9"/>
  <c r="K261" i="9"/>
  <c r="J261" i="9"/>
  <c r="I261" i="9"/>
  <c r="G261" i="9"/>
  <c r="F261" i="9"/>
  <c r="E261" i="9"/>
  <c r="D261" i="9"/>
  <c r="Z260" i="9"/>
  <c r="Y260" i="9"/>
  <c r="X260" i="9"/>
  <c r="V260" i="9"/>
  <c r="U260" i="9"/>
  <c r="S260" i="9"/>
  <c r="R260" i="9"/>
  <c r="P260" i="9"/>
  <c r="O260" i="9"/>
  <c r="N260" i="9"/>
  <c r="M260" i="9"/>
  <c r="L260" i="9"/>
  <c r="K260" i="9"/>
  <c r="J260" i="9"/>
  <c r="I260" i="9"/>
  <c r="G260" i="9"/>
  <c r="F260" i="9"/>
  <c r="E260" i="9"/>
  <c r="D260" i="9"/>
  <c r="Z259" i="9"/>
  <c r="Y259" i="9"/>
  <c r="X259" i="9"/>
  <c r="V259" i="9"/>
  <c r="U259" i="9"/>
  <c r="S259" i="9"/>
  <c r="R259" i="9"/>
  <c r="P259" i="9"/>
  <c r="O259" i="9"/>
  <c r="N259" i="9"/>
  <c r="M259" i="9"/>
  <c r="L259" i="9"/>
  <c r="K259" i="9"/>
  <c r="I259" i="9"/>
  <c r="G259" i="9"/>
  <c r="F259" i="9"/>
  <c r="E259" i="9"/>
  <c r="D259" i="9"/>
  <c r="Z258" i="9"/>
  <c r="Y258" i="9"/>
  <c r="X258" i="9"/>
  <c r="V258" i="9"/>
  <c r="U258" i="9"/>
  <c r="S258" i="9"/>
  <c r="R258" i="9"/>
  <c r="P258" i="9"/>
  <c r="O258" i="9"/>
  <c r="N258" i="9"/>
  <c r="M258" i="9"/>
  <c r="L258" i="9"/>
  <c r="K258" i="9"/>
  <c r="J258" i="9"/>
  <c r="I258" i="9"/>
  <c r="G258" i="9"/>
  <c r="F258" i="9"/>
  <c r="E258" i="9"/>
  <c r="D258" i="9"/>
  <c r="Z257" i="9"/>
  <c r="Y257" i="9"/>
  <c r="X257" i="9"/>
  <c r="V257" i="9"/>
  <c r="U257" i="9"/>
  <c r="S257" i="9"/>
  <c r="R257" i="9"/>
  <c r="P257" i="9"/>
  <c r="O257" i="9"/>
  <c r="N257" i="9"/>
  <c r="M257" i="9"/>
  <c r="L257" i="9"/>
  <c r="K257" i="9"/>
  <c r="J257" i="9"/>
  <c r="I257" i="9"/>
  <c r="G257" i="9"/>
  <c r="F257" i="9"/>
  <c r="E257" i="9"/>
  <c r="D257" i="9"/>
  <c r="Z309" i="10"/>
  <c r="Y309" i="10"/>
  <c r="X309" i="10"/>
  <c r="V309" i="10"/>
  <c r="U309" i="10"/>
  <c r="S309" i="10"/>
  <c r="R309" i="10"/>
  <c r="P309" i="10"/>
  <c r="O309" i="10"/>
  <c r="N309" i="10"/>
  <c r="M309" i="10"/>
  <c r="L309" i="10"/>
  <c r="K309" i="10"/>
  <c r="J309" i="10"/>
  <c r="I309" i="10"/>
  <c r="G309" i="10"/>
  <c r="F309" i="10"/>
  <c r="E309" i="10"/>
  <c r="D309" i="10"/>
  <c r="Z308" i="10"/>
  <c r="Y308" i="10"/>
  <c r="X308" i="10"/>
  <c r="V308" i="10"/>
  <c r="U308" i="10"/>
  <c r="S308" i="10"/>
  <c r="R308" i="10"/>
  <c r="P308" i="10"/>
  <c r="O308" i="10"/>
  <c r="N308" i="10"/>
  <c r="M308" i="10"/>
  <c r="L308" i="10"/>
  <c r="K308" i="10"/>
  <c r="J308" i="10"/>
  <c r="I308" i="10"/>
  <c r="G308" i="10"/>
  <c r="F308" i="10"/>
  <c r="E308" i="10"/>
  <c r="D308" i="10"/>
  <c r="Z307" i="10"/>
  <c r="Y307" i="10"/>
  <c r="X307" i="10"/>
  <c r="V307" i="10"/>
  <c r="U307" i="10"/>
  <c r="S307" i="10"/>
  <c r="R307" i="10"/>
  <c r="P307" i="10"/>
  <c r="O307" i="10"/>
  <c r="N307" i="10"/>
  <c r="M307" i="10"/>
  <c r="L307" i="10"/>
  <c r="K307" i="10"/>
  <c r="J307" i="10"/>
  <c r="I307" i="10"/>
  <c r="G307" i="10"/>
  <c r="F307" i="10"/>
  <c r="E307" i="10"/>
  <c r="D307" i="10"/>
  <c r="Z306" i="10"/>
  <c r="Y306" i="10"/>
  <c r="X306" i="10"/>
  <c r="V306" i="10"/>
  <c r="U306" i="10"/>
  <c r="S306" i="10"/>
  <c r="R306" i="10"/>
  <c r="P306" i="10"/>
  <c r="O306" i="10"/>
  <c r="N306" i="10"/>
  <c r="M306" i="10"/>
  <c r="L306" i="10"/>
  <c r="K306" i="10"/>
  <c r="J306" i="10"/>
  <c r="I306" i="10"/>
  <c r="G306" i="10"/>
  <c r="F306" i="10"/>
  <c r="E306" i="10"/>
  <c r="D306" i="10"/>
  <c r="Z305" i="10"/>
  <c r="Y305" i="10"/>
  <c r="X305" i="10"/>
  <c r="V305" i="10"/>
  <c r="U305" i="10"/>
  <c r="S305" i="10"/>
  <c r="R305" i="10"/>
  <c r="P305" i="10"/>
  <c r="O305" i="10"/>
  <c r="N305" i="10"/>
  <c r="M305" i="10"/>
  <c r="L305" i="10"/>
  <c r="K305" i="10"/>
  <c r="J305" i="10"/>
  <c r="I305" i="10"/>
  <c r="G305" i="10"/>
  <c r="F305" i="10"/>
  <c r="E305" i="10"/>
  <c r="D305" i="10"/>
  <c r="Z304" i="10"/>
  <c r="Y304" i="10"/>
  <c r="X304" i="10"/>
  <c r="V304" i="10"/>
  <c r="U304" i="10"/>
  <c r="S304" i="10"/>
  <c r="R304" i="10"/>
  <c r="P304" i="10"/>
  <c r="O304" i="10"/>
  <c r="N304" i="10"/>
  <c r="M304" i="10"/>
  <c r="L304" i="10"/>
  <c r="K304" i="10"/>
  <c r="J304" i="10"/>
  <c r="I304" i="10"/>
  <c r="G304" i="10"/>
  <c r="F304" i="10"/>
  <c r="E304" i="10"/>
  <c r="D304" i="10"/>
  <c r="Z303" i="10"/>
  <c r="Y303" i="10"/>
  <c r="X303" i="10"/>
  <c r="V303" i="10"/>
  <c r="U303" i="10"/>
  <c r="S303" i="10"/>
  <c r="R303" i="10"/>
  <c r="P303" i="10"/>
  <c r="O303" i="10"/>
  <c r="N303" i="10"/>
  <c r="M303" i="10"/>
  <c r="L303" i="10"/>
  <c r="K303" i="10"/>
  <c r="J303" i="10"/>
  <c r="I303" i="10"/>
  <c r="G303" i="10"/>
  <c r="F303" i="10"/>
  <c r="E303" i="10"/>
  <c r="D303" i="10"/>
  <c r="Z302" i="10"/>
  <c r="Y302" i="10"/>
  <c r="X302" i="10"/>
  <c r="V302" i="10"/>
  <c r="U302" i="10"/>
  <c r="S302" i="10"/>
  <c r="R302" i="10"/>
  <c r="P302" i="10"/>
  <c r="O302" i="10"/>
  <c r="N302" i="10"/>
  <c r="M302" i="10"/>
  <c r="L302" i="10"/>
  <c r="K302" i="10"/>
  <c r="J302" i="10"/>
  <c r="I302" i="10"/>
  <c r="G302" i="10"/>
  <c r="F302" i="10"/>
  <c r="E302" i="10"/>
  <c r="D302" i="10"/>
  <c r="Z301" i="10"/>
  <c r="Y301" i="10"/>
  <c r="X301" i="10"/>
  <c r="V301" i="10"/>
  <c r="U301" i="10"/>
  <c r="S301" i="10"/>
  <c r="R301" i="10"/>
  <c r="P301" i="10"/>
  <c r="O301" i="10"/>
  <c r="N301" i="10"/>
  <c r="M301" i="10"/>
  <c r="L301" i="10"/>
  <c r="K301" i="10"/>
  <c r="J301" i="10"/>
  <c r="I301" i="10"/>
  <c r="G301" i="10"/>
  <c r="F301" i="10"/>
  <c r="E301" i="10"/>
  <c r="D301" i="10"/>
  <c r="Z300" i="10"/>
  <c r="Y300" i="10"/>
  <c r="X300" i="10"/>
  <c r="V300" i="10"/>
  <c r="U300" i="10"/>
  <c r="S300" i="10"/>
  <c r="R300" i="10"/>
  <c r="P300" i="10"/>
  <c r="O300" i="10"/>
  <c r="N300" i="10"/>
  <c r="M300" i="10"/>
  <c r="L300" i="10"/>
  <c r="K300" i="10"/>
  <c r="J300" i="10"/>
  <c r="I300" i="10"/>
  <c r="G300" i="10"/>
  <c r="F300" i="10"/>
  <c r="E300" i="10"/>
  <c r="D300" i="10"/>
  <c r="Z299" i="10"/>
  <c r="Y299" i="10"/>
  <c r="X299" i="10"/>
  <c r="V299" i="10"/>
  <c r="U299" i="10"/>
  <c r="S299" i="10"/>
  <c r="R299" i="10"/>
  <c r="P299" i="10"/>
  <c r="O299" i="10"/>
  <c r="N299" i="10"/>
  <c r="M299" i="10"/>
  <c r="L299" i="10"/>
  <c r="K299" i="10"/>
  <c r="J299" i="10"/>
  <c r="I299" i="10"/>
  <c r="G299" i="10"/>
  <c r="F299" i="10"/>
  <c r="E299" i="10"/>
  <c r="D299" i="10"/>
  <c r="Z298" i="10"/>
  <c r="Y298" i="10"/>
  <c r="X298" i="10"/>
  <c r="V298" i="10"/>
  <c r="U298" i="10"/>
  <c r="S298" i="10"/>
  <c r="R298" i="10"/>
  <c r="P298" i="10"/>
  <c r="O298" i="10"/>
  <c r="N298" i="10"/>
  <c r="M298" i="10"/>
  <c r="L298" i="10"/>
  <c r="K298" i="10"/>
  <c r="J298" i="10"/>
  <c r="I298" i="10"/>
  <c r="G298" i="10"/>
  <c r="F298" i="10"/>
  <c r="E298" i="10"/>
  <c r="D298" i="10"/>
  <c r="Z297" i="10"/>
  <c r="Y297" i="10"/>
  <c r="X297" i="10"/>
  <c r="V297" i="10"/>
  <c r="U297" i="10"/>
  <c r="S297" i="10"/>
  <c r="R297" i="10"/>
  <c r="P297" i="10"/>
  <c r="O297" i="10"/>
  <c r="N297" i="10"/>
  <c r="M297" i="10"/>
  <c r="L297" i="10"/>
  <c r="K297" i="10"/>
  <c r="J297" i="10"/>
  <c r="I297" i="10"/>
  <c r="G297" i="10"/>
  <c r="F297" i="10"/>
  <c r="E297" i="10"/>
  <c r="D297" i="10"/>
  <c r="Z296" i="10"/>
  <c r="Y296" i="10"/>
  <c r="X296" i="10"/>
  <c r="V296" i="10"/>
  <c r="U296" i="10"/>
  <c r="S296" i="10"/>
  <c r="R296" i="10"/>
  <c r="P296" i="10"/>
  <c r="O296" i="10"/>
  <c r="N296" i="10"/>
  <c r="M296" i="10"/>
  <c r="L296" i="10"/>
  <c r="K296" i="10"/>
  <c r="J296" i="10"/>
  <c r="I296" i="10"/>
  <c r="G296" i="10"/>
  <c r="F296" i="10"/>
  <c r="E296" i="10"/>
  <c r="D296" i="10"/>
  <c r="Z295" i="10"/>
  <c r="Y295" i="10"/>
  <c r="X295" i="10"/>
  <c r="V295" i="10"/>
  <c r="U295" i="10"/>
  <c r="S295" i="10"/>
  <c r="R295" i="10"/>
  <c r="P295" i="10"/>
  <c r="O295" i="10"/>
  <c r="N295" i="10"/>
  <c r="M295" i="10"/>
  <c r="L295" i="10"/>
  <c r="K295" i="10"/>
  <c r="J295" i="10"/>
  <c r="I295" i="10"/>
  <c r="G295" i="10"/>
  <c r="F295" i="10"/>
  <c r="E295" i="10"/>
  <c r="D295" i="10"/>
  <c r="Z294" i="10"/>
  <c r="Y294" i="10"/>
  <c r="X294" i="10"/>
  <c r="V294" i="10"/>
  <c r="U294" i="10"/>
  <c r="S294" i="10"/>
  <c r="R294" i="10"/>
  <c r="P294" i="10"/>
  <c r="O294" i="10"/>
  <c r="N294" i="10"/>
  <c r="M294" i="10"/>
  <c r="L294" i="10"/>
  <c r="K294" i="10"/>
  <c r="J294" i="10"/>
  <c r="I294" i="10"/>
  <c r="G294" i="10"/>
  <c r="F294" i="10"/>
  <c r="E294" i="10"/>
  <c r="D294" i="10"/>
  <c r="Z293" i="10"/>
  <c r="Y293" i="10"/>
  <c r="X293" i="10"/>
  <c r="V293" i="10"/>
  <c r="U293" i="10"/>
  <c r="S293" i="10"/>
  <c r="R293" i="10"/>
  <c r="P293" i="10"/>
  <c r="O293" i="10"/>
  <c r="N293" i="10"/>
  <c r="M293" i="10"/>
  <c r="L293" i="10"/>
  <c r="K293" i="10"/>
  <c r="J293" i="10"/>
  <c r="I293" i="10"/>
  <c r="G293" i="10"/>
  <c r="F293" i="10"/>
  <c r="E293" i="10"/>
  <c r="D293" i="10"/>
  <c r="Z292" i="10"/>
  <c r="Y292" i="10"/>
  <c r="X292" i="10"/>
  <c r="V292" i="10"/>
  <c r="U292" i="10"/>
  <c r="S292" i="10"/>
  <c r="R292" i="10"/>
  <c r="P292" i="10"/>
  <c r="O292" i="10"/>
  <c r="N292" i="10"/>
  <c r="M292" i="10"/>
  <c r="L292" i="10"/>
  <c r="K292" i="10"/>
  <c r="J292" i="10"/>
  <c r="I292" i="10"/>
  <c r="G292" i="10"/>
  <c r="F292" i="10"/>
  <c r="E292" i="10"/>
  <c r="D292" i="10"/>
  <c r="Z291" i="10"/>
  <c r="Y291" i="10"/>
  <c r="X291" i="10"/>
  <c r="V291" i="10"/>
  <c r="U291" i="10"/>
  <c r="S291" i="10"/>
  <c r="R291" i="10"/>
  <c r="P291" i="10"/>
  <c r="O291" i="10"/>
  <c r="N291" i="10"/>
  <c r="M291" i="10"/>
  <c r="L291" i="10"/>
  <c r="K291" i="10"/>
  <c r="J291" i="10"/>
  <c r="I291" i="10"/>
  <c r="G291" i="10"/>
  <c r="F291" i="10"/>
  <c r="E291" i="10"/>
  <c r="D291" i="10"/>
  <c r="Z290" i="10"/>
  <c r="Y290" i="10"/>
  <c r="X290" i="10"/>
  <c r="V290" i="10"/>
  <c r="U290" i="10"/>
  <c r="S290" i="10"/>
  <c r="R290" i="10"/>
  <c r="P290" i="10"/>
  <c r="O290" i="10"/>
  <c r="N290" i="10"/>
  <c r="M290" i="10"/>
  <c r="L290" i="10"/>
  <c r="K290" i="10"/>
  <c r="J290" i="10"/>
  <c r="I290" i="10"/>
  <c r="G290" i="10"/>
  <c r="F290" i="10"/>
  <c r="E290" i="10"/>
  <c r="D290" i="10"/>
  <c r="Z289" i="10"/>
  <c r="Y289" i="10"/>
  <c r="X289" i="10"/>
  <c r="V289" i="10"/>
  <c r="U289" i="10"/>
  <c r="S289" i="10"/>
  <c r="R289" i="10"/>
  <c r="P289" i="10"/>
  <c r="O289" i="10"/>
  <c r="N289" i="10"/>
  <c r="M289" i="10"/>
  <c r="L289" i="10"/>
  <c r="K289" i="10"/>
  <c r="J289" i="10"/>
  <c r="I289" i="10"/>
  <c r="G289" i="10"/>
  <c r="F289" i="10"/>
  <c r="E289" i="10"/>
  <c r="D289" i="10"/>
  <c r="Z288" i="10"/>
  <c r="Y288" i="10"/>
  <c r="X288" i="10"/>
  <c r="V288" i="10"/>
  <c r="U288" i="10"/>
  <c r="S288" i="10"/>
  <c r="R288" i="10"/>
  <c r="P288" i="10"/>
  <c r="O288" i="10"/>
  <c r="N288" i="10"/>
  <c r="M288" i="10"/>
  <c r="L288" i="10"/>
  <c r="K288" i="10"/>
  <c r="J288" i="10"/>
  <c r="I288" i="10"/>
  <c r="G288" i="10"/>
  <c r="F288" i="10"/>
  <c r="E288" i="10"/>
  <c r="D288" i="10"/>
  <c r="Z287" i="10"/>
  <c r="Y287" i="10"/>
  <c r="X287" i="10"/>
  <c r="V287" i="10"/>
  <c r="U287" i="10"/>
  <c r="S287" i="10"/>
  <c r="R287" i="10"/>
  <c r="P287" i="10"/>
  <c r="O287" i="10"/>
  <c r="N287" i="10"/>
  <c r="M287" i="10"/>
  <c r="L287" i="10"/>
  <c r="K287" i="10"/>
  <c r="J287" i="10"/>
  <c r="I287" i="10"/>
  <c r="G287" i="10"/>
  <c r="F287" i="10"/>
  <c r="E287" i="10"/>
  <c r="D287" i="10"/>
  <c r="Z286" i="10"/>
  <c r="Y286" i="10"/>
  <c r="X286" i="10"/>
  <c r="V286" i="10"/>
  <c r="U286" i="10"/>
  <c r="S286" i="10"/>
  <c r="R286" i="10"/>
  <c r="P286" i="10"/>
  <c r="O286" i="10"/>
  <c r="N286" i="10"/>
  <c r="M286" i="10"/>
  <c r="L286" i="10"/>
  <c r="K286" i="10"/>
  <c r="J286" i="10"/>
  <c r="I286" i="10"/>
  <c r="G286" i="10"/>
  <c r="F286" i="10"/>
  <c r="E286" i="10"/>
  <c r="D286" i="10"/>
  <c r="Z285" i="10"/>
  <c r="Y285" i="10"/>
  <c r="X285" i="10"/>
  <c r="V285" i="10"/>
  <c r="U285" i="10"/>
  <c r="S285" i="10"/>
  <c r="R285" i="10"/>
  <c r="P285" i="10"/>
  <c r="O285" i="10"/>
  <c r="N285" i="10"/>
  <c r="M285" i="10"/>
  <c r="L285" i="10"/>
  <c r="K285" i="10"/>
  <c r="J285" i="10"/>
  <c r="I285" i="10"/>
  <c r="G285" i="10"/>
  <c r="F285" i="10"/>
  <c r="E285" i="10"/>
  <c r="D285" i="10"/>
  <c r="Z284" i="10"/>
  <c r="Y284" i="10"/>
  <c r="X284" i="10"/>
  <c r="V284" i="10"/>
  <c r="U284" i="10"/>
  <c r="S284" i="10"/>
  <c r="R284" i="10"/>
  <c r="P284" i="10"/>
  <c r="O284" i="10"/>
  <c r="N284" i="10"/>
  <c r="M284" i="10"/>
  <c r="L284" i="10"/>
  <c r="K284" i="10"/>
  <c r="J284" i="10"/>
  <c r="I284" i="10"/>
  <c r="G284" i="10"/>
  <c r="F284" i="10"/>
  <c r="E284" i="10"/>
  <c r="D284" i="10"/>
  <c r="Z283" i="10"/>
  <c r="Y283" i="10"/>
  <c r="X283" i="10"/>
  <c r="V283" i="10"/>
  <c r="U283" i="10"/>
  <c r="S283" i="10"/>
  <c r="R283" i="10"/>
  <c r="P283" i="10"/>
  <c r="O283" i="10"/>
  <c r="N283" i="10"/>
  <c r="M283" i="10"/>
  <c r="L283" i="10"/>
  <c r="K283" i="10"/>
  <c r="J283" i="10"/>
  <c r="I283" i="10"/>
  <c r="G283" i="10"/>
  <c r="F283" i="10"/>
  <c r="E283" i="10"/>
  <c r="D283" i="10"/>
  <c r="Z282" i="10"/>
  <c r="Y282" i="10"/>
  <c r="X282" i="10"/>
  <c r="V282" i="10"/>
  <c r="U282" i="10"/>
  <c r="S282" i="10"/>
  <c r="R282" i="10"/>
  <c r="P282" i="10"/>
  <c r="O282" i="10"/>
  <c r="N282" i="10"/>
  <c r="M282" i="10"/>
  <c r="L282" i="10"/>
  <c r="K282" i="10"/>
  <c r="J282" i="10"/>
  <c r="I282" i="10"/>
  <c r="G282" i="10"/>
  <c r="F282" i="10"/>
  <c r="E282" i="10"/>
  <c r="D282" i="10"/>
  <c r="Z281" i="10"/>
  <c r="Y281" i="10"/>
  <c r="X281" i="10"/>
  <c r="V281" i="10"/>
  <c r="U281" i="10"/>
  <c r="S281" i="10"/>
  <c r="R281" i="10"/>
  <c r="P281" i="10"/>
  <c r="O281" i="10"/>
  <c r="N281" i="10"/>
  <c r="M281" i="10"/>
  <c r="L281" i="10"/>
  <c r="K281" i="10"/>
  <c r="J281" i="10"/>
  <c r="I281" i="10"/>
  <c r="G281" i="10"/>
  <c r="F281" i="10"/>
  <c r="E281" i="10"/>
  <c r="D281" i="10"/>
  <c r="Z280" i="10"/>
  <c r="Y280" i="10"/>
  <c r="X280" i="10"/>
  <c r="V280" i="10"/>
  <c r="U280" i="10"/>
  <c r="S280" i="10"/>
  <c r="R280" i="10"/>
  <c r="P280" i="10"/>
  <c r="O280" i="10"/>
  <c r="N280" i="10"/>
  <c r="M280" i="10"/>
  <c r="L280" i="10"/>
  <c r="K280" i="10"/>
  <c r="J280" i="10"/>
  <c r="I280" i="10"/>
  <c r="G280" i="10"/>
  <c r="F280" i="10"/>
  <c r="E280" i="10"/>
  <c r="D280" i="10"/>
  <c r="Z279" i="10"/>
  <c r="Y279" i="10"/>
  <c r="X279" i="10"/>
  <c r="V279" i="10"/>
  <c r="U279" i="10"/>
  <c r="S279" i="10"/>
  <c r="R279" i="10"/>
  <c r="P279" i="10"/>
  <c r="O279" i="10"/>
  <c r="N279" i="10"/>
  <c r="M279" i="10"/>
  <c r="L279" i="10"/>
  <c r="K279" i="10"/>
  <c r="J279" i="10"/>
  <c r="I279" i="10"/>
  <c r="G279" i="10"/>
  <c r="F279" i="10"/>
  <c r="E279" i="10"/>
  <c r="D279" i="10"/>
  <c r="Z278" i="10"/>
  <c r="Y278" i="10"/>
  <c r="X278" i="10"/>
  <c r="V278" i="10"/>
  <c r="U278" i="10"/>
  <c r="S278" i="10"/>
  <c r="R278" i="10"/>
  <c r="P278" i="10"/>
  <c r="O278" i="10"/>
  <c r="N278" i="10"/>
  <c r="M278" i="10"/>
  <c r="L278" i="10"/>
  <c r="K278" i="10"/>
  <c r="J278" i="10"/>
  <c r="I278" i="10"/>
  <c r="G278" i="10"/>
  <c r="F278" i="10"/>
  <c r="E278" i="10"/>
  <c r="D278" i="10"/>
  <c r="Z277" i="10"/>
  <c r="Y277" i="10"/>
  <c r="X277" i="10"/>
  <c r="V277" i="10"/>
  <c r="U277" i="10"/>
  <c r="S277" i="10"/>
  <c r="R277" i="10"/>
  <c r="P277" i="10"/>
  <c r="O277" i="10"/>
  <c r="N277" i="10"/>
  <c r="M277" i="10"/>
  <c r="L277" i="10"/>
  <c r="K277" i="10"/>
  <c r="J277" i="10"/>
  <c r="I277" i="10"/>
  <c r="G277" i="10"/>
  <c r="F277" i="10"/>
  <c r="E277" i="10"/>
  <c r="D277" i="10"/>
  <c r="Z276" i="10"/>
  <c r="Y276" i="10"/>
  <c r="X276" i="10"/>
  <c r="V276" i="10"/>
  <c r="U276" i="10"/>
  <c r="S276" i="10"/>
  <c r="R276" i="10"/>
  <c r="P276" i="10"/>
  <c r="O276" i="10"/>
  <c r="N276" i="10"/>
  <c r="M276" i="10"/>
  <c r="L276" i="10"/>
  <c r="K276" i="10"/>
  <c r="J276" i="10"/>
  <c r="I276" i="10"/>
  <c r="G276" i="10"/>
  <c r="F276" i="10"/>
  <c r="E276" i="10"/>
  <c r="D276" i="10"/>
  <c r="Z275" i="10"/>
  <c r="Y275" i="10"/>
  <c r="X275" i="10"/>
  <c r="V275" i="10"/>
  <c r="U275" i="10"/>
  <c r="S275" i="10"/>
  <c r="R275" i="10"/>
  <c r="P275" i="10"/>
  <c r="O275" i="10"/>
  <c r="N275" i="10"/>
  <c r="M275" i="10"/>
  <c r="L275" i="10"/>
  <c r="K275" i="10"/>
  <c r="J275" i="10"/>
  <c r="I275" i="10"/>
  <c r="G275" i="10"/>
  <c r="F275" i="10"/>
  <c r="E275" i="10"/>
  <c r="D275" i="10"/>
  <c r="Z274" i="10"/>
  <c r="Y274" i="10"/>
  <c r="X274" i="10"/>
  <c r="V274" i="10"/>
  <c r="U274" i="10"/>
  <c r="S274" i="10"/>
  <c r="R274" i="10"/>
  <c r="P274" i="10"/>
  <c r="O274" i="10"/>
  <c r="N274" i="10"/>
  <c r="M274" i="10"/>
  <c r="L274" i="10"/>
  <c r="K274" i="10"/>
  <c r="J274" i="10"/>
  <c r="I274" i="10"/>
  <c r="G274" i="10"/>
  <c r="F274" i="10"/>
  <c r="E274" i="10"/>
  <c r="D274" i="10"/>
  <c r="Z273" i="10"/>
  <c r="Y273" i="10"/>
  <c r="X273" i="10"/>
  <c r="V273" i="10"/>
  <c r="U273" i="10"/>
  <c r="S273" i="10"/>
  <c r="R273" i="10"/>
  <c r="P273" i="10"/>
  <c r="O273" i="10"/>
  <c r="N273" i="10"/>
  <c r="M273" i="10"/>
  <c r="L273" i="10"/>
  <c r="K273" i="10"/>
  <c r="J273" i="10"/>
  <c r="I273" i="10"/>
  <c r="G273" i="10"/>
  <c r="F273" i="10"/>
  <c r="E273" i="10"/>
  <c r="D273" i="10"/>
  <c r="Z272" i="10"/>
  <c r="Y272" i="10"/>
  <c r="X272" i="10"/>
  <c r="V272" i="10"/>
  <c r="U272" i="10"/>
  <c r="S272" i="10"/>
  <c r="R272" i="10"/>
  <c r="P272" i="10"/>
  <c r="O272" i="10"/>
  <c r="N272" i="10"/>
  <c r="M272" i="10"/>
  <c r="L272" i="10"/>
  <c r="K272" i="10"/>
  <c r="J272" i="10"/>
  <c r="I272" i="10"/>
  <c r="G272" i="10"/>
  <c r="F272" i="10"/>
  <c r="E272" i="10"/>
  <c r="D272" i="10"/>
  <c r="Z271" i="10"/>
  <c r="Y271" i="10"/>
  <c r="X271" i="10"/>
  <c r="V271" i="10"/>
  <c r="U271" i="10"/>
  <c r="S271" i="10"/>
  <c r="R271" i="10"/>
  <c r="P271" i="10"/>
  <c r="O271" i="10"/>
  <c r="N271" i="10"/>
  <c r="M271" i="10"/>
  <c r="L271" i="10"/>
  <c r="K271" i="10"/>
  <c r="J271" i="10"/>
  <c r="I271" i="10"/>
  <c r="G271" i="10"/>
  <c r="F271" i="10"/>
  <c r="E271" i="10"/>
  <c r="D271" i="10"/>
  <c r="Z270" i="10"/>
  <c r="Y270" i="10"/>
  <c r="X270" i="10"/>
  <c r="V270" i="10"/>
  <c r="U270" i="10"/>
  <c r="S270" i="10"/>
  <c r="R270" i="10"/>
  <c r="P270" i="10"/>
  <c r="O270" i="10"/>
  <c r="N270" i="10"/>
  <c r="M270" i="10"/>
  <c r="L270" i="10"/>
  <c r="K270" i="10"/>
  <c r="J270" i="10"/>
  <c r="I270" i="10"/>
  <c r="G270" i="10"/>
  <c r="F270" i="10"/>
  <c r="E270" i="10"/>
  <c r="D270" i="10"/>
  <c r="Z269" i="10"/>
  <c r="Y269" i="10"/>
  <c r="X269" i="10"/>
  <c r="V269" i="10"/>
  <c r="U269" i="10"/>
  <c r="S269" i="10"/>
  <c r="R269" i="10"/>
  <c r="P269" i="10"/>
  <c r="O269" i="10"/>
  <c r="N269" i="10"/>
  <c r="M269" i="10"/>
  <c r="L269" i="10"/>
  <c r="K269" i="10"/>
  <c r="J269" i="10"/>
  <c r="I269" i="10"/>
  <c r="G269" i="10"/>
  <c r="F269" i="10"/>
  <c r="E269" i="10"/>
  <c r="D269" i="10"/>
  <c r="Z268" i="10"/>
  <c r="Y268" i="10"/>
  <c r="X268" i="10"/>
  <c r="V268" i="10"/>
  <c r="U268" i="10"/>
  <c r="S268" i="10"/>
  <c r="R268" i="10"/>
  <c r="P268" i="10"/>
  <c r="O268" i="10"/>
  <c r="N268" i="10"/>
  <c r="M268" i="10"/>
  <c r="L268" i="10"/>
  <c r="K268" i="10"/>
  <c r="J268" i="10"/>
  <c r="I268" i="10"/>
  <c r="G268" i="10"/>
  <c r="F268" i="10"/>
  <c r="E268" i="10"/>
  <c r="D268" i="10"/>
  <c r="Z263" i="10"/>
  <c r="Y263" i="10"/>
  <c r="X263" i="10"/>
  <c r="V263" i="10"/>
  <c r="U263" i="10"/>
  <c r="S263" i="10"/>
  <c r="R263" i="10"/>
  <c r="P263" i="10"/>
  <c r="O263" i="10"/>
  <c r="N263" i="10"/>
  <c r="M263" i="10"/>
  <c r="L263" i="10"/>
  <c r="K263" i="10"/>
  <c r="J263" i="10"/>
  <c r="I263" i="10"/>
  <c r="G263" i="10"/>
  <c r="F263" i="10"/>
  <c r="E263" i="10"/>
  <c r="D263" i="10"/>
  <c r="Z262" i="10"/>
  <c r="Y262" i="10"/>
  <c r="X262" i="10"/>
  <c r="V262" i="10"/>
  <c r="U262" i="10"/>
  <c r="S262" i="10"/>
  <c r="R262" i="10"/>
  <c r="P262" i="10"/>
  <c r="O262" i="10"/>
  <c r="N262" i="10"/>
  <c r="M262" i="10"/>
  <c r="L262" i="10"/>
  <c r="K262" i="10"/>
  <c r="J262" i="10"/>
  <c r="I262" i="10"/>
  <c r="G262" i="10"/>
  <c r="F262" i="10"/>
  <c r="E262" i="10"/>
  <c r="D262" i="10"/>
  <c r="Z261" i="10"/>
  <c r="Y261" i="10"/>
  <c r="X261" i="10"/>
  <c r="V261" i="10"/>
  <c r="U261" i="10"/>
  <c r="S261" i="10"/>
  <c r="R261" i="10"/>
  <c r="P261" i="10"/>
  <c r="O261" i="10"/>
  <c r="N261" i="10"/>
  <c r="M261" i="10"/>
  <c r="L261" i="10"/>
  <c r="K261" i="10"/>
  <c r="J261" i="10"/>
  <c r="I261" i="10"/>
  <c r="G261" i="10"/>
  <c r="F261" i="10"/>
  <c r="E261" i="10"/>
  <c r="D261" i="10"/>
  <c r="Z260" i="10"/>
  <c r="Y260" i="10"/>
  <c r="X260" i="10"/>
  <c r="V260" i="10"/>
  <c r="U260" i="10"/>
  <c r="S260" i="10"/>
  <c r="R260" i="10"/>
  <c r="P260" i="10"/>
  <c r="O260" i="10"/>
  <c r="N260" i="10"/>
  <c r="M260" i="10"/>
  <c r="L260" i="10"/>
  <c r="K260" i="10"/>
  <c r="J260" i="10"/>
  <c r="I260" i="10"/>
  <c r="G260" i="10"/>
  <c r="F260" i="10"/>
  <c r="E260" i="10"/>
  <c r="D260" i="10"/>
  <c r="Z259" i="10"/>
  <c r="Y259" i="10"/>
  <c r="X259" i="10"/>
  <c r="V259" i="10"/>
  <c r="U259" i="10"/>
  <c r="S259" i="10"/>
  <c r="R259" i="10"/>
  <c r="P259" i="10"/>
  <c r="O259" i="10"/>
  <c r="N259" i="10"/>
  <c r="M259" i="10"/>
  <c r="L259" i="10"/>
  <c r="K259" i="10"/>
  <c r="J259" i="10"/>
  <c r="I259" i="10"/>
  <c r="G259" i="10"/>
  <c r="F259" i="10"/>
  <c r="E259" i="10"/>
  <c r="D259" i="10"/>
  <c r="Z258" i="10"/>
  <c r="Y258" i="10"/>
  <c r="X258" i="10"/>
  <c r="V258" i="10"/>
  <c r="U258" i="10"/>
  <c r="S258" i="10"/>
  <c r="R258" i="10"/>
  <c r="P258" i="10"/>
  <c r="O258" i="10"/>
  <c r="N258" i="10"/>
  <c r="M258" i="10"/>
  <c r="L258" i="10"/>
  <c r="K258" i="10"/>
  <c r="J258" i="10"/>
  <c r="I258" i="10"/>
  <c r="G258" i="10"/>
  <c r="F258" i="10"/>
  <c r="E258" i="10"/>
  <c r="D258" i="10"/>
  <c r="Z257" i="10"/>
  <c r="Y257" i="10"/>
  <c r="X257" i="10"/>
  <c r="V257" i="10"/>
  <c r="U257" i="10"/>
  <c r="S257" i="10"/>
  <c r="R257" i="10"/>
  <c r="P257" i="10"/>
  <c r="O257" i="10"/>
  <c r="N257" i="10"/>
  <c r="M257" i="10"/>
  <c r="L257" i="10"/>
  <c r="K257" i="10"/>
  <c r="J257" i="10"/>
  <c r="I257" i="10"/>
  <c r="G257" i="10"/>
  <c r="F257" i="10"/>
  <c r="E257" i="10"/>
  <c r="D257" i="10"/>
  <c r="Z309" i="11"/>
  <c r="Y309" i="11"/>
  <c r="X309" i="11"/>
  <c r="V309" i="11"/>
  <c r="U309" i="11"/>
  <c r="S309" i="11"/>
  <c r="R309" i="11"/>
  <c r="P309" i="11"/>
  <c r="O309" i="11"/>
  <c r="N309" i="11"/>
  <c r="M309" i="11"/>
  <c r="L309" i="11"/>
  <c r="K309" i="11"/>
  <c r="J309" i="11"/>
  <c r="I309" i="11"/>
  <c r="G309" i="11"/>
  <c r="F309" i="11"/>
  <c r="E309" i="11"/>
  <c r="D309" i="11"/>
  <c r="Z308" i="11"/>
  <c r="Y308" i="11"/>
  <c r="X308" i="11"/>
  <c r="V308" i="11"/>
  <c r="U308" i="11"/>
  <c r="S308" i="11"/>
  <c r="R308" i="11"/>
  <c r="P308" i="11"/>
  <c r="O308" i="11"/>
  <c r="N308" i="11"/>
  <c r="M308" i="11"/>
  <c r="L308" i="11"/>
  <c r="K308" i="11"/>
  <c r="J308" i="11"/>
  <c r="I308" i="11"/>
  <c r="G308" i="11"/>
  <c r="F308" i="11"/>
  <c r="E308" i="11"/>
  <c r="D308" i="11"/>
  <c r="Z307" i="11"/>
  <c r="Y307" i="11"/>
  <c r="X307" i="11"/>
  <c r="V307" i="11"/>
  <c r="U307" i="11"/>
  <c r="S307" i="11"/>
  <c r="R307" i="11"/>
  <c r="P307" i="11"/>
  <c r="O307" i="11"/>
  <c r="N307" i="11"/>
  <c r="M307" i="11"/>
  <c r="L307" i="11"/>
  <c r="K307" i="11"/>
  <c r="J307" i="11"/>
  <c r="I307" i="11"/>
  <c r="G307" i="11"/>
  <c r="F307" i="11"/>
  <c r="E307" i="11"/>
  <c r="D307" i="11"/>
  <c r="Z306" i="11"/>
  <c r="Y306" i="11"/>
  <c r="X306" i="11"/>
  <c r="V306" i="11"/>
  <c r="U306" i="11"/>
  <c r="S306" i="11"/>
  <c r="R306" i="11"/>
  <c r="P306" i="11"/>
  <c r="O306" i="11"/>
  <c r="N306" i="11"/>
  <c r="M306" i="11"/>
  <c r="L306" i="11"/>
  <c r="K306" i="11"/>
  <c r="J306" i="11"/>
  <c r="I306" i="11"/>
  <c r="G306" i="11"/>
  <c r="F306" i="11"/>
  <c r="E306" i="11"/>
  <c r="D306" i="11"/>
  <c r="Z305" i="11"/>
  <c r="Y305" i="11"/>
  <c r="X305" i="11"/>
  <c r="V305" i="11"/>
  <c r="U305" i="11"/>
  <c r="S305" i="11"/>
  <c r="R305" i="11"/>
  <c r="P305" i="11"/>
  <c r="O305" i="11"/>
  <c r="N305" i="11"/>
  <c r="M305" i="11"/>
  <c r="L305" i="11"/>
  <c r="K305" i="11"/>
  <c r="J305" i="11"/>
  <c r="I305" i="11"/>
  <c r="G305" i="11"/>
  <c r="F305" i="11"/>
  <c r="E305" i="11"/>
  <c r="D305" i="11"/>
  <c r="Z304" i="11"/>
  <c r="Y304" i="11"/>
  <c r="X304" i="11"/>
  <c r="V304" i="11"/>
  <c r="U304" i="11"/>
  <c r="S304" i="11"/>
  <c r="R304" i="11"/>
  <c r="P304" i="11"/>
  <c r="O304" i="11"/>
  <c r="N304" i="11"/>
  <c r="M304" i="11"/>
  <c r="L304" i="11"/>
  <c r="K304" i="11"/>
  <c r="J304" i="11"/>
  <c r="I304" i="11"/>
  <c r="G304" i="11"/>
  <c r="F304" i="11"/>
  <c r="E304" i="11"/>
  <c r="D304" i="11"/>
  <c r="Z303" i="11"/>
  <c r="Y303" i="11"/>
  <c r="X303" i="11"/>
  <c r="V303" i="11"/>
  <c r="U303" i="11"/>
  <c r="S303" i="11"/>
  <c r="R303" i="11"/>
  <c r="P303" i="11"/>
  <c r="O303" i="11"/>
  <c r="N303" i="11"/>
  <c r="M303" i="11"/>
  <c r="L303" i="11"/>
  <c r="K303" i="11"/>
  <c r="J303" i="11"/>
  <c r="I303" i="11"/>
  <c r="G303" i="11"/>
  <c r="F303" i="11"/>
  <c r="E303" i="11"/>
  <c r="D303" i="11"/>
  <c r="Z302" i="11"/>
  <c r="Y302" i="11"/>
  <c r="X302" i="11"/>
  <c r="V302" i="11"/>
  <c r="U302" i="11"/>
  <c r="S302" i="11"/>
  <c r="R302" i="11"/>
  <c r="P302" i="11"/>
  <c r="O302" i="11"/>
  <c r="N302" i="11"/>
  <c r="M302" i="11"/>
  <c r="L302" i="11"/>
  <c r="K302" i="11"/>
  <c r="J302" i="11"/>
  <c r="I302" i="11"/>
  <c r="G302" i="11"/>
  <c r="F302" i="11"/>
  <c r="E302" i="11"/>
  <c r="D302" i="11"/>
  <c r="Z301" i="11"/>
  <c r="Y301" i="11"/>
  <c r="X301" i="11"/>
  <c r="V301" i="11"/>
  <c r="U301" i="11"/>
  <c r="S301" i="11"/>
  <c r="R301" i="11"/>
  <c r="P301" i="11"/>
  <c r="O301" i="11"/>
  <c r="N301" i="11"/>
  <c r="M301" i="11"/>
  <c r="L301" i="11"/>
  <c r="K301" i="11"/>
  <c r="J301" i="11"/>
  <c r="I301" i="11"/>
  <c r="G301" i="11"/>
  <c r="F301" i="11"/>
  <c r="E301" i="11"/>
  <c r="D301" i="11"/>
  <c r="Z300" i="11"/>
  <c r="Y300" i="11"/>
  <c r="X300" i="11"/>
  <c r="V300" i="11"/>
  <c r="U300" i="11"/>
  <c r="S300" i="11"/>
  <c r="R300" i="11"/>
  <c r="P300" i="11"/>
  <c r="O300" i="11"/>
  <c r="N300" i="11"/>
  <c r="M300" i="11"/>
  <c r="L300" i="11"/>
  <c r="K300" i="11"/>
  <c r="J300" i="11"/>
  <c r="I300" i="11"/>
  <c r="G300" i="11"/>
  <c r="F300" i="11"/>
  <c r="E300" i="11"/>
  <c r="D300" i="11"/>
  <c r="Z299" i="11"/>
  <c r="Y299" i="11"/>
  <c r="X299" i="11"/>
  <c r="V299" i="11"/>
  <c r="U299" i="11"/>
  <c r="S299" i="11"/>
  <c r="R299" i="11"/>
  <c r="P299" i="11"/>
  <c r="O299" i="11"/>
  <c r="N299" i="11"/>
  <c r="M299" i="11"/>
  <c r="L299" i="11"/>
  <c r="K299" i="11"/>
  <c r="J299" i="11"/>
  <c r="I299" i="11"/>
  <c r="G299" i="11"/>
  <c r="F299" i="11"/>
  <c r="E299" i="11"/>
  <c r="D299" i="11"/>
  <c r="Z298" i="11"/>
  <c r="Y298" i="11"/>
  <c r="X298" i="11"/>
  <c r="V298" i="11"/>
  <c r="U298" i="11"/>
  <c r="S298" i="11"/>
  <c r="R298" i="11"/>
  <c r="P298" i="11"/>
  <c r="O298" i="11"/>
  <c r="N298" i="11"/>
  <c r="M298" i="11"/>
  <c r="L298" i="11"/>
  <c r="K298" i="11"/>
  <c r="J298" i="11"/>
  <c r="I298" i="11"/>
  <c r="G298" i="11"/>
  <c r="F298" i="11"/>
  <c r="E298" i="11"/>
  <c r="D298" i="11"/>
  <c r="Z297" i="11"/>
  <c r="Y297" i="11"/>
  <c r="X297" i="11"/>
  <c r="V297" i="11"/>
  <c r="U297" i="11"/>
  <c r="S297" i="11"/>
  <c r="R297" i="11"/>
  <c r="P297" i="11"/>
  <c r="O297" i="11"/>
  <c r="N297" i="11"/>
  <c r="M297" i="11"/>
  <c r="L297" i="11"/>
  <c r="K297" i="11"/>
  <c r="J297" i="11"/>
  <c r="I297" i="11"/>
  <c r="G297" i="11"/>
  <c r="F297" i="11"/>
  <c r="E297" i="11"/>
  <c r="D297" i="11"/>
  <c r="Z296" i="11"/>
  <c r="Y296" i="11"/>
  <c r="X296" i="11"/>
  <c r="V296" i="11"/>
  <c r="U296" i="11"/>
  <c r="S296" i="11"/>
  <c r="R296" i="11"/>
  <c r="P296" i="11"/>
  <c r="O296" i="11"/>
  <c r="N296" i="11"/>
  <c r="M296" i="11"/>
  <c r="L296" i="11"/>
  <c r="K296" i="11"/>
  <c r="J296" i="11"/>
  <c r="I296" i="11"/>
  <c r="G296" i="11"/>
  <c r="F296" i="11"/>
  <c r="E296" i="11"/>
  <c r="D296" i="11"/>
  <c r="Z295" i="11"/>
  <c r="Y295" i="11"/>
  <c r="X295" i="11"/>
  <c r="V295" i="11"/>
  <c r="U295" i="11"/>
  <c r="S295" i="11"/>
  <c r="R295" i="11"/>
  <c r="P295" i="11"/>
  <c r="O295" i="11"/>
  <c r="N295" i="11"/>
  <c r="M295" i="11"/>
  <c r="L295" i="11"/>
  <c r="K295" i="11"/>
  <c r="J295" i="11"/>
  <c r="I295" i="11"/>
  <c r="G295" i="11"/>
  <c r="F295" i="11"/>
  <c r="E295" i="11"/>
  <c r="D295" i="11"/>
  <c r="Z294" i="11"/>
  <c r="Y294" i="11"/>
  <c r="X294" i="11"/>
  <c r="V294" i="11"/>
  <c r="U294" i="11"/>
  <c r="S294" i="11"/>
  <c r="R294" i="11"/>
  <c r="P294" i="11"/>
  <c r="O294" i="11"/>
  <c r="N294" i="11"/>
  <c r="M294" i="11"/>
  <c r="L294" i="11"/>
  <c r="K294" i="11"/>
  <c r="J294" i="11"/>
  <c r="I294" i="11"/>
  <c r="G294" i="11"/>
  <c r="F294" i="11"/>
  <c r="E294" i="11"/>
  <c r="D294" i="11"/>
  <c r="Z293" i="11"/>
  <c r="Y293" i="11"/>
  <c r="X293" i="11"/>
  <c r="V293" i="11"/>
  <c r="U293" i="11"/>
  <c r="S293" i="11"/>
  <c r="R293" i="11"/>
  <c r="P293" i="11"/>
  <c r="O293" i="11"/>
  <c r="N293" i="11"/>
  <c r="M293" i="11"/>
  <c r="L293" i="11"/>
  <c r="K293" i="11"/>
  <c r="J293" i="11"/>
  <c r="I293" i="11"/>
  <c r="G293" i="11"/>
  <c r="F293" i="11"/>
  <c r="E293" i="11"/>
  <c r="D293" i="11"/>
  <c r="Z292" i="11"/>
  <c r="Y292" i="11"/>
  <c r="X292" i="11"/>
  <c r="V292" i="11"/>
  <c r="U292" i="11"/>
  <c r="S292" i="11"/>
  <c r="R292" i="11"/>
  <c r="P292" i="11"/>
  <c r="O292" i="11"/>
  <c r="N292" i="11"/>
  <c r="M292" i="11"/>
  <c r="L292" i="11"/>
  <c r="K292" i="11"/>
  <c r="J292" i="11"/>
  <c r="I292" i="11"/>
  <c r="G292" i="11"/>
  <c r="F292" i="11"/>
  <c r="E292" i="11"/>
  <c r="D292" i="11"/>
  <c r="Z291" i="11"/>
  <c r="Y291" i="11"/>
  <c r="X291" i="11"/>
  <c r="V291" i="11"/>
  <c r="U291" i="11"/>
  <c r="S291" i="11"/>
  <c r="R291" i="11"/>
  <c r="P291" i="11"/>
  <c r="O291" i="11"/>
  <c r="N291" i="11"/>
  <c r="M291" i="11"/>
  <c r="L291" i="11"/>
  <c r="K291" i="11"/>
  <c r="J291" i="11"/>
  <c r="I291" i="11"/>
  <c r="G291" i="11"/>
  <c r="F291" i="11"/>
  <c r="E291" i="11"/>
  <c r="D291" i="11"/>
  <c r="Z290" i="11"/>
  <c r="Y290" i="11"/>
  <c r="X290" i="11"/>
  <c r="V290" i="11"/>
  <c r="U290" i="11"/>
  <c r="S290" i="11"/>
  <c r="R290" i="11"/>
  <c r="P290" i="11"/>
  <c r="O290" i="11"/>
  <c r="N290" i="11"/>
  <c r="M290" i="11"/>
  <c r="L290" i="11"/>
  <c r="K290" i="11"/>
  <c r="J290" i="11"/>
  <c r="I290" i="11"/>
  <c r="G290" i="11"/>
  <c r="F290" i="11"/>
  <c r="E290" i="11"/>
  <c r="D290" i="11"/>
  <c r="Z289" i="11"/>
  <c r="Y289" i="11"/>
  <c r="X289" i="11"/>
  <c r="V289" i="11"/>
  <c r="U289" i="11"/>
  <c r="S289" i="11"/>
  <c r="R289" i="11"/>
  <c r="P289" i="11"/>
  <c r="O289" i="11"/>
  <c r="N289" i="11"/>
  <c r="M289" i="11"/>
  <c r="L289" i="11"/>
  <c r="K289" i="11"/>
  <c r="J289" i="11"/>
  <c r="I289" i="11"/>
  <c r="G289" i="11"/>
  <c r="F289" i="11"/>
  <c r="E289" i="11"/>
  <c r="D289" i="11"/>
  <c r="Z288" i="11"/>
  <c r="Y288" i="11"/>
  <c r="X288" i="11"/>
  <c r="V288" i="11"/>
  <c r="U288" i="11"/>
  <c r="S288" i="11"/>
  <c r="R288" i="11"/>
  <c r="P288" i="11"/>
  <c r="O288" i="11"/>
  <c r="N288" i="11"/>
  <c r="M288" i="11"/>
  <c r="L288" i="11"/>
  <c r="K288" i="11"/>
  <c r="J288" i="11"/>
  <c r="I288" i="11"/>
  <c r="G288" i="11"/>
  <c r="F288" i="11"/>
  <c r="E288" i="11"/>
  <c r="D288" i="11"/>
  <c r="Z287" i="11"/>
  <c r="Y287" i="11"/>
  <c r="X287" i="11"/>
  <c r="V287" i="11"/>
  <c r="U287" i="11"/>
  <c r="S287" i="11"/>
  <c r="R287" i="11"/>
  <c r="P287" i="11"/>
  <c r="O287" i="11"/>
  <c r="N287" i="11"/>
  <c r="M287" i="11"/>
  <c r="L287" i="11"/>
  <c r="K287" i="11"/>
  <c r="J287" i="11"/>
  <c r="I287" i="11"/>
  <c r="G287" i="11"/>
  <c r="F287" i="11"/>
  <c r="E287" i="11"/>
  <c r="D287" i="11"/>
  <c r="Z286" i="11"/>
  <c r="Y286" i="11"/>
  <c r="X286" i="11"/>
  <c r="V286" i="11"/>
  <c r="U286" i="11"/>
  <c r="S286" i="11"/>
  <c r="R286" i="11"/>
  <c r="P286" i="11"/>
  <c r="O286" i="11"/>
  <c r="N286" i="11"/>
  <c r="M286" i="11"/>
  <c r="L286" i="11"/>
  <c r="K286" i="11"/>
  <c r="J286" i="11"/>
  <c r="I286" i="11"/>
  <c r="G286" i="11"/>
  <c r="F286" i="11"/>
  <c r="E286" i="11"/>
  <c r="D286" i="11"/>
  <c r="Z285" i="11"/>
  <c r="Y285" i="11"/>
  <c r="X285" i="11"/>
  <c r="V285" i="11"/>
  <c r="U285" i="11"/>
  <c r="S285" i="11"/>
  <c r="R285" i="11"/>
  <c r="P285" i="11"/>
  <c r="O285" i="11"/>
  <c r="N285" i="11"/>
  <c r="M285" i="11"/>
  <c r="L285" i="11"/>
  <c r="K285" i="11"/>
  <c r="J285" i="11"/>
  <c r="I285" i="11"/>
  <c r="G285" i="11"/>
  <c r="F285" i="11"/>
  <c r="E285" i="11"/>
  <c r="D285" i="11"/>
  <c r="Z284" i="11"/>
  <c r="Y284" i="11"/>
  <c r="X284" i="11"/>
  <c r="V284" i="11"/>
  <c r="U284" i="11"/>
  <c r="S284" i="11"/>
  <c r="R284" i="11"/>
  <c r="P284" i="11"/>
  <c r="O284" i="11"/>
  <c r="N284" i="11"/>
  <c r="M284" i="11"/>
  <c r="L284" i="11"/>
  <c r="K284" i="11"/>
  <c r="J284" i="11"/>
  <c r="I284" i="11"/>
  <c r="G284" i="11"/>
  <c r="F284" i="11"/>
  <c r="E284" i="11"/>
  <c r="D284" i="11"/>
  <c r="Z283" i="11"/>
  <c r="Y283" i="11"/>
  <c r="X283" i="11"/>
  <c r="V283" i="11"/>
  <c r="U283" i="11"/>
  <c r="S283" i="11"/>
  <c r="R283" i="11"/>
  <c r="P283" i="11"/>
  <c r="O283" i="11"/>
  <c r="N283" i="11"/>
  <c r="M283" i="11"/>
  <c r="L283" i="11"/>
  <c r="K283" i="11"/>
  <c r="J283" i="11"/>
  <c r="I283" i="11"/>
  <c r="G283" i="11"/>
  <c r="F283" i="11"/>
  <c r="E283" i="11"/>
  <c r="D283" i="11"/>
  <c r="Z282" i="11"/>
  <c r="Y282" i="11"/>
  <c r="X282" i="11"/>
  <c r="V282" i="11"/>
  <c r="U282" i="11"/>
  <c r="S282" i="11"/>
  <c r="R282" i="11"/>
  <c r="P282" i="11"/>
  <c r="O282" i="11"/>
  <c r="N282" i="11"/>
  <c r="M282" i="11"/>
  <c r="L282" i="11"/>
  <c r="K282" i="11"/>
  <c r="J282" i="11"/>
  <c r="I282" i="11"/>
  <c r="G282" i="11"/>
  <c r="F282" i="11"/>
  <c r="E282" i="11"/>
  <c r="D282" i="11"/>
  <c r="Z281" i="11"/>
  <c r="Y281" i="11"/>
  <c r="X281" i="11"/>
  <c r="V281" i="11"/>
  <c r="U281" i="11"/>
  <c r="S281" i="11"/>
  <c r="R281" i="11"/>
  <c r="P281" i="11"/>
  <c r="O281" i="11"/>
  <c r="N281" i="11"/>
  <c r="M281" i="11"/>
  <c r="L281" i="11"/>
  <c r="K281" i="11"/>
  <c r="J281" i="11"/>
  <c r="I281" i="11"/>
  <c r="G281" i="11"/>
  <c r="F281" i="11"/>
  <c r="E281" i="11"/>
  <c r="D281" i="11"/>
  <c r="Z280" i="11"/>
  <c r="Y280" i="11"/>
  <c r="X280" i="11"/>
  <c r="V280" i="11"/>
  <c r="U280" i="11"/>
  <c r="S280" i="11"/>
  <c r="R280" i="11"/>
  <c r="P280" i="11"/>
  <c r="O280" i="11"/>
  <c r="N280" i="11"/>
  <c r="M280" i="11"/>
  <c r="L280" i="11"/>
  <c r="K280" i="11"/>
  <c r="J280" i="11"/>
  <c r="I280" i="11"/>
  <c r="G280" i="11"/>
  <c r="F280" i="11"/>
  <c r="E280" i="11"/>
  <c r="D280" i="11"/>
  <c r="Z279" i="11"/>
  <c r="Y279" i="11"/>
  <c r="X279" i="11"/>
  <c r="V279" i="11"/>
  <c r="U279" i="11"/>
  <c r="S279" i="11"/>
  <c r="R279" i="11"/>
  <c r="P279" i="11"/>
  <c r="O279" i="11"/>
  <c r="N279" i="11"/>
  <c r="M279" i="11"/>
  <c r="L279" i="11"/>
  <c r="K279" i="11"/>
  <c r="J279" i="11"/>
  <c r="I279" i="11"/>
  <c r="G279" i="11"/>
  <c r="F279" i="11"/>
  <c r="E279" i="11"/>
  <c r="D279" i="11"/>
  <c r="Z278" i="11"/>
  <c r="Y278" i="11"/>
  <c r="X278" i="11"/>
  <c r="V278" i="11"/>
  <c r="U278" i="11"/>
  <c r="S278" i="11"/>
  <c r="R278" i="11"/>
  <c r="P278" i="11"/>
  <c r="O278" i="11"/>
  <c r="N278" i="11"/>
  <c r="M278" i="11"/>
  <c r="L278" i="11"/>
  <c r="K278" i="11"/>
  <c r="J278" i="11"/>
  <c r="I278" i="11"/>
  <c r="G278" i="11"/>
  <c r="F278" i="11"/>
  <c r="E278" i="11"/>
  <c r="D278" i="11"/>
  <c r="Z277" i="11"/>
  <c r="Y277" i="11"/>
  <c r="X277" i="11"/>
  <c r="V277" i="11"/>
  <c r="U277" i="11"/>
  <c r="S277" i="11"/>
  <c r="R277" i="11"/>
  <c r="P277" i="11"/>
  <c r="O277" i="11"/>
  <c r="N277" i="11"/>
  <c r="M277" i="11"/>
  <c r="L277" i="11"/>
  <c r="K277" i="11"/>
  <c r="J277" i="11"/>
  <c r="I277" i="11"/>
  <c r="G277" i="11"/>
  <c r="F277" i="11"/>
  <c r="E277" i="11"/>
  <c r="D277" i="11"/>
  <c r="Z276" i="11"/>
  <c r="Y276" i="11"/>
  <c r="X276" i="11"/>
  <c r="V276" i="11"/>
  <c r="U276" i="11"/>
  <c r="S276" i="11"/>
  <c r="R276" i="11"/>
  <c r="P276" i="11"/>
  <c r="O276" i="11"/>
  <c r="N276" i="11"/>
  <c r="M276" i="11"/>
  <c r="L276" i="11"/>
  <c r="K276" i="11"/>
  <c r="J276" i="11"/>
  <c r="I276" i="11"/>
  <c r="G276" i="11"/>
  <c r="F276" i="11"/>
  <c r="E276" i="11"/>
  <c r="D276" i="11"/>
  <c r="Z275" i="11"/>
  <c r="Y275" i="11"/>
  <c r="X275" i="11"/>
  <c r="V275" i="11"/>
  <c r="U275" i="11"/>
  <c r="S275" i="11"/>
  <c r="R275" i="11"/>
  <c r="P275" i="11"/>
  <c r="O275" i="11"/>
  <c r="N275" i="11"/>
  <c r="M275" i="11"/>
  <c r="L275" i="11"/>
  <c r="K275" i="11"/>
  <c r="J275" i="11"/>
  <c r="I275" i="11"/>
  <c r="G275" i="11"/>
  <c r="F275" i="11"/>
  <c r="E275" i="11"/>
  <c r="D275" i="11"/>
  <c r="Z274" i="11"/>
  <c r="Y274" i="11"/>
  <c r="X274" i="11"/>
  <c r="V274" i="11"/>
  <c r="U274" i="11"/>
  <c r="S274" i="11"/>
  <c r="R274" i="11"/>
  <c r="P274" i="11"/>
  <c r="O274" i="11"/>
  <c r="N274" i="11"/>
  <c r="M274" i="11"/>
  <c r="L274" i="11"/>
  <c r="K274" i="11"/>
  <c r="J274" i="11"/>
  <c r="I274" i="11"/>
  <c r="G274" i="11"/>
  <c r="F274" i="11"/>
  <c r="E274" i="11"/>
  <c r="D274" i="11"/>
  <c r="Z273" i="11"/>
  <c r="Y273" i="11"/>
  <c r="X273" i="11"/>
  <c r="V273" i="11"/>
  <c r="U273" i="11"/>
  <c r="S273" i="11"/>
  <c r="R273" i="11"/>
  <c r="P273" i="11"/>
  <c r="O273" i="11"/>
  <c r="N273" i="11"/>
  <c r="M273" i="11"/>
  <c r="L273" i="11"/>
  <c r="K273" i="11"/>
  <c r="J273" i="11"/>
  <c r="I273" i="11"/>
  <c r="G273" i="11"/>
  <c r="F273" i="11"/>
  <c r="E273" i="11"/>
  <c r="D273" i="11"/>
  <c r="Z272" i="11"/>
  <c r="Y272" i="11"/>
  <c r="X272" i="11"/>
  <c r="V272" i="11"/>
  <c r="U272" i="11"/>
  <c r="S272" i="11"/>
  <c r="R272" i="11"/>
  <c r="P272" i="11"/>
  <c r="O272" i="11"/>
  <c r="N272" i="11"/>
  <c r="M272" i="11"/>
  <c r="L272" i="11"/>
  <c r="K272" i="11"/>
  <c r="J272" i="11"/>
  <c r="I272" i="11"/>
  <c r="G272" i="11"/>
  <c r="F272" i="11"/>
  <c r="E272" i="11"/>
  <c r="D272" i="11"/>
  <c r="Z271" i="11"/>
  <c r="Y271" i="11"/>
  <c r="X271" i="11"/>
  <c r="V271" i="11"/>
  <c r="U271" i="11"/>
  <c r="S271" i="11"/>
  <c r="R271" i="11"/>
  <c r="P271" i="11"/>
  <c r="O271" i="11"/>
  <c r="N271" i="11"/>
  <c r="M271" i="11"/>
  <c r="L271" i="11"/>
  <c r="K271" i="11"/>
  <c r="J271" i="11"/>
  <c r="I271" i="11"/>
  <c r="G271" i="11"/>
  <c r="F271" i="11"/>
  <c r="E271" i="11"/>
  <c r="D271" i="11"/>
  <c r="Z270" i="11"/>
  <c r="Y270" i="11"/>
  <c r="X270" i="11"/>
  <c r="V270" i="11"/>
  <c r="U270" i="11"/>
  <c r="S270" i="11"/>
  <c r="R270" i="11"/>
  <c r="P270" i="11"/>
  <c r="O270" i="11"/>
  <c r="N270" i="11"/>
  <c r="M270" i="11"/>
  <c r="L270" i="11"/>
  <c r="K270" i="11"/>
  <c r="J270" i="11"/>
  <c r="I270" i="11"/>
  <c r="G270" i="11"/>
  <c r="F270" i="11"/>
  <c r="E270" i="11"/>
  <c r="D270" i="11"/>
  <c r="Z269" i="11"/>
  <c r="Y269" i="11"/>
  <c r="X269" i="11"/>
  <c r="V269" i="11"/>
  <c r="U269" i="11"/>
  <c r="S269" i="11"/>
  <c r="R269" i="11"/>
  <c r="P269" i="11"/>
  <c r="O269" i="11"/>
  <c r="N269" i="11"/>
  <c r="M269" i="11"/>
  <c r="L269" i="11"/>
  <c r="K269" i="11"/>
  <c r="J269" i="11"/>
  <c r="I269" i="11"/>
  <c r="G269" i="11"/>
  <c r="F269" i="11"/>
  <c r="E269" i="11"/>
  <c r="D269" i="11"/>
  <c r="Z268" i="11"/>
  <c r="Y268" i="11"/>
  <c r="X268" i="11"/>
  <c r="V268" i="11"/>
  <c r="U268" i="11"/>
  <c r="S268" i="11"/>
  <c r="R268" i="11"/>
  <c r="P268" i="11"/>
  <c r="O268" i="11"/>
  <c r="N268" i="11"/>
  <c r="M268" i="11"/>
  <c r="L268" i="11"/>
  <c r="K268" i="11"/>
  <c r="J268" i="11"/>
  <c r="I268" i="11"/>
  <c r="G268" i="11"/>
  <c r="F268" i="11"/>
  <c r="E268" i="11"/>
  <c r="D268" i="11"/>
  <c r="Z263" i="11"/>
  <c r="Y263" i="11"/>
  <c r="X263" i="11"/>
  <c r="V263" i="11"/>
  <c r="U263" i="11"/>
  <c r="S263" i="11"/>
  <c r="R263" i="11"/>
  <c r="P263" i="11"/>
  <c r="O263" i="11"/>
  <c r="N263" i="11"/>
  <c r="M263" i="11"/>
  <c r="L263" i="11"/>
  <c r="K263" i="11"/>
  <c r="J263" i="11"/>
  <c r="I263" i="11"/>
  <c r="G263" i="11"/>
  <c r="F263" i="11"/>
  <c r="E263" i="11"/>
  <c r="D263" i="11"/>
  <c r="Z262" i="11"/>
  <c r="Y262" i="11"/>
  <c r="X262" i="11"/>
  <c r="V262" i="11"/>
  <c r="U262" i="11"/>
  <c r="S262" i="11"/>
  <c r="R262" i="11"/>
  <c r="P262" i="11"/>
  <c r="O262" i="11"/>
  <c r="N262" i="11"/>
  <c r="M262" i="11"/>
  <c r="L262" i="11"/>
  <c r="K262" i="11"/>
  <c r="J262" i="11"/>
  <c r="I262" i="11"/>
  <c r="G262" i="11"/>
  <c r="F262" i="11"/>
  <c r="E262" i="11"/>
  <c r="D262" i="11"/>
  <c r="Z261" i="11"/>
  <c r="Y261" i="11"/>
  <c r="X261" i="11"/>
  <c r="V261" i="11"/>
  <c r="U261" i="11"/>
  <c r="S261" i="11"/>
  <c r="R261" i="11"/>
  <c r="P261" i="11"/>
  <c r="O261" i="11"/>
  <c r="N261" i="11"/>
  <c r="M261" i="11"/>
  <c r="L261" i="11"/>
  <c r="K261" i="11"/>
  <c r="J261" i="11"/>
  <c r="I261" i="11"/>
  <c r="G261" i="11"/>
  <c r="F261" i="11"/>
  <c r="E261" i="11"/>
  <c r="D261" i="11"/>
  <c r="Z260" i="11"/>
  <c r="Y260" i="11"/>
  <c r="X260" i="11"/>
  <c r="V260" i="11"/>
  <c r="U260" i="11"/>
  <c r="S260" i="11"/>
  <c r="R260" i="11"/>
  <c r="P260" i="11"/>
  <c r="O260" i="11"/>
  <c r="N260" i="11"/>
  <c r="M260" i="11"/>
  <c r="L260" i="11"/>
  <c r="K260" i="11"/>
  <c r="J260" i="11"/>
  <c r="I260" i="11"/>
  <c r="G260" i="11"/>
  <c r="F260" i="11"/>
  <c r="E260" i="11"/>
  <c r="D260" i="11"/>
  <c r="Z259" i="11"/>
  <c r="Y259" i="11"/>
  <c r="X259" i="11"/>
  <c r="V259" i="11"/>
  <c r="U259" i="11"/>
  <c r="S259" i="11"/>
  <c r="R259" i="11"/>
  <c r="P259" i="11"/>
  <c r="O259" i="11"/>
  <c r="N259" i="11"/>
  <c r="M259" i="11"/>
  <c r="L259" i="11"/>
  <c r="K259" i="11"/>
  <c r="J259" i="11"/>
  <c r="I259" i="11"/>
  <c r="G259" i="11"/>
  <c r="F259" i="11"/>
  <c r="E259" i="11"/>
  <c r="D259" i="11"/>
  <c r="Z258" i="11"/>
  <c r="Y258" i="11"/>
  <c r="X258" i="11"/>
  <c r="V258" i="11"/>
  <c r="U258" i="11"/>
  <c r="S258" i="11"/>
  <c r="R258" i="11"/>
  <c r="P258" i="11"/>
  <c r="O258" i="11"/>
  <c r="N258" i="11"/>
  <c r="M258" i="11"/>
  <c r="L258" i="11"/>
  <c r="K258" i="11"/>
  <c r="J258" i="11"/>
  <c r="I258" i="11"/>
  <c r="G258" i="11"/>
  <c r="F258" i="11"/>
  <c r="E258" i="11"/>
  <c r="D258" i="11"/>
  <c r="Z257" i="11"/>
  <c r="Y257" i="11"/>
  <c r="X257" i="11"/>
  <c r="V257" i="11"/>
  <c r="U257" i="11"/>
  <c r="S257" i="11"/>
  <c r="R257" i="11"/>
  <c r="P257" i="11"/>
  <c r="O257" i="11"/>
  <c r="N257" i="11"/>
  <c r="M257" i="11"/>
  <c r="L257" i="11"/>
  <c r="K257" i="11"/>
  <c r="J257" i="11"/>
  <c r="I257" i="11"/>
  <c r="G257" i="11"/>
  <c r="F257" i="11"/>
  <c r="E257" i="11"/>
  <c r="D257" i="11"/>
  <c r="Z309" i="12"/>
  <c r="Y309" i="12"/>
  <c r="X309" i="12"/>
  <c r="V309" i="12"/>
  <c r="U309" i="12"/>
  <c r="S309" i="12"/>
  <c r="R309" i="12"/>
  <c r="P309" i="12"/>
  <c r="O309" i="12"/>
  <c r="N309" i="12"/>
  <c r="M309" i="12"/>
  <c r="L309" i="12"/>
  <c r="K309" i="12"/>
  <c r="J309" i="12"/>
  <c r="I309" i="12"/>
  <c r="G309" i="12"/>
  <c r="F309" i="12"/>
  <c r="E309" i="12"/>
  <c r="D309" i="12"/>
  <c r="Z308" i="12"/>
  <c r="Y308" i="12"/>
  <c r="X308" i="12"/>
  <c r="V308" i="12"/>
  <c r="U308" i="12"/>
  <c r="S308" i="12"/>
  <c r="R308" i="12"/>
  <c r="P308" i="12"/>
  <c r="O308" i="12"/>
  <c r="N308" i="12"/>
  <c r="M308" i="12"/>
  <c r="L308" i="12"/>
  <c r="K308" i="12"/>
  <c r="J308" i="12"/>
  <c r="I308" i="12"/>
  <c r="G308" i="12"/>
  <c r="F308" i="12"/>
  <c r="E308" i="12"/>
  <c r="D308" i="12"/>
  <c r="Z307" i="12"/>
  <c r="Y307" i="12"/>
  <c r="X307" i="12"/>
  <c r="V307" i="12"/>
  <c r="U307" i="12"/>
  <c r="S307" i="12"/>
  <c r="R307" i="12"/>
  <c r="P307" i="12"/>
  <c r="O307" i="12"/>
  <c r="N307" i="12"/>
  <c r="M307" i="12"/>
  <c r="L307" i="12"/>
  <c r="K307" i="12"/>
  <c r="J307" i="12"/>
  <c r="I307" i="12"/>
  <c r="G307" i="12"/>
  <c r="F307" i="12"/>
  <c r="E307" i="12"/>
  <c r="D307" i="12"/>
  <c r="Z306" i="12"/>
  <c r="Y306" i="12"/>
  <c r="X306" i="12"/>
  <c r="V306" i="12"/>
  <c r="U306" i="12"/>
  <c r="S306" i="12"/>
  <c r="R306" i="12"/>
  <c r="P306" i="12"/>
  <c r="O306" i="12"/>
  <c r="N306" i="12"/>
  <c r="M306" i="12"/>
  <c r="L306" i="12"/>
  <c r="K306" i="12"/>
  <c r="J306" i="12"/>
  <c r="I306" i="12"/>
  <c r="G306" i="12"/>
  <c r="F306" i="12"/>
  <c r="E306" i="12"/>
  <c r="D306" i="12"/>
  <c r="Z305" i="12"/>
  <c r="Y305" i="12"/>
  <c r="X305" i="12"/>
  <c r="V305" i="12"/>
  <c r="U305" i="12"/>
  <c r="S305" i="12"/>
  <c r="R305" i="12"/>
  <c r="P305" i="12"/>
  <c r="O305" i="12"/>
  <c r="N305" i="12"/>
  <c r="M305" i="12"/>
  <c r="L305" i="12"/>
  <c r="K305" i="12"/>
  <c r="J305" i="12"/>
  <c r="I305" i="12"/>
  <c r="G305" i="12"/>
  <c r="F305" i="12"/>
  <c r="E305" i="12"/>
  <c r="D305" i="12"/>
  <c r="Z304" i="12"/>
  <c r="Y304" i="12"/>
  <c r="X304" i="12"/>
  <c r="V304" i="12"/>
  <c r="U304" i="12"/>
  <c r="S304" i="12"/>
  <c r="R304" i="12"/>
  <c r="P304" i="12"/>
  <c r="O304" i="12"/>
  <c r="N304" i="12"/>
  <c r="M304" i="12"/>
  <c r="L304" i="12"/>
  <c r="K304" i="12"/>
  <c r="J304" i="12"/>
  <c r="I304" i="12"/>
  <c r="G304" i="12"/>
  <c r="F304" i="12"/>
  <c r="E304" i="12"/>
  <c r="D304" i="12"/>
  <c r="Z303" i="12"/>
  <c r="Y303" i="12"/>
  <c r="X303" i="12"/>
  <c r="V303" i="12"/>
  <c r="U303" i="12"/>
  <c r="S303" i="12"/>
  <c r="R303" i="12"/>
  <c r="P303" i="12"/>
  <c r="O303" i="12"/>
  <c r="N303" i="12"/>
  <c r="M303" i="12"/>
  <c r="L303" i="12"/>
  <c r="K303" i="12"/>
  <c r="J303" i="12"/>
  <c r="I303" i="12"/>
  <c r="G303" i="12"/>
  <c r="F303" i="12"/>
  <c r="E303" i="12"/>
  <c r="D303" i="12"/>
  <c r="Z302" i="12"/>
  <c r="Y302" i="12"/>
  <c r="X302" i="12"/>
  <c r="V302" i="12"/>
  <c r="U302" i="12"/>
  <c r="S302" i="12"/>
  <c r="R302" i="12"/>
  <c r="P302" i="12"/>
  <c r="O302" i="12"/>
  <c r="N302" i="12"/>
  <c r="M302" i="12"/>
  <c r="L302" i="12"/>
  <c r="K302" i="12"/>
  <c r="J302" i="12"/>
  <c r="I302" i="12"/>
  <c r="G302" i="12"/>
  <c r="F302" i="12"/>
  <c r="E302" i="12"/>
  <c r="D302" i="12"/>
  <c r="Z301" i="12"/>
  <c r="Y301" i="12"/>
  <c r="X301" i="12"/>
  <c r="V301" i="12"/>
  <c r="U301" i="12"/>
  <c r="S301" i="12"/>
  <c r="R301" i="12"/>
  <c r="P301" i="12"/>
  <c r="O301" i="12"/>
  <c r="N301" i="12"/>
  <c r="M301" i="12"/>
  <c r="L301" i="12"/>
  <c r="K301" i="12"/>
  <c r="J301" i="12"/>
  <c r="I301" i="12"/>
  <c r="G301" i="12"/>
  <c r="F301" i="12"/>
  <c r="E301" i="12"/>
  <c r="D301" i="12"/>
  <c r="Z300" i="12"/>
  <c r="Y300" i="12"/>
  <c r="X300" i="12"/>
  <c r="V300" i="12"/>
  <c r="U300" i="12"/>
  <c r="S300" i="12"/>
  <c r="R300" i="12"/>
  <c r="P300" i="12"/>
  <c r="O300" i="12"/>
  <c r="N300" i="12"/>
  <c r="M300" i="12"/>
  <c r="L300" i="12"/>
  <c r="K300" i="12"/>
  <c r="J300" i="12"/>
  <c r="I300" i="12"/>
  <c r="G300" i="12"/>
  <c r="F300" i="12"/>
  <c r="E300" i="12"/>
  <c r="D300" i="12"/>
  <c r="Z299" i="12"/>
  <c r="Y299" i="12"/>
  <c r="X299" i="12"/>
  <c r="V299" i="12"/>
  <c r="U299" i="12"/>
  <c r="S299" i="12"/>
  <c r="R299" i="12"/>
  <c r="P299" i="12"/>
  <c r="O299" i="12"/>
  <c r="N299" i="12"/>
  <c r="M299" i="12"/>
  <c r="L299" i="12"/>
  <c r="K299" i="12"/>
  <c r="J299" i="12"/>
  <c r="I299" i="12"/>
  <c r="G299" i="12"/>
  <c r="F299" i="12"/>
  <c r="E299" i="12"/>
  <c r="D299" i="12"/>
  <c r="Z298" i="12"/>
  <c r="Y298" i="12"/>
  <c r="X298" i="12"/>
  <c r="V298" i="12"/>
  <c r="U298" i="12"/>
  <c r="S298" i="12"/>
  <c r="R298" i="12"/>
  <c r="P298" i="12"/>
  <c r="O298" i="12"/>
  <c r="N298" i="12"/>
  <c r="M298" i="12"/>
  <c r="L298" i="12"/>
  <c r="K298" i="12"/>
  <c r="J298" i="12"/>
  <c r="I298" i="12"/>
  <c r="G298" i="12"/>
  <c r="F298" i="12"/>
  <c r="E298" i="12"/>
  <c r="D298" i="12"/>
  <c r="Z297" i="12"/>
  <c r="Y297" i="12"/>
  <c r="X297" i="12"/>
  <c r="V297" i="12"/>
  <c r="U297" i="12"/>
  <c r="S297" i="12"/>
  <c r="R297" i="12"/>
  <c r="P297" i="12"/>
  <c r="O297" i="12"/>
  <c r="N297" i="12"/>
  <c r="M297" i="12"/>
  <c r="L297" i="12"/>
  <c r="K297" i="12"/>
  <c r="J297" i="12"/>
  <c r="I297" i="12"/>
  <c r="G297" i="12"/>
  <c r="F297" i="12"/>
  <c r="E297" i="12"/>
  <c r="D297" i="12"/>
  <c r="Z296" i="12"/>
  <c r="Y296" i="12"/>
  <c r="X296" i="12"/>
  <c r="V296" i="12"/>
  <c r="U296" i="12"/>
  <c r="S296" i="12"/>
  <c r="R296" i="12"/>
  <c r="P296" i="12"/>
  <c r="O296" i="12"/>
  <c r="N296" i="12"/>
  <c r="M296" i="12"/>
  <c r="L296" i="12"/>
  <c r="K296" i="12"/>
  <c r="J296" i="12"/>
  <c r="I296" i="12"/>
  <c r="G296" i="12"/>
  <c r="F296" i="12"/>
  <c r="E296" i="12"/>
  <c r="D296" i="12"/>
  <c r="Z295" i="12"/>
  <c r="Y295" i="12"/>
  <c r="X295" i="12"/>
  <c r="V295" i="12"/>
  <c r="U295" i="12"/>
  <c r="S295" i="12"/>
  <c r="R295" i="12"/>
  <c r="P295" i="12"/>
  <c r="O295" i="12"/>
  <c r="N295" i="12"/>
  <c r="M295" i="12"/>
  <c r="L295" i="12"/>
  <c r="K295" i="12"/>
  <c r="J295" i="12"/>
  <c r="I295" i="12"/>
  <c r="G295" i="12"/>
  <c r="F295" i="12"/>
  <c r="E295" i="12"/>
  <c r="D295" i="12"/>
  <c r="Z294" i="12"/>
  <c r="Y294" i="12"/>
  <c r="X294" i="12"/>
  <c r="V294" i="12"/>
  <c r="U294" i="12"/>
  <c r="S294" i="12"/>
  <c r="R294" i="12"/>
  <c r="P294" i="12"/>
  <c r="O294" i="12"/>
  <c r="N294" i="12"/>
  <c r="M294" i="12"/>
  <c r="L294" i="12"/>
  <c r="K294" i="12"/>
  <c r="J294" i="12"/>
  <c r="I294" i="12"/>
  <c r="G294" i="12"/>
  <c r="F294" i="12"/>
  <c r="E294" i="12"/>
  <c r="D294" i="12"/>
  <c r="Z293" i="12"/>
  <c r="Y293" i="12"/>
  <c r="X293" i="12"/>
  <c r="V293" i="12"/>
  <c r="U293" i="12"/>
  <c r="S293" i="12"/>
  <c r="R293" i="12"/>
  <c r="P293" i="12"/>
  <c r="O293" i="12"/>
  <c r="N293" i="12"/>
  <c r="M293" i="12"/>
  <c r="L293" i="12"/>
  <c r="K293" i="12"/>
  <c r="J293" i="12"/>
  <c r="I293" i="12"/>
  <c r="G293" i="12"/>
  <c r="F293" i="12"/>
  <c r="E293" i="12"/>
  <c r="D293" i="12"/>
  <c r="Z292" i="12"/>
  <c r="Y292" i="12"/>
  <c r="X292" i="12"/>
  <c r="V292" i="12"/>
  <c r="U292" i="12"/>
  <c r="S292" i="12"/>
  <c r="R292" i="12"/>
  <c r="P292" i="12"/>
  <c r="O292" i="12"/>
  <c r="N292" i="12"/>
  <c r="M292" i="12"/>
  <c r="L292" i="12"/>
  <c r="K292" i="12"/>
  <c r="J292" i="12"/>
  <c r="I292" i="12"/>
  <c r="G292" i="12"/>
  <c r="F292" i="12"/>
  <c r="E292" i="12"/>
  <c r="D292" i="12"/>
  <c r="Z291" i="12"/>
  <c r="Y291" i="12"/>
  <c r="X291" i="12"/>
  <c r="V291" i="12"/>
  <c r="U291" i="12"/>
  <c r="S291" i="12"/>
  <c r="R291" i="12"/>
  <c r="P291" i="12"/>
  <c r="O291" i="12"/>
  <c r="N291" i="12"/>
  <c r="M291" i="12"/>
  <c r="L291" i="12"/>
  <c r="K291" i="12"/>
  <c r="J291" i="12"/>
  <c r="I291" i="12"/>
  <c r="G291" i="12"/>
  <c r="F291" i="12"/>
  <c r="E291" i="12"/>
  <c r="D291" i="12"/>
  <c r="Z290" i="12"/>
  <c r="Y290" i="12"/>
  <c r="X290" i="12"/>
  <c r="V290" i="12"/>
  <c r="U290" i="12"/>
  <c r="S290" i="12"/>
  <c r="R290" i="12"/>
  <c r="P290" i="12"/>
  <c r="O290" i="12"/>
  <c r="N290" i="12"/>
  <c r="M290" i="12"/>
  <c r="L290" i="12"/>
  <c r="K290" i="12"/>
  <c r="J290" i="12"/>
  <c r="I290" i="12"/>
  <c r="G290" i="12"/>
  <c r="F290" i="12"/>
  <c r="E290" i="12"/>
  <c r="D290" i="12"/>
  <c r="Z289" i="12"/>
  <c r="Y289" i="12"/>
  <c r="X289" i="12"/>
  <c r="V289" i="12"/>
  <c r="U289" i="12"/>
  <c r="S289" i="12"/>
  <c r="R289" i="12"/>
  <c r="P289" i="12"/>
  <c r="O289" i="12"/>
  <c r="N289" i="12"/>
  <c r="M289" i="12"/>
  <c r="L289" i="12"/>
  <c r="K289" i="12"/>
  <c r="J289" i="12"/>
  <c r="I289" i="12"/>
  <c r="G289" i="12"/>
  <c r="F289" i="12"/>
  <c r="E289" i="12"/>
  <c r="D289" i="12"/>
  <c r="Z288" i="12"/>
  <c r="Y288" i="12"/>
  <c r="X288" i="12"/>
  <c r="V288" i="12"/>
  <c r="U288" i="12"/>
  <c r="S288" i="12"/>
  <c r="R288" i="12"/>
  <c r="P288" i="12"/>
  <c r="O288" i="12"/>
  <c r="N288" i="12"/>
  <c r="M288" i="12"/>
  <c r="L288" i="12"/>
  <c r="K288" i="12"/>
  <c r="J288" i="12"/>
  <c r="I288" i="12"/>
  <c r="G288" i="12"/>
  <c r="F288" i="12"/>
  <c r="E288" i="12"/>
  <c r="D288" i="12"/>
  <c r="Z287" i="12"/>
  <c r="Y287" i="12"/>
  <c r="X287" i="12"/>
  <c r="V287" i="12"/>
  <c r="U287" i="12"/>
  <c r="S287" i="12"/>
  <c r="R287" i="12"/>
  <c r="P287" i="12"/>
  <c r="O287" i="12"/>
  <c r="N287" i="12"/>
  <c r="M287" i="12"/>
  <c r="L287" i="12"/>
  <c r="K287" i="12"/>
  <c r="J287" i="12"/>
  <c r="I287" i="12"/>
  <c r="G287" i="12"/>
  <c r="F287" i="12"/>
  <c r="E287" i="12"/>
  <c r="D287" i="12"/>
  <c r="Z286" i="12"/>
  <c r="Y286" i="12"/>
  <c r="X286" i="12"/>
  <c r="V286" i="12"/>
  <c r="U286" i="12"/>
  <c r="S286" i="12"/>
  <c r="R286" i="12"/>
  <c r="P286" i="12"/>
  <c r="O286" i="12"/>
  <c r="N286" i="12"/>
  <c r="M286" i="12"/>
  <c r="L286" i="12"/>
  <c r="K286" i="12"/>
  <c r="J286" i="12"/>
  <c r="I286" i="12"/>
  <c r="G286" i="12"/>
  <c r="F286" i="12"/>
  <c r="E286" i="12"/>
  <c r="D286" i="12"/>
  <c r="Z285" i="12"/>
  <c r="Y285" i="12"/>
  <c r="X285" i="12"/>
  <c r="V285" i="12"/>
  <c r="U285" i="12"/>
  <c r="S285" i="12"/>
  <c r="R285" i="12"/>
  <c r="P285" i="12"/>
  <c r="O285" i="12"/>
  <c r="N285" i="12"/>
  <c r="M285" i="12"/>
  <c r="L285" i="12"/>
  <c r="K285" i="12"/>
  <c r="J285" i="12"/>
  <c r="I285" i="12"/>
  <c r="G285" i="12"/>
  <c r="F285" i="12"/>
  <c r="E285" i="12"/>
  <c r="D285" i="12"/>
  <c r="Z284" i="12"/>
  <c r="Y284" i="12"/>
  <c r="X284" i="12"/>
  <c r="V284" i="12"/>
  <c r="U284" i="12"/>
  <c r="S284" i="12"/>
  <c r="R284" i="12"/>
  <c r="P284" i="12"/>
  <c r="O284" i="12"/>
  <c r="N284" i="12"/>
  <c r="M284" i="12"/>
  <c r="L284" i="12"/>
  <c r="K284" i="12"/>
  <c r="J284" i="12"/>
  <c r="I284" i="12"/>
  <c r="G284" i="12"/>
  <c r="F284" i="12"/>
  <c r="E284" i="12"/>
  <c r="D284" i="12"/>
  <c r="Z283" i="12"/>
  <c r="Y283" i="12"/>
  <c r="X283" i="12"/>
  <c r="V283" i="12"/>
  <c r="U283" i="12"/>
  <c r="S283" i="12"/>
  <c r="R283" i="12"/>
  <c r="P283" i="12"/>
  <c r="O283" i="12"/>
  <c r="N283" i="12"/>
  <c r="M283" i="12"/>
  <c r="L283" i="12"/>
  <c r="K283" i="12"/>
  <c r="J283" i="12"/>
  <c r="I283" i="12"/>
  <c r="G283" i="12"/>
  <c r="F283" i="12"/>
  <c r="E283" i="12"/>
  <c r="D283" i="12"/>
  <c r="Z282" i="12"/>
  <c r="Y282" i="12"/>
  <c r="X282" i="12"/>
  <c r="V282" i="12"/>
  <c r="U282" i="12"/>
  <c r="S282" i="12"/>
  <c r="R282" i="12"/>
  <c r="P282" i="12"/>
  <c r="O282" i="12"/>
  <c r="N282" i="12"/>
  <c r="M282" i="12"/>
  <c r="L282" i="12"/>
  <c r="K282" i="12"/>
  <c r="J282" i="12"/>
  <c r="I282" i="12"/>
  <c r="G282" i="12"/>
  <c r="F282" i="12"/>
  <c r="E282" i="12"/>
  <c r="D282" i="12"/>
  <c r="Z281" i="12"/>
  <c r="Y281" i="12"/>
  <c r="X281" i="12"/>
  <c r="V281" i="12"/>
  <c r="U281" i="12"/>
  <c r="S281" i="12"/>
  <c r="R281" i="12"/>
  <c r="P281" i="12"/>
  <c r="O281" i="12"/>
  <c r="N281" i="12"/>
  <c r="M281" i="12"/>
  <c r="L281" i="12"/>
  <c r="K281" i="12"/>
  <c r="J281" i="12"/>
  <c r="I281" i="12"/>
  <c r="G281" i="12"/>
  <c r="F281" i="12"/>
  <c r="E281" i="12"/>
  <c r="D281" i="12"/>
  <c r="Z280" i="12"/>
  <c r="Y280" i="12"/>
  <c r="X280" i="12"/>
  <c r="V280" i="12"/>
  <c r="U280" i="12"/>
  <c r="S280" i="12"/>
  <c r="R280" i="12"/>
  <c r="P280" i="12"/>
  <c r="O280" i="12"/>
  <c r="N280" i="12"/>
  <c r="M280" i="12"/>
  <c r="L280" i="12"/>
  <c r="K280" i="12"/>
  <c r="J280" i="12"/>
  <c r="I280" i="12"/>
  <c r="G280" i="12"/>
  <c r="F280" i="12"/>
  <c r="E280" i="12"/>
  <c r="D280" i="12"/>
  <c r="Z279" i="12"/>
  <c r="Y279" i="12"/>
  <c r="X279" i="12"/>
  <c r="V279" i="12"/>
  <c r="U279" i="12"/>
  <c r="S279" i="12"/>
  <c r="R279" i="12"/>
  <c r="P279" i="12"/>
  <c r="O279" i="12"/>
  <c r="N279" i="12"/>
  <c r="M279" i="12"/>
  <c r="L279" i="12"/>
  <c r="K279" i="12"/>
  <c r="J279" i="12"/>
  <c r="I279" i="12"/>
  <c r="G279" i="12"/>
  <c r="F279" i="12"/>
  <c r="E279" i="12"/>
  <c r="D279" i="12"/>
  <c r="Z278" i="12"/>
  <c r="Y278" i="12"/>
  <c r="X278" i="12"/>
  <c r="V278" i="12"/>
  <c r="U278" i="12"/>
  <c r="S278" i="12"/>
  <c r="R278" i="12"/>
  <c r="P278" i="12"/>
  <c r="O278" i="12"/>
  <c r="N278" i="12"/>
  <c r="M278" i="12"/>
  <c r="L278" i="12"/>
  <c r="K278" i="12"/>
  <c r="J278" i="12"/>
  <c r="I278" i="12"/>
  <c r="G278" i="12"/>
  <c r="F278" i="12"/>
  <c r="E278" i="12"/>
  <c r="D278" i="12"/>
  <c r="Z277" i="12"/>
  <c r="Y277" i="12"/>
  <c r="X277" i="12"/>
  <c r="V277" i="12"/>
  <c r="U277" i="12"/>
  <c r="S277" i="12"/>
  <c r="R277" i="12"/>
  <c r="P277" i="12"/>
  <c r="O277" i="12"/>
  <c r="N277" i="12"/>
  <c r="M277" i="12"/>
  <c r="L277" i="12"/>
  <c r="K277" i="12"/>
  <c r="J277" i="12"/>
  <c r="I277" i="12"/>
  <c r="G277" i="12"/>
  <c r="F277" i="12"/>
  <c r="E277" i="12"/>
  <c r="D277" i="12"/>
  <c r="Z276" i="12"/>
  <c r="Y276" i="12"/>
  <c r="X276" i="12"/>
  <c r="V276" i="12"/>
  <c r="U276" i="12"/>
  <c r="S276" i="12"/>
  <c r="R276" i="12"/>
  <c r="P276" i="12"/>
  <c r="O276" i="12"/>
  <c r="N276" i="12"/>
  <c r="M276" i="12"/>
  <c r="L276" i="12"/>
  <c r="K276" i="12"/>
  <c r="J276" i="12"/>
  <c r="I276" i="12"/>
  <c r="G276" i="12"/>
  <c r="F276" i="12"/>
  <c r="E276" i="12"/>
  <c r="D276" i="12"/>
  <c r="Z275" i="12"/>
  <c r="Y275" i="12"/>
  <c r="X275" i="12"/>
  <c r="V275" i="12"/>
  <c r="U275" i="12"/>
  <c r="S275" i="12"/>
  <c r="R275" i="12"/>
  <c r="P275" i="12"/>
  <c r="O275" i="12"/>
  <c r="N275" i="12"/>
  <c r="M275" i="12"/>
  <c r="L275" i="12"/>
  <c r="K275" i="12"/>
  <c r="J275" i="12"/>
  <c r="I275" i="12"/>
  <c r="G275" i="12"/>
  <c r="F275" i="12"/>
  <c r="E275" i="12"/>
  <c r="D275" i="12"/>
  <c r="Z274" i="12"/>
  <c r="Y274" i="12"/>
  <c r="X274" i="12"/>
  <c r="V274" i="12"/>
  <c r="U274" i="12"/>
  <c r="S274" i="12"/>
  <c r="R274" i="12"/>
  <c r="P274" i="12"/>
  <c r="O274" i="12"/>
  <c r="N274" i="12"/>
  <c r="M274" i="12"/>
  <c r="L274" i="12"/>
  <c r="K274" i="12"/>
  <c r="J274" i="12"/>
  <c r="I274" i="12"/>
  <c r="G274" i="12"/>
  <c r="F274" i="12"/>
  <c r="E274" i="12"/>
  <c r="D274" i="12"/>
  <c r="Z273" i="12"/>
  <c r="Y273" i="12"/>
  <c r="X273" i="12"/>
  <c r="V273" i="12"/>
  <c r="U273" i="12"/>
  <c r="S273" i="12"/>
  <c r="R273" i="12"/>
  <c r="P273" i="12"/>
  <c r="O273" i="12"/>
  <c r="N273" i="12"/>
  <c r="M273" i="12"/>
  <c r="L273" i="12"/>
  <c r="K273" i="12"/>
  <c r="J273" i="12"/>
  <c r="I273" i="12"/>
  <c r="G273" i="12"/>
  <c r="F273" i="12"/>
  <c r="E273" i="12"/>
  <c r="D273" i="12"/>
  <c r="Z272" i="12"/>
  <c r="Y272" i="12"/>
  <c r="X272" i="12"/>
  <c r="V272" i="12"/>
  <c r="U272" i="12"/>
  <c r="S272" i="12"/>
  <c r="R272" i="12"/>
  <c r="P272" i="12"/>
  <c r="O272" i="12"/>
  <c r="N272" i="12"/>
  <c r="M272" i="12"/>
  <c r="L272" i="12"/>
  <c r="K272" i="12"/>
  <c r="J272" i="12"/>
  <c r="I272" i="12"/>
  <c r="G272" i="12"/>
  <c r="F272" i="12"/>
  <c r="E272" i="12"/>
  <c r="D272" i="12"/>
  <c r="Z271" i="12"/>
  <c r="Y271" i="12"/>
  <c r="X271" i="12"/>
  <c r="V271" i="12"/>
  <c r="U271" i="12"/>
  <c r="S271" i="12"/>
  <c r="R271" i="12"/>
  <c r="P271" i="12"/>
  <c r="O271" i="12"/>
  <c r="N271" i="12"/>
  <c r="M271" i="12"/>
  <c r="L271" i="12"/>
  <c r="K271" i="12"/>
  <c r="J271" i="12"/>
  <c r="I271" i="12"/>
  <c r="G271" i="12"/>
  <c r="F271" i="12"/>
  <c r="E271" i="12"/>
  <c r="D271" i="12"/>
  <c r="Z270" i="12"/>
  <c r="Y270" i="12"/>
  <c r="X270" i="12"/>
  <c r="V270" i="12"/>
  <c r="U270" i="12"/>
  <c r="S270" i="12"/>
  <c r="R270" i="12"/>
  <c r="P270" i="12"/>
  <c r="O270" i="12"/>
  <c r="N270" i="12"/>
  <c r="M270" i="12"/>
  <c r="L270" i="12"/>
  <c r="K270" i="12"/>
  <c r="J270" i="12"/>
  <c r="I270" i="12"/>
  <c r="G270" i="12"/>
  <c r="F270" i="12"/>
  <c r="E270" i="12"/>
  <c r="D270" i="12"/>
  <c r="Z269" i="12"/>
  <c r="Y269" i="12"/>
  <c r="X269" i="12"/>
  <c r="V269" i="12"/>
  <c r="U269" i="12"/>
  <c r="S269" i="12"/>
  <c r="R269" i="12"/>
  <c r="P269" i="12"/>
  <c r="O269" i="12"/>
  <c r="N269" i="12"/>
  <c r="M269" i="12"/>
  <c r="L269" i="12"/>
  <c r="K269" i="12"/>
  <c r="J269" i="12"/>
  <c r="I269" i="12"/>
  <c r="G269" i="12"/>
  <c r="F269" i="12"/>
  <c r="E269" i="12"/>
  <c r="D269" i="12"/>
  <c r="Z268" i="12"/>
  <c r="Y268" i="12"/>
  <c r="X268" i="12"/>
  <c r="V268" i="12"/>
  <c r="U268" i="12"/>
  <c r="S268" i="12"/>
  <c r="R268" i="12"/>
  <c r="P268" i="12"/>
  <c r="O268" i="12"/>
  <c r="N268" i="12"/>
  <c r="M268" i="12"/>
  <c r="L268" i="12"/>
  <c r="K268" i="12"/>
  <c r="J268" i="12"/>
  <c r="I268" i="12"/>
  <c r="G268" i="12"/>
  <c r="F268" i="12"/>
  <c r="E268" i="12"/>
  <c r="D268" i="12"/>
  <c r="Z263" i="12"/>
  <c r="Y263" i="12"/>
  <c r="X263" i="12"/>
  <c r="V263" i="12"/>
  <c r="U263" i="12"/>
  <c r="S263" i="12"/>
  <c r="R263" i="12"/>
  <c r="P263" i="12"/>
  <c r="O263" i="12"/>
  <c r="N263" i="12"/>
  <c r="M263" i="12"/>
  <c r="L263" i="12"/>
  <c r="K263" i="12"/>
  <c r="J263" i="12"/>
  <c r="I263" i="12"/>
  <c r="G263" i="12"/>
  <c r="F263" i="12"/>
  <c r="E263" i="12"/>
  <c r="D263" i="12"/>
  <c r="Z262" i="12"/>
  <c r="Y262" i="12"/>
  <c r="X262" i="12"/>
  <c r="V262" i="12"/>
  <c r="U262" i="12"/>
  <c r="S262" i="12"/>
  <c r="R262" i="12"/>
  <c r="P262" i="12"/>
  <c r="O262" i="12"/>
  <c r="N262" i="12"/>
  <c r="M262" i="12"/>
  <c r="L262" i="12"/>
  <c r="K262" i="12"/>
  <c r="J262" i="12"/>
  <c r="I262" i="12"/>
  <c r="G262" i="12"/>
  <c r="F262" i="12"/>
  <c r="E262" i="12"/>
  <c r="D262" i="12"/>
  <c r="Z261" i="12"/>
  <c r="Y261" i="12"/>
  <c r="X261" i="12"/>
  <c r="V261" i="12"/>
  <c r="U261" i="12"/>
  <c r="S261" i="12"/>
  <c r="R261" i="12"/>
  <c r="P261" i="12"/>
  <c r="O261" i="12"/>
  <c r="N261" i="12"/>
  <c r="M261" i="12"/>
  <c r="L261" i="12"/>
  <c r="K261" i="12"/>
  <c r="J261" i="12"/>
  <c r="I261" i="12"/>
  <c r="G261" i="12"/>
  <c r="F261" i="12"/>
  <c r="E261" i="12"/>
  <c r="D261" i="12"/>
  <c r="Z260" i="12"/>
  <c r="Y260" i="12"/>
  <c r="X260" i="12"/>
  <c r="V260" i="12"/>
  <c r="U260" i="12"/>
  <c r="S260" i="12"/>
  <c r="R260" i="12"/>
  <c r="P260" i="12"/>
  <c r="O260" i="12"/>
  <c r="N260" i="12"/>
  <c r="M260" i="12"/>
  <c r="L260" i="12"/>
  <c r="K260" i="12"/>
  <c r="J260" i="12"/>
  <c r="I260" i="12"/>
  <c r="G260" i="12"/>
  <c r="F260" i="12"/>
  <c r="E260" i="12"/>
  <c r="D260" i="12"/>
  <c r="Z259" i="12"/>
  <c r="Y259" i="12"/>
  <c r="X259" i="12"/>
  <c r="V259" i="12"/>
  <c r="U259" i="12"/>
  <c r="S259" i="12"/>
  <c r="R259" i="12"/>
  <c r="P259" i="12"/>
  <c r="O259" i="12"/>
  <c r="N259" i="12"/>
  <c r="M259" i="12"/>
  <c r="L259" i="12"/>
  <c r="K259" i="12"/>
  <c r="J259" i="12"/>
  <c r="I259" i="12"/>
  <c r="G259" i="12"/>
  <c r="F259" i="12"/>
  <c r="E259" i="12"/>
  <c r="D259" i="12"/>
  <c r="Z258" i="12"/>
  <c r="Y258" i="12"/>
  <c r="X258" i="12"/>
  <c r="V258" i="12"/>
  <c r="U258" i="12"/>
  <c r="S258" i="12"/>
  <c r="R258" i="12"/>
  <c r="P258" i="12"/>
  <c r="O258" i="12"/>
  <c r="N258" i="12"/>
  <c r="M258" i="12"/>
  <c r="L258" i="12"/>
  <c r="K258" i="12"/>
  <c r="J258" i="12"/>
  <c r="I258" i="12"/>
  <c r="G258" i="12"/>
  <c r="F258" i="12"/>
  <c r="E258" i="12"/>
  <c r="D258" i="12"/>
  <c r="Z257" i="12"/>
  <c r="Y257" i="12"/>
  <c r="X257" i="12"/>
  <c r="V257" i="12"/>
  <c r="U257" i="12"/>
  <c r="S257" i="12"/>
  <c r="R257" i="12"/>
  <c r="P257" i="12"/>
  <c r="O257" i="12"/>
  <c r="N257" i="12"/>
  <c r="M257" i="12"/>
  <c r="L257" i="12"/>
  <c r="K257" i="12"/>
  <c r="J257" i="12"/>
  <c r="I257" i="12"/>
  <c r="G257" i="12"/>
  <c r="F257" i="12"/>
  <c r="E257" i="12"/>
  <c r="D257" i="12"/>
  <c r="AA309" i="18"/>
  <c r="Z309" i="18"/>
  <c r="Y309" i="18"/>
  <c r="W309" i="18"/>
  <c r="V309" i="18"/>
  <c r="P309" i="18"/>
  <c r="O309" i="18"/>
  <c r="N309" i="18"/>
  <c r="M309" i="18"/>
  <c r="L309" i="18"/>
  <c r="K309" i="18"/>
  <c r="J309" i="18"/>
  <c r="I309" i="18"/>
  <c r="G309" i="18"/>
  <c r="F309" i="18"/>
  <c r="E309" i="18"/>
  <c r="D309" i="18"/>
  <c r="AA308" i="18"/>
  <c r="Z308" i="18"/>
  <c r="Y308" i="18"/>
  <c r="W308" i="18"/>
  <c r="V308" i="18"/>
  <c r="P308" i="18"/>
  <c r="O308" i="18"/>
  <c r="N308" i="18"/>
  <c r="M308" i="18"/>
  <c r="L308" i="18"/>
  <c r="K308" i="18"/>
  <c r="J308" i="18"/>
  <c r="I308" i="18"/>
  <c r="G308" i="18"/>
  <c r="F308" i="18"/>
  <c r="E308" i="18"/>
  <c r="D308" i="18"/>
  <c r="AA307" i="18"/>
  <c r="Z307" i="18"/>
  <c r="Y307" i="18"/>
  <c r="W307" i="18"/>
  <c r="V307" i="18"/>
  <c r="P307" i="18"/>
  <c r="O307" i="18"/>
  <c r="N307" i="18"/>
  <c r="M307" i="18"/>
  <c r="L307" i="18"/>
  <c r="K307" i="18"/>
  <c r="J307" i="18"/>
  <c r="I307" i="18"/>
  <c r="G307" i="18"/>
  <c r="F307" i="18"/>
  <c r="E307" i="18"/>
  <c r="D307" i="18"/>
  <c r="AA306" i="18"/>
  <c r="Z306" i="18"/>
  <c r="Y306" i="18"/>
  <c r="W306" i="18"/>
  <c r="V306" i="18"/>
  <c r="P306" i="18"/>
  <c r="O306" i="18"/>
  <c r="N306" i="18"/>
  <c r="M306" i="18"/>
  <c r="L306" i="18"/>
  <c r="K306" i="18"/>
  <c r="J306" i="18"/>
  <c r="I306" i="18"/>
  <c r="G306" i="18"/>
  <c r="F306" i="18"/>
  <c r="E306" i="18"/>
  <c r="D306" i="18"/>
  <c r="AA305" i="18"/>
  <c r="Z305" i="18"/>
  <c r="Y305" i="18"/>
  <c r="W305" i="18"/>
  <c r="V305" i="18"/>
  <c r="P305" i="18"/>
  <c r="O305" i="18"/>
  <c r="N305" i="18"/>
  <c r="M305" i="18"/>
  <c r="L305" i="18"/>
  <c r="K305" i="18"/>
  <c r="J305" i="18"/>
  <c r="I305" i="18"/>
  <c r="G305" i="18"/>
  <c r="F305" i="18"/>
  <c r="E305" i="18"/>
  <c r="D305" i="18"/>
  <c r="AA304" i="18"/>
  <c r="Z304" i="18"/>
  <c r="Y304" i="18"/>
  <c r="W304" i="18"/>
  <c r="V304" i="18"/>
  <c r="P304" i="18"/>
  <c r="O304" i="18"/>
  <c r="N304" i="18"/>
  <c r="M304" i="18"/>
  <c r="L304" i="18"/>
  <c r="K304" i="18"/>
  <c r="J304" i="18"/>
  <c r="I304" i="18"/>
  <c r="G304" i="18"/>
  <c r="F304" i="18"/>
  <c r="E304" i="18"/>
  <c r="D304" i="18"/>
  <c r="AA303" i="18"/>
  <c r="Z303" i="18"/>
  <c r="Y303" i="18"/>
  <c r="W303" i="18"/>
  <c r="V303" i="18"/>
  <c r="P303" i="18"/>
  <c r="O303" i="18"/>
  <c r="N303" i="18"/>
  <c r="M303" i="18"/>
  <c r="L303" i="18"/>
  <c r="K303" i="18"/>
  <c r="J303" i="18"/>
  <c r="I303" i="18"/>
  <c r="G303" i="18"/>
  <c r="F303" i="18"/>
  <c r="E303" i="18"/>
  <c r="D303" i="18"/>
  <c r="AA302" i="18"/>
  <c r="Z302" i="18"/>
  <c r="Y302" i="18"/>
  <c r="W302" i="18"/>
  <c r="V302" i="18"/>
  <c r="P302" i="18"/>
  <c r="O302" i="18"/>
  <c r="N302" i="18"/>
  <c r="M302" i="18"/>
  <c r="L302" i="18"/>
  <c r="K302" i="18"/>
  <c r="J302" i="18"/>
  <c r="I302" i="18"/>
  <c r="G302" i="18"/>
  <c r="F302" i="18"/>
  <c r="E302" i="18"/>
  <c r="D302" i="18"/>
  <c r="AA301" i="18"/>
  <c r="Z301" i="18"/>
  <c r="Y301" i="18"/>
  <c r="W301" i="18"/>
  <c r="V301" i="18"/>
  <c r="P301" i="18"/>
  <c r="O301" i="18"/>
  <c r="N301" i="18"/>
  <c r="M301" i="18"/>
  <c r="L301" i="18"/>
  <c r="K301" i="18"/>
  <c r="J301" i="18"/>
  <c r="I301" i="18"/>
  <c r="G301" i="18"/>
  <c r="F301" i="18"/>
  <c r="E301" i="18"/>
  <c r="D301" i="18"/>
  <c r="AA300" i="18"/>
  <c r="Z300" i="18"/>
  <c r="Y300" i="18"/>
  <c r="W300" i="18"/>
  <c r="V300" i="18"/>
  <c r="P300" i="18"/>
  <c r="O300" i="18"/>
  <c r="N300" i="18"/>
  <c r="M300" i="18"/>
  <c r="L300" i="18"/>
  <c r="K300" i="18"/>
  <c r="J300" i="18"/>
  <c r="I300" i="18"/>
  <c r="G300" i="18"/>
  <c r="F300" i="18"/>
  <c r="E300" i="18"/>
  <c r="D300" i="18"/>
  <c r="AA299" i="18"/>
  <c r="Z299" i="18"/>
  <c r="Y299" i="18"/>
  <c r="W299" i="18"/>
  <c r="V299" i="18"/>
  <c r="P299" i="18"/>
  <c r="O299" i="18"/>
  <c r="N299" i="18"/>
  <c r="M299" i="18"/>
  <c r="L299" i="18"/>
  <c r="K299" i="18"/>
  <c r="J299" i="18"/>
  <c r="I299" i="18"/>
  <c r="G299" i="18"/>
  <c r="F299" i="18"/>
  <c r="E299" i="18"/>
  <c r="D299" i="18"/>
  <c r="AA298" i="18"/>
  <c r="Z298" i="18"/>
  <c r="Y298" i="18"/>
  <c r="W298" i="18"/>
  <c r="V298" i="18"/>
  <c r="P298" i="18"/>
  <c r="O298" i="18"/>
  <c r="N298" i="18"/>
  <c r="M298" i="18"/>
  <c r="L298" i="18"/>
  <c r="K298" i="18"/>
  <c r="J298" i="18"/>
  <c r="I298" i="18"/>
  <c r="G298" i="18"/>
  <c r="F298" i="18"/>
  <c r="E298" i="18"/>
  <c r="D298" i="18"/>
  <c r="AA297" i="18"/>
  <c r="Z297" i="18"/>
  <c r="Y297" i="18"/>
  <c r="W297" i="18"/>
  <c r="V297" i="18"/>
  <c r="P297" i="18"/>
  <c r="O297" i="18"/>
  <c r="N297" i="18"/>
  <c r="M297" i="18"/>
  <c r="L297" i="18"/>
  <c r="K297" i="18"/>
  <c r="J297" i="18"/>
  <c r="I297" i="18"/>
  <c r="G297" i="18"/>
  <c r="F297" i="18"/>
  <c r="E297" i="18"/>
  <c r="D297" i="18"/>
  <c r="AA296" i="18"/>
  <c r="Z296" i="18"/>
  <c r="Y296" i="18"/>
  <c r="W296" i="18"/>
  <c r="V296" i="18"/>
  <c r="P296" i="18"/>
  <c r="O296" i="18"/>
  <c r="N296" i="18"/>
  <c r="M296" i="18"/>
  <c r="L296" i="18"/>
  <c r="K296" i="18"/>
  <c r="J296" i="18"/>
  <c r="I296" i="18"/>
  <c r="G296" i="18"/>
  <c r="F296" i="18"/>
  <c r="E296" i="18"/>
  <c r="D296" i="18"/>
  <c r="AA295" i="18"/>
  <c r="Z295" i="18"/>
  <c r="Y295" i="18"/>
  <c r="W295" i="18"/>
  <c r="V295" i="18"/>
  <c r="P295" i="18"/>
  <c r="O295" i="18"/>
  <c r="N295" i="18"/>
  <c r="M295" i="18"/>
  <c r="L295" i="18"/>
  <c r="K295" i="18"/>
  <c r="J295" i="18"/>
  <c r="I295" i="18"/>
  <c r="G295" i="18"/>
  <c r="F295" i="18"/>
  <c r="E295" i="18"/>
  <c r="D295" i="18"/>
  <c r="AA294" i="18"/>
  <c r="Z294" i="18"/>
  <c r="Y294" i="18"/>
  <c r="W294" i="18"/>
  <c r="V294" i="18"/>
  <c r="P294" i="18"/>
  <c r="O294" i="18"/>
  <c r="N294" i="18"/>
  <c r="M294" i="18"/>
  <c r="L294" i="18"/>
  <c r="K294" i="18"/>
  <c r="J294" i="18"/>
  <c r="I294" i="18"/>
  <c r="G294" i="18"/>
  <c r="F294" i="18"/>
  <c r="E294" i="18"/>
  <c r="D294" i="18"/>
  <c r="AA293" i="18"/>
  <c r="Z293" i="18"/>
  <c r="Y293" i="18"/>
  <c r="W293" i="18"/>
  <c r="V293" i="18"/>
  <c r="P293" i="18"/>
  <c r="O293" i="18"/>
  <c r="N293" i="18"/>
  <c r="M293" i="18"/>
  <c r="L293" i="18"/>
  <c r="K293" i="18"/>
  <c r="J293" i="18"/>
  <c r="I293" i="18"/>
  <c r="G293" i="18"/>
  <c r="F293" i="18"/>
  <c r="E293" i="18"/>
  <c r="D293" i="18"/>
  <c r="AA292" i="18"/>
  <c r="Z292" i="18"/>
  <c r="Y292" i="18"/>
  <c r="W292" i="18"/>
  <c r="V292" i="18"/>
  <c r="P292" i="18"/>
  <c r="O292" i="18"/>
  <c r="N292" i="18"/>
  <c r="M292" i="18"/>
  <c r="L292" i="18"/>
  <c r="K292" i="18"/>
  <c r="J292" i="18"/>
  <c r="I292" i="18"/>
  <c r="G292" i="18"/>
  <c r="F292" i="18"/>
  <c r="E292" i="18"/>
  <c r="D292" i="18"/>
  <c r="AA291" i="18"/>
  <c r="Z291" i="18"/>
  <c r="Y291" i="18"/>
  <c r="W291" i="18"/>
  <c r="V291" i="18"/>
  <c r="P291" i="18"/>
  <c r="O291" i="18"/>
  <c r="N291" i="18"/>
  <c r="M291" i="18"/>
  <c r="L291" i="18"/>
  <c r="K291" i="18"/>
  <c r="J291" i="18"/>
  <c r="I291" i="18"/>
  <c r="G291" i="18"/>
  <c r="F291" i="18"/>
  <c r="E291" i="18"/>
  <c r="D291" i="18"/>
  <c r="AA290" i="18"/>
  <c r="Z290" i="18"/>
  <c r="Y290" i="18"/>
  <c r="W290" i="18"/>
  <c r="V290" i="18"/>
  <c r="P290" i="18"/>
  <c r="O290" i="18"/>
  <c r="N290" i="18"/>
  <c r="M290" i="18"/>
  <c r="L290" i="18"/>
  <c r="K290" i="18"/>
  <c r="J290" i="18"/>
  <c r="I290" i="18"/>
  <c r="G290" i="18"/>
  <c r="F290" i="18"/>
  <c r="E290" i="18"/>
  <c r="D290" i="18"/>
  <c r="AA289" i="18"/>
  <c r="Z289" i="18"/>
  <c r="Y289" i="18"/>
  <c r="W289" i="18"/>
  <c r="V289" i="18"/>
  <c r="P289" i="18"/>
  <c r="O289" i="18"/>
  <c r="N289" i="18"/>
  <c r="M289" i="18"/>
  <c r="L289" i="18"/>
  <c r="K289" i="18"/>
  <c r="J289" i="18"/>
  <c r="I289" i="18"/>
  <c r="G289" i="18"/>
  <c r="F289" i="18"/>
  <c r="E289" i="18"/>
  <c r="D289" i="18"/>
  <c r="AA288" i="18"/>
  <c r="Z288" i="18"/>
  <c r="Y288" i="18"/>
  <c r="W288" i="18"/>
  <c r="V288" i="18"/>
  <c r="P288" i="18"/>
  <c r="O288" i="18"/>
  <c r="N288" i="18"/>
  <c r="M288" i="18"/>
  <c r="L288" i="18"/>
  <c r="K288" i="18"/>
  <c r="J288" i="18"/>
  <c r="I288" i="18"/>
  <c r="G288" i="18"/>
  <c r="F288" i="18"/>
  <c r="E288" i="18"/>
  <c r="D288" i="18"/>
  <c r="AA287" i="18"/>
  <c r="Z287" i="18"/>
  <c r="Y287" i="18"/>
  <c r="W287" i="18"/>
  <c r="V287" i="18"/>
  <c r="P287" i="18"/>
  <c r="O287" i="18"/>
  <c r="N287" i="18"/>
  <c r="M287" i="18"/>
  <c r="L287" i="18"/>
  <c r="K287" i="18"/>
  <c r="J287" i="18"/>
  <c r="I287" i="18"/>
  <c r="G287" i="18"/>
  <c r="F287" i="18"/>
  <c r="E287" i="18"/>
  <c r="D287" i="18"/>
  <c r="AA286" i="18"/>
  <c r="Z286" i="18"/>
  <c r="Y286" i="18"/>
  <c r="W286" i="18"/>
  <c r="V286" i="18"/>
  <c r="P286" i="18"/>
  <c r="O286" i="18"/>
  <c r="N286" i="18"/>
  <c r="M286" i="18"/>
  <c r="L286" i="18"/>
  <c r="K286" i="18"/>
  <c r="J286" i="18"/>
  <c r="I286" i="18"/>
  <c r="G286" i="18"/>
  <c r="F286" i="18"/>
  <c r="E286" i="18"/>
  <c r="D286" i="18"/>
  <c r="AA285" i="18"/>
  <c r="Z285" i="18"/>
  <c r="Y285" i="18"/>
  <c r="W285" i="18"/>
  <c r="V285" i="18"/>
  <c r="P285" i="18"/>
  <c r="O285" i="18"/>
  <c r="N285" i="18"/>
  <c r="M285" i="18"/>
  <c r="L285" i="18"/>
  <c r="K285" i="18"/>
  <c r="J285" i="18"/>
  <c r="I285" i="18"/>
  <c r="G285" i="18"/>
  <c r="F285" i="18"/>
  <c r="E285" i="18"/>
  <c r="D285" i="18"/>
  <c r="AA284" i="18"/>
  <c r="Z284" i="18"/>
  <c r="Y284" i="18"/>
  <c r="W284" i="18"/>
  <c r="V284" i="18"/>
  <c r="P284" i="18"/>
  <c r="O284" i="18"/>
  <c r="N284" i="18"/>
  <c r="M284" i="18"/>
  <c r="L284" i="18"/>
  <c r="K284" i="18"/>
  <c r="J284" i="18"/>
  <c r="I284" i="18"/>
  <c r="G284" i="18"/>
  <c r="F284" i="18"/>
  <c r="E284" i="18"/>
  <c r="D284" i="18"/>
  <c r="AA283" i="18"/>
  <c r="Z283" i="18"/>
  <c r="Y283" i="18"/>
  <c r="W283" i="18"/>
  <c r="V283" i="18"/>
  <c r="P283" i="18"/>
  <c r="O283" i="18"/>
  <c r="N283" i="18"/>
  <c r="M283" i="18"/>
  <c r="L283" i="18"/>
  <c r="K283" i="18"/>
  <c r="J283" i="18"/>
  <c r="I283" i="18"/>
  <c r="G283" i="18"/>
  <c r="F283" i="18"/>
  <c r="E283" i="18"/>
  <c r="D283" i="18"/>
  <c r="AA282" i="18"/>
  <c r="Z282" i="18"/>
  <c r="Y282" i="18"/>
  <c r="W282" i="18"/>
  <c r="V282" i="18"/>
  <c r="P282" i="18"/>
  <c r="O282" i="18"/>
  <c r="N282" i="18"/>
  <c r="M282" i="18"/>
  <c r="L282" i="18"/>
  <c r="K282" i="18"/>
  <c r="J282" i="18"/>
  <c r="I282" i="18"/>
  <c r="G282" i="18"/>
  <c r="F282" i="18"/>
  <c r="E282" i="18"/>
  <c r="D282" i="18"/>
  <c r="AA281" i="18"/>
  <c r="Z281" i="18"/>
  <c r="Y281" i="18"/>
  <c r="W281" i="18"/>
  <c r="V281" i="18"/>
  <c r="P281" i="18"/>
  <c r="O281" i="18"/>
  <c r="N281" i="18"/>
  <c r="M281" i="18"/>
  <c r="L281" i="18"/>
  <c r="K281" i="18"/>
  <c r="J281" i="18"/>
  <c r="I281" i="18"/>
  <c r="G281" i="18"/>
  <c r="F281" i="18"/>
  <c r="E281" i="18"/>
  <c r="D281" i="18"/>
  <c r="AA280" i="18"/>
  <c r="Z280" i="18"/>
  <c r="Y280" i="18"/>
  <c r="W280" i="18"/>
  <c r="V280" i="18"/>
  <c r="P280" i="18"/>
  <c r="O280" i="18"/>
  <c r="N280" i="18"/>
  <c r="M280" i="18"/>
  <c r="L280" i="18"/>
  <c r="K280" i="18"/>
  <c r="J280" i="18"/>
  <c r="I280" i="18"/>
  <c r="G280" i="18"/>
  <c r="F280" i="18"/>
  <c r="E280" i="18"/>
  <c r="D280" i="18"/>
  <c r="AA279" i="18"/>
  <c r="Z279" i="18"/>
  <c r="Y279" i="18"/>
  <c r="W279" i="18"/>
  <c r="V279" i="18"/>
  <c r="P279" i="18"/>
  <c r="O279" i="18"/>
  <c r="N279" i="18"/>
  <c r="M279" i="18"/>
  <c r="L279" i="18"/>
  <c r="K279" i="18"/>
  <c r="J279" i="18"/>
  <c r="I279" i="18"/>
  <c r="G279" i="18"/>
  <c r="F279" i="18"/>
  <c r="E279" i="18"/>
  <c r="D279" i="18"/>
  <c r="AA278" i="18"/>
  <c r="Z278" i="18"/>
  <c r="Y278" i="18"/>
  <c r="W278" i="18"/>
  <c r="V278" i="18"/>
  <c r="P278" i="18"/>
  <c r="O278" i="18"/>
  <c r="N278" i="18"/>
  <c r="M278" i="18"/>
  <c r="L278" i="18"/>
  <c r="K278" i="18"/>
  <c r="J278" i="18"/>
  <c r="I278" i="18"/>
  <c r="G278" i="18"/>
  <c r="F278" i="18"/>
  <c r="E278" i="18"/>
  <c r="D278" i="18"/>
  <c r="AA277" i="18"/>
  <c r="Z277" i="18"/>
  <c r="Y277" i="18"/>
  <c r="W277" i="18"/>
  <c r="V277" i="18"/>
  <c r="P277" i="18"/>
  <c r="O277" i="18"/>
  <c r="N277" i="18"/>
  <c r="M277" i="18"/>
  <c r="L277" i="18"/>
  <c r="K277" i="18"/>
  <c r="J277" i="18"/>
  <c r="I277" i="18"/>
  <c r="G277" i="18"/>
  <c r="F277" i="18"/>
  <c r="E277" i="18"/>
  <c r="D277" i="18"/>
  <c r="AA276" i="18"/>
  <c r="Z276" i="18"/>
  <c r="Y276" i="18"/>
  <c r="W276" i="18"/>
  <c r="V276" i="18"/>
  <c r="P276" i="18"/>
  <c r="O276" i="18"/>
  <c r="N276" i="18"/>
  <c r="M276" i="18"/>
  <c r="L276" i="18"/>
  <c r="K276" i="18"/>
  <c r="J276" i="18"/>
  <c r="I276" i="18"/>
  <c r="G276" i="18"/>
  <c r="F276" i="18"/>
  <c r="E276" i="18"/>
  <c r="D276" i="18"/>
  <c r="AA275" i="18"/>
  <c r="Z275" i="18"/>
  <c r="Y275" i="18"/>
  <c r="W275" i="18"/>
  <c r="V275" i="18"/>
  <c r="P275" i="18"/>
  <c r="O275" i="18"/>
  <c r="N275" i="18"/>
  <c r="M275" i="18"/>
  <c r="L275" i="18"/>
  <c r="K275" i="18"/>
  <c r="J275" i="18"/>
  <c r="I275" i="18"/>
  <c r="G275" i="18"/>
  <c r="F275" i="18"/>
  <c r="E275" i="18"/>
  <c r="D275" i="18"/>
  <c r="AA274" i="18"/>
  <c r="Z274" i="18"/>
  <c r="Y274" i="18"/>
  <c r="W274" i="18"/>
  <c r="V274" i="18"/>
  <c r="P274" i="18"/>
  <c r="O274" i="18"/>
  <c r="N274" i="18"/>
  <c r="M274" i="18"/>
  <c r="L274" i="18"/>
  <c r="K274" i="18"/>
  <c r="J274" i="18"/>
  <c r="I274" i="18"/>
  <c r="G274" i="18"/>
  <c r="F274" i="18"/>
  <c r="E274" i="18"/>
  <c r="D274" i="18"/>
  <c r="AA273" i="18"/>
  <c r="Z273" i="18"/>
  <c r="Y273" i="18"/>
  <c r="W273" i="18"/>
  <c r="V273" i="18"/>
  <c r="P273" i="18"/>
  <c r="O273" i="18"/>
  <c r="N273" i="18"/>
  <c r="M273" i="18"/>
  <c r="L273" i="18"/>
  <c r="K273" i="18"/>
  <c r="J273" i="18"/>
  <c r="I273" i="18"/>
  <c r="G273" i="18"/>
  <c r="F273" i="18"/>
  <c r="E273" i="18"/>
  <c r="D273" i="18"/>
  <c r="AA272" i="18"/>
  <c r="Z272" i="18"/>
  <c r="Y272" i="18"/>
  <c r="W272" i="18"/>
  <c r="V272" i="18"/>
  <c r="P272" i="18"/>
  <c r="O272" i="18"/>
  <c r="N272" i="18"/>
  <c r="M272" i="18"/>
  <c r="L272" i="18"/>
  <c r="K272" i="18"/>
  <c r="J272" i="18"/>
  <c r="I272" i="18"/>
  <c r="G272" i="18"/>
  <c r="F272" i="18"/>
  <c r="E272" i="18"/>
  <c r="D272" i="18"/>
  <c r="AA271" i="18"/>
  <c r="Z271" i="18"/>
  <c r="Y271" i="18"/>
  <c r="W271" i="18"/>
  <c r="V271" i="18"/>
  <c r="P271" i="18"/>
  <c r="O271" i="18"/>
  <c r="N271" i="18"/>
  <c r="M271" i="18"/>
  <c r="L271" i="18"/>
  <c r="K271" i="18"/>
  <c r="J271" i="18"/>
  <c r="I271" i="18"/>
  <c r="G271" i="18"/>
  <c r="F271" i="18"/>
  <c r="E271" i="18"/>
  <c r="D271" i="18"/>
  <c r="AA270" i="18"/>
  <c r="Z270" i="18"/>
  <c r="Y270" i="18"/>
  <c r="W270" i="18"/>
  <c r="V270" i="18"/>
  <c r="P270" i="18"/>
  <c r="O270" i="18"/>
  <c r="N270" i="18"/>
  <c r="M270" i="18"/>
  <c r="L270" i="18"/>
  <c r="K270" i="18"/>
  <c r="J270" i="18"/>
  <c r="I270" i="18"/>
  <c r="G270" i="18"/>
  <c r="F270" i="18"/>
  <c r="E270" i="18"/>
  <c r="D270" i="18"/>
  <c r="AA269" i="18"/>
  <c r="Z269" i="18"/>
  <c r="Y269" i="18"/>
  <c r="W269" i="18"/>
  <c r="V269" i="18"/>
  <c r="P269" i="18"/>
  <c r="O269" i="18"/>
  <c r="N269" i="18"/>
  <c r="M269" i="18"/>
  <c r="L269" i="18"/>
  <c r="K269" i="18"/>
  <c r="J269" i="18"/>
  <c r="I269" i="18"/>
  <c r="G269" i="18"/>
  <c r="F269" i="18"/>
  <c r="E269" i="18"/>
  <c r="D269" i="18"/>
  <c r="AA268" i="18"/>
  <c r="Z268" i="18"/>
  <c r="Y268" i="18"/>
  <c r="W268" i="18"/>
  <c r="V268" i="18"/>
  <c r="P268" i="18"/>
  <c r="O268" i="18"/>
  <c r="N268" i="18"/>
  <c r="M268" i="18"/>
  <c r="L268" i="18"/>
  <c r="K268" i="18"/>
  <c r="J268" i="18"/>
  <c r="I268" i="18"/>
  <c r="G268" i="18"/>
  <c r="F268" i="18"/>
  <c r="E268" i="18"/>
  <c r="D268" i="18"/>
  <c r="AA263" i="18"/>
  <c r="Z263" i="18"/>
  <c r="Y263" i="18"/>
  <c r="W263" i="18"/>
  <c r="V263" i="18"/>
  <c r="P263" i="18"/>
  <c r="O263" i="18"/>
  <c r="N263" i="18"/>
  <c r="M263" i="18"/>
  <c r="L263" i="18"/>
  <c r="K263" i="18"/>
  <c r="J263" i="18"/>
  <c r="I263" i="18"/>
  <c r="G263" i="18"/>
  <c r="F263" i="18"/>
  <c r="E263" i="18"/>
  <c r="D263" i="18"/>
  <c r="AA262" i="18"/>
  <c r="Z262" i="18"/>
  <c r="Y262" i="18"/>
  <c r="W262" i="18"/>
  <c r="V262" i="18"/>
  <c r="P262" i="18"/>
  <c r="O262" i="18"/>
  <c r="N262" i="18"/>
  <c r="M262" i="18"/>
  <c r="L262" i="18"/>
  <c r="K262" i="18"/>
  <c r="J262" i="18"/>
  <c r="I262" i="18"/>
  <c r="G262" i="18"/>
  <c r="F262" i="18"/>
  <c r="E262" i="18"/>
  <c r="D262" i="18"/>
  <c r="AA261" i="18"/>
  <c r="Z261" i="18"/>
  <c r="Y261" i="18"/>
  <c r="W261" i="18"/>
  <c r="V261" i="18"/>
  <c r="P261" i="18"/>
  <c r="O261" i="18"/>
  <c r="N261" i="18"/>
  <c r="M261" i="18"/>
  <c r="L261" i="18"/>
  <c r="K261" i="18"/>
  <c r="J261" i="18"/>
  <c r="I261" i="18"/>
  <c r="G261" i="18"/>
  <c r="F261" i="18"/>
  <c r="E261" i="18"/>
  <c r="D261" i="18"/>
  <c r="AA260" i="18"/>
  <c r="Z260" i="18"/>
  <c r="Y260" i="18"/>
  <c r="W260" i="18"/>
  <c r="V260" i="18"/>
  <c r="P260" i="18"/>
  <c r="O260" i="18"/>
  <c r="N260" i="18"/>
  <c r="M260" i="18"/>
  <c r="L260" i="18"/>
  <c r="K260" i="18"/>
  <c r="J260" i="18"/>
  <c r="I260" i="18"/>
  <c r="G260" i="18"/>
  <c r="F260" i="18"/>
  <c r="E260" i="18"/>
  <c r="D260" i="18"/>
  <c r="AA259" i="18"/>
  <c r="Z259" i="18"/>
  <c r="Y259" i="18"/>
  <c r="W259" i="18"/>
  <c r="V259" i="18"/>
  <c r="P259" i="18"/>
  <c r="O259" i="18"/>
  <c r="N259" i="18"/>
  <c r="M259" i="18"/>
  <c r="L259" i="18"/>
  <c r="K259" i="18"/>
  <c r="J259" i="18"/>
  <c r="I259" i="18"/>
  <c r="G259" i="18"/>
  <c r="F259" i="18"/>
  <c r="E259" i="18"/>
  <c r="D259" i="18"/>
  <c r="AA258" i="18"/>
  <c r="Z258" i="18"/>
  <c r="Y258" i="18"/>
  <c r="W258" i="18"/>
  <c r="V258" i="18"/>
  <c r="P258" i="18"/>
  <c r="O258" i="18"/>
  <c r="N258" i="18"/>
  <c r="M258" i="18"/>
  <c r="L258" i="18"/>
  <c r="K258" i="18"/>
  <c r="J258" i="18"/>
  <c r="I258" i="18"/>
  <c r="G258" i="18"/>
  <c r="F258" i="18"/>
  <c r="E258" i="18"/>
  <c r="D258" i="18"/>
  <c r="AA257" i="18"/>
  <c r="Z257" i="18"/>
  <c r="Y257" i="18"/>
  <c r="W257" i="18"/>
  <c r="V257" i="18"/>
  <c r="P257" i="18"/>
  <c r="O257" i="18"/>
  <c r="N257" i="18"/>
  <c r="M257" i="18"/>
  <c r="L257" i="18"/>
  <c r="K257" i="18"/>
  <c r="J257" i="18"/>
  <c r="I257" i="18"/>
  <c r="G257" i="18"/>
  <c r="F257" i="18"/>
  <c r="E257" i="18"/>
  <c r="D257" i="18"/>
  <c r="AA309" i="19"/>
  <c r="Z309" i="19"/>
  <c r="Y309" i="19"/>
  <c r="W309" i="19"/>
  <c r="V309" i="19"/>
  <c r="P309" i="19"/>
  <c r="O309" i="19"/>
  <c r="N309" i="19"/>
  <c r="M309" i="19"/>
  <c r="L309" i="19"/>
  <c r="K309" i="19"/>
  <c r="J309" i="19"/>
  <c r="I309" i="19"/>
  <c r="G309" i="19"/>
  <c r="F309" i="19"/>
  <c r="E309" i="19"/>
  <c r="D309" i="19"/>
  <c r="AA308" i="19"/>
  <c r="Z308" i="19"/>
  <c r="Y308" i="19"/>
  <c r="W308" i="19"/>
  <c r="V308" i="19"/>
  <c r="P308" i="19"/>
  <c r="O308" i="19"/>
  <c r="N308" i="19"/>
  <c r="M308" i="19"/>
  <c r="L308" i="19"/>
  <c r="K308" i="19"/>
  <c r="J308" i="19"/>
  <c r="I308" i="19"/>
  <c r="G308" i="19"/>
  <c r="F308" i="19"/>
  <c r="E308" i="19"/>
  <c r="D308" i="19"/>
  <c r="AA307" i="19"/>
  <c r="Z307" i="19"/>
  <c r="Y307" i="19"/>
  <c r="W307" i="19"/>
  <c r="V307" i="19"/>
  <c r="P307" i="19"/>
  <c r="O307" i="19"/>
  <c r="N307" i="19"/>
  <c r="M307" i="19"/>
  <c r="L307" i="19"/>
  <c r="K307" i="19"/>
  <c r="J307" i="19"/>
  <c r="I307" i="19"/>
  <c r="G307" i="19"/>
  <c r="F307" i="19"/>
  <c r="E307" i="19"/>
  <c r="D307" i="19"/>
  <c r="AA306" i="19"/>
  <c r="Z306" i="19"/>
  <c r="Y306" i="19"/>
  <c r="W306" i="19"/>
  <c r="V306" i="19"/>
  <c r="P306" i="19"/>
  <c r="O306" i="19"/>
  <c r="N306" i="19"/>
  <c r="M306" i="19"/>
  <c r="L306" i="19"/>
  <c r="K306" i="19"/>
  <c r="J306" i="19"/>
  <c r="I306" i="19"/>
  <c r="G306" i="19"/>
  <c r="F306" i="19"/>
  <c r="E306" i="19"/>
  <c r="D306" i="19"/>
  <c r="AA305" i="19"/>
  <c r="Z305" i="19"/>
  <c r="Y305" i="19"/>
  <c r="W305" i="19"/>
  <c r="V305" i="19"/>
  <c r="P305" i="19"/>
  <c r="O305" i="19"/>
  <c r="N305" i="19"/>
  <c r="M305" i="19"/>
  <c r="L305" i="19"/>
  <c r="K305" i="19"/>
  <c r="J305" i="19"/>
  <c r="I305" i="19"/>
  <c r="G305" i="19"/>
  <c r="F305" i="19"/>
  <c r="E305" i="19"/>
  <c r="D305" i="19"/>
  <c r="AA304" i="19"/>
  <c r="Z304" i="19"/>
  <c r="Y304" i="19"/>
  <c r="W304" i="19"/>
  <c r="V304" i="19"/>
  <c r="P304" i="19"/>
  <c r="O304" i="19"/>
  <c r="N304" i="19"/>
  <c r="M304" i="19"/>
  <c r="L304" i="19"/>
  <c r="K304" i="19"/>
  <c r="J304" i="19"/>
  <c r="I304" i="19"/>
  <c r="G304" i="19"/>
  <c r="F304" i="19"/>
  <c r="E304" i="19"/>
  <c r="D304" i="19"/>
  <c r="AA303" i="19"/>
  <c r="Z303" i="19"/>
  <c r="Y303" i="19"/>
  <c r="W303" i="19"/>
  <c r="V303" i="19"/>
  <c r="P303" i="19"/>
  <c r="O303" i="19"/>
  <c r="N303" i="19"/>
  <c r="M303" i="19"/>
  <c r="L303" i="19"/>
  <c r="K303" i="19"/>
  <c r="J303" i="19"/>
  <c r="I303" i="19"/>
  <c r="G303" i="19"/>
  <c r="F303" i="19"/>
  <c r="E303" i="19"/>
  <c r="D303" i="19"/>
  <c r="AA302" i="19"/>
  <c r="Z302" i="19"/>
  <c r="Y302" i="19"/>
  <c r="W302" i="19"/>
  <c r="V302" i="19"/>
  <c r="P302" i="19"/>
  <c r="O302" i="19"/>
  <c r="N302" i="19"/>
  <c r="M302" i="19"/>
  <c r="L302" i="19"/>
  <c r="K302" i="19"/>
  <c r="J302" i="19"/>
  <c r="I302" i="19"/>
  <c r="G302" i="19"/>
  <c r="F302" i="19"/>
  <c r="E302" i="19"/>
  <c r="D302" i="19"/>
  <c r="AA301" i="19"/>
  <c r="Z301" i="19"/>
  <c r="Y301" i="19"/>
  <c r="W301" i="19"/>
  <c r="V301" i="19"/>
  <c r="P301" i="19"/>
  <c r="O301" i="19"/>
  <c r="N301" i="19"/>
  <c r="M301" i="19"/>
  <c r="L301" i="19"/>
  <c r="K301" i="19"/>
  <c r="J301" i="19"/>
  <c r="I301" i="19"/>
  <c r="G301" i="19"/>
  <c r="F301" i="19"/>
  <c r="E301" i="19"/>
  <c r="D301" i="19"/>
  <c r="AA300" i="19"/>
  <c r="Z300" i="19"/>
  <c r="Y300" i="19"/>
  <c r="W300" i="19"/>
  <c r="V300" i="19"/>
  <c r="P300" i="19"/>
  <c r="O300" i="19"/>
  <c r="N300" i="19"/>
  <c r="M300" i="19"/>
  <c r="L300" i="19"/>
  <c r="K300" i="19"/>
  <c r="J300" i="19"/>
  <c r="I300" i="19"/>
  <c r="G300" i="19"/>
  <c r="F300" i="19"/>
  <c r="E300" i="19"/>
  <c r="D300" i="19"/>
  <c r="AA299" i="19"/>
  <c r="Z299" i="19"/>
  <c r="Y299" i="19"/>
  <c r="W299" i="19"/>
  <c r="V299" i="19"/>
  <c r="P299" i="19"/>
  <c r="O299" i="19"/>
  <c r="N299" i="19"/>
  <c r="M299" i="19"/>
  <c r="L299" i="19"/>
  <c r="K299" i="19"/>
  <c r="J299" i="19"/>
  <c r="I299" i="19"/>
  <c r="G299" i="19"/>
  <c r="F299" i="19"/>
  <c r="E299" i="19"/>
  <c r="D299" i="19"/>
  <c r="AA298" i="19"/>
  <c r="Z298" i="19"/>
  <c r="Y298" i="19"/>
  <c r="W298" i="19"/>
  <c r="V298" i="19"/>
  <c r="P298" i="19"/>
  <c r="O298" i="19"/>
  <c r="N298" i="19"/>
  <c r="M298" i="19"/>
  <c r="L298" i="19"/>
  <c r="K298" i="19"/>
  <c r="J298" i="19"/>
  <c r="I298" i="19"/>
  <c r="G298" i="19"/>
  <c r="F298" i="19"/>
  <c r="E298" i="19"/>
  <c r="D298" i="19"/>
  <c r="AA297" i="19"/>
  <c r="Z297" i="19"/>
  <c r="Y297" i="19"/>
  <c r="W297" i="19"/>
  <c r="V297" i="19"/>
  <c r="P297" i="19"/>
  <c r="O297" i="19"/>
  <c r="N297" i="19"/>
  <c r="M297" i="19"/>
  <c r="L297" i="19"/>
  <c r="K297" i="19"/>
  <c r="J297" i="19"/>
  <c r="I297" i="19"/>
  <c r="G297" i="19"/>
  <c r="F297" i="19"/>
  <c r="E297" i="19"/>
  <c r="D297" i="19"/>
  <c r="AA296" i="19"/>
  <c r="Z296" i="19"/>
  <c r="Y296" i="19"/>
  <c r="W296" i="19"/>
  <c r="V296" i="19"/>
  <c r="P296" i="19"/>
  <c r="O296" i="19"/>
  <c r="N296" i="19"/>
  <c r="M296" i="19"/>
  <c r="L296" i="19"/>
  <c r="K296" i="19"/>
  <c r="J296" i="19"/>
  <c r="I296" i="19"/>
  <c r="G296" i="19"/>
  <c r="F296" i="19"/>
  <c r="E296" i="19"/>
  <c r="D296" i="19"/>
  <c r="AA295" i="19"/>
  <c r="Z295" i="19"/>
  <c r="Y295" i="19"/>
  <c r="W295" i="19"/>
  <c r="V295" i="19"/>
  <c r="P295" i="19"/>
  <c r="O295" i="19"/>
  <c r="N295" i="19"/>
  <c r="M295" i="19"/>
  <c r="L295" i="19"/>
  <c r="K295" i="19"/>
  <c r="J295" i="19"/>
  <c r="I295" i="19"/>
  <c r="G295" i="19"/>
  <c r="F295" i="19"/>
  <c r="E295" i="19"/>
  <c r="D295" i="19"/>
  <c r="AA294" i="19"/>
  <c r="Z294" i="19"/>
  <c r="Y294" i="19"/>
  <c r="W294" i="19"/>
  <c r="V294" i="19"/>
  <c r="P294" i="19"/>
  <c r="O294" i="19"/>
  <c r="N294" i="19"/>
  <c r="M294" i="19"/>
  <c r="L294" i="19"/>
  <c r="K294" i="19"/>
  <c r="J294" i="19"/>
  <c r="I294" i="19"/>
  <c r="G294" i="19"/>
  <c r="F294" i="19"/>
  <c r="E294" i="19"/>
  <c r="D294" i="19"/>
  <c r="AA293" i="19"/>
  <c r="Z293" i="19"/>
  <c r="Y293" i="19"/>
  <c r="W293" i="19"/>
  <c r="V293" i="19"/>
  <c r="P293" i="19"/>
  <c r="O293" i="19"/>
  <c r="N293" i="19"/>
  <c r="M293" i="19"/>
  <c r="L293" i="19"/>
  <c r="K293" i="19"/>
  <c r="J293" i="19"/>
  <c r="I293" i="19"/>
  <c r="G293" i="19"/>
  <c r="F293" i="19"/>
  <c r="E293" i="19"/>
  <c r="D293" i="19"/>
  <c r="AA292" i="19"/>
  <c r="Z292" i="19"/>
  <c r="Y292" i="19"/>
  <c r="W292" i="19"/>
  <c r="V292" i="19"/>
  <c r="P292" i="19"/>
  <c r="O292" i="19"/>
  <c r="N292" i="19"/>
  <c r="M292" i="19"/>
  <c r="L292" i="19"/>
  <c r="K292" i="19"/>
  <c r="J292" i="19"/>
  <c r="I292" i="19"/>
  <c r="G292" i="19"/>
  <c r="F292" i="19"/>
  <c r="E292" i="19"/>
  <c r="D292" i="19"/>
  <c r="AA291" i="19"/>
  <c r="Z291" i="19"/>
  <c r="Y291" i="19"/>
  <c r="W291" i="19"/>
  <c r="V291" i="19"/>
  <c r="P291" i="19"/>
  <c r="O291" i="19"/>
  <c r="N291" i="19"/>
  <c r="M291" i="19"/>
  <c r="L291" i="19"/>
  <c r="K291" i="19"/>
  <c r="J291" i="19"/>
  <c r="I291" i="19"/>
  <c r="G291" i="19"/>
  <c r="F291" i="19"/>
  <c r="E291" i="19"/>
  <c r="D291" i="19"/>
  <c r="AA290" i="19"/>
  <c r="Z290" i="19"/>
  <c r="Y290" i="19"/>
  <c r="W290" i="19"/>
  <c r="V290" i="19"/>
  <c r="P290" i="19"/>
  <c r="O290" i="19"/>
  <c r="N290" i="19"/>
  <c r="M290" i="19"/>
  <c r="L290" i="19"/>
  <c r="K290" i="19"/>
  <c r="J290" i="19"/>
  <c r="I290" i="19"/>
  <c r="G290" i="19"/>
  <c r="F290" i="19"/>
  <c r="E290" i="19"/>
  <c r="D290" i="19"/>
  <c r="AA289" i="19"/>
  <c r="Z289" i="19"/>
  <c r="Y289" i="19"/>
  <c r="W289" i="19"/>
  <c r="V289" i="19"/>
  <c r="P289" i="19"/>
  <c r="O289" i="19"/>
  <c r="N289" i="19"/>
  <c r="M289" i="19"/>
  <c r="L289" i="19"/>
  <c r="K289" i="19"/>
  <c r="J289" i="19"/>
  <c r="I289" i="19"/>
  <c r="G289" i="19"/>
  <c r="F289" i="19"/>
  <c r="E289" i="19"/>
  <c r="D289" i="19"/>
  <c r="AA288" i="19"/>
  <c r="Z288" i="19"/>
  <c r="Y288" i="19"/>
  <c r="W288" i="19"/>
  <c r="V288" i="19"/>
  <c r="P288" i="19"/>
  <c r="O288" i="19"/>
  <c r="N288" i="19"/>
  <c r="M288" i="19"/>
  <c r="L288" i="19"/>
  <c r="K288" i="19"/>
  <c r="J288" i="19"/>
  <c r="I288" i="19"/>
  <c r="G288" i="19"/>
  <c r="F288" i="19"/>
  <c r="E288" i="19"/>
  <c r="D288" i="19"/>
  <c r="AA287" i="19"/>
  <c r="Z287" i="19"/>
  <c r="Y287" i="19"/>
  <c r="W287" i="19"/>
  <c r="V287" i="19"/>
  <c r="P287" i="19"/>
  <c r="O287" i="19"/>
  <c r="N287" i="19"/>
  <c r="M287" i="19"/>
  <c r="L287" i="19"/>
  <c r="K287" i="19"/>
  <c r="J287" i="19"/>
  <c r="I287" i="19"/>
  <c r="G287" i="19"/>
  <c r="F287" i="19"/>
  <c r="E287" i="19"/>
  <c r="D287" i="19"/>
  <c r="AA286" i="19"/>
  <c r="Z286" i="19"/>
  <c r="Y286" i="19"/>
  <c r="W286" i="19"/>
  <c r="V286" i="19"/>
  <c r="P286" i="19"/>
  <c r="O286" i="19"/>
  <c r="N286" i="19"/>
  <c r="M286" i="19"/>
  <c r="L286" i="19"/>
  <c r="K286" i="19"/>
  <c r="J286" i="19"/>
  <c r="I286" i="19"/>
  <c r="G286" i="19"/>
  <c r="F286" i="19"/>
  <c r="E286" i="19"/>
  <c r="D286" i="19"/>
  <c r="AA285" i="19"/>
  <c r="Z285" i="19"/>
  <c r="Y285" i="19"/>
  <c r="W285" i="19"/>
  <c r="V285" i="19"/>
  <c r="P285" i="19"/>
  <c r="O285" i="19"/>
  <c r="N285" i="19"/>
  <c r="M285" i="19"/>
  <c r="L285" i="19"/>
  <c r="K285" i="19"/>
  <c r="J285" i="19"/>
  <c r="I285" i="19"/>
  <c r="G285" i="19"/>
  <c r="F285" i="19"/>
  <c r="E285" i="19"/>
  <c r="D285" i="19"/>
  <c r="AA284" i="19"/>
  <c r="Z284" i="19"/>
  <c r="Y284" i="19"/>
  <c r="W284" i="19"/>
  <c r="V284" i="19"/>
  <c r="P284" i="19"/>
  <c r="O284" i="19"/>
  <c r="N284" i="19"/>
  <c r="M284" i="19"/>
  <c r="L284" i="19"/>
  <c r="K284" i="19"/>
  <c r="J284" i="19"/>
  <c r="I284" i="19"/>
  <c r="G284" i="19"/>
  <c r="F284" i="19"/>
  <c r="E284" i="19"/>
  <c r="D284" i="19"/>
  <c r="AA283" i="19"/>
  <c r="Z283" i="19"/>
  <c r="Y283" i="19"/>
  <c r="W283" i="19"/>
  <c r="V283" i="19"/>
  <c r="P283" i="19"/>
  <c r="O283" i="19"/>
  <c r="N283" i="19"/>
  <c r="M283" i="19"/>
  <c r="L283" i="19"/>
  <c r="K283" i="19"/>
  <c r="J283" i="19"/>
  <c r="I283" i="19"/>
  <c r="G283" i="19"/>
  <c r="F283" i="19"/>
  <c r="E283" i="19"/>
  <c r="D283" i="19"/>
  <c r="AA282" i="19"/>
  <c r="Z282" i="19"/>
  <c r="Y282" i="19"/>
  <c r="W282" i="19"/>
  <c r="V282" i="19"/>
  <c r="P282" i="19"/>
  <c r="O282" i="19"/>
  <c r="N282" i="19"/>
  <c r="M282" i="19"/>
  <c r="L282" i="19"/>
  <c r="K282" i="19"/>
  <c r="J282" i="19"/>
  <c r="I282" i="19"/>
  <c r="G282" i="19"/>
  <c r="F282" i="19"/>
  <c r="E282" i="19"/>
  <c r="D282" i="19"/>
  <c r="AA281" i="19"/>
  <c r="Z281" i="19"/>
  <c r="Y281" i="19"/>
  <c r="W281" i="19"/>
  <c r="V281" i="19"/>
  <c r="P281" i="19"/>
  <c r="O281" i="19"/>
  <c r="N281" i="19"/>
  <c r="M281" i="19"/>
  <c r="L281" i="19"/>
  <c r="K281" i="19"/>
  <c r="J281" i="19"/>
  <c r="I281" i="19"/>
  <c r="G281" i="19"/>
  <c r="F281" i="19"/>
  <c r="E281" i="19"/>
  <c r="D281" i="19"/>
  <c r="AA280" i="19"/>
  <c r="Z280" i="19"/>
  <c r="Y280" i="19"/>
  <c r="W280" i="19"/>
  <c r="V280" i="19"/>
  <c r="P280" i="19"/>
  <c r="O280" i="19"/>
  <c r="N280" i="19"/>
  <c r="M280" i="19"/>
  <c r="L280" i="19"/>
  <c r="K280" i="19"/>
  <c r="J280" i="19"/>
  <c r="I280" i="19"/>
  <c r="G280" i="19"/>
  <c r="F280" i="19"/>
  <c r="E280" i="19"/>
  <c r="D280" i="19"/>
  <c r="AA279" i="19"/>
  <c r="Z279" i="19"/>
  <c r="Y279" i="19"/>
  <c r="W279" i="19"/>
  <c r="V279" i="19"/>
  <c r="P279" i="19"/>
  <c r="O279" i="19"/>
  <c r="N279" i="19"/>
  <c r="M279" i="19"/>
  <c r="L279" i="19"/>
  <c r="K279" i="19"/>
  <c r="J279" i="19"/>
  <c r="I279" i="19"/>
  <c r="G279" i="19"/>
  <c r="F279" i="19"/>
  <c r="E279" i="19"/>
  <c r="D279" i="19"/>
  <c r="AA278" i="19"/>
  <c r="Z278" i="19"/>
  <c r="Y278" i="19"/>
  <c r="W278" i="19"/>
  <c r="V278" i="19"/>
  <c r="P278" i="19"/>
  <c r="O278" i="19"/>
  <c r="N278" i="19"/>
  <c r="M278" i="19"/>
  <c r="L278" i="19"/>
  <c r="K278" i="19"/>
  <c r="J278" i="19"/>
  <c r="I278" i="19"/>
  <c r="G278" i="19"/>
  <c r="F278" i="19"/>
  <c r="E278" i="19"/>
  <c r="D278" i="19"/>
  <c r="AA277" i="19"/>
  <c r="Z277" i="19"/>
  <c r="Y277" i="19"/>
  <c r="W277" i="19"/>
  <c r="V277" i="19"/>
  <c r="P277" i="19"/>
  <c r="O277" i="19"/>
  <c r="N277" i="19"/>
  <c r="M277" i="19"/>
  <c r="L277" i="19"/>
  <c r="K277" i="19"/>
  <c r="J277" i="19"/>
  <c r="I277" i="19"/>
  <c r="G277" i="19"/>
  <c r="F277" i="19"/>
  <c r="E277" i="19"/>
  <c r="D277" i="19"/>
  <c r="AA276" i="19"/>
  <c r="Z276" i="19"/>
  <c r="Y276" i="19"/>
  <c r="W276" i="19"/>
  <c r="V276" i="19"/>
  <c r="P276" i="19"/>
  <c r="O276" i="19"/>
  <c r="N276" i="19"/>
  <c r="M276" i="19"/>
  <c r="L276" i="19"/>
  <c r="K276" i="19"/>
  <c r="J276" i="19"/>
  <c r="I276" i="19"/>
  <c r="G276" i="19"/>
  <c r="F276" i="19"/>
  <c r="E276" i="19"/>
  <c r="D276" i="19"/>
  <c r="AA275" i="19"/>
  <c r="Z275" i="19"/>
  <c r="Y275" i="19"/>
  <c r="W275" i="19"/>
  <c r="V275" i="19"/>
  <c r="P275" i="19"/>
  <c r="O275" i="19"/>
  <c r="N275" i="19"/>
  <c r="M275" i="19"/>
  <c r="L275" i="19"/>
  <c r="K275" i="19"/>
  <c r="J275" i="19"/>
  <c r="I275" i="19"/>
  <c r="G275" i="19"/>
  <c r="F275" i="19"/>
  <c r="E275" i="19"/>
  <c r="D275" i="19"/>
  <c r="AA274" i="19"/>
  <c r="Z274" i="19"/>
  <c r="Y274" i="19"/>
  <c r="W274" i="19"/>
  <c r="V274" i="19"/>
  <c r="P274" i="19"/>
  <c r="O274" i="19"/>
  <c r="N274" i="19"/>
  <c r="M274" i="19"/>
  <c r="L274" i="19"/>
  <c r="K274" i="19"/>
  <c r="J274" i="19"/>
  <c r="I274" i="19"/>
  <c r="G274" i="19"/>
  <c r="F274" i="19"/>
  <c r="E274" i="19"/>
  <c r="D274" i="19"/>
  <c r="AA273" i="19"/>
  <c r="Z273" i="19"/>
  <c r="Y273" i="19"/>
  <c r="W273" i="19"/>
  <c r="V273" i="19"/>
  <c r="P273" i="19"/>
  <c r="O273" i="19"/>
  <c r="N273" i="19"/>
  <c r="M273" i="19"/>
  <c r="L273" i="19"/>
  <c r="K273" i="19"/>
  <c r="J273" i="19"/>
  <c r="I273" i="19"/>
  <c r="G273" i="19"/>
  <c r="F273" i="19"/>
  <c r="E273" i="19"/>
  <c r="D273" i="19"/>
  <c r="AA272" i="19"/>
  <c r="Z272" i="19"/>
  <c r="Y272" i="19"/>
  <c r="W272" i="19"/>
  <c r="V272" i="19"/>
  <c r="P272" i="19"/>
  <c r="O272" i="19"/>
  <c r="N272" i="19"/>
  <c r="M272" i="19"/>
  <c r="L272" i="19"/>
  <c r="K272" i="19"/>
  <c r="J272" i="19"/>
  <c r="I272" i="19"/>
  <c r="G272" i="19"/>
  <c r="F272" i="19"/>
  <c r="E272" i="19"/>
  <c r="D272" i="19"/>
  <c r="AA271" i="19"/>
  <c r="Z271" i="19"/>
  <c r="Y271" i="19"/>
  <c r="W271" i="19"/>
  <c r="V271" i="19"/>
  <c r="P271" i="19"/>
  <c r="O271" i="19"/>
  <c r="N271" i="19"/>
  <c r="M271" i="19"/>
  <c r="L271" i="19"/>
  <c r="K271" i="19"/>
  <c r="J271" i="19"/>
  <c r="I271" i="19"/>
  <c r="G271" i="19"/>
  <c r="F271" i="19"/>
  <c r="E271" i="19"/>
  <c r="D271" i="19"/>
  <c r="AA270" i="19"/>
  <c r="Z270" i="19"/>
  <c r="Y270" i="19"/>
  <c r="W270" i="19"/>
  <c r="V270" i="19"/>
  <c r="P270" i="19"/>
  <c r="O270" i="19"/>
  <c r="N270" i="19"/>
  <c r="M270" i="19"/>
  <c r="L270" i="19"/>
  <c r="K270" i="19"/>
  <c r="J270" i="19"/>
  <c r="I270" i="19"/>
  <c r="G270" i="19"/>
  <c r="F270" i="19"/>
  <c r="E270" i="19"/>
  <c r="D270" i="19"/>
  <c r="AA269" i="19"/>
  <c r="Z269" i="19"/>
  <c r="Y269" i="19"/>
  <c r="W269" i="19"/>
  <c r="V269" i="19"/>
  <c r="P269" i="19"/>
  <c r="O269" i="19"/>
  <c r="N269" i="19"/>
  <c r="M269" i="19"/>
  <c r="L269" i="19"/>
  <c r="K269" i="19"/>
  <c r="J269" i="19"/>
  <c r="I269" i="19"/>
  <c r="G269" i="19"/>
  <c r="F269" i="19"/>
  <c r="E269" i="19"/>
  <c r="D269" i="19"/>
  <c r="AA268" i="19"/>
  <c r="Z268" i="19"/>
  <c r="Y268" i="19"/>
  <c r="W268" i="19"/>
  <c r="V268" i="19"/>
  <c r="P268" i="19"/>
  <c r="O268" i="19"/>
  <c r="N268" i="19"/>
  <c r="M268" i="19"/>
  <c r="L268" i="19"/>
  <c r="K268" i="19"/>
  <c r="J268" i="19"/>
  <c r="I268" i="19"/>
  <c r="G268" i="19"/>
  <c r="F268" i="19"/>
  <c r="E268" i="19"/>
  <c r="D268" i="19"/>
  <c r="AA263" i="19"/>
  <c r="Z263" i="19"/>
  <c r="Y263" i="19"/>
  <c r="W263" i="19"/>
  <c r="V263" i="19"/>
  <c r="P263" i="19"/>
  <c r="O263" i="19"/>
  <c r="N263" i="19"/>
  <c r="M263" i="19"/>
  <c r="L263" i="19"/>
  <c r="K263" i="19"/>
  <c r="J263" i="19"/>
  <c r="I263" i="19"/>
  <c r="G263" i="19"/>
  <c r="F263" i="19"/>
  <c r="E263" i="19"/>
  <c r="D263" i="19"/>
  <c r="AA262" i="19"/>
  <c r="Z262" i="19"/>
  <c r="Y262" i="19"/>
  <c r="W262" i="19"/>
  <c r="V262" i="19"/>
  <c r="P262" i="19"/>
  <c r="O262" i="19"/>
  <c r="N262" i="19"/>
  <c r="M262" i="19"/>
  <c r="L262" i="19"/>
  <c r="K262" i="19"/>
  <c r="J262" i="19"/>
  <c r="I262" i="19"/>
  <c r="G262" i="19"/>
  <c r="F262" i="19"/>
  <c r="E262" i="19"/>
  <c r="D262" i="19"/>
  <c r="AA261" i="19"/>
  <c r="Z261" i="19"/>
  <c r="Y261" i="19"/>
  <c r="W261" i="19"/>
  <c r="V261" i="19"/>
  <c r="P261" i="19"/>
  <c r="O261" i="19"/>
  <c r="N261" i="19"/>
  <c r="M261" i="19"/>
  <c r="L261" i="19"/>
  <c r="K261" i="19"/>
  <c r="J261" i="19"/>
  <c r="I261" i="19"/>
  <c r="G261" i="19"/>
  <c r="F261" i="19"/>
  <c r="E261" i="19"/>
  <c r="D261" i="19"/>
  <c r="AA260" i="19"/>
  <c r="Z260" i="19"/>
  <c r="Y260" i="19"/>
  <c r="W260" i="19"/>
  <c r="V260" i="19"/>
  <c r="P260" i="19"/>
  <c r="O260" i="19"/>
  <c r="N260" i="19"/>
  <c r="M260" i="19"/>
  <c r="L260" i="19"/>
  <c r="K260" i="19"/>
  <c r="J260" i="19"/>
  <c r="I260" i="19"/>
  <c r="G260" i="19"/>
  <c r="F260" i="19"/>
  <c r="E260" i="19"/>
  <c r="D260" i="19"/>
  <c r="AA259" i="19"/>
  <c r="Z259" i="19"/>
  <c r="Y259" i="19"/>
  <c r="W259" i="19"/>
  <c r="V259" i="19"/>
  <c r="P259" i="19"/>
  <c r="O259" i="19"/>
  <c r="N259" i="19"/>
  <c r="M259" i="19"/>
  <c r="L259" i="19"/>
  <c r="K259" i="19"/>
  <c r="J259" i="19"/>
  <c r="I259" i="19"/>
  <c r="G259" i="19"/>
  <c r="F259" i="19"/>
  <c r="E259" i="19"/>
  <c r="D259" i="19"/>
  <c r="AA258" i="19"/>
  <c r="Z258" i="19"/>
  <c r="Y258" i="19"/>
  <c r="W258" i="19"/>
  <c r="V258" i="19"/>
  <c r="P258" i="19"/>
  <c r="O258" i="19"/>
  <c r="N258" i="19"/>
  <c r="M258" i="19"/>
  <c r="L258" i="19"/>
  <c r="K258" i="19"/>
  <c r="J258" i="19"/>
  <c r="I258" i="19"/>
  <c r="G258" i="19"/>
  <c r="F258" i="19"/>
  <c r="E258" i="19"/>
  <c r="D258" i="19"/>
  <c r="AA257" i="19"/>
  <c r="Z257" i="19"/>
  <c r="Y257" i="19"/>
  <c r="W257" i="19"/>
  <c r="V257" i="19"/>
  <c r="P257" i="19"/>
  <c r="O257" i="19"/>
  <c r="N257" i="19"/>
  <c r="M257" i="19"/>
  <c r="L257" i="19"/>
  <c r="K257" i="19"/>
  <c r="J257" i="19"/>
  <c r="I257" i="19"/>
  <c r="G257" i="19"/>
  <c r="F257" i="19"/>
  <c r="E257" i="19"/>
  <c r="D257" i="19"/>
  <c r="AA309" i="20"/>
  <c r="Z309" i="20"/>
  <c r="Y309" i="20"/>
  <c r="W309" i="20"/>
  <c r="V309" i="20"/>
  <c r="P309" i="20"/>
  <c r="O309" i="20"/>
  <c r="N309" i="20"/>
  <c r="M309" i="20"/>
  <c r="L309" i="20"/>
  <c r="K309" i="20"/>
  <c r="J309" i="20"/>
  <c r="I309" i="20"/>
  <c r="G309" i="20"/>
  <c r="F309" i="20"/>
  <c r="E309" i="20"/>
  <c r="D309" i="20"/>
  <c r="AA308" i="20"/>
  <c r="Z308" i="20"/>
  <c r="Y308" i="20"/>
  <c r="W308" i="20"/>
  <c r="V308" i="20"/>
  <c r="P308" i="20"/>
  <c r="O308" i="20"/>
  <c r="N308" i="20"/>
  <c r="M308" i="20"/>
  <c r="L308" i="20"/>
  <c r="K308" i="20"/>
  <c r="J308" i="20"/>
  <c r="I308" i="20"/>
  <c r="G308" i="20"/>
  <c r="F308" i="20"/>
  <c r="E308" i="20"/>
  <c r="D308" i="20"/>
  <c r="AA307" i="20"/>
  <c r="Z307" i="20"/>
  <c r="Y307" i="20"/>
  <c r="W307" i="20"/>
  <c r="V307" i="20"/>
  <c r="P307" i="20"/>
  <c r="O307" i="20"/>
  <c r="N307" i="20"/>
  <c r="M307" i="20"/>
  <c r="L307" i="20"/>
  <c r="K307" i="20"/>
  <c r="J307" i="20"/>
  <c r="I307" i="20"/>
  <c r="G307" i="20"/>
  <c r="F307" i="20"/>
  <c r="E307" i="20"/>
  <c r="D307" i="20"/>
  <c r="AA306" i="20"/>
  <c r="Z306" i="20"/>
  <c r="Y306" i="20"/>
  <c r="W306" i="20"/>
  <c r="V306" i="20"/>
  <c r="P306" i="20"/>
  <c r="O306" i="20"/>
  <c r="N306" i="20"/>
  <c r="M306" i="20"/>
  <c r="L306" i="20"/>
  <c r="K306" i="20"/>
  <c r="J306" i="20"/>
  <c r="I306" i="20"/>
  <c r="G306" i="20"/>
  <c r="F306" i="20"/>
  <c r="E306" i="20"/>
  <c r="D306" i="20"/>
  <c r="AA305" i="20"/>
  <c r="Z305" i="20"/>
  <c r="Y305" i="20"/>
  <c r="W305" i="20"/>
  <c r="V305" i="20"/>
  <c r="P305" i="20"/>
  <c r="O305" i="20"/>
  <c r="N305" i="20"/>
  <c r="M305" i="20"/>
  <c r="L305" i="20"/>
  <c r="K305" i="20"/>
  <c r="J305" i="20"/>
  <c r="I305" i="20"/>
  <c r="G305" i="20"/>
  <c r="F305" i="20"/>
  <c r="E305" i="20"/>
  <c r="D305" i="20"/>
  <c r="AA304" i="20"/>
  <c r="Z304" i="20"/>
  <c r="Y304" i="20"/>
  <c r="W304" i="20"/>
  <c r="V304" i="20"/>
  <c r="P304" i="20"/>
  <c r="O304" i="20"/>
  <c r="N304" i="20"/>
  <c r="M304" i="20"/>
  <c r="L304" i="20"/>
  <c r="K304" i="20"/>
  <c r="J304" i="20"/>
  <c r="I304" i="20"/>
  <c r="G304" i="20"/>
  <c r="F304" i="20"/>
  <c r="E304" i="20"/>
  <c r="D304" i="20"/>
  <c r="AA303" i="20"/>
  <c r="Z303" i="20"/>
  <c r="Y303" i="20"/>
  <c r="W303" i="20"/>
  <c r="V303" i="20"/>
  <c r="P303" i="20"/>
  <c r="O303" i="20"/>
  <c r="N303" i="20"/>
  <c r="M303" i="20"/>
  <c r="L303" i="20"/>
  <c r="K303" i="20"/>
  <c r="J303" i="20"/>
  <c r="I303" i="20"/>
  <c r="G303" i="20"/>
  <c r="F303" i="20"/>
  <c r="E303" i="20"/>
  <c r="D303" i="20"/>
  <c r="AA302" i="20"/>
  <c r="Z302" i="20"/>
  <c r="Y302" i="20"/>
  <c r="W302" i="20"/>
  <c r="V302" i="20"/>
  <c r="P302" i="20"/>
  <c r="O302" i="20"/>
  <c r="N302" i="20"/>
  <c r="M302" i="20"/>
  <c r="L302" i="20"/>
  <c r="K302" i="20"/>
  <c r="J302" i="20"/>
  <c r="I302" i="20"/>
  <c r="G302" i="20"/>
  <c r="F302" i="20"/>
  <c r="E302" i="20"/>
  <c r="D302" i="20"/>
  <c r="AA301" i="20"/>
  <c r="Z301" i="20"/>
  <c r="Y301" i="20"/>
  <c r="W301" i="20"/>
  <c r="V301" i="20"/>
  <c r="P301" i="20"/>
  <c r="O301" i="20"/>
  <c r="N301" i="20"/>
  <c r="M301" i="20"/>
  <c r="L301" i="20"/>
  <c r="K301" i="20"/>
  <c r="J301" i="20"/>
  <c r="I301" i="20"/>
  <c r="G301" i="20"/>
  <c r="F301" i="20"/>
  <c r="E301" i="20"/>
  <c r="D301" i="20"/>
  <c r="AA300" i="20"/>
  <c r="Z300" i="20"/>
  <c r="Y300" i="20"/>
  <c r="W300" i="20"/>
  <c r="V300" i="20"/>
  <c r="P300" i="20"/>
  <c r="O300" i="20"/>
  <c r="N300" i="20"/>
  <c r="M300" i="20"/>
  <c r="L300" i="20"/>
  <c r="K300" i="20"/>
  <c r="J300" i="20"/>
  <c r="I300" i="20"/>
  <c r="G300" i="20"/>
  <c r="F300" i="20"/>
  <c r="E300" i="20"/>
  <c r="D300" i="20"/>
  <c r="AA299" i="20"/>
  <c r="Z299" i="20"/>
  <c r="Y299" i="20"/>
  <c r="W299" i="20"/>
  <c r="V299" i="20"/>
  <c r="P299" i="20"/>
  <c r="O299" i="20"/>
  <c r="N299" i="20"/>
  <c r="M299" i="20"/>
  <c r="L299" i="20"/>
  <c r="K299" i="20"/>
  <c r="J299" i="20"/>
  <c r="I299" i="20"/>
  <c r="G299" i="20"/>
  <c r="F299" i="20"/>
  <c r="E299" i="20"/>
  <c r="D299" i="20"/>
  <c r="AA298" i="20"/>
  <c r="Z298" i="20"/>
  <c r="Y298" i="20"/>
  <c r="W298" i="20"/>
  <c r="V298" i="20"/>
  <c r="P298" i="20"/>
  <c r="O298" i="20"/>
  <c r="N298" i="20"/>
  <c r="M298" i="20"/>
  <c r="L298" i="20"/>
  <c r="K298" i="20"/>
  <c r="J298" i="20"/>
  <c r="I298" i="20"/>
  <c r="G298" i="20"/>
  <c r="F298" i="20"/>
  <c r="E298" i="20"/>
  <c r="D298" i="20"/>
  <c r="AA297" i="20"/>
  <c r="Z297" i="20"/>
  <c r="Y297" i="20"/>
  <c r="W297" i="20"/>
  <c r="V297" i="20"/>
  <c r="P297" i="20"/>
  <c r="O297" i="20"/>
  <c r="N297" i="20"/>
  <c r="M297" i="20"/>
  <c r="L297" i="20"/>
  <c r="K297" i="20"/>
  <c r="J297" i="20"/>
  <c r="I297" i="20"/>
  <c r="G297" i="20"/>
  <c r="F297" i="20"/>
  <c r="E297" i="20"/>
  <c r="D297" i="20"/>
  <c r="AA296" i="20"/>
  <c r="Z296" i="20"/>
  <c r="Y296" i="20"/>
  <c r="W296" i="20"/>
  <c r="V296" i="20"/>
  <c r="P296" i="20"/>
  <c r="O296" i="20"/>
  <c r="N296" i="20"/>
  <c r="M296" i="20"/>
  <c r="L296" i="20"/>
  <c r="K296" i="20"/>
  <c r="J296" i="20"/>
  <c r="I296" i="20"/>
  <c r="G296" i="20"/>
  <c r="F296" i="20"/>
  <c r="E296" i="20"/>
  <c r="D296" i="20"/>
  <c r="AA295" i="20"/>
  <c r="Z295" i="20"/>
  <c r="Y295" i="20"/>
  <c r="W295" i="20"/>
  <c r="V295" i="20"/>
  <c r="P295" i="20"/>
  <c r="O295" i="20"/>
  <c r="N295" i="20"/>
  <c r="M295" i="20"/>
  <c r="L295" i="20"/>
  <c r="K295" i="20"/>
  <c r="J295" i="20"/>
  <c r="I295" i="20"/>
  <c r="G295" i="20"/>
  <c r="F295" i="20"/>
  <c r="E295" i="20"/>
  <c r="D295" i="20"/>
  <c r="AA294" i="20"/>
  <c r="Z294" i="20"/>
  <c r="Y294" i="20"/>
  <c r="W294" i="20"/>
  <c r="V294" i="20"/>
  <c r="P294" i="20"/>
  <c r="O294" i="20"/>
  <c r="N294" i="20"/>
  <c r="M294" i="20"/>
  <c r="L294" i="20"/>
  <c r="K294" i="20"/>
  <c r="J294" i="20"/>
  <c r="I294" i="20"/>
  <c r="G294" i="20"/>
  <c r="F294" i="20"/>
  <c r="E294" i="20"/>
  <c r="D294" i="20"/>
  <c r="AA293" i="20"/>
  <c r="Z293" i="20"/>
  <c r="Y293" i="20"/>
  <c r="W293" i="20"/>
  <c r="V293" i="20"/>
  <c r="P293" i="20"/>
  <c r="O293" i="20"/>
  <c r="N293" i="20"/>
  <c r="M293" i="20"/>
  <c r="L293" i="20"/>
  <c r="K293" i="20"/>
  <c r="J293" i="20"/>
  <c r="I293" i="20"/>
  <c r="G293" i="20"/>
  <c r="F293" i="20"/>
  <c r="E293" i="20"/>
  <c r="D293" i="20"/>
  <c r="AA292" i="20"/>
  <c r="Z292" i="20"/>
  <c r="Y292" i="20"/>
  <c r="W292" i="20"/>
  <c r="V292" i="20"/>
  <c r="P292" i="20"/>
  <c r="O292" i="20"/>
  <c r="N292" i="20"/>
  <c r="M292" i="20"/>
  <c r="L292" i="20"/>
  <c r="K292" i="20"/>
  <c r="J292" i="20"/>
  <c r="I292" i="20"/>
  <c r="G292" i="20"/>
  <c r="F292" i="20"/>
  <c r="E292" i="20"/>
  <c r="D292" i="20"/>
  <c r="AA291" i="20"/>
  <c r="Z291" i="20"/>
  <c r="Y291" i="20"/>
  <c r="W291" i="20"/>
  <c r="V291" i="20"/>
  <c r="P291" i="20"/>
  <c r="O291" i="20"/>
  <c r="N291" i="20"/>
  <c r="M291" i="20"/>
  <c r="L291" i="20"/>
  <c r="K291" i="20"/>
  <c r="J291" i="20"/>
  <c r="I291" i="20"/>
  <c r="G291" i="20"/>
  <c r="F291" i="20"/>
  <c r="E291" i="20"/>
  <c r="D291" i="20"/>
  <c r="AA290" i="20"/>
  <c r="Z290" i="20"/>
  <c r="Y290" i="20"/>
  <c r="W290" i="20"/>
  <c r="V290" i="20"/>
  <c r="P290" i="20"/>
  <c r="O290" i="20"/>
  <c r="N290" i="20"/>
  <c r="M290" i="20"/>
  <c r="L290" i="20"/>
  <c r="K290" i="20"/>
  <c r="J290" i="20"/>
  <c r="I290" i="20"/>
  <c r="G290" i="20"/>
  <c r="F290" i="20"/>
  <c r="E290" i="20"/>
  <c r="D290" i="20"/>
  <c r="AA289" i="20"/>
  <c r="Z289" i="20"/>
  <c r="Y289" i="20"/>
  <c r="W289" i="20"/>
  <c r="V289" i="20"/>
  <c r="P289" i="20"/>
  <c r="O289" i="20"/>
  <c r="N289" i="20"/>
  <c r="M289" i="20"/>
  <c r="L289" i="20"/>
  <c r="K289" i="20"/>
  <c r="J289" i="20"/>
  <c r="I289" i="20"/>
  <c r="G289" i="20"/>
  <c r="F289" i="20"/>
  <c r="E289" i="20"/>
  <c r="D289" i="20"/>
  <c r="AA288" i="20"/>
  <c r="Z288" i="20"/>
  <c r="Y288" i="20"/>
  <c r="W288" i="20"/>
  <c r="V288" i="20"/>
  <c r="P288" i="20"/>
  <c r="O288" i="20"/>
  <c r="N288" i="20"/>
  <c r="M288" i="20"/>
  <c r="L288" i="20"/>
  <c r="K288" i="20"/>
  <c r="J288" i="20"/>
  <c r="I288" i="20"/>
  <c r="G288" i="20"/>
  <c r="F288" i="20"/>
  <c r="E288" i="20"/>
  <c r="D288" i="20"/>
  <c r="AA287" i="20"/>
  <c r="Z287" i="20"/>
  <c r="Y287" i="20"/>
  <c r="W287" i="20"/>
  <c r="V287" i="20"/>
  <c r="P287" i="20"/>
  <c r="O287" i="20"/>
  <c r="N287" i="20"/>
  <c r="M287" i="20"/>
  <c r="L287" i="20"/>
  <c r="K287" i="20"/>
  <c r="J287" i="20"/>
  <c r="I287" i="20"/>
  <c r="G287" i="20"/>
  <c r="F287" i="20"/>
  <c r="E287" i="20"/>
  <c r="D287" i="20"/>
  <c r="AA286" i="20"/>
  <c r="Z286" i="20"/>
  <c r="Y286" i="20"/>
  <c r="W286" i="20"/>
  <c r="V286" i="20"/>
  <c r="P286" i="20"/>
  <c r="O286" i="20"/>
  <c r="N286" i="20"/>
  <c r="M286" i="20"/>
  <c r="L286" i="20"/>
  <c r="K286" i="20"/>
  <c r="J286" i="20"/>
  <c r="I286" i="20"/>
  <c r="G286" i="20"/>
  <c r="F286" i="20"/>
  <c r="E286" i="20"/>
  <c r="D286" i="20"/>
  <c r="AA285" i="20"/>
  <c r="Z285" i="20"/>
  <c r="Y285" i="20"/>
  <c r="W285" i="20"/>
  <c r="V285" i="20"/>
  <c r="P285" i="20"/>
  <c r="O285" i="20"/>
  <c r="N285" i="20"/>
  <c r="M285" i="20"/>
  <c r="L285" i="20"/>
  <c r="K285" i="20"/>
  <c r="J285" i="20"/>
  <c r="I285" i="20"/>
  <c r="G285" i="20"/>
  <c r="F285" i="20"/>
  <c r="E285" i="20"/>
  <c r="D285" i="20"/>
  <c r="AA284" i="20"/>
  <c r="Z284" i="20"/>
  <c r="Y284" i="20"/>
  <c r="W284" i="20"/>
  <c r="V284" i="20"/>
  <c r="P284" i="20"/>
  <c r="O284" i="20"/>
  <c r="N284" i="20"/>
  <c r="M284" i="20"/>
  <c r="L284" i="20"/>
  <c r="K284" i="20"/>
  <c r="J284" i="20"/>
  <c r="I284" i="20"/>
  <c r="G284" i="20"/>
  <c r="F284" i="20"/>
  <c r="E284" i="20"/>
  <c r="D284" i="20"/>
  <c r="AA283" i="20"/>
  <c r="Z283" i="20"/>
  <c r="Y283" i="20"/>
  <c r="W283" i="20"/>
  <c r="V283" i="20"/>
  <c r="P283" i="20"/>
  <c r="O283" i="20"/>
  <c r="N283" i="20"/>
  <c r="M283" i="20"/>
  <c r="L283" i="20"/>
  <c r="K283" i="20"/>
  <c r="J283" i="20"/>
  <c r="I283" i="20"/>
  <c r="G283" i="20"/>
  <c r="F283" i="20"/>
  <c r="E283" i="20"/>
  <c r="D283" i="20"/>
  <c r="AA282" i="20"/>
  <c r="Z282" i="20"/>
  <c r="Y282" i="20"/>
  <c r="W282" i="20"/>
  <c r="V282" i="20"/>
  <c r="P282" i="20"/>
  <c r="O282" i="20"/>
  <c r="N282" i="20"/>
  <c r="M282" i="20"/>
  <c r="L282" i="20"/>
  <c r="K282" i="20"/>
  <c r="J282" i="20"/>
  <c r="I282" i="20"/>
  <c r="G282" i="20"/>
  <c r="F282" i="20"/>
  <c r="E282" i="20"/>
  <c r="D282" i="20"/>
  <c r="AA281" i="20"/>
  <c r="Z281" i="20"/>
  <c r="Y281" i="20"/>
  <c r="W281" i="20"/>
  <c r="V281" i="20"/>
  <c r="P281" i="20"/>
  <c r="O281" i="20"/>
  <c r="N281" i="20"/>
  <c r="M281" i="20"/>
  <c r="L281" i="20"/>
  <c r="K281" i="20"/>
  <c r="J281" i="20"/>
  <c r="I281" i="20"/>
  <c r="G281" i="20"/>
  <c r="F281" i="20"/>
  <c r="E281" i="20"/>
  <c r="D281" i="20"/>
  <c r="AA280" i="20"/>
  <c r="Z280" i="20"/>
  <c r="Y280" i="20"/>
  <c r="W280" i="20"/>
  <c r="V280" i="20"/>
  <c r="P280" i="20"/>
  <c r="O280" i="20"/>
  <c r="N280" i="20"/>
  <c r="M280" i="20"/>
  <c r="L280" i="20"/>
  <c r="K280" i="20"/>
  <c r="J280" i="20"/>
  <c r="I280" i="20"/>
  <c r="G280" i="20"/>
  <c r="F280" i="20"/>
  <c r="E280" i="20"/>
  <c r="D280" i="20"/>
  <c r="AA279" i="20"/>
  <c r="Z279" i="20"/>
  <c r="Y279" i="20"/>
  <c r="W279" i="20"/>
  <c r="V279" i="20"/>
  <c r="P279" i="20"/>
  <c r="O279" i="20"/>
  <c r="N279" i="20"/>
  <c r="M279" i="20"/>
  <c r="L279" i="20"/>
  <c r="K279" i="20"/>
  <c r="J279" i="20"/>
  <c r="I279" i="20"/>
  <c r="G279" i="20"/>
  <c r="F279" i="20"/>
  <c r="E279" i="20"/>
  <c r="D279" i="20"/>
  <c r="AA278" i="20"/>
  <c r="Z278" i="20"/>
  <c r="Y278" i="20"/>
  <c r="W278" i="20"/>
  <c r="V278" i="20"/>
  <c r="P278" i="20"/>
  <c r="O278" i="20"/>
  <c r="N278" i="20"/>
  <c r="M278" i="20"/>
  <c r="L278" i="20"/>
  <c r="K278" i="20"/>
  <c r="J278" i="20"/>
  <c r="I278" i="20"/>
  <c r="G278" i="20"/>
  <c r="F278" i="20"/>
  <c r="E278" i="20"/>
  <c r="D278" i="20"/>
  <c r="AA277" i="20"/>
  <c r="Z277" i="20"/>
  <c r="Y277" i="20"/>
  <c r="W277" i="20"/>
  <c r="V277" i="20"/>
  <c r="P277" i="20"/>
  <c r="O277" i="20"/>
  <c r="N277" i="20"/>
  <c r="M277" i="20"/>
  <c r="L277" i="20"/>
  <c r="K277" i="20"/>
  <c r="J277" i="20"/>
  <c r="I277" i="20"/>
  <c r="G277" i="20"/>
  <c r="F277" i="20"/>
  <c r="E277" i="20"/>
  <c r="D277" i="20"/>
  <c r="AA276" i="20"/>
  <c r="Z276" i="20"/>
  <c r="Y276" i="20"/>
  <c r="W276" i="20"/>
  <c r="V276" i="20"/>
  <c r="P276" i="20"/>
  <c r="O276" i="20"/>
  <c r="N276" i="20"/>
  <c r="M276" i="20"/>
  <c r="L276" i="20"/>
  <c r="K276" i="20"/>
  <c r="J276" i="20"/>
  <c r="I276" i="20"/>
  <c r="G276" i="20"/>
  <c r="F276" i="20"/>
  <c r="E276" i="20"/>
  <c r="D276" i="20"/>
  <c r="AA275" i="20"/>
  <c r="Z275" i="20"/>
  <c r="Y275" i="20"/>
  <c r="W275" i="20"/>
  <c r="V275" i="20"/>
  <c r="P275" i="20"/>
  <c r="O275" i="20"/>
  <c r="N275" i="20"/>
  <c r="M275" i="20"/>
  <c r="L275" i="20"/>
  <c r="K275" i="20"/>
  <c r="J275" i="20"/>
  <c r="I275" i="20"/>
  <c r="G275" i="20"/>
  <c r="F275" i="20"/>
  <c r="E275" i="20"/>
  <c r="D275" i="20"/>
  <c r="AA274" i="20"/>
  <c r="Z274" i="20"/>
  <c r="Y274" i="20"/>
  <c r="W274" i="20"/>
  <c r="V274" i="20"/>
  <c r="P274" i="20"/>
  <c r="O274" i="20"/>
  <c r="N274" i="20"/>
  <c r="M274" i="20"/>
  <c r="L274" i="20"/>
  <c r="K274" i="20"/>
  <c r="J274" i="20"/>
  <c r="I274" i="20"/>
  <c r="G274" i="20"/>
  <c r="F274" i="20"/>
  <c r="E274" i="20"/>
  <c r="D274" i="20"/>
  <c r="AA273" i="20"/>
  <c r="Z273" i="20"/>
  <c r="Y273" i="20"/>
  <c r="W273" i="20"/>
  <c r="V273" i="20"/>
  <c r="P273" i="20"/>
  <c r="O273" i="20"/>
  <c r="N273" i="20"/>
  <c r="M273" i="20"/>
  <c r="L273" i="20"/>
  <c r="K273" i="20"/>
  <c r="J273" i="20"/>
  <c r="I273" i="20"/>
  <c r="G273" i="20"/>
  <c r="F273" i="20"/>
  <c r="E273" i="20"/>
  <c r="D273" i="20"/>
  <c r="AA272" i="20"/>
  <c r="Z272" i="20"/>
  <c r="Y272" i="20"/>
  <c r="W272" i="20"/>
  <c r="V272" i="20"/>
  <c r="P272" i="20"/>
  <c r="O272" i="20"/>
  <c r="N272" i="20"/>
  <c r="M272" i="20"/>
  <c r="L272" i="20"/>
  <c r="K272" i="20"/>
  <c r="J272" i="20"/>
  <c r="I272" i="20"/>
  <c r="G272" i="20"/>
  <c r="F272" i="20"/>
  <c r="E272" i="20"/>
  <c r="D272" i="20"/>
  <c r="AA271" i="20"/>
  <c r="Z271" i="20"/>
  <c r="Y271" i="20"/>
  <c r="W271" i="20"/>
  <c r="V271" i="20"/>
  <c r="P271" i="20"/>
  <c r="O271" i="20"/>
  <c r="N271" i="20"/>
  <c r="M271" i="20"/>
  <c r="L271" i="20"/>
  <c r="K271" i="20"/>
  <c r="J271" i="20"/>
  <c r="I271" i="20"/>
  <c r="G271" i="20"/>
  <c r="F271" i="20"/>
  <c r="E271" i="20"/>
  <c r="D271" i="20"/>
  <c r="AA270" i="20"/>
  <c r="Z270" i="20"/>
  <c r="Y270" i="20"/>
  <c r="W270" i="20"/>
  <c r="V270" i="20"/>
  <c r="P270" i="20"/>
  <c r="O270" i="20"/>
  <c r="N270" i="20"/>
  <c r="M270" i="20"/>
  <c r="L270" i="20"/>
  <c r="K270" i="20"/>
  <c r="J270" i="20"/>
  <c r="I270" i="20"/>
  <c r="G270" i="20"/>
  <c r="F270" i="20"/>
  <c r="E270" i="20"/>
  <c r="D270" i="20"/>
  <c r="AA269" i="20"/>
  <c r="Z269" i="20"/>
  <c r="Y269" i="20"/>
  <c r="W269" i="20"/>
  <c r="V269" i="20"/>
  <c r="P269" i="20"/>
  <c r="O269" i="20"/>
  <c r="N269" i="20"/>
  <c r="M269" i="20"/>
  <c r="L269" i="20"/>
  <c r="K269" i="20"/>
  <c r="J269" i="20"/>
  <c r="I269" i="20"/>
  <c r="G269" i="20"/>
  <c r="F269" i="20"/>
  <c r="E269" i="20"/>
  <c r="D269" i="20"/>
  <c r="AA268" i="20"/>
  <c r="Z268" i="20"/>
  <c r="Y268" i="20"/>
  <c r="W268" i="20"/>
  <c r="V268" i="20"/>
  <c r="P268" i="20"/>
  <c r="O268" i="20"/>
  <c r="N268" i="20"/>
  <c r="M268" i="20"/>
  <c r="L268" i="20"/>
  <c r="K268" i="20"/>
  <c r="J268" i="20"/>
  <c r="I268" i="20"/>
  <c r="G268" i="20"/>
  <c r="F268" i="20"/>
  <c r="E268" i="20"/>
  <c r="D268" i="20"/>
  <c r="AA263" i="20"/>
  <c r="Z263" i="20"/>
  <c r="Y263" i="20"/>
  <c r="W263" i="20"/>
  <c r="V263" i="20"/>
  <c r="P263" i="20"/>
  <c r="O263" i="20"/>
  <c r="N263" i="20"/>
  <c r="M263" i="20"/>
  <c r="L263" i="20"/>
  <c r="K263" i="20"/>
  <c r="J263" i="20"/>
  <c r="I263" i="20"/>
  <c r="G263" i="20"/>
  <c r="F263" i="20"/>
  <c r="E263" i="20"/>
  <c r="D263" i="20"/>
  <c r="AA262" i="20"/>
  <c r="Z262" i="20"/>
  <c r="Y262" i="20"/>
  <c r="W262" i="20"/>
  <c r="V262" i="20"/>
  <c r="P262" i="20"/>
  <c r="O262" i="20"/>
  <c r="N262" i="20"/>
  <c r="M262" i="20"/>
  <c r="L262" i="20"/>
  <c r="K262" i="20"/>
  <c r="J262" i="20"/>
  <c r="I262" i="20"/>
  <c r="G262" i="20"/>
  <c r="F262" i="20"/>
  <c r="E262" i="20"/>
  <c r="D262" i="20"/>
  <c r="AA261" i="20"/>
  <c r="Z261" i="20"/>
  <c r="Y261" i="20"/>
  <c r="W261" i="20"/>
  <c r="V261" i="20"/>
  <c r="P261" i="20"/>
  <c r="O261" i="20"/>
  <c r="N261" i="20"/>
  <c r="M261" i="20"/>
  <c r="L261" i="20"/>
  <c r="K261" i="20"/>
  <c r="J261" i="20"/>
  <c r="I261" i="20"/>
  <c r="G261" i="20"/>
  <c r="F261" i="20"/>
  <c r="E261" i="20"/>
  <c r="D261" i="20"/>
  <c r="AA260" i="20"/>
  <c r="Z260" i="20"/>
  <c r="Y260" i="20"/>
  <c r="W260" i="20"/>
  <c r="V260" i="20"/>
  <c r="P260" i="20"/>
  <c r="O260" i="20"/>
  <c r="N260" i="20"/>
  <c r="M260" i="20"/>
  <c r="L260" i="20"/>
  <c r="K260" i="20"/>
  <c r="J260" i="20"/>
  <c r="I260" i="20"/>
  <c r="G260" i="20"/>
  <c r="F260" i="20"/>
  <c r="E260" i="20"/>
  <c r="D260" i="20"/>
  <c r="AA259" i="20"/>
  <c r="Z259" i="20"/>
  <c r="Y259" i="20"/>
  <c r="W259" i="20"/>
  <c r="V259" i="20"/>
  <c r="P259" i="20"/>
  <c r="O259" i="20"/>
  <c r="N259" i="20"/>
  <c r="M259" i="20"/>
  <c r="L259" i="20"/>
  <c r="K259" i="20"/>
  <c r="J259" i="20"/>
  <c r="I259" i="20"/>
  <c r="G259" i="20"/>
  <c r="F259" i="20"/>
  <c r="E259" i="20"/>
  <c r="D259" i="20"/>
  <c r="AA258" i="20"/>
  <c r="Z258" i="20"/>
  <c r="Y258" i="20"/>
  <c r="W258" i="20"/>
  <c r="V258" i="20"/>
  <c r="P258" i="20"/>
  <c r="O258" i="20"/>
  <c r="N258" i="20"/>
  <c r="M258" i="20"/>
  <c r="L258" i="20"/>
  <c r="K258" i="20"/>
  <c r="J258" i="20"/>
  <c r="I258" i="20"/>
  <c r="G258" i="20"/>
  <c r="F258" i="20"/>
  <c r="E258" i="20"/>
  <c r="D258" i="20"/>
  <c r="AA257" i="20"/>
  <c r="Z257" i="20"/>
  <c r="Y257" i="20"/>
  <c r="W257" i="20"/>
  <c r="V257" i="20"/>
  <c r="P257" i="20"/>
  <c r="O257" i="20"/>
  <c r="N257" i="20"/>
  <c r="M257" i="20"/>
  <c r="L257" i="20"/>
  <c r="K257" i="20"/>
  <c r="J257" i="20"/>
  <c r="I257" i="20"/>
  <c r="G257" i="20"/>
  <c r="F257" i="20"/>
  <c r="E257" i="20"/>
  <c r="D257" i="20"/>
  <c r="AA309" i="21"/>
  <c r="Z309" i="21"/>
  <c r="Y309" i="21"/>
  <c r="W309" i="21"/>
  <c r="V309" i="21"/>
  <c r="P309" i="21"/>
  <c r="O309" i="21"/>
  <c r="N309" i="21"/>
  <c r="M309" i="21"/>
  <c r="L309" i="21"/>
  <c r="K309" i="21"/>
  <c r="J309" i="21"/>
  <c r="I309" i="21"/>
  <c r="G309" i="21"/>
  <c r="F309" i="21"/>
  <c r="E309" i="21"/>
  <c r="D309" i="21"/>
  <c r="AA308" i="21"/>
  <c r="Z308" i="21"/>
  <c r="Y308" i="21"/>
  <c r="W308" i="21"/>
  <c r="V308" i="21"/>
  <c r="P308" i="21"/>
  <c r="O308" i="21"/>
  <c r="N308" i="21"/>
  <c r="M308" i="21"/>
  <c r="L308" i="21"/>
  <c r="K308" i="21"/>
  <c r="J308" i="21"/>
  <c r="I308" i="21"/>
  <c r="G308" i="21"/>
  <c r="F308" i="21"/>
  <c r="E308" i="21"/>
  <c r="D308" i="21"/>
  <c r="AA307" i="21"/>
  <c r="Z307" i="21"/>
  <c r="Y307" i="21"/>
  <c r="W307" i="21"/>
  <c r="V307" i="21"/>
  <c r="P307" i="21"/>
  <c r="O307" i="21"/>
  <c r="N307" i="21"/>
  <c r="M307" i="21"/>
  <c r="L307" i="21"/>
  <c r="K307" i="21"/>
  <c r="J307" i="21"/>
  <c r="I307" i="21"/>
  <c r="G307" i="21"/>
  <c r="F307" i="21"/>
  <c r="E307" i="21"/>
  <c r="D307" i="21"/>
  <c r="AA306" i="21"/>
  <c r="Z306" i="21"/>
  <c r="Y306" i="21"/>
  <c r="W306" i="21"/>
  <c r="V306" i="21"/>
  <c r="P306" i="21"/>
  <c r="O306" i="21"/>
  <c r="N306" i="21"/>
  <c r="M306" i="21"/>
  <c r="L306" i="21"/>
  <c r="K306" i="21"/>
  <c r="J306" i="21"/>
  <c r="I306" i="21"/>
  <c r="G306" i="21"/>
  <c r="F306" i="21"/>
  <c r="E306" i="21"/>
  <c r="D306" i="21"/>
  <c r="AA305" i="21"/>
  <c r="Z305" i="21"/>
  <c r="Y305" i="21"/>
  <c r="W305" i="21"/>
  <c r="V305" i="21"/>
  <c r="P305" i="21"/>
  <c r="O305" i="21"/>
  <c r="N305" i="21"/>
  <c r="M305" i="21"/>
  <c r="L305" i="21"/>
  <c r="K305" i="21"/>
  <c r="J305" i="21"/>
  <c r="I305" i="21"/>
  <c r="G305" i="21"/>
  <c r="F305" i="21"/>
  <c r="E305" i="21"/>
  <c r="D305" i="21"/>
  <c r="AA304" i="21"/>
  <c r="Z304" i="21"/>
  <c r="Y304" i="21"/>
  <c r="W304" i="21"/>
  <c r="V304" i="21"/>
  <c r="P304" i="21"/>
  <c r="O304" i="21"/>
  <c r="N304" i="21"/>
  <c r="M304" i="21"/>
  <c r="L304" i="21"/>
  <c r="K304" i="21"/>
  <c r="J304" i="21"/>
  <c r="I304" i="21"/>
  <c r="G304" i="21"/>
  <c r="F304" i="21"/>
  <c r="E304" i="21"/>
  <c r="D304" i="21"/>
  <c r="AA303" i="21"/>
  <c r="Z303" i="21"/>
  <c r="Y303" i="21"/>
  <c r="W303" i="21"/>
  <c r="V303" i="21"/>
  <c r="P303" i="21"/>
  <c r="O303" i="21"/>
  <c r="N303" i="21"/>
  <c r="M303" i="21"/>
  <c r="L303" i="21"/>
  <c r="K303" i="21"/>
  <c r="J303" i="21"/>
  <c r="I303" i="21"/>
  <c r="G303" i="21"/>
  <c r="F303" i="21"/>
  <c r="E303" i="21"/>
  <c r="D303" i="21"/>
  <c r="AA302" i="21"/>
  <c r="Z302" i="21"/>
  <c r="Y302" i="21"/>
  <c r="W302" i="21"/>
  <c r="V302" i="21"/>
  <c r="P302" i="21"/>
  <c r="O302" i="21"/>
  <c r="N302" i="21"/>
  <c r="M302" i="21"/>
  <c r="L302" i="21"/>
  <c r="K302" i="21"/>
  <c r="J302" i="21"/>
  <c r="I302" i="21"/>
  <c r="G302" i="21"/>
  <c r="F302" i="21"/>
  <c r="E302" i="21"/>
  <c r="D302" i="21"/>
  <c r="AA301" i="21"/>
  <c r="Z301" i="21"/>
  <c r="Y301" i="21"/>
  <c r="W301" i="21"/>
  <c r="V301" i="21"/>
  <c r="P301" i="21"/>
  <c r="O301" i="21"/>
  <c r="N301" i="21"/>
  <c r="M301" i="21"/>
  <c r="L301" i="21"/>
  <c r="K301" i="21"/>
  <c r="J301" i="21"/>
  <c r="I301" i="21"/>
  <c r="G301" i="21"/>
  <c r="F301" i="21"/>
  <c r="E301" i="21"/>
  <c r="D301" i="21"/>
  <c r="AA300" i="21"/>
  <c r="Z300" i="21"/>
  <c r="Y300" i="21"/>
  <c r="W300" i="21"/>
  <c r="V300" i="21"/>
  <c r="P300" i="21"/>
  <c r="O300" i="21"/>
  <c r="N300" i="21"/>
  <c r="M300" i="21"/>
  <c r="L300" i="21"/>
  <c r="K300" i="21"/>
  <c r="J300" i="21"/>
  <c r="I300" i="21"/>
  <c r="G300" i="21"/>
  <c r="F300" i="21"/>
  <c r="E300" i="21"/>
  <c r="D300" i="21"/>
  <c r="AA299" i="21"/>
  <c r="Z299" i="21"/>
  <c r="Y299" i="21"/>
  <c r="W299" i="21"/>
  <c r="V299" i="21"/>
  <c r="P299" i="21"/>
  <c r="O299" i="21"/>
  <c r="N299" i="21"/>
  <c r="M299" i="21"/>
  <c r="L299" i="21"/>
  <c r="K299" i="21"/>
  <c r="J299" i="21"/>
  <c r="I299" i="21"/>
  <c r="G299" i="21"/>
  <c r="F299" i="21"/>
  <c r="E299" i="21"/>
  <c r="D299" i="21"/>
  <c r="AA298" i="21"/>
  <c r="Z298" i="21"/>
  <c r="Y298" i="21"/>
  <c r="W298" i="21"/>
  <c r="V298" i="21"/>
  <c r="P298" i="21"/>
  <c r="O298" i="21"/>
  <c r="N298" i="21"/>
  <c r="M298" i="21"/>
  <c r="L298" i="21"/>
  <c r="K298" i="21"/>
  <c r="J298" i="21"/>
  <c r="I298" i="21"/>
  <c r="G298" i="21"/>
  <c r="F298" i="21"/>
  <c r="E298" i="21"/>
  <c r="D298" i="21"/>
  <c r="AA297" i="21"/>
  <c r="Z297" i="21"/>
  <c r="Y297" i="21"/>
  <c r="W297" i="21"/>
  <c r="V297" i="21"/>
  <c r="P297" i="21"/>
  <c r="O297" i="21"/>
  <c r="N297" i="21"/>
  <c r="M297" i="21"/>
  <c r="L297" i="21"/>
  <c r="K297" i="21"/>
  <c r="J297" i="21"/>
  <c r="I297" i="21"/>
  <c r="G297" i="21"/>
  <c r="F297" i="21"/>
  <c r="E297" i="21"/>
  <c r="D297" i="21"/>
  <c r="AA296" i="21"/>
  <c r="Z296" i="21"/>
  <c r="Y296" i="21"/>
  <c r="W296" i="21"/>
  <c r="V296" i="21"/>
  <c r="P296" i="21"/>
  <c r="O296" i="21"/>
  <c r="N296" i="21"/>
  <c r="M296" i="21"/>
  <c r="L296" i="21"/>
  <c r="K296" i="21"/>
  <c r="J296" i="21"/>
  <c r="I296" i="21"/>
  <c r="G296" i="21"/>
  <c r="F296" i="21"/>
  <c r="E296" i="21"/>
  <c r="D296" i="21"/>
  <c r="AA295" i="21"/>
  <c r="Z295" i="21"/>
  <c r="Y295" i="21"/>
  <c r="W295" i="21"/>
  <c r="V295" i="21"/>
  <c r="P295" i="21"/>
  <c r="O295" i="21"/>
  <c r="N295" i="21"/>
  <c r="M295" i="21"/>
  <c r="L295" i="21"/>
  <c r="K295" i="21"/>
  <c r="J295" i="21"/>
  <c r="I295" i="21"/>
  <c r="G295" i="21"/>
  <c r="F295" i="21"/>
  <c r="E295" i="21"/>
  <c r="D295" i="21"/>
  <c r="AA294" i="21"/>
  <c r="Z294" i="21"/>
  <c r="Y294" i="21"/>
  <c r="W294" i="21"/>
  <c r="V294" i="21"/>
  <c r="P294" i="21"/>
  <c r="O294" i="21"/>
  <c r="N294" i="21"/>
  <c r="M294" i="21"/>
  <c r="L294" i="21"/>
  <c r="K294" i="21"/>
  <c r="J294" i="21"/>
  <c r="I294" i="21"/>
  <c r="G294" i="21"/>
  <c r="F294" i="21"/>
  <c r="E294" i="21"/>
  <c r="D294" i="21"/>
  <c r="AA293" i="21"/>
  <c r="Z293" i="21"/>
  <c r="Y293" i="21"/>
  <c r="W293" i="21"/>
  <c r="V293" i="21"/>
  <c r="P293" i="21"/>
  <c r="O293" i="21"/>
  <c r="N293" i="21"/>
  <c r="M293" i="21"/>
  <c r="L293" i="21"/>
  <c r="K293" i="21"/>
  <c r="J293" i="21"/>
  <c r="I293" i="21"/>
  <c r="G293" i="21"/>
  <c r="F293" i="21"/>
  <c r="E293" i="21"/>
  <c r="D293" i="21"/>
  <c r="AA292" i="21"/>
  <c r="Z292" i="21"/>
  <c r="Y292" i="21"/>
  <c r="W292" i="21"/>
  <c r="V292" i="21"/>
  <c r="P292" i="21"/>
  <c r="O292" i="21"/>
  <c r="N292" i="21"/>
  <c r="M292" i="21"/>
  <c r="L292" i="21"/>
  <c r="K292" i="21"/>
  <c r="J292" i="21"/>
  <c r="I292" i="21"/>
  <c r="G292" i="21"/>
  <c r="F292" i="21"/>
  <c r="E292" i="21"/>
  <c r="D292" i="21"/>
  <c r="AA291" i="21"/>
  <c r="Z291" i="21"/>
  <c r="Y291" i="21"/>
  <c r="W291" i="21"/>
  <c r="V291" i="21"/>
  <c r="P291" i="21"/>
  <c r="O291" i="21"/>
  <c r="N291" i="21"/>
  <c r="M291" i="21"/>
  <c r="L291" i="21"/>
  <c r="K291" i="21"/>
  <c r="J291" i="21"/>
  <c r="I291" i="21"/>
  <c r="G291" i="21"/>
  <c r="F291" i="21"/>
  <c r="E291" i="21"/>
  <c r="D291" i="21"/>
  <c r="AA290" i="21"/>
  <c r="Z290" i="21"/>
  <c r="Y290" i="21"/>
  <c r="W290" i="21"/>
  <c r="V290" i="21"/>
  <c r="P290" i="21"/>
  <c r="O290" i="21"/>
  <c r="N290" i="21"/>
  <c r="M290" i="21"/>
  <c r="L290" i="21"/>
  <c r="K290" i="21"/>
  <c r="J290" i="21"/>
  <c r="I290" i="21"/>
  <c r="G290" i="21"/>
  <c r="F290" i="21"/>
  <c r="E290" i="21"/>
  <c r="D290" i="21"/>
  <c r="AA289" i="21"/>
  <c r="Z289" i="21"/>
  <c r="Y289" i="21"/>
  <c r="W289" i="21"/>
  <c r="V289" i="21"/>
  <c r="P289" i="21"/>
  <c r="O289" i="21"/>
  <c r="N289" i="21"/>
  <c r="M289" i="21"/>
  <c r="L289" i="21"/>
  <c r="K289" i="21"/>
  <c r="J289" i="21"/>
  <c r="I289" i="21"/>
  <c r="G289" i="21"/>
  <c r="F289" i="21"/>
  <c r="E289" i="21"/>
  <c r="D289" i="21"/>
  <c r="AA288" i="21"/>
  <c r="Z288" i="21"/>
  <c r="Y288" i="21"/>
  <c r="W288" i="21"/>
  <c r="V288" i="21"/>
  <c r="P288" i="21"/>
  <c r="O288" i="21"/>
  <c r="N288" i="21"/>
  <c r="M288" i="21"/>
  <c r="L288" i="21"/>
  <c r="K288" i="21"/>
  <c r="J288" i="21"/>
  <c r="I288" i="21"/>
  <c r="G288" i="21"/>
  <c r="F288" i="21"/>
  <c r="E288" i="21"/>
  <c r="D288" i="21"/>
  <c r="AA287" i="21"/>
  <c r="Z287" i="21"/>
  <c r="Y287" i="21"/>
  <c r="W287" i="21"/>
  <c r="V287" i="21"/>
  <c r="P287" i="21"/>
  <c r="O287" i="21"/>
  <c r="N287" i="21"/>
  <c r="M287" i="21"/>
  <c r="L287" i="21"/>
  <c r="K287" i="21"/>
  <c r="J287" i="21"/>
  <c r="I287" i="21"/>
  <c r="G287" i="21"/>
  <c r="F287" i="21"/>
  <c r="E287" i="21"/>
  <c r="D287" i="21"/>
  <c r="AA286" i="21"/>
  <c r="Z286" i="21"/>
  <c r="Y286" i="21"/>
  <c r="W286" i="21"/>
  <c r="V286" i="21"/>
  <c r="P286" i="21"/>
  <c r="O286" i="21"/>
  <c r="N286" i="21"/>
  <c r="M286" i="21"/>
  <c r="L286" i="21"/>
  <c r="K286" i="21"/>
  <c r="J286" i="21"/>
  <c r="I286" i="21"/>
  <c r="G286" i="21"/>
  <c r="F286" i="21"/>
  <c r="E286" i="21"/>
  <c r="D286" i="21"/>
  <c r="AA285" i="21"/>
  <c r="Z285" i="21"/>
  <c r="Y285" i="21"/>
  <c r="W285" i="21"/>
  <c r="V285" i="21"/>
  <c r="P285" i="21"/>
  <c r="O285" i="21"/>
  <c r="N285" i="21"/>
  <c r="M285" i="21"/>
  <c r="L285" i="21"/>
  <c r="K285" i="21"/>
  <c r="J285" i="21"/>
  <c r="I285" i="21"/>
  <c r="G285" i="21"/>
  <c r="F285" i="21"/>
  <c r="E285" i="21"/>
  <c r="D285" i="21"/>
  <c r="AA284" i="21"/>
  <c r="Z284" i="21"/>
  <c r="Y284" i="21"/>
  <c r="W284" i="21"/>
  <c r="V284" i="21"/>
  <c r="P284" i="21"/>
  <c r="O284" i="21"/>
  <c r="N284" i="21"/>
  <c r="M284" i="21"/>
  <c r="L284" i="21"/>
  <c r="K284" i="21"/>
  <c r="J284" i="21"/>
  <c r="I284" i="21"/>
  <c r="G284" i="21"/>
  <c r="F284" i="21"/>
  <c r="E284" i="21"/>
  <c r="D284" i="21"/>
  <c r="AA283" i="21"/>
  <c r="Z283" i="21"/>
  <c r="Y283" i="21"/>
  <c r="W283" i="21"/>
  <c r="V283" i="21"/>
  <c r="P283" i="21"/>
  <c r="O283" i="21"/>
  <c r="N283" i="21"/>
  <c r="M283" i="21"/>
  <c r="L283" i="21"/>
  <c r="K283" i="21"/>
  <c r="J283" i="21"/>
  <c r="I283" i="21"/>
  <c r="G283" i="21"/>
  <c r="F283" i="21"/>
  <c r="E283" i="21"/>
  <c r="D283" i="21"/>
  <c r="AA282" i="21"/>
  <c r="Z282" i="21"/>
  <c r="Y282" i="21"/>
  <c r="W282" i="21"/>
  <c r="V282" i="21"/>
  <c r="P282" i="21"/>
  <c r="O282" i="21"/>
  <c r="N282" i="21"/>
  <c r="M282" i="21"/>
  <c r="L282" i="21"/>
  <c r="K282" i="21"/>
  <c r="J282" i="21"/>
  <c r="I282" i="21"/>
  <c r="G282" i="21"/>
  <c r="F282" i="21"/>
  <c r="E282" i="21"/>
  <c r="D282" i="21"/>
  <c r="AA281" i="21"/>
  <c r="Z281" i="21"/>
  <c r="Y281" i="21"/>
  <c r="W281" i="21"/>
  <c r="V281" i="21"/>
  <c r="P281" i="21"/>
  <c r="O281" i="21"/>
  <c r="N281" i="21"/>
  <c r="M281" i="21"/>
  <c r="L281" i="21"/>
  <c r="K281" i="21"/>
  <c r="J281" i="21"/>
  <c r="I281" i="21"/>
  <c r="G281" i="21"/>
  <c r="F281" i="21"/>
  <c r="E281" i="21"/>
  <c r="D281" i="21"/>
  <c r="AA280" i="21"/>
  <c r="Z280" i="21"/>
  <c r="Y280" i="21"/>
  <c r="W280" i="21"/>
  <c r="V280" i="21"/>
  <c r="P280" i="21"/>
  <c r="O280" i="21"/>
  <c r="N280" i="21"/>
  <c r="M280" i="21"/>
  <c r="L280" i="21"/>
  <c r="K280" i="21"/>
  <c r="J280" i="21"/>
  <c r="I280" i="21"/>
  <c r="G280" i="21"/>
  <c r="F280" i="21"/>
  <c r="E280" i="21"/>
  <c r="D280" i="21"/>
  <c r="AA279" i="21"/>
  <c r="Z279" i="21"/>
  <c r="Y279" i="21"/>
  <c r="W279" i="21"/>
  <c r="V279" i="21"/>
  <c r="P279" i="21"/>
  <c r="O279" i="21"/>
  <c r="N279" i="21"/>
  <c r="M279" i="21"/>
  <c r="L279" i="21"/>
  <c r="K279" i="21"/>
  <c r="J279" i="21"/>
  <c r="I279" i="21"/>
  <c r="G279" i="21"/>
  <c r="F279" i="21"/>
  <c r="E279" i="21"/>
  <c r="D279" i="21"/>
  <c r="AA278" i="21"/>
  <c r="Z278" i="21"/>
  <c r="Y278" i="21"/>
  <c r="W278" i="21"/>
  <c r="V278" i="21"/>
  <c r="P278" i="21"/>
  <c r="O278" i="21"/>
  <c r="N278" i="21"/>
  <c r="M278" i="21"/>
  <c r="L278" i="21"/>
  <c r="K278" i="21"/>
  <c r="J278" i="21"/>
  <c r="I278" i="21"/>
  <c r="G278" i="21"/>
  <c r="F278" i="21"/>
  <c r="E278" i="21"/>
  <c r="D278" i="21"/>
  <c r="AA277" i="21"/>
  <c r="Z277" i="21"/>
  <c r="Y277" i="21"/>
  <c r="W277" i="21"/>
  <c r="V277" i="21"/>
  <c r="P277" i="21"/>
  <c r="O277" i="21"/>
  <c r="N277" i="21"/>
  <c r="M277" i="21"/>
  <c r="L277" i="21"/>
  <c r="K277" i="21"/>
  <c r="J277" i="21"/>
  <c r="I277" i="21"/>
  <c r="G277" i="21"/>
  <c r="F277" i="21"/>
  <c r="E277" i="21"/>
  <c r="D277" i="21"/>
  <c r="AA276" i="21"/>
  <c r="Z276" i="21"/>
  <c r="Y276" i="21"/>
  <c r="W276" i="21"/>
  <c r="V276" i="21"/>
  <c r="P276" i="21"/>
  <c r="O276" i="21"/>
  <c r="N276" i="21"/>
  <c r="M276" i="21"/>
  <c r="L276" i="21"/>
  <c r="K276" i="21"/>
  <c r="J276" i="21"/>
  <c r="I276" i="21"/>
  <c r="G276" i="21"/>
  <c r="F276" i="21"/>
  <c r="E276" i="21"/>
  <c r="D276" i="21"/>
  <c r="AA275" i="21"/>
  <c r="Z275" i="21"/>
  <c r="Y275" i="21"/>
  <c r="W275" i="21"/>
  <c r="V275" i="21"/>
  <c r="P275" i="21"/>
  <c r="O275" i="21"/>
  <c r="N275" i="21"/>
  <c r="M275" i="21"/>
  <c r="L275" i="21"/>
  <c r="K275" i="21"/>
  <c r="J275" i="21"/>
  <c r="I275" i="21"/>
  <c r="G275" i="21"/>
  <c r="F275" i="21"/>
  <c r="E275" i="21"/>
  <c r="D275" i="21"/>
  <c r="AA274" i="21"/>
  <c r="Z274" i="21"/>
  <c r="Y274" i="21"/>
  <c r="W274" i="21"/>
  <c r="V274" i="21"/>
  <c r="P274" i="21"/>
  <c r="O274" i="21"/>
  <c r="N274" i="21"/>
  <c r="M274" i="21"/>
  <c r="L274" i="21"/>
  <c r="K274" i="21"/>
  <c r="J274" i="21"/>
  <c r="I274" i="21"/>
  <c r="G274" i="21"/>
  <c r="F274" i="21"/>
  <c r="E274" i="21"/>
  <c r="D274" i="21"/>
  <c r="AA273" i="21"/>
  <c r="Z273" i="21"/>
  <c r="Y273" i="21"/>
  <c r="W273" i="21"/>
  <c r="V273" i="21"/>
  <c r="P273" i="21"/>
  <c r="O273" i="21"/>
  <c r="N273" i="21"/>
  <c r="M273" i="21"/>
  <c r="L273" i="21"/>
  <c r="K273" i="21"/>
  <c r="J273" i="21"/>
  <c r="I273" i="21"/>
  <c r="G273" i="21"/>
  <c r="F273" i="21"/>
  <c r="E273" i="21"/>
  <c r="D273" i="21"/>
  <c r="AA272" i="21"/>
  <c r="Z272" i="21"/>
  <c r="Y272" i="21"/>
  <c r="W272" i="21"/>
  <c r="V272" i="21"/>
  <c r="P272" i="21"/>
  <c r="O272" i="21"/>
  <c r="N272" i="21"/>
  <c r="M272" i="21"/>
  <c r="L272" i="21"/>
  <c r="K272" i="21"/>
  <c r="J272" i="21"/>
  <c r="I272" i="21"/>
  <c r="G272" i="21"/>
  <c r="F272" i="21"/>
  <c r="E272" i="21"/>
  <c r="D272" i="21"/>
  <c r="AA271" i="21"/>
  <c r="Z271" i="21"/>
  <c r="Y271" i="21"/>
  <c r="W271" i="21"/>
  <c r="V271" i="21"/>
  <c r="P271" i="21"/>
  <c r="O271" i="21"/>
  <c r="N271" i="21"/>
  <c r="M271" i="21"/>
  <c r="L271" i="21"/>
  <c r="K271" i="21"/>
  <c r="J271" i="21"/>
  <c r="I271" i="21"/>
  <c r="G271" i="21"/>
  <c r="F271" i="21"/>
  <c r="E271" i="21"/>
  <c r="D271" i="21"/>
  <c r="AA270" i="21"/>
  <c r="Z270" i="21"/>
  <c r="Y270" i="21"/>
  <c r="W270" i="21"/>
  <c r="V270" i="21"/>
  <c r="P270" i="21"/>
  <c r="O270" i="21"/>
  <c r="N270" i="21"/>
  <c r="M270" i="21"/>
  <c r="L270" i="21"/>
  <c r="K270" i="21"/>
  <c r="J270" i="21"/>
  <c r="I270" i="21"/>
  <c r="G270" i="21"/>
  <c r="F270" i="21"/>
  <c r="E270" i="21"/>
  <c r="D270" i="21"/>
  <c r="AA269" i="21"/>
  <c r="Z269" i="21"/>
  <c r="Y269" i="21"/>
  <c r="W269" i="21"/>
  <c r="V269" i="21"/>
  <c r="P269" i="21"/>
  <c r="O269" i="21"/>
  <c r="N269" i="21"/>
  <c r="M269" i="21"/>
  <c r="L269" i="21"/>
  <c r="K269" i="21"/>
  <c r="J269" i="21"/>
  <c r="I269" i="21"/>
  <c r="G269" i="21"/>
  <c r="F269" i="21"/>
  <c r="E269" i="21"/>
  <c r="D269" i="21"/>
  <c r="AA268" i="21"/>
  <c r="Z268" i="21"/>
  <c r="Y268" i="21"/>
  <c r="W268" i="21"/>
  <c r="V268" i="21"/>
  <c r="P268" i="21"/>
  <c r="O268" i="21"/>
  <c r="N268" i="21"/>
  <c r="M268" i="21"/>
  <c r="L268" i="21"/>
  <c r="K268" i="21"/>
  <c r="J268" i="21"/>
  <c r="I268" i="21"/>
  <c r="G268" i="21"/>
  <c r="F268" i="21"/>
  <c r="E268" i="21"/>
  <c r="D268" i="21"/>
  <c r="AA263" i="21"/>
  <c r="Z263" i="21"/>
  <c r="Y263" i="21"/>
  <c r="W263" i="21"/>
  <c r="V263" i="21"/>
  <c r="P263" i="21"/>
  <c r="O263" i="21"/>
  <c r="N263" i="21"/>
  <c r="M263" i="21"/>
  <c r="L263" i="21"/>
  <c r="K263" i="21"/>
  <c r="J263" i="21"/>
  <c r="I263" i="21"/>
  <c r="G263" i="21"/>
  <c r="F263" i="21"/>
  <c r="E263" i="21"/>
  <c r="D263" i="21"/>
  <c r="AA262" i="21"/>
  <c r="Z262" i="21"/>
  <c r="Y262" i="21"/>
  <c r="W262" i="21"/>
  <c r="V262" i="21"/>
  <c r="P262" i="21"/>
  <c r="O262" i="21"/>
  <c r="N262" i="21"/>
  <c r="M262" i="21"/>
  <c r="L262" i="21"/>
  <c r="K262" i="21"/>
  <c r="J262" i="21"/>
  <c r="I262" i="21"/>
  <c r="G262" i="21"/>
  <c r="F262" i="21"/>
  <c r="E262" i="21"/>
  <c r="D262" i="21"/>
  <c r="AA261" i="21"/>
  <c r="Z261" i="21"/>
  <c r="Y261" i="21"/>
  <c r="W261" i="21"/>
  <c r="V261" i="21"/>
  <c r="P261" i="21"/>
  <c r="O261" i="21"/>
  <c r="N261" i="21"/>
  <c r="M261" i="21"/>
  <c r="L261" i="21"/>
  <c r="K261" i="21"/>
  <c r="J261" i="21"/>
  <c r="I261" i="21"/>
  <c r="G261" i="21"/>
  <c r="F261" i="21"/>
  <c r="E261" i="21"/>
  <c r="D261" i="21"/>
  <c r="AA260" i="21"/>
  <c r="Z260" i="21"/>
  <c r="Y260" i="21"/>
  <c r="W260" i="21"/>
  <c r="V260" i="21"/>
  <c r="P260" i="21"/>
  <c r="O260" i="21"/>
  <c r="N260" i="21"/>
  <c r="M260" i="21"/>
  <c r="L260" i="21"/>
  <c r="K260" i="21"/>
  <c r="J260" i="21"/>
  <c r="I260" i="21"/>
  <c r="G260" i="21"/>
  <c r="F260" i="21"/>
  <c r="E260" i="21"/>
  <c r="D260" i="21"/>
  <c r="AA259" i="21"/>
  <c r="Z259" i="21"/>
  <c r="Y259" i="21"/>
  <c r="W259" i="21"/>
  <c r="V259" i="21"/>
  <c r="P259" i="21"/>
  <c r="O259" i="21"/>
  <c r="N259" i="21"/>
  <c r="M259" i="21"/>
  <c r="L259" i="21"/>
  <c r="K259" i="21"/>
  <c r="J259" i="21"/>
  <c r="I259" i="21"/>
  <c r="G259" i="21"/>
  <c r="F259" i="21"/>
  <c r="E259" i="21"/>
  <c r="D259" i="21"/>
  <c r="AA258" i="21"/>
  <c r="Z258" i="21"/>
  <c r="Y258" i="21"/>
  <c r="W258" i="21"/>
  <c r="V258" i="21"/>
  <c r="P258" i="21"/>
  <c r="O258" i="21"/>
  <c r="N258" i="21"/>
  <c r="M258" i="21"/>
  <c r="L258" i="21"/>
  <c r="K258" i="21"/>
  <c r="J258" i="21"/>
  <c r="I258" i="21"/>
  <c r="G258" i="21"/>
  <c r="F258" i="21"/>
  <c r="E258" i="21"/>
  <c r="D258" i="21"/>
  <c r="AA257" i="21"/>
  <c r="Z257" i="21"/>
  <c r="Y257" i="21"/>
  <c r="W257" i="21"/>
  <c r="V257" i="21"/>
  <c r="P257" i="21"/>
  <c r="O257" i="21"/>
  <c r="N257" i="21"/>
  <c r="M257" i="21"/>
  <c r="L257" i="21"/>
  <c r="K257" i="21"/>
  <c r="J257" i="21"/>
  <c r="I257" i="21"/>
  <c r="G257" i="21"/>
  <c r="F257" i="21"/>
  <c r="E257" i="21"/>
  <c r="D257" i="21"/>
  <c r="AA309" i="22"/>
  <c r="Z309" i="22"/>
  <c r="Y309" i="22"/>
  <c r="W309" i="22"/>
  <c r="V309" i="22"/>
  <c r="P309" i="22"/>
  <c r="O309" i="22"/>
  <c r="N309" i="22"/>
  <c r="M309" i="22"/>
  <c r="L309" i="22"/>
  <c r="K309" i="22"/>
  <c r="J309" i="22"/>
  <c r="I309" i="22"/>
  <c r="G309" i="22"/>
  <c r="F309" i="22"/>
  <c r="E309" i="22"/>
  <c r="D309" i="22"/>
  <c r="AA308" i="22"/>
  <c r="Z308" i="22"/>
  <c r="Y308" i="22"/>
  <c r="W308" i="22"/>
  <c r="V308" i="22"/>
  <c r="P308" i="22"/>
  <c r="O308" i="22"/>
  <c r="N308" i="22"/>
  <c r="M308" i="22"/>
  <c r="L308" i="22"/>
  <c r="K308" i="22"/>
  <c r="J308" i="22"/>
  <c r="I308" i="22"/>
  <c r="G308" i="22"/>
  <c r="F308" i="22"/>
  <c r="E308" i="22"/>
  <c r="D308" i="22"/>
  <c r="AA307" i="22"/>
  <c r="Z307" i="22"/>
  <c r="Y307" i="22"/>
  <c r="W307" i="22"/>
  <c r="V307" i="22"/>
  <c r="P307" i="22"/>
  <c r="O307" i="22"/>
  <c r="N307" i="22"/>
  <c r="M307" i="22"/>
  <c r="L307" i="22"/>
  <c r="K307" i="22"/>
  <c r="J307" i="22"/>
  <c r="I307" i="22"/>
  <c r="G307" i="22"/>
  <c r="F307" i="22"/>
  <c r="E307" i="22"/>
  <c r="D307" i="22"/>
  <c r="AA306" i="22"/>
  <c r="Z306" i="22"/>
  <c r="Y306" i="22"/>
  <c r="W306" i="22"/>
  <c r="V306" i="22"/>
  <c r="P306" i="22"/>
  <c r="O306" i="22"/>
  <c r="N306" i="22"/>
  <c r="M306" i="22"/>
  <c r="L306" i="22"/>
  <c r="K306" i="22"/>
  <c r="J306" i="22"/>
  <c r="I306" i="22"/>
  <c r="G306" i="22"/>
  <c r="F306" i="22"/>
  <c r="E306" i="22"/>
  <c r="D306" i="22"/>
  <c r="AA305" i="22"/>
  <c r="Z305" i="22"/>
  <c r="Y305" i="22"/>
  <c r="W305" i="22"/>
  <c r="V305" i="22"/>
  <c r="P305" i="22"/>
  <c r="O305" i="22"/>
  <c r="N305" i="22"/>
  <c r="M305" i="22"/>
  <c r="L305" i="22"/>
  <c r="K305" i="22"/>
  <c r="J305" i="22"/>
  <c r="I305" i="22"/>
  <c r="G305" i="22"/>
  <c r="F305" i="22"/>
  <c r="E305" i="22"/>
  <c r="D305" i="22"/>
  <c r="AA304" i="22"/>
  <c r="Z304" i="22"/>
  <c r="Y304" i="22"/>
  <c r="W304" i="22"/>
  <c r="V304" i="22"/>
  <c r="P304" i="22"/>
  <c r="O304" i="22"/>
  <c r="N304" i="22"/>
  <c r="M304" i="22"/>
  <c r="L304" i="22"/>
  <c r="K304" i="22"/>
  <c r="J304" i="22"/>
  <c r="I304" i="22"/>
  <c r="G304" i="22"/>
  <c r="F304" i="22"/>
  <c r="E304" i="22"/>
  <c r="D304" i="22"/>
  <c r="AA303" i="22"/>
  <c r="Z303" i="22"/>
  <c r="Y303" i="22"/>
  <c r="W303" i="22"/>
  <c r="V303" i="22"/>
  <c r="P303" i="22"/>
  <c r="O303" i="22"/>
  <c r="N303" i="22"/>
  <c r="M303" i="22"/>
  <c r="L303" i="22"/>
  <c r="K303" i="22"/>
  <c r="J303" i="22"/>
  <c r="I303" i="22"/>
  <c r="G303" i="22"/>
  <c r="F303" i="22"/>
  <c r="E303" i="22"/>
  <c r="D303" i="22"/>
  <c r="AA302" i="22"/>
  <c r="Z302" i="22"/>
  <c r="Y302" i="22"/>
  <c r="W302" i="22"/>
  <c r="V302" i="22"/>
  <c r="P302" i="22"/>
  <c r="O302" i="22"/>
  <c r="N302" i="22"/>
  <c r="M302" i="22"/>
  <c r="L302" i="22"/>
  <c r="K302" i="22"/>
  <c r="J302" i="22"/>
  <c r="I302" i="22"/>
  <c r="G302" i="22"/>
  <c r="F302" i="22"/>
  <c r="E302" i="22"/>
  <c r="D302" i="22"/>
  <c r="AA301" i="22"/>
  <c r="Z301" i="22"/>
  <c r="Y301" i="22"/>
  <c r="W301" i="22"/>
  <c r="V301" i="22"/>
  <c r="P301" i="22"/>
  <c r="O301" i="22"/>
  <c r="N301" i="22"/>
  <c r="M301" i="22"/>
  <c r="L301" i="22"/>
  <c r="K301" i="22"/>
  <c r="J301" i="22"/>
  <c r="I301" i="22"/>
  <c r="G301" i="22"/>
  <c r="F301" i="22"/>
  <c r="E301" i="22"/>
  <c r="D301" i="22"/>
  <c r="AA300" i="22"/>
  <c r="Z300" i="22"/>
  <c r="Y300" i="22"/>
  <c r="W300" i="22"/>
  <c r="V300" i="22"/>
  <c r="P300" i="22"/>
  <c r="O300" i="22"/>
  <c r="N300" i="22"/>
  <c r="M300" i="22"/>
  <c r="L300" i="22"/>
  <c r="K300" i="22"/>
  <c r="J300" i="22"/>
  <c r="I300" i="22"/>
  <c r="G300" i="22"/>
  <c r="F300" i="22"/>
  <c r="E300" i="22"/>
  <c r="D300" i="22"/>
  <c r="AA299" i="22"/>
  <c r="Z299" i="22"/>
  <c r="Y299" i="22"/>
  <c r="W299" i="22"/>
  <c r="V299" i="22"/>
  <c r="P299" i="22"/>
  <c r="O299" i="22"/>
  <c r="N299" i="22"/>
  <c r="M299" i="22"/>
  <c r="L299" i="22"/>
  <c r="K299" i="22"/>
  <c r="J299" i="22"/>
  <c r="I299" i="22"/>
  <c r="G299" i="22"/>
  <c r="F299" i="22"/>
  <c r="E299" i="22"/>
  <c r="D299" i="22"/>
  <c r="AA298" i="22"/>
  <c r="Z298" i="22"/>
  <c r="Y298" i="22"/>
  <c r="W298" i="22"/>
  <c r="V298" i="22"/>
  <c r="P298" i="22"/>
  <c r="O298" i="22"/>
  <c r="N298" i="22"/>
  <c r="M298" i="22"/>
  <c r="L298" i="22"/>
  <c r="K298" i="22"/>
  <c r="J298" i="22"/>
  <c r="I298" i="22"/>
  <c r="G298" i="22"/>
  <c r="F298" i="22"/>
  <c r="E298" i="22"/>
  <c r="D298" i="22"/>
  <c r="AA297" i="22"/>
  <c r="Z297" i="22"/>
  <c r="Y297" i="22"/>
  <c r="W297" i="22"/>
  <c r="V297" i="22"/>
  <c r="P297" i="22"/>
  <c r="O297" i="22"/>
  <c r="N297" i="22"/>
  <c r="M297" i="22"/>
  <c r="L297" i="22"/>
  <c r="K297" i="22"/>
  <c r="J297" i="22"/>
  <c r="I297" i="22"/>
  <c r="G297" i="22"/>
  <c r="F297" i="22"/>
  <c r="E297" i="22"/>
  <c r="D297" i="22"/>
  <c r="AA296" i="22"/>
  <c r="Z296" i="22"/>
  <c r="Y296" i="22"/>
  <c r="W296" i="22"/>
  <c r="V296" i="22"/>
  <c r="P296" i="22"/>
  <c r="O296" i="22"/>
  <c r="N296" i="22"/>
  <c r="M296" i="22"/>
  <c r="L296" i="22"/>
  <c r="K296" i="22"/>
  <c r="J296" i="22"/>
  <c r="I296" i="22"/>
  <c r="G296" i="22"/>
  <c r="F296" i="22"/>
  <c r="E296" i="22"/>
  <c r="D296" i="22"/>
  <c r="AA295" i="22"/>
  <c r="Z295" i="22"/>
  <c r="Y295" i="22"/>
  <c r="W295" i="22"/>
  <c r="V295" i="22"/>
  <c r="P295" i="22"/>
  <c r="O295" i="22"/>
  <c r="N295" i="22"/>
  <c r="M295" i="22"/>
  <c r="L295" i="22"/>
  <c r="K295" i="22"/>
  <c r="J295" i="22"/>
  <c r="I295" i="22"/>
  <c r="G295" i="22"/>
  <c r="F295" i="22"/>
  <c r="E295" i="22"/>
  <c r="D295" i="22"/>
  <c r="AA294" i="22"/>
  <c r="Z294" i="22"/>
  <c r="Y294" i="22"/>
  <c r="W294" i="22"/>
  <c r="V294" i="22"/>
  <c r="P294" i="22"/>
  <c r="O294" i="22"/>
  <c r="N294" i="22"/>
  <c r="M294" i="22"/>
  <c r="L294" i="22"/>
  <c r="K294" i="22"/>
  <c r="J294" i="22"/>
  <c r="I294" i="22"/>
  <c r="G294" i="22"/>
  <c r="F294" i="22"/>
  <c r="E294" i="22"/>
  <c r="D294" i="22"/>
  <c r="AA293" i="22"/>
  <c r="Z293" i="22"/>
  <c r="Y293" i="22"/>
  <c r="W293" i="22"/>
  <c r="V293" i="22"/>
  <c r="P293" i="22"/>
  <c r="O293" i="22"/>
  <c r="N293" i="22"/>
  <c r="M293" i="22"/>
  <c r="L293" i="22"/>
  <c r="K293" i="22"/>
  <c r="J293" i="22"/>
  <c r="I293" i="22"/>
  <c r="G293" i="22"/>
  <c r="F293" i="22"/>
  <c r="E293" i="22"/>
  <c r="D293" i="22"/>
  <c r="AA292" i="22"/>
  <c r="Z292" i="22"/>
  <c r="Y292" i="22"/>
  <c r="W292" i="22"/>
  <c r="V292" i="22"/>
  <c r="P292" i="22"/>
  <c r="O292" i="22"/>
  <c r="N292" i="22"/>
  <c r="M292" i="22"/>
  <c r="L292" i="22"/>
  <c r="K292" i="22"/>
  <c r="J292" i="22"/>
  <c r="I292" i="22"/>
  <c r="G292" i="22"/>
  <c r="F292" i="22"/>
  <c r="E292" i="22"/>
  <c r="D292" i="22"/>
  <c r="AA291" i="22"/>
  <c r="Z291" i="22"/>
  <c r="Y291" i="22"/>
  <c r="W291" i="22"/>
  <c r="V291" i="22"/>
  <c r="P291" i="22"/>
  <c r="O291" i="22"/>
  <c r="N291" i="22"/>
  <c r="M291" i="22"/>
  <c r="L291" i="22"/>
  <c r="K291" i="22"/>
  <c r="J291" i="22"/>
  <c r="I291" i="22"/>
  <c r="G291" i="22"/>
  <c r="F291" i="22"/>
  <c r="E291" i="22"/>
  <c r="D291" i="22"/>
  <c r="AA290" i="22"/>
  <c r="Z290" i="22"/>
  <c r="Y290" i="22"/>
  <c r="W290" i="22"/>
  <c r="V290" i="22"/>
  <c r="P290" i="22"/>
  <c r="O290" i="22"/>
  <c r="N290" i="22"/>
  <c r="M290" i="22"/>
  <c r="L290" i="22"/>
  <c r="K290" i="22"/>
  <c r="J290" i="22"/>
  <c r="I290" i="22"/>
  <c r="G290" i="22"/>
  <c r="F290" i="22"/>
  <c r="E290" i="22"/>
  <c r="D290" i="22"/>
  <c r="AA289" i="22"/>
  <c r="Z289" i="22"/>
  <c r="Y289" i="22"/>
  <c r="W289" i="22"/>
  <c r="V289" i="22"/>
  <c r="P289" i="22"/>
  <c r="O289" i="22"/>
  <c r="N289" i="22"/>
  <c r="M289" i="22"/>
  <c r="L289" i="22"/>
  <c r="K289" i="22"/>
  <c r="J289" i="22"/>
  <c r="I289" i="22"/>
  <c r="G289" i="22"/>
  <c r="F289" i="22"/>
  <c r="E289" i="22"/>
  <c r="D289" i="22"/>
  <c r="AA288" i="22"/>
  <c r="Z288" i="22"/>
  <c r="Y288" i="22"/>
  <c r="W288" i="22"/>
  <c r="V288" i="22"/>
  <c r="P288" i="22"/>
  <c r="O288" i="22"/>
  <c r="N288" i="22"/>
  <c r="M288" i="22"/>
  <c r="L288" i="22"/>
  <c r="K288" i="22"/>
  <c r="J288" i="22"/>
  <c r="I288" i="22"/>
  <c r="G288" i="22"/>
  <c r="F288" i="22"/>
  <c r="E288" i="22"/>
  <c r="D288" i="22"/>
  <c r="AA287" i="22"/>
  <c r="Z287" i="22"/>
  <c r="Y287" i="22"/>
  <c r="W287" i="22"/>
  <c r="V287" i="22"/>
  <c r="P287" i="22"/>
  <c r="O287" i="22"/>
  <c r="N287" i="22"/>
  <c r="M287" i="22"/>
  <c r="L287" i="22"/>
  <c r="K287" i="22"/>
  <c r="J287" i="22"/>
  <c r="I287" i="22"/>
  <c r="G287" i="22"/>
  <c r="F287" i="22"/>
  <c r="E287" i="22"/>
  <c r="D287" i="22"/>
  <c r="AA286" i="22"/>
  <c r="Z286" i="22"/>
  <c r="Y286" i="22"/>
  <c r="W286" i="22"/>
  <c r="V286" i="22"/>
  <c r="P286" i="22"/>
  <c r="O286" i="22"/>
  <c r="N286" i="22"/>
  <c r="M286" i="22"/>
  <c r="L286" i="22"/>
  <c r="K286" i="22"/>
  <c r="J286" i="22"/>
  <c r="I286" i="22"/>
  <c r="G286" i="22"/>
  <c r="F286" i="22"/>
  <c r="E286" i="22"/>
  <c r="D286" i="22"/>
  <c r="AA285" i="22"/>
  <c r="Z285" i="22"/>
  <c r="Y285" i="22"/>
  <c r="W285" i="22"/>
  <c r="V285" i="22"/>
  <c r="P285" i="22"/>
  <c r="O285" i="22"/>
  <c r="N285" i="22"/>
  <c r="M285" i="22"/>
  <c r="L285" i="22"/>
  <c r="K285" i="22"/>
  <c r="J285" i="22"/>
  <c r="I285" i="22"/>
  <c r="G285" i="22"/>
  <c r="F285" i="22"/>
  <c r="E285" i="22"/>
  <c r="D285" i="22"/>
  <c r="AA284" i="22"/>
  <c r="Z284" i="22"/>
  <c r="Y284" i="22"/>
  <c r="W284" i="22"/>
  <c r="V284" i="22"/>
  <c r="P284" i="22"/>
  <c r="O284" i="22"/>
  <c r="N284" i="22"/>
  <c r="M284" i="22"/>
  <c r="L284" i="22"/>
  <c r="K284" i="22"/>
  <c r="J284" i="22"/>
  <c r="I284" i="22"/>
  <c r="G284" i="22"/>
  <c r="F284" i="22"/>
  <c r="E284" i="22"/>
  <c r="D284" i="22"/>
  <c r="AA283" i="22"/>
  <c r="Z283" i="22"/>
  <c r="Y283" i="22"/>
  <c r="W283" i="22"/>
  <c r="V283" i="22"/>
  <c r="P283" i="22"/>
  <c r="O283" i="22"/>
  <c r="N283" i="22"/>
  <c r="M283" i="22"/>
  <c r="L283" i="22"/>
  <c r="K283" i="22"/>
  <c r="J283" i="22"/>
  <c r="I283" i="22"/>
  <c r="G283" i="22"/>
  <c r="F283" i="22"/>
  <c r="E283" i="22"/>
  <c r="D283" i="22"/>
  <c r="AA282" i="22"/>
  <c r="Z282" i="22"/>
  <c r="Y282" i="22"/>
  <c r="W282" i="22"/>
  <c r="V282" i="22"/>
  <c r="P282" i="22"/>
  <c r="O282" i="22"/>
  <c r="N282" i="22"/>
  <c r="M282" i="22"/>
  <c r="L282" i="22"/>
  <c r="K282" i="22"/>
  <c r="J282" i="22"/>
  <c r="I282" i="22"/>
  <c r="G282" i="22"/>
  <c r="F282" i="22"/>
  <c r="E282" i="22"/>
  <c r="D282" i="22"/>
  <c r="AA281" i="22"/>
  <c r="Z281" i="22"/>
  <c r="Y281" i="22"/>
  <c r="W281" i="22"/>
  <c r="V281" i="22"/>
  <c r="P281" i="22"/>
  <c r="O281" i="22"/>
  <c r="N281" i="22"/>
  <c r="M281" i="22"/>
  <c r="L281" i="22"/>
  <c r="K281" i="22"/>
  <c r="J281" i="22"/>
  <c r="I281" i="22"/>
  <c r="G281" i="22"/>
  <c r="F281" i="22"/>
  <c r="E281" i="22"/>
  <c r="D281" i="22"/>
  <c r="AA280" i="22"/>
  <c r="Z280" i="22"/>
  <c r="Y280" i="22"/>
  <c r="W280" i="22"/>
  <c r="V280" i="22"/>
  <c r="P280" i="22"/>
  <c r="O280" i="22"/>
  <c r="N280" i="22"/>
  <c r="M280" i="22"/>
  <c r="L280" i="22"/>
  <c r="K280" i="22"/>
  <c r="J280" i="22"/>
  <c r="I280" i="22"/>
  <c r="G280" i="22"/>
  <c r="F280" i="22"/>
  <c r="E280" i="22"/>
  <c r="D280" i="22"/>
  <c r="AA279" i="22"/>
  <c r="Z279" i="22"/>
  <c r="Y279" i="22"/>
  <c r="W279" i="22"/>
  <c r="V279" i="22"/>
  <c r="P279" i="22"/>
  <c r="O279" i="22"/>
  <c r="N279" i="22"/>
  <c r="M279" i="22"/>
  <c r="L279" i="22"/>
  <c r="K279" i="22"/>
  <c r="J279" i="22"/>
  <c r="I279" i="22"/>
  <c r="G279" i="22"/>
  <c r="F279" i="22"/>
  <c r="E279" i="22"/>
  <c r="D279" i="22"/>
  <c r="AA278" i="22"/>
  <c r="Z278" i="22"/>
  <c r="Y278" i="22"/>
  <c r="W278" i="22"/>
  <c r="V278" i="22"/>
  <c r="P278" i="22"/>
  <c r="O278" i="22"/>
  <c r="N278" i="22"/>
  <c r="M278" i="22"/>
  <c r="L278" i="22"/>
  <c r="K278" i="22"/>
  <c r="J278" i="22"/>
  <c r="I278" i="22"/>
  <c r="G278" i="22"/>
  <c r="F278" i="22"/>
  <c r="E278" i="22"/>
  <c r="D278" i="22"/>
  <c r="AA277" i="22"/>
  <c r="Z277" i="22"/>
  <c r="Y277" i="22"/>
  <c r="W277" i="22"/>
  <c r="V277" i="22"/>
  <c r="P277" i="22"/>
  <c r="O277" i="22"/>
  <c r="N277" i="22"/>
  <c r="M277" i="22"/>
  <c r="L277" i="22"/>
  <c r="K277" i="22"/>
  <c r="J277" i="22"/>
  <c r="I277" i="22"/>
  <c r="G277" i="22"/>
  <c r="F277" i="22"/>
  <c r="E277" i="22"/>
  <c r="D277" i="22"/>
  <c r="AA276" i="22"/>
  <c r="Z276" i="22"/>
  <c r="Y276" i="22"/>
  <c r="W276" i="22"/>
  <c r="V276" i="22"/>
  <c r="P276" i="22"/>
  <c r="O276" i="22"/>
  <c r="N276" i="22"/>
  <c r="M276" i="22"/>
  <c r="L276" i="22"/>
  <c r="K276" i="22"/>
  <c r="J276" i="22"/>
  <c r="I276" i="22"/>
  <c r="G276" i="22"/>
  <c r="F276" i="22"/>
  <c r="E276" i="22"/>
  <c r="D276" i="22"/>
  <c r="AA275" i="22"/>
  <c r="Z275" i="22"/>
  <c r="Y275" i="22"/>
  <c r="W275" i="22"/>
  <c r="V275" i="22"/>
  <c r="P275" i="22"/>
  <c r="O275" i="22"/>
  <c r="N275" i="22"/>
  <c r="M275" i="22"/>
  <c r="L275" i="22"/>
  <c r="K275" i="22"/>
  <c r="J275" i="22"/>
  <c r="I275" i="22"/>
  <c r="G275" i="22"/>
  <c r="F275" i="22"/>
  <c r="E275" i="22"/>
  <c r="D275" i="22"/>
  <c r="AA274" i="22"/>
  <c r="Z274" i="22"/>
  <c r="Y274" i="22"/>
  <c r="W274" i="22"/>
  <c r="V274" i="22"/>
  <c r="P274" i="22"/>
  <c r="O274" i="22"/>
  <c r="N274" i="22"/>
  <c r="M274" i="22"/>
  <c r="L274" i="22"/>
  <c r="K274" i="22"/>
  <c r="J274" i="22"/>
  <c r="I274" i="22"/>
  <c r="G274" i="22"/>
  <c r="F274" i="22"/>
  <c r="E274" i="22"/>
  <c r="D274" i="22"/>
  <c r="AA273" i="22"/>
  <c r="Z273" i="22"/>
  <c r="Y273" i="22"/>
  <c r="W273" i="22"/>
  <c r="V273" i="22"/>
  <c r="P273" i="22"/>
  <c r="O273" i="22"/>
  <c r="N273" i="22"/>
  <c r="M273" i="22"/>
  <c r="L273" i="22"/>
  <c r="K273" i="22"/>
  <c r="J273" i="22"/>
  <c r="I273" i="22"/>
  <c r="G273" i="22"/>
  <c r="F273" i="22"/>
  <c r="E273" i="22"/>
  <c r="D273" i="22"/>
  <c r="AA272" i="22"/>
  <c r="Z272" i="22"/>
  <c r="Y272" i="22"/>
  <c r="W272" i="22"/>
  <c r="V272" i="22"/>
  <c r="P272" i="22"/>
  <c r="O272" i="22"/>
  <c r="N272" i="22"/>
  <c r="M272" i="22"/>
  <c r="L272" i="22"/>
  <c r="K272" i="22"/>
  <c r="J272" i="22"/>
  <c r="I272" i="22"/>
  <c r="G272" i="22"/>
  <c r="F272" i="22"/>
  <c r="E272" i="22"/>
  <c r="D272" i="22"/>
  <c r="AA271" i="22"/>
  <c r="Z271" i="22"/>
  <c r="Y271" i="22"/>
  <c r="W271" i="22"/>
  <c r="V271" i="22"/>
  <c r="P271" i="22"/>
  <c r="O271" i="22"/>
  <c r="N271" i="22"/>
  <c r="M271" i="22"/>
  <c r="L271" i="22"/>
  <c r="K271" i="22"/>
  <c r="J271" i="22"/>
  <c r="I271" i="22"/>
  <c r="G271" i="22"/>
  <c r="F271" i="22"/>
  <c r="E271" i="22"/>
  <c r="D271" i="22"/>
  <c r="AA270" i="22"/>
  <c r="Z270" i="22"/>
  <c r="Y270" i="22"/>
  <c r="W270" i="22"/>
  <c r="V270" i="22"/>
  <c r="P270" i="22"/>
  <c r="O270" i="22"/>
  <c r="N270" i="22"/>
  <c r="M270" i="22"/>
  <c r="L270" i="22"/>
  <c r="K270" i="22"/>
  <c r="J270" i="22"/>
  <c r="I270" i="22"/>
  <c r="G270" i="22"/>
  <c r="F270" i="22"/>
  <c r="E270" i="22"/>
  <c r="D270" i="22"/>
  <c r="AA269" i="22"/>
  <c r="Z269" i="22"/>
  <c r="Y269" i="22"/>
  <c r="W269" i="22"/>
  <c r="V269" i="22"/>
  <c r="P269" i="22"/>
  <c r="O269" i="22"/>
  <c r="N269" i="22"/>
  <c r="M269" i="22"/>
  <c r="L269" i="22"/>
  <c r="K269" i="22"/>
  <c r="J269" i="22"/>
  <c r="I269" i="22"/>
  <c r="G269" i="22"/>
  <c r="F269" i="22"/>
  <c r="E269" i="22"/>
  <c r="D269" i="22"/>
  <c r="AA268" i="22"/>
  <c r="Z268" i="22"/>
  <c r="Y268" i="22"/>
  <c r="W268" i="22"/>
  <c r="V268" i="22"/>
  <c r="P268" i="22"/>
  <c r="O268" i="22"/>
  <c r="N268" i="22"/>
  <c r="M268" i="22"/>
  <c r="L268" i="22"/>
  <c r="K268" i="22"/>
  <c r="J268" i="22"/>
  <c r="I268" i="22"/>
  <c r="G268" i="22"/>
  <c r="F268" i="22"/>
  <c r="E268" i="22"/>
  <c r="D268" i="22"/>
  <c r="AA263" i="22"/>
  <c r="Z263" i="22"/>
  <c r="Y263" i="22"/>
  <c r="W263" i="22"/>
  <c r="V263" i="22"/>
  <c r="P263" i="22"/>
  <c r="O263" i="22"/>
  <c r="N263" i="22"/>
  <c r="M263" i="22"/>
  <c r="L263" i="22"/>
  <c r="K263" i="22"/>
  <c r="J263" i="22"/>
  <c r="I263" i="22"/>
  <c r="G263" i="22"/>
  <c r="F263" i="22"/>
  <c r="E263" i="22"/>
  <c r="D263" i="22"/>
  <c r="AA262" i="22"/>
  <c r="Z262" i="22"/>
  <c r="Y262" i="22"/>
  <c r="W262" i="22"/>
  <c r="V262" i="22"/>
  <c r="P262" i="22"/>
  <c r="O262" i="22"/>
  <c r="N262" i="22"/>
  <c r="M262" i="22"/>
  <c r="L262" i="22"/>
  <c r="K262" i="22"/>
  <c r="J262" i="22"/>
  <c r="I262" i="22"/>
  <c r="G262" i="22"/>
  <c r="F262" i="22"/>
  <c r="E262" i="22"/>
  <c r="D262" i="22"/>
  <c r="AA261" i="22"/>
  <c r="Z261" i="22"/>
  <c r="Y261" i="22"/>
  <c r="W261" i="22"/>
  <c r="V261" i="22"/>
  <c r="P261" i="22"/>
  <c r="O261" i="22"/>
  <c r="N261" i="22"/>
  <c r="M261" i="22"/>
  <c r="L261" i="22"/>
  <c r="K261" i="22"/>
  <c r="J261" i="22"/>
  <c r="I261" i="22"/>
  <c r="G261" i="22"/>
  <c r="F261" i="22"/>
  <c r="E261" i="22"/>
  <c r="D261" i="22"/>
  <c r="AA260" i="22"/>
  <c r="Z260" i="22"/>
  <c r="Y260" i="22"/>
  <c r="W260" i="22"/>
  <c r="V260" i="22"/>
  <c r="P260" i="22"/>
  <c r="O260" i="22"/>
  <c r="N260" i="22"/>
  <c r="M260" i="22"/>
  <c r="L260" i="22"/>
  <c r="K260" i="22"/>
  <c r="J260" i="22"/>
  <c r="I260" i="22"/>
  <c r="G260" i="22"/>
  <c r="F260" i="22"/>
  <c r="E260" i="22"/>
  <c r="D260" i="22"/>
  <c r="AA259" i="22"/>
  <c r="Z259" i="22"/>
  <c r="Y259" i="22"/>
  <c r="W259" i="22"/>
  <c r="V259" i="22"/>
  <c r="P259" i="22"/>
  <c r="O259" i="22"/>
  <c r="N259" i="22"/>
  <c r="M259" i="22"/>
  <c r="L259" i="22"/>
  <c r="K259" i="22"/>
  <c r="J259" i="22"/>
  <c r="I259" i="22"/>
  <c r="G259" i="22"/>
  <c r="F259" i="22"/>
  <c r="E259" i="22"/>
  <c r="D259" i="22"/>
  <c r="AA258" i="22"/>
  <c r="Z258" i="22"/>
  <c r="Y258" i="22"/>
  <c r="W258" i="22"/>
  <c r="V258" i="22"/>
  <c r="P258" i="22"/>
  <c r="O258" i="22"/>
  <c r="N258" i="22"/>
  <c r="M258" i="22"/>
  <c r="L258" i="22"/>
  <c r="K258" i="22"/>
  <c r="J258" i="22"/>
  <c r="I258" i="22"/>
  <c r="G258" i="22"/>
  <c r="F258" i="22"/>
  <c r="E258" i="22"/>
  <c r="D258" i="22"/>
  <c r="AA257" i="22"/>
  <c r="Z257" i="22"/>
  <c r="Y257" i="22"/>
  <c r="W257" i="22"/>
  <c r="V257" i="22"/>
  <c r="P257" i="22"/>
  <c r="O257" i="22"/>
  <c r="N257" i="22"/>
  <c r="M257" i="22"/>
  <c r="L257" i="22"/>
  <c r="K257" i="22"/>
  <c r="J257" i="22"/>
  <c r="I257" i="22"/>
  <c r="G257" i="22"/>
  <c r="F257" i="22"/>
  <c r="E257" i="22"/>
  <c r="D257" i="22"/>
  <c r="Z309" i="1"/>
  <c r="Y309" i="1"/>
  <c r="X309" i="1"/>
  <c r="V309" i="1"/>
  <c r="U309" i="1"/>
  <c r="P309" i="1"/>
  <c r="O309" i="1"/>
  <c r="N309" i="1"/>
  <c r="M309" i="1"/>
  <c r="L309" i="1"/>
  <c r="K309" i="1"/>
  <c r="J309" i="1"/>
  <c r="I309" i="1"/>
  <c r="G309" i="1"/>
  <c r="F309" i="1"/>
  <c r="E309" i="1"/>
  <c r="D309" i="1"/>
  <c r="Z308" i="1"/>
  <c r="Y308" i="1"/>
  <c r="X308" i="1"/>
  <c r="V308" i="1"/>
  <c r="U308" i="1"/>
  <c r="P308" i="1"/>
  <c r="O308" i="1"/>
  <c r="N308" i="1"/>
  <c r="M308" i="1"/>
  <c r="L308" i="1"/>
  <c r="K308" i="1"/>
  <c r="J308" i="1"/>
  <c r="I308" i="1"/>
  <c r="G308" i="1"/>
  <c r="F308" i="1"/>
  <c r="E308" i="1"/>
  <c r="D308" i="1"/>
  <c r="Z307" i="1"/>
  <c r="Y307" i="1"/>
  <c r="X307" i="1"/>
  <c r="V307" i="1"/>
  <c r="U307" i="1"/>
  <c r="P307" i="1"/>
  <c r="O307" i="1"/>
  <c r="N307" i="1"/>
  <c r="M307" i="1"/>
  <c r="L307" i="1"/>
  <c r="K307" i="1"/>
  <c r="J307" i="1"/>
  <c r="I307" i="1"/>
  <c r="G307" i="1"/>
  <c r="F307" i="1"/>
  <c r="E307" i="1"/>
  <c r="D307" i="1"/>
  <c r="Z306" i="1"/>
  <c r="Y306" i="1"/>
  <c r="X306" i="1"/>
  <c r="V306" i="1"/>
  <c r="U306" i="1"/>
  <c r="P306" i="1"/>
  <c r="O306" i="1"/>
  <c r="N306" i="1"/>
  <c r="M306" i="1"/>
  <c r="L306" i="1"/>
  <c r="K306" i="1"/>
  <c r="J306" i="1"/>
  <c r="I306" i="1"/>
  <c r="G306" i="1"/>
  <c r="F306" i="1"/>
  <c r="E306" i="1"/>
  <c r="D306" i="1"/>
  <c r="Z305" i="1"/>
  <c r="Y305" i="1"/>
  <c r="X305" i="1"/>
  <c r="V305" i="1"/>
  <c r="U305" i="1"/>
  <c r="P305" i="1"/>
  <c r="O305" i="1"/>
  <c r="N305" i="1"/>
  <c r="M305" i="1"/>
  <c r="L305" i="1"/>
  <c r="K305" i="1"/>
  <c r="J305" i="1"/>
  <c r="I305" i="1"/>
  <c r="G305" i="1"/>
  <c r="F305" i="1"/>
  <c r="E305" i="1"/>
  <c r="D305" i="1"/>
  <c r="Z304" i="1"/>
  <c r="Y304" i="1"/>
  <c r="X304" i="1"/>
  <c r="V304" i="1"/>
  <c r="U304" i="1"/>
  <c r="P304" i="1"/>
  <c r="O304" i="1"/>
  <c r="N304" i="1"/>
  <c r="M304" i="1"/>
  <c r="L304" i="1"/>
  <c r="K304" i="1"/>
  <c r="J304" i="1"/>
  <c r="I304" i="1"/>
  <c r="G304" i="1"/>
  <c r="F304" i="1"/>
  <c r="E304" i="1"/>
  <c r="D304" i="1"/>
  <c r="Z303" i="1"/>
  <c r="Y303" i="1"/>
  <c r="X303" i="1"/>
  <c r="V303" i="1"/>
  <c r="U303" i="1"/>
  <c r="P303" i="1"/>
  <c r="O303" i="1"/>
  <c r="N303" i="1"/>
  <c r="M303" i="1"/>
  <c r="L303" i="1"/>
  <c r="K303" i="1"/>
  <c r="J303" i="1"/>
  <c r="I303" i="1"/>
  <c r="G303" i="1"/>
  <c r="F303" i="1"/>
  <c r="E303" i="1"/>
  <c r="D303" i="1"/>
  <c r="Z302" i="1"/>
  <c r="Y302" i="1"/>
  <c r="X302" i="1"/>
  <c r="V302" i="1"/>
  <c r="U302" i="1"/>
  <c r="P302" i="1"/>
  <c r="O302" i="1"/>
  <c r="N302" i="1"/>
  <c r="M302" i="1"/>
  <c r="L302" i="1"/>
  <c r="K302" i="1"/>
  <c r="J302" i="1"/>
  <c r="I302" i="1"/>
  <c r="G302" i="1"/>
  <c r="F302" i="1"/>
  <c r="E302" i="1"/>
  <c r="D302" i="1"/>
  <c r="Z301" i="1"/>
  <c r="Y301" i="1"/>
  <c r="X301" i="1"/>
  <c r="V301" i="1"/>
  <c r="U301" i="1"/>
  <c r="P301" i="1"/>
  <c r="O301" i="1"/>
  <c r="N301" i="1"/>
  <c r="M301" i="1"/>
  <c r="L301" i="1"/>
  <c r="K301" i="1"/>
  <c r="J301" i="1"/>
  <c r="I301" i="1"/>
  <c r="G301" i="1"/>
  <c r="F301" i="1"/>
  <c r="E301" i="1"/>
  <c r="D301" i="1"/>
  <c r="Z300" i="1"/>
  <c r="Y300" i="1"/>
  <c r="X300" i="1"/>
  <c r="V300" i="1"/>
  <c r="U300" i="1"/>
  <c r="P300" i="1"/>
  <c r="O300" i="1"/>
  <c r="N300" i="1"/>
  <c r="M300" i="1"/>
  <c r="L300" i="1"/>
  <c r="K300" i="1"/>
  <c r="J300" i="1"/>
  <c r="I300" i="1"/>
  <c r="G300" i="1"/>
  <c r="F300" i="1"/>
  <c r="E300" i="1"/>
  <c r="D300" i="1"/>
  <c r="Z299" i="1"/>
  <c r="Y299" i="1"/>
  <c r="X299" i="1"/>
  <c r="V299" i="1"/>
  <c r="U299" i="1"/>
  <c r="P299" i="1"/>
  <c r="O299" i="1"/>
  <c r="N299" i="1"/>
  <c r="M299" i="1"/>
  <c r="L299" i="1"/>
  <c r="K299" i="1"/>
  <c r="J299" i="1"/>
  <c r="I299" i="1"/>
  <c r="G299" i="1"/>
  <c r="F299" i="1"/>
  <c r="E299" i="1"/>
  <c r="D299" i="1"/>
  <c r="Z298" i="1"/>
  <c r="Y298" i="1"/>
  <c r="X298" i="1"/>
  <c r="V298" i="1"/>
  <c r="U298" i="1"/>
  <c r="P298" i="1"/>
  <c r="O298" i="1"/>
  <c r="N298" i="1"/>
  <c r="M298" i="1"/>
  <c r="L298" i="1"/>
  <c r="K298" i="1"/>
  <c r="J298" i="1"/>
  <c r="I298" i="1"/>
  <c r="G298" i="1"/>
  <c r="F298" i="1"/>
  <c r="E298" i="1"/>
  <c r="D298" i="1"/>
  <c r="Z297" i="1"/>
  <c r="Y297" i="1"/>
  <c r="X297" i="1"/>
  <c r="V297" i="1"/>
  <c r="U297" i="1"/>
  <c r="P297" i="1"/>
  <c r="O297" i="1"/>
  <c r="N297" i="1"/>
  <c r="M297" i="1"/>
  <c r="L297" i="1"/>
  <c r="K297" i="1"/>
  <c r="J297" i="1"/>
  <c r="I297" i="1"/>
  <c r="G297" i="1"/>
  <c r="F297" i="1"/>
  <c r="E297" i="1"/>
  <c r="D297" i="1"/>
  <c r="Z296" i="1"/>
  <c r="Y296" i="1"/>
  <c r="X296" i="1"/>
  <c r="V296" i="1"/>
  <c r="U296" i="1"/>
  <c r="P296" i="1"/>
  <c r="O296" i="1"/>
  <c r="N296" i="1"/>
  <c r="M296" i="1"/>
  <c r="L296" i="1"/>
  <c r="K296" i="1"/>
  <c r="J296" i="1"/>
  <c r="I296" i="1"/>
  <c r="G296" i="1"/>
  <c r="F296" i="1"/>
  <c r="E296" i="1"/>
  <c r="D296" i="1"/>
  <c r="Z295" i="1"/>
  <c r="Y295" i="1"/>
  <c r="X295" i="1"/>
  <c r="V295" i="1"/>
  <c r="U295" i="1"/>
  <c r="P295" i="1"/>
  <c r="O295" i="1"/>
  <c r="N295" i="1"/>
  <c r="M295" i="1"/>
  <c r="L295" i="1"/>
  <c r="K295" i="1"/>
  <c r="J295" i="1"/>
  <c r="I295" i="1"/>
  <c r="G295" i="1"/>
  <c r="F295" i="1"/>
  <c r="E295" i="1"/>
  <c r="D295" i="1"/>
  <c r="Z294" i="1"/>
  <c r="Y294" i="1"/>
  <c r="X294" i="1"/>
  <c r="V294" i="1"/>
  <c r="U294" i="1"/>
  <c r="P294" i="1"/>
  <c r="O294" i="1"/>
  <c r="N294" i="1"/>
  <c r="M294" i="1"/>
  <c r="L294" i="1"/>
  <c r="K294" i="1"/>
  <c r="J294" i="1"/>
  <c r="I294" i="1"/>
  <c r="G294" i="1"/>
  <c r="F294" i="1"/>
  <c r="E294" i="1"/>
  <c r="D294" i="1"/>
  <c r="Z293" i="1"/>
  <c r="Y293" i="1"/>
  <c r="X293" i="1"/>
  <c r="V293" i="1"/>
  <c r="U293" i="1"/>
  <c r="P293" i="1"/>
  <c r="O293" i="1"/>
  <c r="N293" i="1"/>
  <c r="M293" i="1"/>
  <c r="L293" i="1"/>
  <c r="K293" i="1"/>
  <c r="J293" i="1"/>
  <c r="I293" i="1"/>
  <c r="G293" i="1"/>
  <c r="F293" i="1"/>
  <c r="E293" i="1"/>
  <c r="D293" i="1"/>
  <c r="Z292" i="1"/>
  <c r="Y292" i="1"/>
  <c r="X292" i="1"/>
  <c r="V292" i="1"/>
  <c r="U292" i="1"/>
  <c r="P292" i="1"/>
  <c r="O292" i="1"/>
  <c r="N292" i="1"/>
  <c r="M292" i="1"/>
  <c r="L292" i="1"/>
  <c r="K292" i="1"/>
  <c r="J292" i="1"/>
  <c r="I292" i="1"/>
  <c r="G292" i="1"/>
  <c r="F292" i="1"/>
  <c r="E292" i="1"/>
  <c r="D292" i="1"/>
  <c r="Z291" i="1"/>
  <c r="Y291" i="1"/>
  <c r="X291" i="1"/>
  <c r="V291" i="1"/>
  <c r="U291" i="1"/>
  <c r="P291" i="1"/>
  <c r="O291" i="1"/>
  <c r="N291" i="1"/>
  <c r="M291" i="1"/>
  <c r="L291" i="1"/>
  <c r="K291" i="1"/>
  <c r="J291" i="1"/>
  <c r="I291" i="1"/>
  <c r="G291" i="1"/>
  <c r="F291" i="1"/>
  <c r="E291" i="1"/>
  <c r="D291" i="1"/>
  <c r="Z290" i="1"/>
  <c r="Y290" i="1"/>
  <c r="X290" i="1"/>
  <c r="V290" i="1"/>
  <c r="U290" i="1"/>
  <c r="P290" i="1"/>
  <c r="O290" i="1"/>
  <c r="N290" i="1"/>
  <c r="M290" i="1"/>
  <c r="L290" i="1"/>
  <c r="K290" i="1"/>
  <c r="J290" i="1"/>
  <c r="I290" i="1"/>
  <c r="G290" i="1"/>
  <c r="F290" i="1"/>
  <c r="E290" i="1"/>
  <c r="D290" i="1"/>
  <c r="Z289" i="1"/>
  <c r="Y289" i="1"/>
  <c r="X289" i="1"/>
  <c r="V289" i="1"/>
  <c r="U289" i="1"/>
  <c r="P289" i="1"/>
  <c r="O289" i="1"/>
  <c r="N289" i="1"/>
  <c r="M289" i="1"/>
  <c r="L289" i="1"/>
  <c r="K289" i="1"/>
  <c r="J289" i="1"/>
  <c r="I289" i="1"/>
  <c r="G289" i="1"/>
  <c r="F289" i="1"/>
  <c r="E289" i="1"/>
  <c r="D289" i="1"/>
  <c r="Z288" i="1"/>
  <c r="Y288" i="1"/>
  <c r="X288" i="1"/>
  <c r="V288" i="1"/>
  <c r="U288" i="1"/>
  <c r="P288" i="1"/>
  <c r="O288" i="1"/>
  <c r="N288" i="1"/>
  <c r="M288" i="1"/>
  <c r="L288" i="1"/>
  <c r="K288" i="1"/>
  <c r="J288" i="1"/>
  <c r="I288" i="1"/>
  <c r="G288" i="1"/>
  <c r="F288" i="1"/>
  <c r="E288" i="1"/>
  <c r="D288" i="1"/>
  <c r="Z287" i="1"/>
  <c r="Y287" i="1"/>
  <c r="X287" i="1"/>
  <c r="V287" i="1"/>
  <c r="U287" i="1"/>
  <c r="P287" i="1"/>
  <c r="O287" i="1"/>
  <c r="N287" i="1"/>
  <c r="M287" i="1"/>
  <c r="L287" i="1"/>
  <c r="K287" i="1"/>
  <c r="J287" i="1"/>
  <c r="I287" i="1"/>
  <c r="G287" i="1"/>
  <c r="F287" i="1"/>
  <c r="E287" i="1"/>
  <c r="D287" i="1"/>
  <c r="Z286" i="1"/>
  <c r="Y286" i="1"/>
  <c r="X286" i="1"/>
  <c r="V286" i="1"/>
  <c r="U286" i="1"/>
  <c r="P286" i="1"/>
  <c r="O286" i="1"/>
  <c r="N286" i="1"/>
  <c r="M286" i="1"/>
  <c r="L286" i="1"/>
  <c r="K286" i="1"/>
  <c r="J286" i="1"/>
  <c r="I286" i="1"/>
  <c r="G286" i="1"/>
  <c r="F286" i="1"/>
  <c r="E286" i="1"/>
  <c r="D286" i="1"/>
  <c r="Z285" i="1"/>
  <c r="Y285" i="1"/>
  <c r="X285" i="1"/>
  <c r="V285" i="1"/>
  <c r="U285" i="1"/>
  <c r="P285" i="1"/>
  <c r="O285" i="1"/>
  <c r="N285" i="1"/>
  <c r="M285" i="1"/>
  <c r="L285" i="1"/>
  <c r="K285" i="1"/>
  <c r="J285" i="1"/>
  <c r="I285" i="1"/>
  <c r="G285" i="1"/>
  <c r="F285" i="1"/>
  <c r="E285" i="1"/>
  <c r="D285" i="1"/>
  <c r="Z284" i="1"/>
  <c r="Y284" i="1"/>
  <c r="X284" i="1"/>
  <c r="V284" i="1"/>
  <c r="U284" i="1"/>
  <c r="P284" i="1"/>
  <c r="O284" i="1"/>
  <c r="N284" i="1"/>
  <c r="M284" i="1"/>
  <c r="L284" i="1"/>
  <c r="K284" i="1"/>
  <c r="J284" i="1"/>
  <c r="I284" i="1"/>
  <c r="G284" i="1"/>
  <c r="F284" i="1"/>
  <c r="E284" i="1"/>
  <c r="D284" i="1"/>
  <c r="Z283" i="1"/>
  <c r="Y283" i="1"/>
  <c r="X283" i="1"/>
  <c r="V283" i="1"/>
  <c r="U283" i="1"/>
  <c r="P283" i="1"/>
  <c r="O283" i="1"/>
  <c r="N283" i="1"/>
  <c r="M283" i="1"/>
  <c r="L283" i="1"/>
  <c r="K283" i="1"/>
  <c r="J283" i="1"/>
  <c r="I283" i="1"/>
  <c r="G283" i="1"/>
  <c r="F283" i="1"/>
  <c r="E283" i="1"/>
  <c r="D283" i="1"/>
  <c r="Z282" i="1"/>
  <c r="Y282" i="1"/>
  <c r="X282" i="1"/>
  <c r="V282" i="1"/>
  <c r="U282" i="1"/>
  <c r="P282" i="1"/>
  <c r="O282" i="1"/>
  <c r="N282" i="1"/>
  <c r="M282" i="1"/>
  <c r="L282" i="1"/>
  <c r="K282" i="1"/>
  <c r="J282" i="1"/>
  <c r="I282" i="1"/>
  <c r="G282" i="1"/>
  <c r="F282" i="1"/>
  <c r="E282" i="1"/>
  <c r="D282" i="1"/>
  <c r="Z281" i="1"/>
  <c r="Y281" i="1"/>
  <c r="X281" i="1"/>
  <c r="V281" i="1"/>
  <c r="U281" i="1"/>
  <c r="P281" i="1"/>
  <c r="O281" i="1"/>
  <c r="N281" i="1"/>
  <c r="M281" i="1"/>
  <c r="L281" i="1"/>
  <c r="K281" i="1"/>
  <c r="J281" i="1"/>
  <c r="I281" i="1"/>
  <c r="G281" i="1"/>
  <c r="F281" i="1"/>
  <c r="E281" i="1"/>
  <c r="D281" i="1"/>
  <c r="Z280" i="1"/>
  <c r="Y280" i="1"/>
  <c r="X280" i="1"/>
  <c r="V280" i="1"/>
  <c r="U280" i="1"/>
  <c r="P280" i="1"/>
  <c r="O280" i="1"/>
  <c r="N280" i="1"/>
  <c r="M280" i="1"/>
  <c r="L280" i="1"/>
  <c r="K280" i="1"/>
  <c r="J280" i="1"/>
  <c r="I280" i="1"/>
  <c r="G280" i="1"/>
  <c r="F280" i="1"/>
  <c r="E280" i="1"/>
  <c r="D280" i="1"/>
  <c r="Z279" i="1"/>
  <c r="Y279" i="1"/>
  <c r="X279" i="1"/>
  <c r="V279" i="1"/>
  <c r="U279" i="1"/>
  <c r="P279" i="1"/>
  <c r="O279" i="1"/>
  <c r="N279" i="1"/>
  <c r="M279" i="1"/>
  <c r="L279" i="1"/>
  <c r="K279" i="1"/>
  <c r="J279" i="1"/>
  <c r="I279" i="1"/>
  <c r="G279" i="1"/>
  <c r="F279" i="1"/>
  <c r="E279" i="1"/>
  <c r="D279" i="1"/>
  <c r="Z278" i="1"/>
  <c r="Y278" i="1"/>
  <c r="X278" i="1"/>
  <c r="V278" i="1"/>
  <c r="U278" i="1"/>
  <c r="P278" i="1"/>
  <c r="O278" i="1"/>
  <c r="N278" i="1"/>
  <c r="M278" i="1"/>
  <c r="L278" i="1"/>
  <c r="K278" i="1"/>
  <c r="J278" i="1"/>
  <c r="I278" i="1"/>
  <c r="G278" i="1"/>
  <c r="F278" i="1"/>
  <c r="E278" i="1"/>
  <c r="D278" i="1"/>
  <c r="Z277" i="1"/>
  <c r="Y277" i="1"/>
  <c r="X277" i="1"/>
  <c r="V277" i="1"/>
  <c r="U277" i="1"/>
  <c r="P277" i="1"/>
  <c r="O277" i="1"/>
  <c r="N277" i="1"/>
  <c r="M277" i="1"/>
  <c r="L277" i="1"/>
  <c r="K277" i="1"/>
  <c r="J277" i="1"/>
  <c r="I277" i="1"/>
  <c r="G277" i="1"/>
  <c r="F277" i="1"/>
  <c r="E277" i="1"/>
  <c r="D277" i="1"/>
  <c r="Z276" i="1"/>
  <c r="Y276" i="1"/>
  <c r="X276" i="1"/>
  <c r="V276" i="1"/>
  <c r="U276" i="1"/>
  <c r="P276" i="1"/>
  <c r="O276" i="1"/>
  <c r="N276" i="1"/>
  <c r="M276" i="1"/>
  <c r="L276" i="1"/>
  <c r="K276" i="1"/>
  <c r="J276" i="1"/>
  <c r="I276" i="1"/>
  <c r="G276" i="1"/>
  <c r="F276" i="1"/>
  <c r="E276" i="1"/>
  <c r="D276" i="1"/>
  <c r="Z275" i="1"/>
  <c r="Y275" i="1"/>
  <c r="X275" i="1"/>
  <c r="V275" i="1"/>
  <c r="U275" i="1"/>
  <c r="P275" i="1"/>
  <c r="O275" i="1"/>
  <c r="N275" i="1"/>
  <c r="M275" i="1"/>
  <c r="L275" i="1"/>
  <c r="K275" i="1"/>
  <c r="J275" i="1"/>
  <c r="I275" i="1"/>
  <c r="G275" i="1"/>
  <c r="F275" i="1"/>
  <c r="E275" i="1"/>
  <c r="D275" i="1"/>
  <c r="Z274" i="1"/>
  <c r="Y274" i="1"/>
  <c r="X274" i="1"/>
  <c r="V274" i="1"/>
  <c r="U274" i="1"/>
  <c r="P274" i="1"/>
  <c r="O274" i="1"/>
  <c r="N274" i="1"/>
  <c r="M274" i="1"/>
  <c r="L274" i="1"/>
  <c r="K274" i="1"/>
  <c r="J274" i="1"/>
  <c r="I274" i="1"/>
  <c r="G274" i="1"/>
  <c r="F274" i="1"/>
  <c r="E274" i="1"/>
  <c r="D274" i="1"/>
  <c r="Z273" i="1"/>
  <c r="Y273" i="1"/>
  <c r="X273" i="1"/>
  <c r="V273" i="1"/>
  <c r="U273" i="1"/>
  <c r="P273" i="1"/>
  <c r="O273" i="1"/>
  <c r="N273" i="1"/>
  <c r="M273" i="1"/>
  <c r="L273" i="1"/>
  <c r="K273" i="1"/>
  <c r="J273" i="1"/>
  <c r="I273" i="1"/>
  <c r="G273" i="1"/>
  <c r="F273" i="1"/>
  <c r="E273" i="1"/>
  <c r="D273" i="1"/>
  <c r="Z272" i="1"/>
  <c r="Y272" i="1"/>
  <c r="X272" i="1"/>
  <c r="V272" i="1"/>
  <c r="U272" i="1"/>
  <c r="P272" i="1"/>
  <c r="O272" i="1"/>
  <c r="N272" i="1"/>
  <c r="M272" i="1"/>
  <c r="L272" i="1"/>
  <c r="K272" i="1"/>
  <c r="J272" i="1"/>
  <c r="I272" i="1"/>
  <c r="G272" i="1"/>
  <c r="F272" i="1"/>
  <c r="E272" i="1"/>
  <c r="D272" i="1"/>
  <c r="Z271" i="1"/>
  <c r="Y271" i="1"/>
  <c r="X271" i="1"/>
  <c r="V271" i="1"/>
  <c r="U271" i="1"/>
  <c r="P271" i="1"/>
  <c r="O271" i="1"/>
  <c r="N271" i="1"/>
  <c r="M271" i="1"/>
  <c r="L271" i="1"/>
  <c r="K271" i="1"/>
  <c r="J271" i="1"/>
  <c r="I271" i="1"/>
  <c r="G271" i="1"/>
  <c r="F271" i="1"/>
  <c r="E271" i="1"/>
  <c r="D271" i="1"/>
  <c r="Z270" i="1"/>
  <c r="Y270" i="1"/>
  <c r="X270" i="1"/>
  <c r="V270" i="1"/>
  <c r="U270" i="1"/>
  <c r="P270" i="1"/>
  <c r="O270" i="1"/>
  <c r="N270" i="1"/>
  <c r="M270" i="1"/>
  <c r="L270" i="1"/>
  <c r="K270" i="1"/>
  <c r="J270" i="1"/>
  <c r="I270" i="1"/>
  <c r="G270" i="1"/>
  <c r="F270" i="1"/>
  <c r="E270" i="1"/>
  <c r="D270" i="1"/>
  <c r="Z269" i="1"/>
  <c r="Y269" i="1"/>
  <c r="X269" i="1"/>
  <c r="V269" i="1"/>
  <c r="U269" i="1"/>
  <c r="P269" i="1"/>
  <c r="O269" i="1"/>
  <c r="N269" i="1"/>
  <c r="M269" i="1"/>
  <c r="L269" i="1"/>
  <c r="K269" i="1"/>
  <c r="J269" i="1"/>
  <c r="I269" i="1"/>
  <c r="G269" i="1"/>
  <c r="F269" i="1"/>
  <c r="E269" i="1"/>
  <c r="D269" i="1"/>
  <c r="Z268" i="1"/>
  <c r="Y268" i="1"/>
  <c r="X268" i="1"/>
  <c r="V268" i="1"/>
  <c r="U268" i="1"/>
  <c r="P268" i="1"/>
  <c r="O268" i="1"/>
  <c r="N268" i="1"/>
  <c r="M268" i="1"/>
  <c r="L268" i="1"/>
  <c r="K268" i="1"/>
  <c r="J268" i="1"/>
  <c r="I268" i="1"/>
  <c r="G268" i="1"/>
  <c r="F268" i="1"/>
  <c r="E268" i="1"/>
  <c r="D268" i="1"/>
  <c r="Z263" i="1"/>
  <c r="Y263" i="1"/>
  <c r="X263" i="1"/>
  <c r="V263" i="1"/>
  <c r="U263" i="1"/>
  <c r="P263" i="1"/>
  <c r="O263" i="1"/>
  <c r="N263" i="1"/>
  <c r="M263" i="1"/>
  <c r="L263" i="1"/>
  <c r="K263" i="1"/>
  <c r="J263" i="1"/>
  <c r="I263" i="1"/>
  <c r="G263" i="1"/>
  <c r="F263" i="1"/>
  <c r="E263" i="1"/>
  <c r="D263" i="1"/>
  <c r="Z262" i="1"/>
  <c r="Y262" i="1"/>
  <c r="X262" i="1"/>
  <c r="V262" i="1"/>
  <c r="U262" i="1"/>
  <c r="P262" i="1"/>
  <c r="O262" i="1"/>
  <c r="N262" i="1"/>
  <c r="M262" i="1"/>
  <c r="L262" i="1"/>
  <c r="K262" i="1"/>
  <c r="J262" i="1"/>
  <c r="I262" i="1"/>
  <c r="G262" i="1"/>
  <c r="F262" i="1"/>
  <c r="E262" i="1"/>
  <c r="D262" i="1"/>
  <c r="Z261" i="1"/>
  <c r="Y261" i="1"/>
  <c r="X261" i="1"/>
  <c r="V261" i="1"/>
  <c r="U261" i="1"/>
  <c r="P261" i="1"/>
  <c r="O261" i="1"/>
  <c r="N261" i="1"/>
  <c r="M261" i="1"/>
  <c r="L261" i="1"/>
  <c r="K261" i="1"/>
  <c r="J261" i="1"/>
  <c r="I261" i="1"/>
  <c r="G261" i="1"/>
  <c r="F261" i="1"/>
  <c r="E261" i="1"/>
  <c r="D261" i="1"/>
  <c r="Z260" i="1"/>
  <c r="Y260" i="1"/>
  <c r="X260" i="1"/>
  <c r="V260" i="1"/>
  <c r="U260" i="1"/>
  <c r="P260" i="1"/>
  <c r="O260" i="1"/>
  <c r="N260" i="1"/>
  <c r="M260" i="1"/>
  <c r="L260" i="1"/>
  <c r="K260" i="1"/>
  <c r="J260" i="1"/>
  <c r="I260" i="1"/>
  <c r="G260" i="1"/>
  <c r="F260" i="1"/>
  <c r="E260" i="1"/>
  <c r="D260" i="1"/>
  <c r="Z259" i="1"/>
  <c r="Y259" i="1"/>
  <c r="X259" i="1"/>
  <c r="V259" i="1"/>
  <c r="U259" i="1"/>
  <c r="P259" i="1"/>
  <c r="O259" i="1"/>
  <c r="N259" i="1"/>
  <c r="M259" i="1"/>
  <c r="L259" i="1"/>
  <c r="K259" i="1"/>
  <c r="J259" i="1"/>
  <c r="I259" i="1"/>
  <c r="G259" i="1"/>
  <c r="F259" i="1"/>
  <c r="E259" i="1"/>
  <c r="D259" i="1"/>
  <c r="Z258" i="1"/>
  <c r="Y258" i="1"/>
  <c r="X258" i="1"/>
  <c r="V258" i="1"/>
  <c r="U258" i="1"/>
  <c r="P258" i="1"/>
  <c r="O258" i="1"/>
  <c r="N258" i="1"/>
  <c r="M258" i="1"/>
  <c r="L258" i="1"/>
  <c r="K258" i="1"/>
  <c r="J258" i="1"/>
  <c r="I258" i="1"/>
  <c r="G258" i="1"/>
  <c r="F258" i="1"/>
  <c r="E258" i="1"/>
  <c r="D258" i="1"/>
  <c r="Z257" i="1"/>
  <c r="Y257" i="1"/>
  <c r="X257" i="1"/>
  <c r="V257" i="1"/>
  <c r="U257" i="1"/>
  <c r="P257" i="1"/>
  <c r="O257" i="1"/>
  <c r="N257" i="1"/>
  <c r="M257" i="1"/>
  <c r="L257" i="1"/>
  <c r="K257" i="1"/>
  <c r="J257" i="1"/>
  <c r="I257" i="1"/>
  <c r="G257" i="1"/>
  <c r="F257" i="1"/>
  <c r="E257" i="1"/>
  <c r="D257" i="1"/>
  <c r="Z309" i="3"/>
  <c r="Y309" i="3"/>
  <c r="X309" i="3"/>
  <c r="V309" i="3"/>
  <c r="U309" i="3"/>
  <c r="P309" i="3"/>
  <c r="O309" i="3"/>
  <c r="N309" i="3"/>
  <c r="M309" i="3"/>
  <c r="L309" i="3"/>
  <c r="K309" i="3"/>
  <c r="J309" i="3"/>
  <c r="I309" i="3"/>
  <c r="G309" i="3"/>
  <c r="F309" i="3"/>
  <c r="E309" i="3"/>
  <c r="D309" i="3"/>
  <c r="Z308" i="3"/>
  <c r="Y308" i="3"/>
  <c r="X308" i="3"/>
  <c r="V308" i="3"/>
  <c r="U308" i="3"/>
  <c r="P308" i="3"/>
  <c r="O308" i="3"/>
  <c r="N308" i="3"/>
  <c r="M308" i="3"/>
  <c r="L308" i="3"/>
  <c r="K308" i="3"/>
  <c r="J308" i="3"/>
  <c r="I308" i="3"/>
  <c r="G308" i="3"/>
  <c r="F308" i="3"/>
  <c r="E308" i="3"/>
  <c r="D308" i="3"/>
  <c r="Z307" i="3"/>
  <c r="Y307" i="3"/>
  <c r="X307" i="3"/>
  <c r="V307" i="3"/>
  <c r="U307" i="3"/>
  <c r="P307" i="3"/>
  <c r="O307" i="3"/>
  <c r="N307" i="3"/>
  <c r="M307" i="3"/>
  <c r="L307" i="3"/>
  <c r="K307" i="3"/>
  <c r="J307" i="3"/>
  <c r="I307" i="3"/>
  <c r="G307" i="3"/>
  <c r="F307" i="3"/>
  <c r="E307" i="3"/>
  <c r="D307" i="3"/>
  <c r="Z306" i="3"/>
  <c r="Y306" i="3"/>
  <c r="X306" i="3"/>
  <c r="V306" i="3"/>
  <c r="U306" i="3"/>
  <c r="P306" i="3"/>
  <c r="O306" i="3"/>
  <c r="N306" i="3"/>
  <c r="M306" i="3"/>
  <c r="L306" i="3"/>
  <c r="K306" i="3"/>
  <c r="J306" i="3"/>
  <c r="I306" i="3"/>
  <c r="G306" i="3"/>
  <c r="F306" i="3"/>
  <c r="E306" i="3"/>
  <c r="D306" i="3"/>
  <c r="Z305" i="3"/>
  <c r="Y305" i="3"/>
  <c r="X305" i="3"/>
  <c r="V305" i="3"/>
  <c r="U305" i="3"/>
  <c r="P305" i="3"/>
  <c r="O305" i="3"/>
  <c r="N305" i="3"/>
  <c r="M305" i="3"/>
  <c r="L305" i="3"/>
  <c r="K305" i="3"/>
  <c r="J305" i="3"/>
  <c r="I305" i="3"/>
  <c r="G305" i="3"/>
  <c r="F305" i="3"/>
  <c r="E305" i="3"/>
  <c r="D305" i="3"/>
  <c r="Z304" i="3"/>
  <c r="Y304" i="3"/>
  <c r="X304" i="3"/>
  <c r="V304" i="3"/>
  <c r="U304" i="3"/>
  <c r="P304" i="3"/>
  <c r="O304" i="3"/>
  <c r="N304" i="3"/>
  <c r="M304" i="3"/>
  <c r="L304" i="3"/>
  <c r="K304" i="3"/>
  <c r="J304" i="3"/>
  <c r="I304" i="3"/>
  <c r="G304" i="3"/>
  <c r="F304" i="3"/>
  <c r="E304" i="3"/>
  <c r="D304" i="3"/>
  <c r="Z303" i="3"/>
  <c r="Y303" i="3"/>
  <c r="X303" i="3"/>
  <c r="V303" i="3"/>
  <c r="U303" i="3"/>
  <c r="P303" i="3"/>
  <c r="O303" i="3"/>
  <c r="N303" i="3"/>
  <c r="M303" i="3"/>
  <c r="L303" i="3"/>
  <c r="K303" i="3"/>
  <c r="J303" i="3"/>
  <c r="I303" i="3"/>
  <c r="G303" i="3"/>
  <c r="F303" i="3"/>
  <c r="E303" i="3"/>
  <c r="D303" i="3"/>
  <c r="Z302" i="3"/>
  <c r="Y302" i="3"/>
  <c r="X302" i="3"/>
  <c r="V302" i="3"/>
  <c r="U302" i="3"/>
  <c r="P302" i="3"/>
  <c r="O302" i="3"/>
  <c r="N302" i="3"/>
  <c r="M302" i="3"/>
  <c r="L302" i="3"/>
  <c r="K302" i="3"/>
  <c r="J302" i="3"/>
  <c r="I302" i="3"/>
  <c r="G302" i="3"/>
  <c r="F302" i="3"/>
  <c r="E302" i="3"/>
  <c r="D302" i="3"/>
  <c r="Z301" i="3"/>
  <c r="Y301" i="3"/>
  <c r="X301" i="3"/>
  <c r="V301" i="3"/>
  <c r="U301" i="3"/>
  <c r="P301" i="3"/>
  <c r="O301" i="3"/>
  <c r="N301" i="3"/>
  <c r="M301" i="3"/>
  <c r="L301" i="3"/>
  <c r="K301" i="3"/>
  <c r="J301" i="3"/>
  <c r="I301" i="3"/>
  <c r="G301" i="3"/>
  <c r="F301" i="3"/>
  <c r="E301" i="3"/>
  <c r="D301" i="3"/>
  <c r="Z300" i="3"/>
  <c r="Y300" i="3"/>
  <c r="X300" i="3"/>
  <c r="V300" i="3"/>
  <c r="U300" i="3"/>
  <c r="P300" i="3"/>
  <c r="O300" i="3"/>
  <c r="N300" i="3"/>
  <c r="M300" i="3"/>
  <c r="L300" i="3"/>
  <c r="K300" i="3"/>
  <c r="J300" i="3"/>
  <c r="I300" i="3"/>
  <c r="G300" i="3"/>
  <c r="F300" i="3"/>
  <c r="E300" i="3"/>
  <c r="D300" i="3"/>
  <c r="Z299" i="3"/>
  <c r="Y299" i="3"/>
  <c r="X299" i="3"/>
  <c r="V299" i="3"/>
  <c r="U299" i="3"/>
  <c r="P299" i="3"/>
  <c r="O299" i="3"/>
  <c r="N299" i="3"/>
  <c r="M299" i="3"/>
  <c r="L299" i="3"/>
  <c r="K299" i="3"/>
  <c r="J299" i="3"/>
  <c r="I299" i="3"/>
  <c r="G299" i="3"/>
  <c r="F299" i="3"/>
  <c r="E299" i="3"/>
  <c r="D299" i="3"/>
  <c r="Z298" i="3"/>
  <c r="Y298" i="3"/>
  <c r="X298" i="3"/>
  <c r="V298" i="3"/>
  <c r="U298" i="3"/>
  <c r="P298" i="3"/>
  <c r="O298" i="3"/>
  <c r="N298" i="3"/>
  <c r="M298" i="3"/>
  <c r="L298" i="3"/>
  <c r="K298" i="3"/>
  <c r="J298" i="3"/>
  <c r="I298" i="3"/>
  <c r="G298" i="3"/>
  <c r="F298" i="3"/>
  <c r="E298" i="3"/>
  <c r="D298" i="3"/>
  <c r="Z297" i="3"/>
  <c r="Y297" i="3"/>
  <c r="X297" i="3"/>
  <c r="V297" i="3"/>
  <c r="U297" i="3"/>
  <c r="P297" i="3"/>
  <c r="O297" i="3"/>
  <c r="N297" i="3"/>
  <c r="M297" i="3"/>
  <c r="L297" i="3"/>
  <c r="K297" i="3"/>
  <c r="J297" i="3"/>
  <c r="I297" i="3"/>
  <c r="G297" i="3"/>
  <c r="F297" i="3"/>
  <c r="E297" i="3"/>
  <c r="D297" i="3"/>
  <c r="Z296" i="3"/>
  <c r="Y296" i="3"/>
  <c r="X296" i="3"/>
  <c r="V296" i="3"/>
  <c r="U296" i="3"/>
  <c r="P296" i="3"/>
  <c r="O296" i="3"/>
  <c r="N296" i="3"/>
  <c r="M296" i="3"/>
  <c r="L296" i="3"/>
  <c r="K296" i="3"/>
  <c r="J296" i="3"/>
  <c r="I296" i="3"/>
  <c r="G296" i="3"/>
  <c r="F296" i="3"/>
  <c r="E296" i="3"/>
  <c r="D296" i="3"/>
  <c r="Z295" i="3"/>
  <c r="Y295" i="3"/>
  <c r="X295" i="3"/>
  <c r="V295" i="3"/>
  <c r="U295" i="3"/>
  <c r="P295" i="3"/>
  <c r="O295" i="3"/>
  <c r="N295" i="3"/>
  <c r="M295" i="3"/>
  <c r="L295" i="3"/>
  <c r="K295" i="3"/>
  <c r="J295" i="3"/>
  <c r="I295" i="3"/>
  <c r="G295" i="3"/>
  <c r="F295" i="3"/>
  <c r="E295" i="3"/>
  <c r="D295" i="3"/>
  <c r="Z294" i="3"/>
  <c r="Y294" i="3"/>
  <c r="X294" i="3"/>
  <c r="V294" i="3"/>
  <c r="U294" i="3"/>
  <c r="P294" i="3"/>
  <c r="O294" i="3"/>
  <c r="N294" i="3"/>
  <c r="M294" i="3"/>
  <c r="L294" i="3"/>
  <c r="K294" i="3"/>
  <c r="J294" i="3"/>
  <c r="I294" i="3"/>
  <c r="G294" i="3"/>
  <c r="F294" i="3"/>
  <c r="E294" i="3"/>
  <c r="D294" i="3"/>
  <c r="Z293" i="3"/>
  <c r="Y293" i="3"/>
  <c r="X293" i="3"/>
  <c r="V293" i="3"/>
  <c r="U293" i="3"/>
  <c r="P293" i="3"/>
  <c r="O293" i="3"/>
  <c r="N293" i="3"/>
  <c r="M293" i="3"/>
  <c r="L293" i="3"/>
  <c r="K293" i="3"/>
  <c r="J293" i="3"/>
  <c r="I293" i="3"/>
  <c r="G293" i="3"/>
  <c r="F293" i="3"/>
  <c r="E293" i="3"/>
  <c r="D293" i="3"/>
  <c r="Z292" i="3"/>
  <c r="Y292" i="3"/>
  <c r="X292" i="3"/>
  <c r="V292" i="3"/>
  <c r="U292" i="3"/>
  <c r="P292" i="3"/>
  <c r="O292" i="3"/>
  <c r="N292" i="3"/>
  <c r="M292" i="3"/>
  <c r="L292" i="3"/>
  <c r="K292" i="3"/>
  <c r="J292" i="3"/>
  <c r="I292" i="3"/>
  <c r="G292" i="3"/>
  <c r="F292" i="3"/>
  <c r="E292" i="3"/>
  <c r="D292" i="3"/>
  <c r="Z291" i="3"/>
  <c r="Y291" i="3"/>
  <c r="X291" i="3"/>
  <c r="V291" i="3"/>
  <c r="U291" i="3"/>
  <c r="P291" i="3"/>
  <c r="O291" i="3"/>
  <c r="N291" i="3"/>
  <c r="M291" i="3"/>
  <c r="L291" i="3"/>
  <c r="K291" i="3"/>
  <c r="J291" i="3"/>
  <c r="I291" i="3"/>
  <c r="G291" i="3"/>
  <c r="F291" i="3"/>
  <c r="E291" i="3"/>
  <c r="D291" i="3"/>
  <c r="Z290" i="3"/>
  <c r="Y290" i="3"/>
  <c r="X290" i="3"/>
  <c r="V290" i="3"/>
  <c r="U290" i="3"/>
  <c r="P290" i="3"/>
  <c r="O290" i="3"/>
  <c r="N290" i="3"/>
  <c r="M290" i="3"/>
  <c r="L290" i="3"/>
  <c r="K290" i="3"/>
  <c r="J290" i="3"/>
  <c r="I290" i="3"/>
  <c r="G290" i="3"/>
  <c r="F290" i="3"/>
  <c r="E290" i="3"/>
  <c r="D290" i="3"/>
  <c r="Z289" i="3"/>
  <c r="Y289" i="3"/>
  <c r="X289" i="3"/>
  <c r="V289" i="3"/>
  <c r="U289" i="3"/>
  <c r="P289" i="3"/>
  <c r="O289" i="3"/>
  <c r="N289" i="3"/>
  <c r="M289" i="3"/>
  <c r="L289" i="3"/>
  <c r="K289" i="3"/>
  <c r="J289" i="3"/>
  <c r="I289" i="3"/>
  <c r="G289" i="3"/>
  <c r="F289" i="3"/>
  <c r="E289" i="3"/>
  <c r="D289" i="3"/>
  <c r="Z288" i="3"/>
  <c r="Y288" i="3"/>
  <c r="X288" i="3"/>
  <c r="V288" i="3"/>
  <c r="U288" i="3"/>
  <c r="P288" i="3"/>
  <c r="O288" i="3"/>
  <c r="N288" i="3"/>
  <c r="M288" i="3"/>
  <c r="L288" i="3"/>
  <c r="K288" i="3"/>
  <c r="J288" i="3"/>
  <c r="I288" i="3"/>
  <c r="G288" i="3"/>
  <c r="F288" i="3"/>
  <c r="E288" i="3"/>
  <c r="D288" i="3"/>
  <c r="Z287" i="3"/>
  <c r="Y287" i="3"/>
  <c r="X287" i="3"/>
  <c r="V287" i="3"/>
  <c r="U287" i="3"/>
  <c r="P287" i="3"/>
  <c r="O287" i="3"/>
  <c r="N287" i="3"/>
  <c r="M287" i="3"/>
  <c r="L287" i="3"/>
  <c r="K287" i="3"/>
  <c r="J287" i="3"/>
  <c r="I287" i="3"/>
  <c r="G287" i="3"/>
  <c r="F287" i="3"/>
  <c r="E287" i="3"/>
  <c r="D287" i="3"/>
  <c r="Z286" i="3"/>
  <c r="Y286" i="3"/>
  <c r="X286" i="3"/>
  <c r="V286" i="3"/>
  <c r="U286" i="3"/>
  <c r="P286" i="3"/>
  <c r="O286" i="3"/>
  <c r="N286" i="3"/>
  <c r="M286" i="3"/>
  <c r="L286" i="3"/>
  <c r="K286" i="3"/>
  <c r="J286" i="3"/>
  <c r="I286" i="3"/>
  <c r="G286" i="3"/>
  <c r="F286" i="3"/>
  <c r="E286" i="3"/>
  <c r="D286" i="3"/>
  <c r="Z285" i="3"/>
  <c r="Y285" i="3"/>
  <c r="X285" i="3"/>
  <c r="V285" i="3"/>
  <c r="U285" i="3"/>
  <c r="P285" i="3"/>
  <c r="O285" i="3"/>
  <c r="N285" i="3"/>
  <c r="M285" i="3"/>
  <c r="L285" i="3"/>
  <c r="K285" i="3"/>
  <c r="J285" i="3"/>
  <c r="I285" i="3"/>
  <c r="G285" i="3"/>
  <c r="F285" i="3"/>
  <c r="E285" i="3"/>
  <c r="D285" i="3"/>
  <c r="Z284" i="3"/>
  <c r="Y284" i="3"/>
  <c r="X284" i="3"/>
  <c r="V284" i="3"/>
  <c r="U284" i="3"/>
  <c r="P284" i="3"/>
  <c r="O284" i="3"/>
  <c r="N284" i="3"/>
  <c r="M284" i="3"/>
  <c r="L284" i="3"/>
  <c r="K284" i="3"/>
  <c r="J284" i="3"/>
  <c r="I284" i="3"/>
  <c r="G284" i="3"/>
  <c r="F284" i="3"/>
  <c r="E284" i="3"/>
  <c r="D284" i="3"/>
  <c r="Z283" i="3"/>
  <c r="Y283" i="3"/>
  <c r="X283" i="3"/>
  <c r="V283" i="3"/>
  <c r="U283" i="3"/>
  <c r="P283" i="3"/>
  <c r="O283" i="3"/>
  <c r="N283" i="3"/>
  <c r="M283" i="3"/>
  <c r="L283" i="3"/>
  <c r="K283" i="3"/>
  <c r="J283" i="3"/>
  <c r="I283" i="3"/>
  <c r="G283" i="3"/>
  <c r="F283" i="3"/>
  <c r="E283" i="3"/>
  <c r="D283" i="3"/>
  <c r="Z282" i="3"/>
  <c r="Y282" i="3"/>
  <c r="X282" i="3"/>
  <c r="V282" i="3"/>
  <c r="U282" i="3"/>
  <c r="P282" i="3"/>
  <c r="O282" i="3"/>
  <c r="N282" i="3"/>
  <c r="M282" i="3"/>
  <c r="L282" i="3"/>
  <c r="K282" i="3"/>
  <c r="J282" i="3"/>
  <c r="I282" i="3"/>
  <c r="G282" i="3"/>
  <c r="F282" i="3"/>
  <c r="E282" i="3"/>
  <c r="D282" i="3"/>
  <c r="Z281" i="3"/>
  <c r="Y281" i="3"/>
  <c r="X281" i="3"/>
  <c r="V281" i="3"/>
  <c r="U281" i="3"/>
  <c r="P281" i="3"/>
  <c r="O281" i="3"/>
  <c r="N281" i="3"/>
  <c r="M281" i="3"/>
  <c r="L281" i="3"/>
  <c r="K281" i="3"/>
  <c r="J281" i="3"/>
  <c r="I281" i="3"/>
  <c r="G281" i="3"/>
  <c r="F281" i="3"/>
  <c r="E281" i="3"/>
  <c r="D281" i="3"/>
  <c r="Z280" i="3"/>
  <c r="Y280" i="3"/>
  <c r="X280" i="3"/>
  <c r="V280" i="3"/>
  <c r="U280" i="3"/>
  <c r="P280" i="3"/>
  <c r="O280" i="3"/>
  <c r="N280" i="3"/>
  <c r="M280" i="3"/>
  <c r="L280" i="3"/>
  <c r="K280" i="3"/>
  <c r="J280" i="3"/>
  <c r="I280" i="3"/>
  <c r="G280" i="3"/>
  <c r="F280" i="3"/>
  <c r="E280" i="3"/>
  <c r="D280" i="3"/>
  <c r="Z279" i="3"/>
  <c r="Y279" i="3"/>
  <c r="X279" i="3"/>
  <c r="V279" i="3"/>
  <c r="U279" i="3"/>
  <c r="P279" i="3"/>
  <c r="O279" i="3"/>
  <c r="N279" i="3"/>
  <c r="M279" i="3"/>
  <c r="L279" i="3"/>
  <c r="K279" i="3"/>
  <c r="J279" i="3"/>
  <c r="I279" i="3"/>
  <c r="G279" i="3"/>
  <c r="F279" i="3"/>
  <c r="E279" i="3"/>
  <c r="D279" i="3"/>
  <c r="Z278" i="3"/>
  <c r="Y278" i="3"/>
  <c r="X278" i="3"/>
  <c r="V278" i="3"/>
  <c r="U278" i="3"/>
  <c r="P278" i="3"/>
  <c r="O278" i="3"/>
  <c r="N278" i="3"/>
  <c r="M278" i="3"/>
  <c r="L278" i="3"/>
  <c r="K278" i="3"/>
  <c r="J278" i="3"/>
  <c r="I278" i="3"/>
  <c r="G278" i="3"/>
  <c r="F278" i="3"/>
  <c r="E278" i="3"/>
  <c r="D278" i="3"/>
  <c r="Z277" i="3"/>
  <c r="Y277" i="3"/>
  <c r="X277" i="3"/>
  <c r="V277" i="3"/>
  <c r="U277" i="3"/>
  <c r="P277" i="3"/>
  <c r="O277" i="3"/>
  <c r="N277" i="3"/>
  <c r="M277" i="3"/>
  <c r="L277" i="3"/>
  <c r="K277" i="3"/>
  <c r="J277" i="3"/>
  <c r="I277" i="3"/>
  <c r="G277" i="3"/>
  <c r="F277" i="3"/>
  <c r="E277" i="3"/>
  <c r="D277" i="3"/>
  <c r="Z276" i="3"/>
  <c r="Y276" i="3"/>
  <c r="X276" i="3"/>
  <c r="V276" i="3"/>
  <c r="U276" i="3"/>
  <c r="P276" i="3"/>
  <c r="O276" i="3"/>
  <c r="N276" i="3"/>
  <c r="M276" i="3"/>
  <c r="L276" i="3"/>
  <c r="K276" i="3"/>
  <c r="J276" i="3"/>
  <c r="I276" i="3"/>
  <c r="G276" i="3"/>
  <c r="F276" i="3"/>
  <c r="E276" i="3"/>
  <c r="D276" i="3"/>
  <c r="Z275" i="3"/>
  <c r="Y275" i="3"/>
  <c r="X275" i="3"/>
  <c r="V275" i="3"/>
  <c r="U275" i="3"/>
  <c r="P275" i="3"/>
  <c r="O275" i="3"/>
  <c r="N275" i="3"/>
  <c r="M275" i="3"/>
  <c r="L275" i="3"/>
  <c r="K275" i="3"/>
  <c r="J275" i="3"/>
  <c r="I275" i="3"/>
  <c r="G275" i="3"/>
  <c r="F275" i="3"/>
  <c r="E275" i="3"/>
  <c r="D275" i="3"/>
  <c r="Z274" i="3"/>
  <c r="Y274" i="3"/>
  <c r="X274" i="3"/>
  <c r="V274" i="3"/>
  <c r="U274" i="3"/>
  <c r="P274" i="3"/>
  <c r="O274" i="3"/>
  <c r="N274" i="3"/>
  <c r="M274" i="3"/>
  <c r="L274" i="3"/>
  <c r="K274" i="3"/>
  <c r="J274" i="3"/>
  <c r="I274" i="3"/>
  <c r="G274" i="3"/>
  <c r="F274" i="3"/>
  <c r="E274" i="3"/>
  <c r="D274" i="3"/>
  <c r="Z273" i="3"/>
  <c r="Y273" i="3"/>
  <c r="X273" i="3"/>
  <c r="V273" i="3"/>
  <c r="U273" i="3"/>
  <c r="P273" i="3"/>
  <c r="O273" i="3"/>
  <c r="N273" i="3"/>
  <c r="M273" i="3"/>
  <c r="L273" i="3"/>
  <c r="K273" i="3"/>
  <c r="J273" i="3"/>
  <c r="I273" i="3"/>
  <c r="G273" i="3"/>
  <c r="F273" i="3"/>
  <c r="E273" i="3"/>
  <c r="D273" i="3"/>
  <c r="Z272" i="3"/>
  <c r="Y272" i="3"/>
  <c r="X272" i="3"/>
  <c r="V272" i="3"/>
  <c r="U272" i="3"/>
  <c r="P272" i="3"/>
  <c r="O272" i="3"/>
  <c r="N272" i="3"/>
  <c r="M272" i="3"/>
  <c r="L272" i="3"/>
  <c r="K272" i="3"/>
  <c r="J272" i="3"/>
  <c r="I272" i="3"/>
  <c r="G272" i="3"/>
  <c r="F272" i="3"/>
  <c r="E272" i="3"/>
  <c r="D272" i="3"/>
  <c r="Z271" i="3"/>
  <c r="Y271" i="3"/>
  <c r="X271" i="3"/>
  <c r="V271" i="3"/>
  <c r="U271" i="3"/>
  <c r="P271" i="3"/>
  <c r="O271" i="3"/>
  <c r="N271" i="3"/>
  <c r="M271" i="3"/>
  <c r="L271" i="3"/>
  <c r="K271" i="3"/>
  <c r="J271" i="3"/>
  <c r="I271" i="3"/>
  <c r="G271" i="3"/>
  <c r="F271" i="3"/>
  <c r="E271" i="3"/>
  <c r="D271" i="3"/>
  <c r="Z270" i="3"/>
  <c r="Y270" i="3"/>
  <c r="X270" i="3"/>
  <c r="V270" i="3"/>
  <c r="U270" i="3"/>
  <c r="P270" i="3"/>
  <c r="O270" i="3"/>
  <c r="N270" i="3"/>
  <c r="M270" i="3"/>
  <c r="L270" i="3"/>
  <c r="K270" i="3"/>
  <c r="J270" i="3"/>
  <c r="I270" i="3"/>
  <c r="G270" i="3"/>
  <c r="F270" i="3"/>
  <c r="E270" i="3"/>
  <c r="D270" i="3"/>
  <c r="Z269" i="3"/>
  <c r="Y269" i="3"/>
  <c r="X269" i="3"/>
  <c r="V269" i="3"/>
  <c r="U269" i="3"/>
  <c r="P269" i="3"/>
  <c r="O269" i="3"/>
  <c r="N269" i="3"/>
  <c r="M269" i="3"/>
  <c r="L269" i="3"/>
  <c r="K269" i="3"/>
  <c r="J269" i="3"/>
  <c r="I269" i="3"/>
  <c r="G269" i="3"/>
  <c r="F269" i="3"/>
  <c r="E269" i="3"/>
  <c r="D269" i="3"/>
  <c r="Z268" i="3"/>
  <c r="Y268" i="3"/>
  <c r="X268" i="3"/>
  <c r="V268" i="3"/>
  <c r="U268" i="3"/>
  <c r="P268" i="3"/>
  <c r="O268" i="3"/>
  <c r="N268" i="3"/>
  <c r="M268" i="3"/>
  <c r="L268" i="3"/>
  <c r="K268" i="3"/>
  <c r="J268" i="3"/>
  <c r="I268" i="3"/>
  <c r="G268" i="3"/>
  <c r="F268" i="3"/>
  <c r="E268" i="3"/>
  <c r="D268" i="3"/>
  <c r="Z263" i="3"/>
  <c r="Y263" i="3"/>
  <c r="X263" i="3"/>
  <c r="V263" i="3"/>
  <c r="U263" i="3"/>
  <c r="P263" i="3"/>
  <c r="O263" i="3"/>
  <c r="N263" i="3"/>
  <c r="M263" i="3"/>
  <c r="L263" i="3"/>
  <c r="K263" i="3"/>
  <c r="J263" i="3"/>
  <c r="I263" i="3"/>
  <c r="G263" i="3"/>
  <c r="F263" i="3"/>
  <c r="E263" i="3"/>
  <c r="D263" i="3"/>
  <c r="Z262" i="3"/>
  <c r="Y262" i="3"/>
  <c r="X262" i="3"/>
  <c r="V262" i="3"/>
  <c r="U262" i="3"/>
  <c r="P262" i="3"/>
  <c r="O262" i="3"/>
  <c r="N262" i="3"/>
  <c r="M262" i="3"/>
  <c r="L262" i="3"/>
  <c r="K262" i="3"/>
  <c r="J262" i="3"/>
  <c r="I262" i="3"/>
  <c r="G262" i="3"/>
  <c r="F262" i="3"/>
  <c r="E262" i="3"/>
  <c r="D262" i="3"/>
  <c r="Z261" i="3"/>
  <c r="Y261" i="3"/>
  <c r="X261" i="3"/>
  <c r="V261" i="3"/>
  <c r="U261" i="3"/>
  <c r="P261" i="3"/>
  <c r="O261" i="3"/>
  <c r="N261" i="3"/>
  <c r="M261" i="3"/>
  <c r="L261" i="3"/>
  <c r="K261" i="3"/>
  <c r="J261" i="3"/>
  <c r="I261" i="3"/>
  <c r="G261" i="3"/>
  <c r="F261" i="3"/>
  <c r="E261" i="3"/>
  <c r="D261" i="3"/>
  <c r="Z260" i="3"/>
  <c r="Y260" i="3"/>
  <c r="X260" i="3"/>
  <c r="V260" i="3"/>
  <c r="U260" i="3"/>
  <c r="P260" i="3"/>
  <c r="O260" i="3"/>
  <c r="N260" i="3"/>
  <c r="M260" i="3"/>
  <c r="L260" i="3"/>
  <c r="K260" i="3"/>
  <c r="J260" i="3"/>
  <c r="I260" i="3"/>
  <c r="G260" i="3"/>
  <c r="F260" i="3"/>
  <c r="E260" i="3"/>
  <c r="D260" i="3"/>
  <c r="Z259" i="3"/>
  <c r="Y259" i="3"/>
  <c r="X259" i="3"/>
  <c r="V259" i="3"/>
  <c r="U259" i="3"/>
  <c r="P259" i="3"/>
  <c r="O259" i="3"/>
  <c r="N259" i="3"/>
  <c r="M259" i="3"/>
  <c r="L259" i="3"/>
  <c r="K259" i="3"/>
  <c r="J259" i="3"/>
  <c r="I259" i="3"/>
  <c r="G259" i="3"/>
  <c r="F259" i="3"/>
  <c r="E259" i="3"/>
  <c r="D259" i="3"/>
  <c r="Z258" i="3"/>
  <c r="Y258" i="3"/>
  <c r="X258" i="3"/>
  <c r="V258" i="3"/>
  <c r="U258" i="3"/>
  <c r="P258" i="3"/>
  <c r="O258" i="3"/>
  <c r="N258" i="3"/>
  <c r="M258" i="3"/>
  <c r="L258" i="3"/>
  <c r="K258" i="3"/>
  <c r="J258" i="3"/>
  <c r="I258" i="3"/>
  <c r="G258" i="3"/>
  <c r="F258" i="3"/>
  <c r="E258" i="3"/>
  <c r="D258" i="3"/>
  <c r="Z257" i="3"/>
  <c r="Y257" i="3"/>
  <c r="X257" i="3"/>
  <c r="V257" i="3"/>
  <c r="U257" i="3"/>
  <c r="P257" i="3"/>
  <c r="O257" i="3"/>
  <c r="N257" i="3"/>
  <c r="M257" i="3"/>
  <c r="L257" i="3"/>
  <c r="K257" i="3"/>
  <c r="J257" i="3"/>
  <c r="I257" i="3"/>
  <c r="G257" i="3"/>
  <c r="F257" i="3"/>
  <c r="E257" i="3"/>
  <c r="D257" i="3"/>
  <c r="Z309" i="4"/>
  <c r="Y309" i="4"/>
  <c r="X309" i="4"/>
  <c r="V309" i="4"/>
  <c r="U309" i="4"/>
  <c r="P309" i="4"/>
  <c r="O309" i="4"/>
  <c r="N309" i="4"/>
  <c r="M309" i="4"/>
  <c r="L309" i="4"/>
  <c r="K309" i="4"/>
  <c r="J309" i="4"/>
  <c r="I309" i="4"/>
  <c r="G309" i="4"/>
  <c r="F309" i="4"/>
  <c r="E309" i="4"/>
  <c r="D309" i="4"/>
  <c r="Z308" i="4"/>
  <c r="Y308" i="4"/>
  <c r="X308" i="4"/>
  <c r="V308" i="4"/>
  <c r="U308" i="4"/>
  <c r="P308" i="4"/>
  <c r="O308" i="4"/>
  <c r="N308" i="4"/>
  <c r="M308" i="4"/>
  <c r="L308" i="4"/>
  <c r="K308" i="4"/>
  <c r="J308" i="4"/>
  <c r="I308" i="4"/>
  <c r="G308" i="4"/>
  <c r="F308" i="4"/>
  <c r="E308" i="4"/>
  <c r="D308" i="4"/>
  <c r="Z307" i="4"/>
  <c r="Y307" i="4"/>
  <c r="X307" i="4"/>
  <c r="V307" i="4"/>
  <c r="U307" i="4"/>
  <c r="P307" i="4"/>
  <c r="O307" i="4"/>
  <c r="N307" i="4"/>
  <c r="M307" i="4"/>
  <c r="L307" i="4"/>
  <c r="K307" i="4"/>
  <c r="J307" i="4"/>
  <c r="I307" i="4"/>
  <c r="G307" i="4"/>
  <c r="F307" i="4"/>
  <c r="E307" i="4"/>
  <c r="D307" i="4"/>
  <c r="Z306" i="4"/>
  <c r="Y306" i="4"/>
  <c r="X306" i="4"/>
  <c r="V306" i="4"/>
  <c r="U306" i="4"/>
  <c r="P306" i="4"/>
  <c r="O306" i="4"/>
  <c r="N306" i="4"/>
  <c r="M306" i="4"/>
  <c r="L306" i="4"/>
  <c r="K306" i="4"/>
  <c r="J306" i="4"/>
  <c r="I306" i="4"/>
  <c r="G306" i="4"/>
  <c r="F306" i="4"/>
  <c r="E306" i="4"/>
  <c r="D306" i="4"/>
  <c r="Z305" i="4"/>
  <c r="Y305" i="4"/>
  <c r="X305" i="4"/>
  <c r="V305" i="4"/>
  <c r="U305" i="4"/>
  <c r="P305" i="4"/>
  <c r="O305" i="4"/>
  <c r="N305" i="4"/>
  <c r="M305" i="4"/>
  <c r="L305" i="4"/>
  <c r="K305" i="4"/>
  <c r="J305" i="4"/>
  <c r="I305" i="4"/>
  <c r="G305" i="4"/>
  <c r="F305" i="4"/>
  <c r="E305" i="4"/>
  <c r="D305" i="4"/>
  <c r="Z304" i="4"/>
  <c r="Y304" i="4"/>
  <c r="X304" i="4"/>
  <c r="V304" i="4"/>
  <c r="U304" i="4"/>
  <c r="P304" i="4"/>
  <c r="O304" i="4"/>
  <c r="N304" i="4"/>
  <c r="M304" i="4"/>
  <c r="L304" i="4"/>
  <c r="K304" i="4"/>
  <c r="J304" i="4"/>
  <c r="I304" i="4"/>
  <c r="G304" i="4"/>
  <c r="F304" i="4"/>
  <c r="E304" i="4"/>
  <c r="D304" i="4"/>
  <c r="Z303" i="4"/>
  <c r="Y303" i="4"/>
  <c r="X303" i="4"/>
  <c r="V303" i="4"/>
  <c r="U303" i="4"/>
  <c r="P303" i="4"/>
  <c r="O303" i="4"/>
  <c r="N303" i="4"/>
  <c r="M303" i="4"/>
  <c r="L303" i="4"/>
  <c r="K303" i="4"/>
  <c r="J303" i="4"/>
  <c r="I303" i="4"/>
  <c r="G303" i="4"/>
  <c r="F303" i="4"/>
  <c r="E303" i="4"/>
  <c r="D303" i="4"/>
  <c r="Z302" i="4"/>
  <c r="Y302" i="4"/>
  <c r="X302" i="4"/>
  <c r="V302" i="4"/>
  <c r="U302" i="4"/>
  <c r="P302" i="4"/>
  <c r="O302" i="4"/>
  <c r="N302" i="4"/>
  <c r="M302" i="4"/>
  <c r="L302" i="4"/>
  <c r="K302" i="4"/>
  <c r="J302" i="4"/>
  <c r="I302" i="4"/>
  <c r="G302" i="4"/>
  <c r="F302" i="4"/>
  <c r="E302" i="4"/>
  <c r="D302" i="4"/>
  <c r="Z301" i="4"/>
  <c r="Y301" i="4"/>
  <c r="X301" i="4"/>
  <c r="V301" i="4"/>
  <c r="U301" i="4"/>
  <c r="P301" i="4"/>
  <c r="O301" i="4"/>
  <c r="N301" i="4"/>
  <c r="M301" i="4"/>
  <c r="L301" i="4"/>
  <c r="K301" i="4"/>
  <c r="J301" i="4"/>
  <c r="I301" i="4"/>
  <c r="G301" i="4"/>
  <c r="F301" i="4"/>
  <c r="E301" i="4"/>
  <c r="D301" i="4"/>
  <c r="Z300" i="4"/>
  <c r="Y300" i="4"/>
  <c r="X300" i="4"/>
  <c r="V300" i="4"/>
  <c r="U300" i="4"/>
  <c r="P300" i="4"/>
  <c r="O300" i="4"/>
  <c r="N300" i="4"/>
  <c r="M300" i="4"/>
  <c r="L300" i="4"/>
  <c r="K300" i="4"/>
  <c r="J300" i="4"/>
  <c r="I300" i="4"/>
  <c r="G300" i="4"/>
  <c r="F300" i="4"/>
  <c r="E300" i="4"/>
  <c r="D300" i="4"/>
  <c r="Z299" i="4"/>
  <c r="Y299" i="4"/>
  <c r="X299" i="4"/>
  <c r="V299" i="4"/>
  <c r="U299" i="4"/>
  <c r="P299" i="4"/>
  <c r="O299" i="4"/>
  <c r="N299" i="4"/>
  <c r="M299" i="4"/>
  <c r="L299" i="4"/>
  <c r="K299" i="4"/>
  <c r="J299" i="4"/>
  <c r="I299" i="4"/>
  <c r="G299" i="4"/>
  <c r="F299" i="4"/>
  <c r="E299" i="4"/>
  <c r="D299" i="4"/>
  <c r="Z298" i="4"/>
  <c r="Y298" i="4"/>
  <c r="X298" i="4"/>
  <c r="V298" i="4"/>
  <c r="U298" i="4"/>
  <c r="P298" i="4"/>
  <c r="O298" i="4"/>
  <c r="N298" i="4"/>
  <c r="M298" i="4"/>
  <c r="L298" i="4"/>
  <c r="K298" i="4"/>
  <c r="J298" i="4"/>
  <c r="I298" i="4"/>
  <c r="G298" i="4"/>
  <c r="F298" i="4"/>
  <c r="E298" i="4"/>
  <c r="D298" i="4"/>
  <c r="Z297" i="4"/>
  <c r="Y297" i="4"/>
  <c r="X297" i="4"/>
  <c r="V297" i="4"/>
  <c r="U297" i="4"/>
  <c r="P297" i="4"/>
  <c r="O297" i="4"/>
  <c r="N297" i="4"/>
  <c r="M297" i="4"/>
  <c r="L297" i="4"/>
  <c r="K297" i="4"/>
  <c r="J297" i="4"/>
  <c r="I297" i="4"/>
  <c r="G297" i="4"/>
  <c r="F297" i="4"/>
  <c r="E297" i="4"/>
  <c r="D297" i="4"/>
  <c r="Z296" i="4"/>
  <c r="Y296" i="4"/>
  <c r="X296" i="4"/>
  <c r="V296" i="4"/>
  <c r="U296" i="4"/>
  <c r="P296" i="4"/>
  <c r="O296" i="4"/>
  <c r="N296" i="4"/>
  <c r="M296" i="4"/>
  <c r="L296" i="4"/>
  <c r="K296" i="4"/>
  <c r="J296" i="4"/>
  <c r="I296" i="4"/>
  <c r="G296" i="4"/>
  <c r="F296" i="4"/>
  <c r="E296" i="4"/>
  <c r="D296" i="4"/>
  <c r="Z295" i="4"/>
  <c r="Y295" i="4"/>
  <c r="X295" i="4"/>
  <c r="V295" i="4"/>
  <c r="U295" i="4"/>
  <c r="P295" i="4"/>
  <c r="O295" i="4"/>
  <c r="N295" i="4"/>
  <c r="M295" i="4"/>
  <c r="L295" i="4"/>
  <c r="K295" i="4"/>
  <c r="J295" i="4"/>
  <c r="I295" i="4"/>
  <c r="G295" i="4"/>
  <c r="F295" i="4"/>
  <c r="E295" i="4"/>
  <c r="D295" i="4"/>
  <c r="Z294" i="4"/>
  <c r="Y294" i="4"/>
  <c r="X294" i="4"/>
  <c r="V294" i="4"/>
  <c r="U294" i="4"/>
  <c r="P294" i="4"/>
  <c r="O294" i="4"/>
  <c r="N294" i="4"/>
  <c r="M294" i="4"/>
  <c r="L294" i="4"/>
  <c r="K294" i="4"/>
  <c r="J294" i="4"/>
  <c r="I294" i="4"/>
  <c r="G294" i="4"/>
  <c r="F294" i="4"/>
  <c r="E294" i="4"/>
  <c r="D294" i="4"/>
  <c r="Z293" i="4"/>
  <c r="Y293" i="4"/>
  <c r="X293" i="4"/>
  <c r="V293" i="4"/>
  <c r="U293" i="4"/>
  <c r="P293" i="4"/>
  <c r="O293" i="4"/>
  <c r="N293" i="4"/>
  <c r="M293" i="4"/>
  <c r="L293" i="4"/>
  <c r="K293" i="4"/>
  <c r="J293" i="4"/>
  <c r="I293" i="4"/>
  <c r="G293" i="4"/>
  <c r="F293" i="4"/>
  <c r="E293" i="4"/>
  <c r="D293" i="4"/>
  <c r="Z292" i="4"/>
  <c r="Y292" i="4"/>
  <c r="X292" i="4"/>
  <c r="V292" i="4"/>
  <c r="U292" i="4"/>
  <c r="P292" i="4"/>
  <c r="O292" i="4"/>
  <c r="N292" i="4"/>
  <c r="M292" i="4"/>
  <c r="L292" i="4"/>
  <c r="K292" i="4"/>
  <c r="J292" i="4"/>
  <c r="I292" i="4"/>
  <c r="G292" i="4"/>
  <c r="F292" i="4"/>
  <c r="E292" i="4"/>
  <c r="D292" i="4"/>
  <c r="Z291" i="4"/>
  <c r="Y291" i="4"/>
  <c r="X291" i="4"/>
  <c r="V291" i="4"/>
  <c r="U291" i="4"/>
  <c r="P291" i="4"/>
  <c r="O291" i="4"/>
  <c r="N291" i="4"/>
  <c r="M291" i="4"/>
  <c r="L291" i="4"/>
  <c r="K291" i="4"/>
  <c r="J291" i="4"/>
  <c r="I291" i="4"/>
  <c r="G291" i="4"/>
  <c r="F291" i="4"/>
  <c r="E291" i="4"/>
  <c r="D291" i="4"/>
  <c r="Z290" i="4"/>
  <c r="Y290" i="4"/>
  <c r="X290" i="4"/>
  <c r="V290" i="4"/>
  <c r="U290" i="4"/>
  <c r="P290" i="4"/>
  <c r="O290" i="4"/>
  <c r="N290" i="4"/>
  <c r="M290" i="4"/>
  <c r="L290" i="4"/>
  <c r="K290" i="4"/>
  <c r="J290" i="4"/>
  <c r="I290" i="4"/>
  <c r="G290" i="4"/>
  <c r="F290" i="4"/>
  <c r="E290" i="4"/>
  <c r="D290" i="4"/>
  <c r="Z289" i="4"/>
  <c r="Y289" i="4"/>
  <c r="X289" i="4"/>
  <c r="V289" i="4"/>
  <c r="U289" i="4"/>
  <c r="P289" i="4"/>
  <c r="O289" i="4"/>
  <c r="N289" i="4"/>
  <c r="M289" i="4"/>
  <c r="L289" i="4"/>
  <c r="K289" i="4"/>
  <c r="J289" i="4"/>
  <c r="I289" i="4"/>
  <c r="G289" i="4"/>
  <c r="F289" i="4"/>
  <c r="E289" i="4"/>
  <c r="D289" i="4"/>
  <c r="Z288" i="4"/>
  <c r="Y288" i="4"/>
  <c r="X288" i="4"/>
  <c r="V288" i="4"/>
  <c r="U288" i="4"/>
  <c r="P288" i="4"/>
  <c r="O288" i="4"/>
  <c r="N288" i="4"/>
  <c r="M288" i="4"/>
  <c r="L288" i="4"/>
  <c r="K288" i="4"/>
  <c r="J288" i="4"/>
  <c r="I288" i="4"/>
  <c r="G288" i="4"/>
  <c r="F288" i="4"/>
  <c r="E288" i="4"/>
  <c r="D288" i="4"/>
  <c r="Z287" i="4"/>
  <c r="Y287" i="4"/>
  <c r="X287" i="4"/>
  <c r="V287" i="4"/>
  <c r="U287" i="4"/>
  <c r="P287" i="4"/>
  <c r="O287" i="4"/>
  <c r="N287" i="4"/>
  <c r="M287" i="4"/>
  <c r="L287" i="4"/>
  <c r="K287" i="4"/>
  <c r="J287" i="4"/>
  <c r="I287" i="4"/>
  <c r="G287" i="4"/>
  <c r="F287" i="4"/>
  <c r="E287" i="4"/>
  <c r="D287" i="4"/>
  <c r="Z286" i="4"/>
  <c r="Y286" i="4"/>
  <c r="X286" i="4"/>
  <c r="V286" i="4"/>
  <c r="U286" i="4"/>
  <c r="P286" i="4"/>
  <c r="O286" i="4"/>
  <c r="N286" i="4"/>
  <c r="M286" i="4"/>
  <c r="L286" i="4"/>
  <c r="K286" i="4"/>
  <c r="J286" i="4"/>
  <c r="I286" i="4"/>
  <c r="G286" i="4"/>
  <c r="F286" i="4"/>
  <c r="E286" i="4"/>
  <c r="D286" i="4"/>
  <c r="Z285" i="4"/>
  <c r="Y285" i="4"/>
  <c r="X285" i="4"/>
  <c r="V285" i="4"/>
  <c r="U285" i="4"/>
  <c r="P285" i="4"/>
  <c r="O285" i="4"/>
  <c r="N285" i="4"/>
  <c r="M285" i="4"/>
  <c r="L285" i="4"/>
  <c r="K285" i="4"/>
  <c r="J285" i="4"/>
  <c r="I285" i="4"/>
  <c r="G285" i="4"/>
  <c r="F285" i="4"/>
  <c r="E285" i="4"/>
  <c r="D285" i="4"/>
  <c r="Z284" i="4"/>
  <c r="Y284" i="4"/>
  <c r="X284" i="4"/>
  <c r="V284" i="4"/>
  <c r="U284" i="4"/>
  <c r="P284" i="4"/>
  <c r="O284" i="4"/>
  <c r="N284" i="4"/>
  <c r="M284" i="4"/>
  <c r="L284" i="4"/>
  <c r="K284" i="4"/>
  <c r="J284" i="4"/>
  <c r="I284" i="4"/>
  <c r="G284" i="4"/>
  <c r="F284" i="4"/>
  <c r="E284" i="4"/>
  <c r="D284" i="4"/>
  <c r="Z283" i="4"/>
  <c r="Y283" i="4"/>
  <c r="X283" i="4"/>
  <c r="V283" i="4"/>
  <c r="U283" i="4"/>
  <c r="P283" i="4"/>
  <c r="O283" i="4"/>
  <c r="N283" i="4"/>
  <c r="M283" i="4"/>
  <c r="L283" i="4"/>
  <c r="K283" i="4"/>
  <c r="J283" i="4"/>
  <c r="I283" i="4"/>
  <c r="G283" i="4"/>
  <c r="F283" i="4"/>
  <c r="E283" i="4"/>
  <c r="D283" i="4"/>
  <c r="Z282" i="4"/>
  <c r="Y282" i="4"/>
  <c r="X282" i="4"/>
  <c r="V282" i="4"/>
  <c r="U282" i="4"/>
  <c r="P282" i="4"/>
  <c r="O282" i="4"/>
  <c r="N282" i="4"/>
  <c r="M282" i="4"/>
  <c r="L282" i="4"/>
  <c r="K282" i="4"/>
  <c r="J282" i="4"/>
  <c r="I282" i="4"/>
  <c r="G282" i="4"/>
  <c r="F282" i="4"/>
  <c r="E282" i="4"/>
  <c r="D282" i="4"/>
  <c r="Z281" i="4"/>
  <c r="Y281" i="4"/>
  <c r="X281" i="4"/>
  <c r="V281" i="4"/>
  <c r="U281" i="4"/>
  <c r="P281" i="4"/>
  <c r="O281" i="4"/>
  <c r="N281" i="4"/>
  <c r="M281" i="4"/>
  <c r="L281" i="4"/>
  <c r="K281" i="4"/>
  <c r="J281" i="4"/>
  <c r="I281" i="4"/>
  <c r="G281" i="4"/>
  <c r="F281" i="4"/>
  <c r="E281" i="4"/>
  <c r="D281" i="4"/>
  <c r="Z280" i="4"/>
  <c r="Y280" i="4"/>
  <c r="X280" i="4"/>
  <c r="V280" i="4"/>
  <c r="U280" i="4"/>
  <c r="P280" i="4"/>
  <c r="O280" i="4"/>
  <c r="N280" i="4"/>
  <c r="M280" i="4"/>
  <c r="L280" i="4"/>
  <c r="K280" i="4"/>
  <c r="J280" i="4"/>
  <c r="I280" i="4"/>
  <c r="G280" i="4"/>
  <c r="F280" i="4"/>
  <c r="E280" i="4"/>
  <c r="D280" i="4"/>
  <c r="Z279" i="4"/>
  <c r="Y279" i="4"/>
  <c r="X279" i="4"/>
  <c r="V279" i="4"/>
  <c r="U279" i="4"/>
  <c r="P279" i="4"/>
  <c r="O279" i="4"/>
  <c r="N279" i="4"/>
  <c r="M279" i="4"/>
  <c r="L279" i="4"/>
  <c r="K279" i="4"/>
  <c r="J279" i="4"/>
  <c r="I279" i="4"/>
  <c r="G279" i="4"/>
  <c r="F279" i="4"/>
  <c r="E279" i="4"/>
  <c r="D279" i="4"/>
  <c r="Z278" i="4"/>
  <c r="Y278" i="4"/>
  <c r="X278" i="4"/>
  <c r="V278" i="4"/>
  <c r="U278" i="4"/>
  <c r="P278" i="4"/>
  <c r="O278" i="4"/>
  <c r="N278" i="4"/>
  <c r="M278" i="4"/>
  <c r="L278" i="4"/>
  <c r="K278" i="4"/>
  <c r="J278" i="4"/>
  <c r="I278" i="4"/>
  <c r="G278" i="4"/>
  <c r="F278" i="4"/>
  <c r="E278" i="4"/>
  <c r="D278" i="4"/>
  <c r="Z277" i="4"/>
  <c r="Y277" i="4"/>
  <c r="X277" i="4"/>
  <c r="V277" i="4"/>
  <c r="U277" i="4"/>
  <c r="P277" i="4"/>
  <c r="O277" i="4"/>
  <c r="N277" i="4"/>
  <c r="M277" i="4"/>
  <c r="L277" i="4"/>
  <c r="K277" i="4"/>
  <c r="J277" i="4"/>
  <c r="I277" i="4"/>
  <c r="G277" i="4"/>
  <c r="F277" i="4"/>
  <c r="E277" i="4"/>
  <c r="D277" i="4"/>
  <c r="Z276" i="4"/>
  <c r="Y276" i="4"/>
  <c r="X276" i="4"/>
  <c r="V276" i="4"/>
  <c r="U276" i="4"/>
  <c r="P276" i="4"/>
  <c r="O276" i="4"/>
  <c r="N276" i="4"/>
  <c r="M276" i="4"/>
  <c r="L276" i="4"/>
  <c r="K276" i="4"/>
  <c r="J276" i="4"/>
  <c r="I276" i="4"/>
  <c r="G276" i="4"/>
  <c r="F276" i="4"/>
  <c r="E276" i="4"/>
  <c r="D276" i="4"/>
  <c r="Z275" i="4"/>
  <c r="Y275" i="4"/>
  <c r="X275" i="4"/>
  <c r="V275" i="4"/>
  <c r="U275" i="4"/>
  <c r="P275" i="4"/>
  <c r="O275" i="4"/>
  <c r="N275" i="4"/>
  <c r="M275" i="4"/>
  <c r="L275" i="4"/>
  <c r="K275" i="4"/>
  <c r="J275" i="4"/>
  <c r="I275" i="4"/>
  <c r="G275" i="4"/>
  <c r="F275" i="4"/>
  <c r="E275" i="4"/>
  <c r="D275" i="4"/>
  <c r="Z274" i="4"/>
  <c r="Y274" i="4"/>
  <c r="X274" i="4"/>
  <c r="V274" i="4"/>
  <c r="U274" i="4"/>
  <c r="P274" i="4"/>
  <c r="O274" i="4"/>
  <c r="N274" i="4"/>
  <c r="M274" i="4"/>
  <c r="L274" i="4"/>
  <c r="K274" i="4"/>
  <c r="J274" i="4"/>
  <c r="I274" i="4"/>
  <c r="G274" i="4"/>
  <c r="F274" i="4"/>
  <c r="E274" i="4"/>
  <c r="D274" i="4"/>
  <c r="Z273" i="4"/>
  <c r="Y273" i="4"/>
  <c r="X273" i="4"/>
  <c r="V273" i="4"/>
  <c r="U273" i="4"/>
  <c r="P273" i="4"/>
  <c r="O273" i="4"/>
  <c r="N273" i="4"/>
  <c r="M273" i="4"/>
  <c r="L273" i="4"/>
  <c r="K273" i="4"/>
  <c r="J273" i="4"/>
  <c r="I273" i="4"/>
  <c r="G273" i="4"/>
  <c r="F273" i="4"/>
  <c r="E273" i="4"/>
  <c r="D273" i="4"/>
  <c r="Z272" i="4"/>
  <c r="Y272" i="4"/>
  <c r="X272" i="4"/>
  <c r="V272" i="4"/>
  <c r="U272" i="4"/>
  <c r="P272" i="4"/>
  <c r="O272" i="4"/>
  <c r="N272" i="4"/>
  <c r="M272" i="4"/>
  <c r="L272" i="4"/>
  <c r="K272" i="4"/>
  <c r="J272" i="4"/>
  <c r="I272" i="4"/>
  <c r="G272" i="4"/>
  <c r="F272" i="4"/>
  <c r="E272" i="4"/>
  <c r="D272" i="4"/>
  <c r="Z271" i="4"/>
  <c r="Y271" i="4"/>
  <c r="X271" i="4"/>
  <c r="V271" i="4"/>
  <c r="U271" i="4"/>
  <c r="P271" i="4"/>
  <c r="O271" i="4"/>
  <c r="N271" i="4"/>
  <c r="M271" i="4"/>
  <c r="L271" i="4"/>
  <c r="K271" i="4"/>
  <c r="J271" i="4"/>
  <c r="I271" i="4"/>
  <c r="G271" i="4"/>
  <c r="F271" i="4"/>
  <c r="E271" i="4"/>
  <c r="D271" i="4"/>
  <c r="Z270" i="4"/>
  <c r="Y270" i="4"/>
  <c r="X270" i="4"/>
  <c r="V270" i="4"/>
  <c r="U270" i="4"/>
  <c r="P270" i="4"/>
  <c r="O270" i="4"/>
  <c r="N270" i="4"/>
  <c r="M270" i="4"/>
  <c r="L270" i="4"/>
  <c r="K270" i="4"/>
  <c r="J270" i="4"/>
  <c r="I270" i="4"/>
  <c r="G270" i="4"/>
  <c r="F270" i="4"/>
  <c r="E270" i="4"/>
  <c r="D270" i="4"/>
  <c r="Z269" i="4"/>
  <c r="Y269" i="4"/>
  <c r="X269" i="4"/>
  <c r="V269" i="4"/>
  <c r="U269" i="4"/>
  <c r="P269" i="4"/>
  <c r="O269" i="4"/>
  <c r="N269" i="4"/>
  <c r="M269" i="4"/>
  <c r="L269" i="4"/>
  <c r="K269" i="4"/>
  <c r="J269" i="4"/>
  <c r="I269" i="4"/>
  <c r="G269" i="4"/>
  <c r="F269" i="4"/>
  <c r="E269" i="4"/>
  <c r="D269" i="4"/>
  <c r="Z268" i="4"/>
  <c r="Y268" i="4"/>
  <c r="X268" i="4"/>
  <c r="V268" i="4"/>
  <c r="U268" i="4"/>
  <c r="P268" i="4"/>
  <c r="O268" i="4"/>
  <c r="N268" i="4"/>
  <c r="M268" i="4"/>
  <c r="L268" i="4"/>
  <c r="K268" i="4"/>
  <c r="J268" i="4"/>
  <c r="I268" i="4"/>
  <c r="G268" i="4"/>
  <c r="F268" i="4"/>
  <c r="E268" i="4"/>
  <c r="D268" i="4"/>
  <c r="Z263" i="4"/>
  <c r="Y263" i="4"/>
  <c r="X263" i="4"/>
  <c r="V263" i="4"/>
  <c r="U263" i="4"/>
  <c r="P263" i="4"/>
  <c r="O263" i="4"/>
  <c r="N263" i="4"/>
  <c r="M263" i="4"/>
  <c r="L263" i="4"/>
  <c r="K263" i="4"/>
  <c r="J263" i="4"/>
  <c r="I263" i="4"/>
  <c r="G263" i="4"/>
  <c r="F263" i="4"/>
  <c r="E263" i="4"/>
  <c r="D263" i="4"/>
  <c r="Z262" i="4"/>
  <c r="Y262" i="4"/>
  <c r="X262" i="4"/>
  <c r="V262" i="4"/>
  <c r="U262" i="4"/>
  <c r="P262" i="4"/>
  <c r="O262" i="4"/>
  <c r="N262" i="4"/>
  <c r="M262" i="4"/>
  <c r="L262" i="4"/>
  <c r="K262" i="4"/>
  <c r="J262" i="4"/>
  <c r="I262" i="4"/>
  <c r="G262" i="4"/>
  <c r="F262" i="4"/>
  <c r="E262" i="4"/>
  <c r="D262" i="4"/>
  <c r="Z261" i="4"/>
  <c r="Y261" i="4"/>
  <c r="X261" i="4"/>
  <c r="V261" i="4"/>
  <c r="U261" i="4"/>
  <c r="P261" i="4"/>
  <c r="O261" i="4"/>
  <c r="N261" i="4"/>
  <c r="M261" i="4"/>
  <c r="L261" i="4"/>
  <c r="K261" i="4"/>
  <c r="J261" i="4"/>
  <c r="I261" i="4"/>
  <c r="G261" i="4"/>
  <c r="F261" i="4"/>
  <c r="E261" i="4"/>
  <c r="D261" i="4"/>
  <c r="Z260" i="4"/>
  <c r="Y260" i="4"/>
  <c r="X260" i="4"/>
  <c r="V260" i="4"/>
  <c r="U260" i="4"/>
  <c r="P260" i="4"/>
  <c r="O260" i="4"/>
  <c r="N260" i="4"/>
  <c r="M260" i="4"/>
  <c r="L260" i="4"/>
  <c r="K260" i="4"/>
  <c r="J260" i="4"/>
  <c r="I260" i="4"/>
  <c r="G260" i="4"/>
  <c r="F260" i="4"/>
  <c r="E260" i="4"/>
  <c r="D260" i="4"/>
  <c r="Z259" i="4"/>
  <c r="Y259" i="4"/>
  <c r="X259" i="4"/>
  <c r="V259" i="4"/>
  <c r="U259" i="4"/>
  <c r="P259" i="4"/>
  <c r="O259" i="4"/>
  <c r="N259" i="4"/>
  <c r="M259" i="4"/>
  <c r="L259" i="4"/>
  <c r="K259" i="4"/>
  <c r="J259" i="4"/>
  <c r="I259" i="4"/>
  <c r="G259" i="4"/>
  <c r="F259" i="4"/>
  <c r="E259" i="4"/>
  <c r="D259" i="4"/>
  <c r="Z258" i="4"/>
  <c r="Y258" i="4"/>
  <c r="X258" i="4"/>
  <c r="V258" i="4"/>
  <c r="U258" i="4"/>
  <c r="P258" i="4"/>
  <c r="O258" i="4"/>
  <c r="N258" i="4"/>
  <c r="M258" i="4"/>
  <c r="L258" i="4"/>
  <c r="K258" i="4"/>
  <c r="J258" i="4"/>
  <c r="I258" i="4"/>
  <c r="G258" i="4"/>
  <c r="F258" i="4"/>
  <c r="E258" i="4"/>
  <c r="D258" i="4"/>
  <c r="Z257" i="4"/>
  <c r="Y257" i="4"/>
  <c r="X257" i="4"/>
  <c r="V257" i="4"/>
  <c r="U257" i="4"/>
  <c r="P257" i="4"/>
  <c r="O257" i="4"/>
  <c r="N257" i="4"/>
  <c r="M257" i="4"/>
  <c r="L257" i="4"/>
  <c r="K257" i="4"/>
  <c r="J257" i="4"/>
  <c r="I257" i="4"/>
  <c r="G257" i="4"/>
  <c r="F257" i="4"/>
  <c r="E257" i="4"/>
  <c r="D257" i="4"/>
  <c r="Z309" i="5"/>
  <c r="Y309" i="5"/>
  <c r="X309" i="5"/>
  <c r="V309" i="5"/>
  <c r="U309" i="5"/>
  <c r="P309" i="5"/>
  <c r="O309" i="5"/>
  <c r="N309" i="5"/>
  <c r="M309" i="5"/>
  <c r="L309" i="5"/>
  <c r="K309" i="5"/>
  <c r="J309" i="5"/>
  <c r="I309" i="5"/>
  <c r="G309" i="5"/>
  <c r="F309" i="5"/>
  <c r="E309" i="5"/>
  <c r="D309" i="5"/>
  <c r="Z308" i="5"/>
  <c r="Y308" i="5"/>
  <c r="X308" i="5"/>
  <c r="V308" i="5"/>
  <c r="U308" i="5"/>
  <c r="P308" i="5"/>
  <c r="O308" i="5"/>
  <c r="N308" i="5"/>
  <c r="M308" i="5"/>
  <c r="L308" i="5"/>
  <c r="K308" i="5"/>
  <c r="J308" i="5"/>
  <c r="I308" i="5"/>
  <c r="G308" i="5"/>
  <c r="F308" i="5"/>
  <c r="E308" i="5"/>
  <c r="D308" i="5"/>
  <c r="Z307" i="5"/>
  <c r="Y307" i="5"/>
  <c r="X307" i="5"/>
  <c r="V307" i="5"/>
  <c r="U307" i="5"/>
  <c r="P307" i="5"/>
  <c r="O307" i="5"/>
  <c r="N307" i="5"/>
  <c r="M307" i="5"/>
  <c r="L307" i="5"/>
  <c r="K307" i="5"/>
  <c r="J307" i="5"/>
  <c r="I307" i="5"/>
  <c r="G307" i="5"/>
  <c r="F307" i="5"/>
  <c r="E307" i="5"/>
  <c r="D307" i="5"/>
  <c r="Z306" i="5"/>
  <c r="Y306" i="5"/>
  <c r="X306" i="5"/>
  <c r="V306" i="5"/>
  <c r="U306" i="5"/>
  <c r="P306" i="5"/>
  <c r="O306" i="5"/>
  <c r="N306" i="5"/>
  <c r="M306" i="5"/>
  <c r="L306" i="5"/>
  <c r="K306" i="5"/>
  <c r="J306" i="5"/>
  <c r="I306" i="5"/>
  <c r="G306" i="5"/>
  <c r="F306" i="5"/>
  <c r="E306" i="5"/>
  <c r="D306" i="5"/>
  <c r="Z305" i="5"/>
  <c r="Y305" i="5"/>
  <c r="X305" i="5"/>
  <c r="V305" i="5"/>
  <c r="U305" i="5"/>
  <c r="P305" i="5"/>
  <c r="O305" i="5"/>
  <c r="N305" i="5"/>
  <c r="M305" i="5"/>
  <c r="L305" i="5"/>
  <c r="K305" i="5"/>
  <c r="J305" i="5"/>
  <c r="I305" i="5"/>
  <c r="G305" i="5"/>
  <c r="F305" i="5"/>
  <c r="E305" i="5"/>
  <c r="D305" i="5"/>
  <c r="Z304" i="5"/>
  <c r="Y304" i="5"/>
  <c r="X304" i="5"/>
  <c r="V304" i="5"/>
  <c r="U304" i="5"/>
  <c r="P304" i="5"/>
  <c r="O304" i="5"/>
  <c r="N304" i="5"/>
  <c r="M304" i="5"/>
  <c r="L304" i="5"/>
  <c r="K304" i="5"/>
  <c r="J304" i="5"/>
  <c r="I304" i="5"/>
  <c r="G304" i="5"/>
  <c r="F304" i="5"/>
  <c r="E304" i="5"/>
  <c r="D304" i="5"/>
  <c r="Z303" i="5"/>
  <c r="Y303" i="5"/>
  <c r="X303" i="5"/>
  <c r="V303" i="5"/>
  <c r="U303" i="5"/>
  <c r="P303" i="5"/>
  <c r="O303" i="5"/>
  <c r="N303" i="5"/>
  <c r="M303" i="5"/>
  <c r="L303" i="5"/>
  <c r="K303" i="5"/>
  <c r="J303" i="5"/>
  <c r="I303" i="5"/>
  <c r="G303" i="5"/>
  <c r="F303" i="5"/>
  <c r="E303" i="5"/>
  <c r="D303" i="5"/>
  <c r="Z302" i="5"/>
  <c r="Y302" i="5"/>
  <c r="X302" i="5"/>
  <c r="V302" i="5"/>
  <c r="U302" i="5"/>
  <c r="P302" i="5"/>
  <c r="O302" i="5"/>
  <c r="N302" i="5"/>
  <c r="M302" i="5"/>
  <c r="L302" i="5"/>
  <c r="K302" i="5"/>
  <c r="J302" i="5"/>
  <c r="I302" i="5"/>
  <c r="G302" i="5"/>
  <c r="F302" i="5"/>
  <c r="E302" i="5"/>
  <c r="D302" i="5"/>
  <c r="Z301" i="5"/>
  <c r="Y301" i="5"/>
  <c r="X301" i="5"/>
  <c r="V301" i="5"/>
  <c r="U301" i="5"/>
  <c r="P301" i="5"/>
  <c r="O301" i="5"/>
  <c r="N301" i="5"/>
  <c r="M301" i="5"/>
  <c r="L301" i="5"/>
  <c r="K301" i="5"/>
  <c r="J301" i="5"/>
  <c r="I301" i="5"/>
  <c r="G301" i="5"/>
  <c r="F301" i="5"/>
  <c r="E301" i="5"/>
  <c r="D301" i="5"/>
  <c r="Z300" i="5"/>
  <c r="Y300" i="5"/>
  <c r="X300" i="5"/>
  <c r="V300" i="5"/>
  <c r="U300" i="5"/>
  <c r="P300" i="5"/>
  <c r="O300" i="5"/>
  <c r="N300" i="5"/>
  <c r="M300" i="5"/>
  <c r="L300" i="5"/>
  <c r="K300" i="5"/>
  <c r="J300" i="5"/>
  <c r="I300" i="5"/>
  <c r="G300" i="5"/>
  <c r="F300" i="5"/>
  <c r="E300" i="5"/>
  <c r="D300" i="5"/>
  <c r="Z299" i="5"/>
  <c r="Y299" i="5"/>
  <c r="X299" i="5"/>
  <c r="V299" i="5"/>
  <c r="U299" i="5"/>
  <c r="P299" i="5"/>
  <c r="O299" i="5"/>
  <c r="N299" i="5"/>
  <c r="M299" i="5"/>
  <c r="L299" i="5"/>
  <c r="K299" i="5"/>
  <c r="J299" i="5"/>
  <c r="I299" i="5"/>
  <c r="G299" i="5"/>
  <c r="F299" i="5"/>
  <c r="E299" i="5"/>
  <c r="D299" i="5"/>
  <c r="Z298" i="5"/>
  <c r="Y298" i="5"/>
  <c r="X298" i="5"/>
  <c r="V298" i="5"/>
  <c r="U298" i="5"/>
  <c r="P298" i="5"/>
  <c r="O298" i="5"/>
  <c r="N298" i="5"/>
  <c r="M298" i="5"/>
  <c r="L298" i="5"/>
  <c r="K298" i="5"/>
  <c r="J298" i="5"/>
  <c r="I298" i="5"/>
  <c r="G298" i="5"/>
  <c r="F298" i="5"/>
  <c r="E298" i="5"/>
  <c r="D298" i="5"/>
  <c r="Z297" i="5"/>
  <c r="Y297" i="5"/>
  <c r="X297" i="5"/>
  <c r="V297" i="5"/>
  <c r="U297" i="5"/>
  <c r="P297" i="5"/>
  <c r="O297" i="5"/>
  <c r="N297" i="5"/>
  <c r="M297" i="5"/>
  <c r="L297" i="5"/>
  <c r="K297" i="5"/>
  <c r="J297" i="5"/>
  <c r="I297" i="5"/>
  <c r="G297" i="5"/>
  <c r="F297" i="5"/>
  <c r="E297" i="5"/>
  <c r="D297" i="5"/>
  <c r="Z296" i="5"/>
  <c r="Y296" i="5"/>
  <c r="X296" i="5"/>
  <c r="V296" i="5"/>
  <c r="U296" i="5"/>
  <c r="P296" i="5"/>
  <c r="O296" i="5"/>
  <c r="N296" i="5"/>
  <c r="M296" i="5"/>
  <c r="L296" i="5"/>
  <c r="K296" i="5"/>
  <c r="J296" i="5"/>
  <c r="I296" i="5"/>
  <c r="G296" i="5"/>
  <c r="F296" i="5"/>
  <c r="E296" i="5"/>
  <c r="D296" i="5"/>
  <c r="Z295" i="5"/>
  <c r="Y295" i="5"/>
  <c r="X295" i="5"/>
  <c r="V295" i="5"/>
  <c r="U295" i="5"/>
  <c r="P295" i="5"/>
  <c r="O295" i="5"/>
  <c r="N295" i="5"/>
  <c r="M295" i="5"/>
  <c r="L295" i="5"/>
  <c r="K295" i="5"/>
  <c r="J295" i="5"/>
  <c r="I295" i="5"/>
  <c r="G295" i="5"/>
  <c r="F295" i="5"/>
  <c r="E295" i="5"/>
  <c r="D295" i="5"/>
  <c r="Z294" i="5"/>
  <c r="Y294" i="5"/>
  <c r="X294" i="5"/>
  <c r="V294" i="5"/>
  <c r="U294" i="5"/>
  <c r="P294" i="5"/>
  <c r="O294" i="5"/>
  <c r="N294" i="5"/>
  <c r="M294" i="5"/>
  <c r="L294" i="5"/>
  <c r="K294" i="5"/>
  <c r="J294" i="5"/>
  <c r="I294" i="5"/>
  <c r="G294" i="5"/>
  <c r="F294" i="5"/>
  <c r="E294" i="5"/>
  <c r="D294" i="5"/>
  <c r="Z293" i="5"/>
  <c r="Y293" i="5"/>
  <c r="X293" i="5"/>
  <c r="V293" i="5"/>
  <c r="U293" i="5"/>
  <c r="P293" i="5"/>
  <c r="O293" i="5"/>
  <c r="N293" i="5"/>
  <c r="M293" i="5"/>
  <c r="L293" i="5"/>
  <c r="K293" i="5"/>
  <c r="J293" i="5"/>
  <c r="I293" i="5"/>
  <c r="G293" i="5"/>
  <c r="F293" i="5"/>
  <c r="E293" i="5"/>
  <c r="D293" i="5"/>
  <c r="Z292" i="5"/>
  <c r="Y292" i="5"/>
  <c r="X292" i="5"/>
  <c r="V292" i="5"/>
  <c r="U292" i="5"/>
  <c r="P292" i="5"/>
  <c r="O292" i="5"/>
  <c r="N292" i="5"/>
  <c r="M292" i="5"/>
  <c r="L292" i="5"/>
  <c r="K292" i="5"/>
  <c r="J292" i="5"/>
  <c r="I292" i="5"/>
  <c r="G292" i="5"/>
  <c r="F292" i="5"/>
  <c r="E292" i="5"/>
  <c r="D292" i="5"/>
  <c r="Z291" i="5"/>
  <c r="Y291" i="5"/>
  <c r="X291" i="5"/>
  <c r="V291" i="5"/>
  <c r="U291" i="5"/>
  <c r="P291" i="5"/>
  <c r="O291" i="5"/>
  <c r="N291" i="5"/>
  <c r="M291" i="5"/>
  <c r="L291" i="5"/>
  <c r="K291" i="5"/>
  <c r="J291" i="5"/>
  <c r="I291" i="5"/>
  <c r="G291" i="5"/>
  <c r="F291" i="5"/>
  <c r="E291" i="5"/>
  <c r="D291" i="5"/>
  <c r="Z290" i="5"/>
  <c r="Y290" i="5"/>
  <c r="X290" i="5"/>
  <c r="V290" i="5"/>
  <c r="U290" i="5"/>
  <c r="P290" i="5"/>
  <c r="O290" i="5"/>
  <c r="N290" i="5"/>
  <c r="M290" i="5"/>
  <c r="L290" i="5"/>
  <c r="K290" i="5"/>
  <c r="J290" i="5"/>
  <c r="I290" i="5"/>
  <c r="G290" i="5"/>
  <c r="F290" i="5"/>
  <c r="E290" i="5"/>
  <c r="D290" i="5"/>
  <c r="Z289" i="5"/>
  <c r="Y289" i="5"/>
  <c r="X289" i="5"/>
  <c r="V289" i="5"/>
  <c r="U289" i="5"/>
  <c r="P289" i="5"/>
  <c r="O289" i="5"/>
  <c r="N289" i="5"/>
  <c r="M289" i="5"/>
  <c r="L289" i="5"/>
  <c r="K289" i="5"/>
  <c r="J289" i="5"/>
  <c r="I289" i="5"/>
  <c r="G289" i="5"/>
  <c r="F289" i="5"/>
  <c r="E289" i="5"/>
  <c r="D289" i="5"/>
  <c r="Z288" i="5"/>
  <c r="Y288" i="5"/>
  <c r="X288" i="5"/>
  <c r="V288" i="5"/>
  <c r="U288" i="5"/>
  <c r="P288" i="5"/>
  <c r="O288" i="5"/>
  <c r="N288" i="5"/>
  <c r="M288" i="5"/>
  <c r="L288" i="5"/>
  <c r="K288" i="5"/>
  <c r="J288" i="5"/>
  <c r="I288" i="5"/>
  <c r="G288" i="5"/>
  <c r="F288" i="5"/>
  <c r="E288" i="5"/>
  <c r="D288" i="5"/>
  <c r="Z287" i="5"/>
  <c r="Y287" i="5"/>
  <c r="X287" i="5"/>
  <c r="V287" i="5"/>
  <c r="U287" i="5"/>
  <c r="P287" i="5"/>
  <c r="O287" i="5"/>
  <c r="N287" i="5"/>
  <c r="M287" i="5"/>
  <c r="L287" i="5"/>
  <c r="K287" i="5"/>
  <c r="J287" i="5"/>
  <c r="I287" i="5"/>
  <c r="G287" i="5"/>
  <c r="F287" i="5"/>
  <c r="E287" i="5"/>
  <c r="D287" i="5"/>
  <c r="Z286" i="5"/>
  <c r="Y286" i="5"/>
  <c r="X286" i="5"/>
  <c r="V286" i="5"/>
  <c r="U286" i="5"/>
  <c r="P286" i="5"/>
  <c r="O286" i="5"/>
  <c r="N286" i="5"/>
  <c r="M286" i="5"/>
  <c r="L286" i="5"/>
  <c r="K286" i="5"/>
  <c r="J286" i="5"/>
  <c r="I286" i="5"/>
  <c r="G286" i="5"/>
  <c r="F286" i="5"/>
  <c r="E286" i="5"/>
  <c r="D286" i="5"/>
  <c r="Z285" i="5"/>
  <c r="Y285" i="5"/>
  <c r="X285" i="5"/>
  <c r="V285" i="5"/>
  <c r="U285" i="5"/>
  <c r="P285" i="5"/>
  <c r="O285" i="5"/>
  <c r="N285" i="5"/>
  <c r="M285" i="5"/>
  <c r="L285" i="5"/>
  <c r="K285" i="5"/>
  <c r="J285" i="5"/>
  <c r="I285" i="5"/>
  <c r="G285" i="5"/>
  <c r="F285" i="5"/>
  <c r="E285" i="5"/>
  <c r="D285" i="5"/>
  <c r="Z284" i="5"/>
  <c r="Y284" i="5"/>
  <c r="X284" i="5"/>
  <c r="V284" i="5"/>
  <c r="U284" i="5"/>
  <c r="P284" i="5"/>
  <c r="O284" i="5"/>
  <c r="N284" i="5"/>
  <c r="M284" i="5"/>
  <c r="L284" i="5"/>
  <c r="K284" i="5"/>
  <c r="J284" i="5"/>
  <c r="I284" i="5"/>
  <c r="G284" i="5"/>
  <c r="F284" i="5"/>
  <c r="E284" i="5"/>
  <c r="D284" i="5"/>
  <c r="Z283" i="5"/>
  <c r="Y283" i="5"/>
  <c r="X283" i="5"/>
  <c r="V283" i="5"/>
  <c r="U283" i="5"/>
  <c r="P283" i="5"/>
  <c r="O283" i="5"/>
  <c r="N283" i="5"/>
  <c r="M283" i="5"/>
  <c r="L283" i="5"/>
  <c r="K283" i="5"/>
  <c r="J283" i="5"/>
  <c r="I283" i="5"/>
  <c r="G283" i="5"/>
  <c r="F283" i="5"/>
  <c r="E283" i="5"/>
  <c r="D283" i="5"/>
  <c r="Z282" i="5"/>
  <c r="Y282" i="5"/>
  <c r="X282" i="5"/>
  <c r="V282" i="5"/>
  <c r="U282" i="5"/>
  <c r="P282" i="5"/>
  <c r="O282" i="5"/>
  <c r="N282" i="5"/>
  <c r="M282" i="5"/>
  <c r="L282" i="5"/>
  <c r="K282" i="5"/>
  <c r="J282" i="5"/>
  <c r="I282" i="5"/>
  <c r="G282" i="5"/>
  <c r="F282" i="5"/>
  <c r="E282" i="5"/>
  <c r="D282" i="5"/>
  <c r="Z281" i="5"/>
  <c r="Y281" i="5"/>
  <c r="X281" i="5"/>
  <c r="V281" i="5"/>
  <c r="U281" i="5"/>
  <c r="P281" i="5"/>
  <c r="O281" i="5"/>
  <c r="N281" i="5"/>
  <c r="M281" i="5"/>
  <c r="L281" i="5"/>
  <c r="K281" i="5"/>
  <c r="J281" i="5"/>
  <c r="I281" i="5"/>
  <c r="G281" i="5"/>
  <c r="F281" i="5"/>
  <c r="E281" i="5"/>
  <c r="D281" i="5"/>
  <c r="Z280" i="5"/>
  <c r="Y280" i="5"/>
  <c r="X280" i="5"/>
  <c r="V280" i="5"/>
  <c r="U280" i="5"/>
  <c r="P280" i="5"/>
  <c r="O280" i="5"/>
  <c r="N280" i="5"/>
  <c r="M280" i="5"/>
  <c r="L280" i="5"/>
  <c r="K280" i="5"/>
  <c r="J280" i="5"/>
  <c r="I280" i="5"/>
  <c r="G280" i="5"/>
  <c r="F280" i="5"/>
  <c r="E280" i="5"/>
  <c r="D280" i="5"/>
  <c r="Z279" i="5"/>
  <c r="Y279" i="5"/>
  <c r="X279" i="5"/>
  <c r="V279" i="5"/>
  <c r="U279" i="5"/>
  <c r="P279" i="5"/>
  <c r="O279" i="5"/>
  <c r="N279" i="5"/>
  <c r="M279" i="5"/>
  <c r="L279" i="5"/>
  <c r="K279" i="5"/>
  <c r="J279" i="5"/>
  <c r="I279" i="5"/>
  <c r="G279" i="5"/>
  <c r="F279" i="5"/>
  <c r="E279" i="5"/>
  <c r="D279" i="5"/>
  <c r="Z278" i="5"/>
  <c r="Y278" i="5"/>
  <c r="X278" i="5"/>
  <c r="V278" i="5"/>
  <c r="U278" i="5"/>
  <c r="P278" i="5"/>
  <c r="O278" i="5"/>
  <c r="N278" i="5"/>
  <c r="M278" i="5"/>
  <c r="L278" i="5"/>
  <c r="K278" i="5"/>
  <c r="J278" i="5"/>
  <c r="I278" i="5"/>
  <c r="G278" i="5"/>
  <c r="F278" i="5"/>
  <c r="E278" i="5"/>
  <c r="D278" i="5"/>
  <c r="Z277" i="5"/>
  <c r="Y277" i="5"/>
  <c r="X277" i="5"/>
  <c r="V277" i="5"/>
  <c r="U277" i="5"/>
  <c r="P277" i="5"/>
  <c r="O277" i="5"/>
  <c r="N277" i="5"/>
  <c r="M277" i="5"/>
  <c r="L277" i="5"/>
  <c r="K277" i="5"/>
  <c r="J277" i="5"/>
  <c r="I277" i="5"/>
  <c r="G277" i="5"/>
  <c r="F277" i="5"/>
  <c r="E277" i="5"/>
  <c r="D277" i="5"/>
  <c r="Z276" i="5"/>
  <c r="Y276" i="5"/>
  <c r="X276" i="5"/>
  <c r="V276" i="5"/>
  <c r="U276" i="5"/>
  <c r="P276" i="5"/>
  <c r="O276" i="5"/>
  <c r="N276" i="5"/>
  <c r="M276" i="5"/>
  <c r="L276" i="5"/>
  <c r="K276" i="5"/>
  <c r="J276" i="5"/>
  <c r="I276" i="5"/>
  <c r="G276" i="5"/>
  <c r="F276" i="5"/>
  <c r="E276" i="5"/>
  <c r="D276" i="5"/>
  <c r="Z275" i="5"/>
  <c r="Y275" i="5"/>
  <c r="X275" i="5"/>
  <c r="V275" i="5"/>
  <c r="U275" i="5"/>
  <c r="P275" i="5"/>
  <c r="O275" i="5"/>
  <c r="N275" i="5"/>
  <c r="M275" i="5"/>
  <c r="L275" i="5"/>
  <c r="K275" i="5"/>
  <c r="J275" i="5"/>
  <c r="I275" i="5"/>
  <c r="G275" i="5"/>
  <c r="F275" i="5"/>
  <c r="E275" i="5"/>
  <c r="D275" i="5"/>
  <c r="Z274" i="5"/>
  <c r="Y274" i="5"/>
  <c r="X274" i="5"/>
  <c r="V274" i="5"/>
  <c r="U274" i="5"/>
  <c r="P274" i="5"/>
  <c r="O274" i="5"/>
  <c r="N274" i="5"/>
  <c r="M274" i="5"/>
  <c r="L274" i="5"/>
  <c r="K274" i="5"/>
  <c r="J274" i="5"/>
  <c r="I274" i="5"/>
  <c r="G274" i="5"/>
  <c r="F274" i="5"/>
  <c r="E274" i="5"/>
  <c r="D274" i="5"/>
  <c r="Z273" i="5"/>
  <c r="Y273" i="5"/>
  <c r="X273" i="5"/>
  <c r="V273" i="5"/>
  <c r="U273" i="5"/>
  <c r="P273" i="5"/>
  <c r="O273" i="5"/>
  <c r="N273" i="5"/>
  <c r="M273" i="5"/>
  <c r="L273" i="5"/>
  <c r="K273" i="5"/>
  <c r="J273" i="5"/>
  <c r="I273" i="5"/>
  <c r="G273" i="5"/>
  <c r="F273" i="5"/>
  <c r="E273" i="5"/>
  <c r="D273" i="5"/>
  <c r="Z272" i="5"/>
  <c r="Y272" i="5"/>
  <c r="X272" i="5"/>
  <c r="V272" i="5"/>
  <c r="U272" i="5"/>
  <c r="P272" i="5"/>
  <c r="O272" i="5"/>
  <c r="N272" i="5"/>
  <c r="M272" i="5"/>
  <c r="L272" i="5"/>
  <c r="K272" i="5"/>
  <c r="J272" i="5"/>
  <c r="I272" i="5"/>
  <c r="G272" i="5"/>
  <c r="F272" i="5"/>
  <c r="E272" i="5"/>
  <c r="D272" i="5"/>
  <c r="Z271" i="5"/>
  <c r="Y271" i="5"/>
  <c r="X271" i="5"/>
  <c r="V271" i="5"/>
  <c r="U271" i="5"/>
  <c r="P271" i="5"/>
  <c r="O271" i="5"/>
  <c r="N271" i="5"/>
  <c r="M271" i="5"/>
  <c r="L271" i="5"/>
  <c r="K271" i="5"/>
  <c r="J271" i="5"/>
  <c r="I271" i="5"/>
  <c r="G271" i="5"/>
  <c r="F271" i="5"/>
  <c r="E271" i="5"/>
  <c r="D271" i="5"/>
  <c r="Z270" i="5"/>
  <c r="Y270" i="5"/>
  <c r="X270" i="5"/>
  <c r="V270" i="5"/>
  <c r="U270" i="5"/>
  <c r="P270" i="5"/>
  <c r="O270" i="5"/>
  <c r="N270" i="5"/>
  <c r="M270" i="5"/>
  <c r="L270" i="5"/>
  <c r="K270" i="5"/>
  <c r="J270" i="5"/>
  <c r="I270" i="5"/>
  <c r="G270" i="5"/>
  <c r="F270" i="5"/>
  <c r="E270" i="5"/>
  <c r="D270" i="5"/>
  <c r="Z269" i="5"/>
  <c r="Y269" i="5"/>
  <c r="X269" i="5"/>
  <c r="V269" i="5"/>
  <c r="U269" i="5"/>
  <c r="P269" i="5"/>
  <c r="O269" i="5"/>
  <c r="N269" i="5"/>
  <c r="M269" i="5"/>
  <c r="L269" i="5"/>
  <c r="K269" i="5"/>
  <c r="J269" i="5"/>
  <c r="I269" i="5"/>
  <c r="G269" i="5"/>
  <c r="F269" i="5"/>
  <c r="E269" i="5"/>
  <c r="D269" i="5"/>
  <c r="Z268" i="5"/>
  <c r="Y268" i="5"/>
  <c r="X268" i="5"/>
  <c r="V268" i="5"/>
  <c r="U268" i="5"/>
  <c r="P268" i="5"/>
  <c r="O268" i="5"/>
  <c r="N268" i="5"/>
  <c r="M268" i="5"/>
  <c r="L268" i="5"/>
  <c r="K268" i="5"/>
  <c r="J268" i="5"/>
  <c r="I268" i="5"/>
  <c r="G268" i="5"/>
  <c r="F268" i="5"/>
  <c r="E268" i="5"/>
  <c r="D268" i="5"/>
  <c r="Z263" i="5"/>
  <c r="Y263" i="5"/>
  <c r="X263" i="5"/>
  <c r="V263" i="5"/>
  <c r="U263" i="5"/>
  <c r="P263" i="5"/>
  <c r="O263" i="5"/>
  <c r="N263" i="5"/>
  <c r="M263" i="5"/>
  <c r="L263" i="5"/>
  <c r="K263" i="5"/>
  <c r="J263" i="5"/>
  <c r="I263" i="5"/>
  <c r="G263" i="5"/>
  <c r="F263" i="5"/>
  <c r="E263" i="5"/>
  <c r="D263" i="5"/>
  <c r="Z262" i="5"/>
  <c r="Y262" i="5"/>
  <c r="X262" i="5"/>
  <c r="V262" i="5"/>
  <c r="U262" i="5"/>
  <c r="P262" i="5"/>
  <c r="O262" i="5"/>
  <c r="N262" i="5"/>
  <c r="M262" i="5"/>
  <c r="L262" i="5"/>
  <c r="K262" i="5"/>
  <c r="J262" i="5"/>
  <c r="I262" i="5"/>
  <c r="G262" i="5"/>
  <c r="F262" i="5"/>
  <c r="E262" i="5"/>
  <c r="D262" i="5"/>
  <c r="Z261" i="5"/>
  <c r="Y261" i="5"/>
  <c r="X261" i="5"/>
  <c r="V261" i="5"/>
  <c r="U261" i="5"/>
  <c r="P261" i="5"/>
  <c r="O261" i="5"/>
  <c r="N261" i="5"/>
  <c r="M261" i="5"/>
  <c r="L261" i="5"/>
  <c r="K261" i="5"/>
  <c r="J261" i="5"/>
  <c r="I261" i="5"/>
  <c r="G261" i="5"/>
  <c r="F261" i="5"/>
  <c r="E261" i="5"/>
  <c r="D261" i="5"/>
  <c r="Z260" i="5"/>
  <c r="Y260" i="5"/>
  <c r="X260" i="5"/>
  <c r="V260" i="5"/>
  <c r="U260" i="5"/>
  <c r="P260" i="5"/>
  <c r="O260" i="5"/>
  <c r="N260" i="5"/>
  <c r="M260" i="5"/>
  <c r="L260" i="5"/>
  <c r="K260" i="5"/>
  <c r="J260" i="5"/>
  <c r="I260" i="5"/>
  <c r="G260" i="5"/>
  <c r="F260" i="5"/>
  <c r="E260" i="5"/>
  <c r="D260" i="5"/>
  <c r="Z259" i="5"/>
  <c r="Y259" i="5"/>
  <c r="X259" i="5"/>
  <c r="V259" i="5"/>
  <c r="U259" i="5"/>
  <c r="P259" i="5"/>
  <c r="O259" i="5"/>
  <c r="N259" i="5"/>
  <c r="M259" i="5"/>
  <c r="L259" i="5"/>
  <c r="K259" i="5"/>
  <c r="J259" i="5"/>
  <c r="I259" i="5"/>
  <c r="G259" i="5"/>
  <c r="F259" i="5"/>
  <c r="E259" i="5"/>
  <c r="D259" i="5"/>
  <c r="Z258" i="5"/>
  <c r="Y258" i="5"/>
  <c r="X258" i="5"/>
  <c r="V258" i="5"/>
  <c r="U258" i="5"/>
  <c r="P258" i="5"/>
  <c r="O258" i="5"/>
  <c r="N258" i="5"/>
  <c r="M258" i="5"/>
  <c r="L258" i="5"/>
  <c r="K258" i="5"/>
  <c r="J258" i="5"/>
  <c r="I258" i="5"/>
  <c r="G258" i="5"/>
  <c r="F258" i="5"/>
  <c r="E258" i="5"/>
  <c r="D258" i="5"/>
  <c r="Z257" i="5"/>
  <c r="Y257" i="5"/>
  <c r="X257" i="5"/>
  <c r="V257" i="5"/>
  <c r="U257" i="5"/>
  <c r="P257" i="5"/>
  <c r="O257" i="5"/>
  <c r="N257" i="5"/>
  <c r="M257" i="5"/>
  <c r="L257" i="5"/>
  <c r="K257" i="5"/>
  <c r="J257" i="5"/>
  <c r="I257" i="5"/>
  <c r="G257" i="5"/>
  <c r="F257" i="5"/>
  <c r="E257" i="5"/>
  <c r="D257" i="5"/>
  <c r="Z309" i="6"/>
  <c r="Y309" i="6"/>
  <c r="X309" i="6"/>
  <c r="V309" i="6"/>
  <c r="U309" i="6"/>
  <c r="P309" i="6"/>
  <c r="O309" i="6"/>
  <c r="N309" i="6"/>
  <c r="M309" i="6"/>
  <c r="L309" i="6"/>
  <c r="K309" i="6"/>
  <c r="J309" i="6"/>
  <c r="I309" i="6"/>
  <c r="G309" i="6"/>
  <c r="F309" i="6"/>
  <c r="E309" i="6"/>
  <c r="D309" i="6"/>
  <c r="Z308" i="6"/>
  <c r="Y308" i="6"/>
  <c r="X308" i="6"/>
  <c r="V308" i="6"/>
  <c r="U308" i="6"/>
  <c r="P308" i="6"/>
  <c r="O308" i="6"/>
  <c r="N308" i="6"/>
  <c r="M308" i="6"/>
  <c r="L308" i="6"/>
  <c r="K308" i="6"/>
  <c r="J308" i="6"/>
  <c r="I308" i="6"/>
  <c r="G308" i="6"/>
  <c r="F308" i="6"/>
  <c r="E308" i="6"/>
  <c r="D308" i="6"/>
  <c r="Z307" i="6"/>
  <c r="Y307" i="6"/>
  <c r="X307" i="6"/>
  <c r="V307" i="6"/>
  <c r="U307" i="6"/>
  <c r="P307" i="6"/>
  <c r="O307" i="6"/>
  <c r="N307" i="6"/>
  <c r="M307" i="6"/>
  <c r="L307" i="6"/>
  <c r="K307" i="6"/>
  <c r="J307" i="6"/>
  <c r="I307" i="6"/>
  <c r="G307" i="6"/>
  <c r="F307" i="6"/>
  <c r="E307" i="6"/>
  <c r="D307" i="6"/>
  <c r="Z306" i="6"/>
  <c r="Y306" i="6"/>
  <c r="X306" i="6"/>
  <c r="V306" i="6"/>
  <c r="U306" i="6"/>
  <c r="P306" i="6"/>
  <c r="O306" i="6"/>
  <c r="N306" i="6"/>
  <c r="M306" i="6"/>
  <c r="L306" i="6"/>
  <c r="K306" i="6"/>
  <c r="J306" i="6"/>
  <c r="I306" i="6"/>
  <c r="G306" i="6"/>
  <c r="F306" i="6"/>
  <c r="E306" i="6"/>
  <c r="D306" i="6"/>
  <c r="Z305" i="6"/>
  <c r="Y305" i="6"/>
  <c r="X305" i="6"/>
  <c r="V305" i="6"/>
  <c r="U305" i="6"/>
  <c r="P305" i="6"/>
  <c r="O305" i="6"/>
  <c r="N305" i="6"/>
  <c r="M305" i="6"/>
  <c r="L305" i="6"/>
  <c r="K305" i="6"/>
  <c r="J305" i="6"/>
  <c r="I305" i="6"/>
  <c r="G305" i="6"/>
  <c r="F305" i="6"/>
  <c r="E305" i="6"/>
  <c r="D305" i="6"/>
  <c r="Z304" i="6"/>
  <c r="Y304" i="6"/>
  <c r="X304" i="6"/>
  <c r="V304" i="6"/>
  <c r="U304" i="6"/>
  <c r="P304" i="6"/>
  <c r="O304" i="6"/>
  <c r="N304" i="6"/>
  <c r="M304" i="6"/>
  <c r="L304" i="6"/>
  <c r="K304" i="6"/>
  <c r="J304" i="6"/>
  <c r="I304" i="6"/>
  <c r="G304" i="6"/>
  <c r="F304" i="6"/>
  <c r="E304" i="6"/>
  <c r="D304" i="6"/>
  <c r="Z303" i="6"/>
  <c r="Y303" i="6"/>
  <c r="X303" i="6"/>
  <c r="V303" i="6"/>
  <c r="U303" i="6"/>
  <c r="P303" i="6"/>
  <c r="O303" i="6"/>
  <c r="N303" i="6"/>
  <c r="M303" i="6"/>
  <c r="L303" i="6"/>
  <c r="K303" i="6"/>
  <c r="J303" i="6"/>
  <c r="I303" i="6"/>
  <c r="G303" i="6"/>
  <c r="F303" i="6"/>
  <c r="E303" i="6"/>
  <c r="D303" i="6"/>
  <c r="Z302" i="6"/>
  <c r="Y302" i="6"/>
  <c r="X302" i="6"/>
  <c r="V302" i="6"/>
  <c r="U302" i="6"/>
  <c r="P302" i="6"/>
  <c r="O302" i="6"/>
  <c r="N302" i="6"/>
  <c r="M302" i="6"/>
  <c r="L302" i="6"/>
  <c r="K302" i="6"/>
  <c r="J302" i="6"/>
  <c r="I302" i="6"/>
  <c r="G302" i="6"/>
  <c r="F302" i="6"/>
  <c r="E302" i="6"/>
  <c r="D302" i="6"/>
  <c r="Z301" i="6"/>
  <c r="Y301" i="6"/>
  <c r="X301" i="6"/>
  <c r="V301" i="6"/>
  <c r="U301" i="6"/>
  <c r="P301" i="6"/>
  <c r="O301" i="6"/>
  <c r="N301" i="6"/>
  <c r="M301" i="6"/>
  <c r="L301" i="6"/>
  <c r="K301" i="6"/>
  <c r="J301" i="6"/>
  <c r="I301" i="6"/>
  <c r="G301" i="6"/>
  <c r="F301" i="6"/>
  <c r="E301" i="6"/>
  <c r="D301" i="6"/>
  <c r="Z300" i="6"/>
  <c r="Y300" i="6"/>
  <c r="X300" i="6"/>
  <c r="V300" i="6"/>
  <c r="U300" i="6"/>
  <c r="P300" i="6"/>
  <c r="O300" i="6"/>
  <c r="N300" i="6"/>
  <c r="M300" i="6"/>
  <c r="L300" i="6"/>
  <c r="K300" i="6"/>
  <c r="J300" i="6"/>
  <c r="I300" i="6"/>
  <c r="G300" i="6"/>
  <c r="F300" i="6"/>
  <c r="E300" i="6"/>
  <c r="D300" i="6"/>
  <c r="Z299" i="6"/>
  <c r="Y299" i="6"/>
  <c r="X299" i="6"/>
  <c r="V299" i="6"/>
  <c r="U299" i="6"/>
  <c r="P299" i="6"/>
  <c r="O299" i="6"/>
  <c r="N299" i="6"/>
  <c r="M299" i="6"/>
  <c r="L299" i="6"/>
  <c r="K299" i="6"/>
  <c r="J299" i="6"/>
  <c r="I299" i="6"/>
  <c r="G299" i="6"/>
  <c r="F299" i="6"/>
  <c r="E299" i="6"/>
  <c r="D299" i="6"/>
  <c r="Z298" i="6"/>
  <c r="Y298" i="6"/>
  <c r="X298" i="6"/>
  <c r="V298" i="6"/>
  <c r="U298" i="6"/>
  <c r="P298" i="6"/>
  <c r="O298" i="6"/>
  <c r="N298" i="6"/>
  <c r="M298" i="6"/>
  <c r="L298" i="6"/>
  <c r="K298" i="6"/>
  <c r="J298" i="6"/>
  <c r="I298" i="6"/>
  <c r="G298" i="6"/>
  <c r="F298" i="6"/>
  <c r="E298" i="6"/>
  <c r="D298" i="6"/>
  <c r="Z297" i="6"/>
  <c r="Y297" i="6"/>
  <c r="X297" i="6"/>
  <c r="V297" i="6"/>
  <c r="U297" i="6"/>
  <c r="P297" i="6"/>
  <c r="O297" i="6"/>
  <c r="N297" i="6"/>
  <c r="M297" i="6"/>
  <c r="L297" i="6"/>
  <c r="K297" i="6"/>
  <c r="J297" i="6"/>
  <c r="I297" i="6"/>
  <c r="G297" i="6"/>
  <c r="F297" i="6"/>
  <c r="E297" i="6"/>
  <c r="D297" i="6"/>
  <c r="Z296" i="6"/>
  <c r="Y296" i="6"/>
  <c r="X296" i="6"/>
  <c r="V296" i="6"/>
  <c r="U296" i="6"/>
  <c r="P296" i="6"/>
  <c r="O296" i="6"/>
  <c r="N296" i="6"/>
  <c r="M296" i="6"/>
  <c r="L296" i="6"/>
  <c r="K296" i="6"/>
  <c r="J296" i="6"/>
  <c r="I296" i="6"/>
  <c r="G296" i="6"/>
  <c r="F296" i="6"/>
  <c r="E296" i="6"/>
  <c r="D296" i="6"/>
  <c r="Z295" i="6"/>
  <c r="Y295" i="6"/>
  <c r="X295" i="6"/>
  <c r="V295" i="6"/>
  <c r="U295" i="6"/>
  <c r="P295" i="6"/>
  <c r="O295" i="6"/>
  <c r="N295" i="6"/>
  <c r="M295" i="6"/>
  <c r="L295" i="6"/>
  <c r="K295" i="6"/>
  <c r="J295" i="6"/>
  <c r="I295" i="6"/>
  <c r="G295" i="6"/>
  <c r="F295" i="6"/>
  <c r="E295" i="6"/>
  <c r="D295" i="6"/>
  <c r="Z294" i="6"/>
  <c r="Y294" i="6"/>
  <c r="X294" i="6"/>
  <c r="V294" i="6"/>
  <c r="U294" i="6"/>
  <c r="P294" i="6"/>
  <c r="O294" i="6"/>
  <c r="N294" i="6"/>
  <c r="M294" i="6"/>
  <c r="L294" i="6"/>
  <c r="K294" i="6"/>
  <c r="J294" i="6"/>
  <c r="I294" i="6"/>
  <c r="G294" i="6"/>
  <c r="F294" i="6"/>
  <c r="E294" i="6"/>
  <c r="D294" i="6"/>
  <c r="Z293" i="6"/>
  <c r="Y293" i="6"/>
  <c r="X293" i="6"/>
  <c r="V293" i="6"/>
  <c r="U293" i="6"/>
  <c r="P293" i="6"/>
  <c r="O293" i="6"/>
  <c r="N293" i="6"/>
  <c r="M293" i="6"/>
  <c r="L293" i="6"/>
  <c r="K293" i="6"/>
  <c r="J293" i="6"/>
  <c r="I293" i="6"/>
  <c r="G293" i="6"/>
  <c r="F293" i="6"/>
  <c r="E293" i="6"/>
  <c r="D293" i="6"/>
  <c r="Z292" i="6"/>
  <c r="Y292" i="6"/>
  <c r="X292" i="6"/>
  <c r="V292" i="6"/>
  <c r="U292" i="6"/>
  <c r="P292" i="6"/>
  <c r="O292" i="6"/>
  <c r="N292" i="6"/>
  <c r="M292" i="6"/>
  <c r="L292" i="6"/>
  <c r="K292" i="6"/>
  <c r="J292" i="6"/>
  <c r="I292" i="6"/>
  <c r="G292" i="6"/>
  <c r="F292" i="6"/>
  <c r="E292" i="6"/>
  <c r="D292" i="6"/>
  <c r="Z291" i="6"/>
  <c r="Y291" i="6"/>
  <c r="X291" i="6"/>
  <c r="V291" i="6"/>
  <c r="U291" i="6"/>
  <c r="P291" i="6"/>
  <c r="O291" i="6"/>
  <c r="N291" i="6"/>
  <c r="M291" i="6"/>
  <c r="L291" i="6"/>
  <c r="K291" i="6"/>
  <c r="J291" i="6"/>
  <c r="I291" i="6"/>
  <c r="G291" i="6"/>
  <c r="F291" i="6"/>
  <c r="E291" i="6"/>
  <c r="D291" i="6"/>
  <c r="Z290" i="6"/>
  <c r="Y290" i="6"/>
  <c r="X290" i="6"/>
  <c r="V290" i="6"/>
  <c r="U290" i="6"/>
  <c r="P290" i="6"/>
  <c r="O290" i="6"/>
  <c r="N290" i="6"/>
  <c r="M290" i="6"/>
  <c r="L290" i="6"/>
  <c r="K290" i="6"/>
  <c r="J290" i="6"/>
  <c r="I290" i="6"/>
  <c r="G290" i="6"/>
  <c r="F290" i="6"/>
  <c r="E290" i="6"/>
  <c r="D290" i="6"/>
  <c r="Z289" i="6"/>
  <c r="Y289" i="6"/>
  <c r="X289" i="6"/>
  <c r="V289" i="6"/>
  <c r="U289" i="6"/>
  <c r="P289" i="6"/>
  <c r="O289" i="6"/>
  <c r="N289" i="6"/>
  <c r="M289" i="6"/>
  <c r="L289" i="6"/>
  <c r="K289" i="6"/>
  <c r="J289" i="6"/>
  <c r="I289" i="6"/>
  <c r="G289" i="6"/>
  <c r="F289" i="6"/>
  <c r="E289" i="6"/>
  <c r="D289" i="6"/>
  <c r="Z288" i="6"/>
  <c r="Y288" i="6"/>
  <c r="X288" i="6"/>
  <c r="V288" i="6"/>
  <c r="U288" i="6"/>
  <c r="P288" i="6"/>
  <c r="O288" i="6"/>
  <c r="N288" i="6"/>
  <c r="M288" i="6"/>
  <c r="L288" i="6"/>
  <c r="K288" i="6"/>
  <c r="J288" i="6"/>
  <c r="I288" i="6"/>
  <c r="G288" i="6"/>
  <c r="F288" i="6"/>
  <c r="E288" i="6"/>
  <c r="D288" i="6"/>
  <c r="Z287" i="6"/>
  <c r="Y287" i="6"/>
  <c r="X287" i="6"/>
  <c r="V287" i="6"/>
  <c r="U287" i="6"/>
  <c r="P287" i="6"/>
  <c r="O287" i="6"/>
  <c r="N287" i="6"/>
  <c r="M287" i="6"/>
  <c r="L287" i="6"/>
  <c r="K287" i="6"/>
  <c r="J287" i="6"/>
  <c r="I287" i="6"/>
  <c r="G287" i="6"/>
  <c r="F287" i="6"/>
  <c r="E287" i="6"/>
  <c r="D287" i="6"/>
  <c r="Z286" i="6"/>
  <c r="Y286" i="6"/>
  <c r="X286" i="6"/>
  <c r="V286" i="6"/>
  <c r="U286" i="6"/>
  <c r="P286" i="6"/>
  <c r="O286" i="6"/>
  <c r="N286" i="6"/>
  <c r="M286" i="6"/>
  <c r="L286" i="6"/>
  <c r="K286" i="6"/>
  <c r="J286" i="6"/>
  <c r="I286" i="6"/>
  <c r="G286" i="6"/>
  <c r="F286" i="6"/>
  <c r="E286" i="6"/>
  <c r="D286" i="6"/>
  <c r="Z285" i="6"/>
  <c r="Y285" i="6"/>
  <c r="X285" i="6"/>
  <c r="V285" i="6"/>
  <c r="U285" i="6"/>
  <c r="P285" i="6"/>
  <c r="O285" i="6"/>
  <c r="N285" i="6"/>
  <c r="M285" i="6"/>
  <c r="L285" i="6"/>
  <c r="K285" i="6"/>
  <c r="J285" i="6"/>
  <c r="I285" i="6"/>
  <c r="G285" i="6"/>
  <c r="F285" i="6"/>
  <c r="E285" i="6"/>
  <c r="D285" i="6"/>
  <c r="Z284" i="6"/>
  <c r="Y284" i="6"/>
  <c r="X284" i="6"/>
  <c r="V284" i="6"/>
  <c r="U284" i="6"/>
  <c r="P284" i="6"/>
  <c r="O284" i="6"/>
  <c r="N284" i="6"/>
  <c r="M284" i="6"/>
  <c r="L284" i="6"/>
  <c r="K284" i="6"/>
  <c r="J284" i="6"/>
  <c r="I284" i="6"/>
  <c r="G284" i="6"/>
  <c r="F284" i="6"/>
  <c r="E284" i="6"/>
  <c r="D284" i="6"/>
  <c r="Z283" i="6"/>
  <c r="Y283" i="6"/>
  <c r="X283" i="6"/>
  <c r="V283" i="6"/>
  <c r="U283" i="6"/>
  <c r="P283" i="6"/>
  <c r="O283" i="6"/>
  <c r="N283" i="6"/>
  <c r="M283" i="6"/>
  <c r="L283" i="6"/>
  <c r="K283" i="6"/>
  <c r="J283" i="6"/>
  <c r="I283" i="6"/>
  <c r="G283" i="6"/>
  <c r="F283" i="6"/>
  <c r="E283" i="6"/>
  <c r="D283" i="6"/>
  <c r="Z282" i="6"/>
  <c r="Y282" i="6"/>
  <c r="X282" i="6"/>
  <c r="V282" i="6"/>
  <c r="U282" i="6"/>
  <c r="P282" i="6"/>
  <c r="O282" i="6"/>
  <c r="N282" i="6"/>
  <c r="M282" i="6"/>
  <c r="L282" i="6"/>
  <c r="K282" i="6"/>
  <c r="J282" i="6"/>
  <c r="I282" i="6"/>
  <c r="G282" i="6"/>
  <c r="F282" i="6"/>
  <c r="E282" i="6"/>
  <c r="D282" i="6"/>
  <c r="Z281" i="6"/>
  <c r="Y281" i="6"/>
  <c r="X281" i="6"/>
  <c r="V281" i="6"/>
  <c r="U281" i="6"/>
  <c r="P281" i="6"/>
  <c r="O281" i="6"/>
  <c r="N281" i="6"/>
  <c r="M281" i="6"/>
  <c r="L281" i="6"/>
  <c r="K281" i="6"/>
  <c r="J281" i="6"/>
  <c r="I281" i="6"/>
  <c r="G281" i="6"/>
  <c r="F281" i="6"/>
  <c r="E281" i="6"/>
  <c r="D281" i="6"/>
  <c r="Z280" i="6"/>
  <c r="Y280" i="6"/>
  <c r="X280" i="6"/>
  <c r="V280" i="6"/>
  <c r="U280" i="6"/>
  <c r="P280" i="6"/>
  <c r="O280" i="6"/>
  <c r="N280" i="6"/>
  <c r="M280" i="6"/>
  <c r="L280" i="6"/>
  <c r="K280" i="6"/>
  <c r="J280" i="6"/>
  <c r="I280" i="6"/>
  <c r="G280" i="6"/>
  <c r="F280" i="6"/>
  <c r="E280" i="6"/>
  <c r="D280" i="6"/>
  <c r="Z279" i="6"/>
  <c r="Y279" i="6"/>
  <c r="X279" i="6"/>
  <c r="V279" i="6"/>
  <c r="U279" i="6"/>
  <c r="P279" i="6"/>
  <c r="O279" i="6"/>
  <c r="N279" i="6"/>
  <c r="M279" i="6"/>
  <c r="L279" i="6"/>
  <c r="K279" i="6"/>
  <c r="J279" i="6"/>
  <c r="I279" i="6"/>
  <c r="G279" i="6"/>
  <c r="F279" i="6"/>
  <c r="E279" i="6"/>
  <c r="D279" i="6"/>
  <c r="Z278" i="6"/>
  <c r="Y278" i="6"/>
  <c r="X278" i="6"/>
  <c r="V278" i="6"/>
  <c r="U278" i="6"/>
  <c r="P278" i="6"/>
  <c r="O278" i="6"/>
  <c r="N278" i="6"/>
  <c r="M278" i="6"/>
  <c r="L278" i="6"/>
  <c r="K278" i="6"/>
  <c r="J278" i="6"/>
  <c r="I278" i="6"/>
  <c r="G278" i="6"/>
  <c r="F278" i="6"/>
  <c r="E278" i="6"/>
  <c r="D278" i="6"/>
  <c r="Z277" i="6"/>
  <c r="Y277" i="6"/>
  <c r="X277" i="6"/>
  <c r="V277" i="6"/>
  <c r="U277" i="6"/>
  <c r="P277" i="6"/>
  <c r="O277" i="6"/>
  <c r="N277" i="6"/>
  <c r="M277" i="6"/>
  <c r="L277" i="6"/>
  <c r="K277" i="6"/>
  <c r="J277" i="6"/>
  <c r="I277" i="6"/>
  <c r="G277" i="6"/>
  <c r="F277" i="6"/>
  <c r="E277" i="6"/>
  <c r="D277" i="6"/>
  <c r="Z276" i="6"/>
  <c r="Y276" i="6"/>
  <c r="X276" i="6"/>
  <c r="V276" i="6"/>
  <c r="U276" i="6"/>
  <c r="P276" i="6"/>
  <c r="O276" i="6"/>
  <c r="N276" i="6"/>
  <c r="M276" i="6"/>
  <c r="L276" i="6"/>
  <c r="K276" i="6"/>
  <c r="J276" i="6"/>
  <c r="I276" i="6"/>
  <c r="G276" i="6"/>
  <c r="F276" i="6"/>
  <c r="E276" i="6"/>
  <c r="D276" i="6"/>
  <c r="Z275" i="6"/>
  <c r="Y275" i="6"/>
  <c r="X275" i="6"/>
  <c r="V275" i="6"/>
  <c r="U275" i="6"/>
  <c r="P275" i="6"/>
  <c r="O275" i="6"/>
  <c r="N275" i="6"/>
  <c r="M275" i="6"/>
  <c r="L275" i="6"/>
  <c r="K275" i="6"/>
  <c r="J275" i="6"/>
  <c r="I275" i="6"/>
  <c r="G275" i="6"/>
  <c r="F275" i="6"/>
  <c r="E275" i="6"/>
  <c r="D275" i="6"/>
  <c r="Z274" i="6"/>
  <c r="Y274" i="6"/>
  <c r="X274" i="6"/>
  <c r="V274" i="6"/>
  <c r="U274" i="6"/>
  <c r="P274" i="6"/>
  <c r="O274" i="6"/>
  <c r="N274" i="6"/>
  <c r="M274" i="6"/>
  <c r="L274" i="6"/>
  <c r="K274" i="6"/>
  <c r="J274" i="6"/>
  <c r="I274" i="6"/>
  <c r="G274" i="6"/>
  <c r="F274" i="6"/>
  <c r="E274" i="6"/>
  <c r="D274" i="6"/>
  <c r="Z273" i="6"/>
  <c r="Y273" i="6"/>
  <c r="X273" i="6"/>
  <c r="V273" i="6"/>
  <c r="U273" i="6"/>
  <c r="P273" i="6"/>
  <c r="O273" i="6"/>
  <c r="N273" i="6"/>
  <c r="M273" i="6"/>
  <c r="L273" i="6"/>
  <c r="K273" i="6"/>
  <c r="J273" i="6"/>
  <c r="I273" i="6"/>
  <c r="G273" i="6"/>
  <c r="F273" i="6"/>
  <c r="E273" i="6"/>
  <c r="D273" i="6"/>
  <c r="Z272" i="6"/>
  <c r="Y272" i="6"/>
  <c r="X272" i="6"/>
  <c r="V272" i="6"/>
  <c r="U272" i="6"/>
  <c r="P272" i="6"/>
  <c r="O272" i="6"/>
  <c r="N272" i="6"/>
  <c r="M272" i="6"/>
  <c r="L272" i="6"/>
  <c r="K272" i="6"/>
  <c r="J272" i="6"/>
  <c r="I272" i="6"/>
  <c r="G272" i="6"/>
  <c r="F272" i="6"/>
  <c r="E272" i="6"/>
  <c r="D272" i="6"/>
  <c r="Z271" i="6"/>
  <c r="Y271" i="6"/>
  <c r="X271" i="6"/>
  <c r="V271" i="6"/>
  <c r="U271" i="6"/>
  <c r="P271" i="6"/>
  <c r="O271" i="6"/>
  <c r="N271" i="6"/>
  <c r="M271" i="6"/>
  <c r="L271" i="6"/>
  <c r="K271" i="6"/>
  <c r="J271" i="6"/>
  <c r="I271" i="6"/>
  <c r="G271" i="6"/>
  <c r="F271" i="6"/>
  <c r="E271" i="6"/>
  <c r="D271" i="6"/>
  <c r="Z270" i="6"/>
  <c r="Y270" i="6"/>
  <c r="X270" i="6"/>
  <c r="V270" i="6"/>
  <c r="U270" i="6"/>
  <c r="P270" i="6"/>
  <c r="O270" i="6"/>
  <c r="N270" i="6"/>
  <c r="M270" i="6"/>
  <c r="L270" i="6"/>
  <c r="K270" i="6"/>
  <c r="J270" i="6"/>
  <c r="I270" i="6"/>
  <c r="G270" i="6"/>
  <c r="F270" i="6"/>
  <c r="E270" i="6"/>
  <c r="D270" i="6"/>
  <c r="Z269" i="6"/>
  <c r="Y269" i="6"/>
  <c r="X269" i="6"/>
  <c r="V269" i="6"/>
  <c r="U269" i="6"/>
  <c r="P269" i="6"/>
  <c r="O269" i="6"/>
  <c r="N269" i="6"/>
  <c r="M269" i="6"/>
  <c r="L269" i="6"/>
  <c r="K269" i="6"/>
  <c r="J269" i="6"/>
  <c r="I269" i="6"/>
  <c r="G269" i="6"/>
  <c r="F269" i="6"/>
  <c r="E269" i="6"/>
  <c r="D269" i="6"/>
  <c r="Z268" i="6"/>
  <c r="Y268" i="6"/>
  <c r="X268" i="6"/>
  <c r="V268" i="6"/>
  <c r="U268" i="6"/>
  <c r="P268" i="6"/>
  <c r="O268" i="6"/>
  <c r="N268" i="6"/>
  <c r="M268" i="6"/>
  <c r="L268" i="6"/>
  <c r="K268" i="6"/>
  <c r="J268" i="6"/>
  <c r="I268" i="6"/>
  <c r="G268" i="6"/>
  <c r="F268" i="6"/>
  <c r="E268" i="6"/>
  <c r="D268" i="6"/>
  <c r="Z263" i="6"/>
  <c r="Y263" i="6"/>
  <c r="X263" i="6"/>
  <c r="V263" i="6"/>
  <c r="U263" i="6"/>
  <c r="P263" i="6"/>
  <c r="O263" i="6"/>
  <c r="N263" i="6"/>
  <c r="M263" i="6"/>
  <c r="L263" i="6"/>
  <c r="K263" i="6"/>
  <c r="J263" i="6"/>
  <c r="I263" i="6"/>
  <c r="G263" i="6"/>
  <c r="F263" i="6"/>
  <c r="E263" i="6"/>
  <c r="D263" i="6"/>
  <c r="Z262" i="6"/>
  <c r="Y262" i="6"/>
  <c r="X262" i="6"/>
  <c r="V262" i="6"/>
  <c r="U262" i="6"/>
  <c r="P262" i="6"/>
  <c r="O262" i="6"/>
  <c r="N262" i="6"/>
  <c r="M262" i="6"/>
  <c r="L262" i="6"/>
  <c r="K262" i="6"/>
  <c r="J262" i="6"/>
  <c r="I262" i="6"/>
  <c r="G262" i="6"/>
  <c r="F262" i="6"/>
  <c r="E262" i="6"/>
  <c r="D262" i="6"/>
  <c r="Z261" i="6"/>
  <c r="Y261" i="6"/>
  <c r="X261" i="6"/>
  <c r="V261" i="6"/>
  <c r="U261" i="6"/>
  <c r="P261" i="6"/>
  <c r="O261" i="6"/>
  <c r="N261" i="6"/>
  <c r="M261" i="6"/>
  <c r="L261" i="6"/>
  <c r="K261" i="6"/>
  <c r="J261" i="6"/>
  <c r="I261" i="6"/>
  <c r="G261" i="6"/>
  <c r="F261" i="6"/>
  <c r="E261" i="6"/>
  <c r="D261" i="6"/>
  <c r="Z260" i="6"/>
  <c r="Y260" i="6"/>
  <c r="X260" i="6"/>
  <c r="V260" i="6"/>
  <c r="U260" i="6"/>
  <c r="P260" i="6"/>
  <c r="O260" i="6"/>
  <c r="N260" i="6"/>
  <c r="M260" i="6"/>
  <c r="L260" i="6"/>
  <c r="K260" i="6"/>
  <c r="J260" i="6"/>
  <c r="I260" i="6"/>
  <c r="G260" i="6"/>
  <c r="F260" i="6"/>
  <c r="E260" i="6"/>
  <c r="D260" i="6"/>
  <c r="Z259" i="6"/>
  <c r="Y259" i="6"/>
  <c r="X259" i="6"/>
  <c r="V259" i="6"/>
  <c r="U259" i="6"/>
  <c r="P259" i="6"/>
  <c r="O259" i="6"/>
  <c r="N259" i="6"/>
  <c r="M259" i="6"/>
  <c r="L259" i="6"/>
  <c r="K259" i="6"/>
  <c r="J259" i="6"/>
  <c r="I259" i="6"/>
  <c r="G259" i="6"/>
  <c r="F259" i="6"/>
  <c r="E259" i="6"/>
  <c r="D259" i="6"/>
  <c r="Z258" i="6"/>
  <c r="Y258" i="6"/>
  <c r="X258" i="6"/>
  <c r="V258" i="6"/>
  <c r="U258" i="6"/>
  <c r="P258" i="6"/>
  <c r="O258" i="6"/>
  <c r="N258" i="6"/>
  <c r="M258" i="6"/>
  <c r="L258" i="6"/>
  <c r="K258" i="6"/>
  <c r="J258" i="6"/>
  <c r="I258" i="6"/>
  <c r="G258" i="6"/>
  <c r="F258" i="6"/>
  <c r="E258" i="6"/>
  <c r="D258" i="6"/>
  <c r="Z257" i="6"/>
  <c r="Y257" i="6"/>
  <c r="X257" i="6"/>
  <c r="V257" i="6"/>
  <c r="U257" i="6"/>
  <c r="P257" i="6"/>
  <c r="O257" i="6"/>
  <c r="N257" i="6"/>
  <c r="M257" i="6"/>
  <c r="L257" i="6"/>
  <c r="K257" i="6"/>
  <c r="J257" i="6"/>
  <c r="I257" i="6"/>
  <c r="G257" i="6"/>
  <c r="F257" i="6"/>
  <c r="E257" i="6"/>
  <c r="D257" i="6"/>
  <c r="Z309" i="13"/>
  <c r="Y309" i="13"/>
  <c r="X309" i="13"/>
  <c r="V309" i="13"/>
  <c r="U309" i="13"/>
  <c r="S309" i="13"/>
  <c r="R309" i="13"/>
  <c r="P309" i="13"/>
  <c r="O309" i="13"/>
  <c r="N309" i="13"/>
  <c r="M309" i="13"/>
  <c r="I309" i="13"/>
  <c r="G309" i="13"/>
  <c r="F309" i="13"/>
  <c r="E309" i="13"/>
  <c r="D309" i="13"/>
  <c r="Z308" i="13"/>
  <c r="Y308" i="13"/>
  <c r="X308" i="13"/>
  <c r="V308" i="13"/>
  <c r="U308" i="13"/>
  <c r="S308" i="13"/>
  <c r="R308" i="13"/>
  <c r="P308" i="13"/>
  <c r="O308" i="13"/>
  <c r="N308" i="13"/>
  <c r="M308" i="13"/>
  <c r="I308" i="13"/>
  <c r="G308" i="13"/>
  <c r="F308" i="13"/>
  <c r="E308" i="13"/>
  <c r="D308" i="13"/>
  <c r="Z307" i="13"/>
  <c r="Y307" i="13"/>
  <c r="X307" i="13"/>
  <c r="V307" i="13"/>
  <c r="U307" i="13"/>
  <c r="S307" i="13"/>
  <c r="R307" i="13"/>
  <c r="P307" i="13"/>
  <c r="O307" i="13"/>
  <c r="N307" i="13"/>
  <c r="M307" i="13"/>
  <c r="I307" i="13"/>
  <c r="G307" i="13"/>
  <c r="F307" i="13"/>
  <c r="E307" i="13"/>
  <c r="D307" i="13"/>
  <c r="Z306" i="13"/>
  <c r="Y306" i="13"/>
  <c r="X306" i="13"/>
  <c r="V306" i="13"/>
  <c r="U306" i="13"/>
  <c r="S306" i="13"/>
  <c r="R306" i="13"/>
  <c r="P306" i="13"/>
  <c r="O306" i="13"/>
  <c r="N306" i="13"/>
  <c r="M306" i="13"/>
  <c r="I306" i="13"/>
  <c r="G306" i="13"/>
  <c r="F306" i="13"/>
  <c r="E306" i="13"/>
  <c r="D306" i="13"/>
  <c r="Z305" i="13"/>
  <c r="Y305" i="13"/>
  <c r="X305" i="13"/>
  <c r="V305" i="13"/>
  <c r="U305" i="13"/>
  <c r="S305" i="13"/>
  <c r="R305" i="13"/>
  <c r="P305" i="13"/>
  <c r="O305" i="13"/>
  <c r="N305" i="13"/>
  <c r="M305" i="13"/>
  <c r="I305" i="13"/>
  <c r="G305" i="13"/>
  <c r="F305" i="13"/>
  <c r="E305" i="13"/>
  <c r="D305" i="13"/>
  <c r="Z304" i="13"/>
  <c r="Y304" i="13"/>
  <c r="X304" i="13"/>
  <c r="V304" i="13"/>
  <c r="U304" i="13"/>
  <c r="S304" i="13"/>
  <c r="R304" i="13"/>
  <c r="P304" i="13"/>
  <c r="O304" i="13"/>
  <c r="N304" i="13"/>
  <c r="M304" i="13"/>
  <c r="I304" i="13"/>
  <c r="G304" i="13"/>
  <c r="F304" i="13"/>
  <c r="E304" i="13"/>
  <c r="D304" i="13"/>
  <c r="Z303" i="13"/>
  <c r="Y303" i="13"/>
  <c r="X303" i="13"/>
  <c r="V303" i="13"/>
  <c r="U303" i="13"/>
  <c r="S303" i="13"/>
  <c r="R303" i="13"/>
  <c r="P303" i="13"/>
  <c r="O303" i="13"/>
  <c r="N303" i="13"/>
  <c r="M303" i="13"/>
  <c r="I303" i="13"/>
  <c r="G303" i="13"/>
  <c r="F303" i="13"/>
  <c r="E303" i="13"/>
  <c r="D303" i="13"/>
  <c r="Z302" i="13"/>
  <c r="Y302" i="13"/>
  <c r="X302" i="13"/>
  <c r="V302" i="13"/>
  <c r="U302" i="13"/>
  <c r="S302" i="13"/>
  <c r="R302" i="13"/>
  <c r="P302" i="13"/>
  <c r="O302" i="13"/>
  <c r="N302" i="13"/>
  <c r="M302" i="13"/>
  <c r="I302" i="13"/>
  <c r="G302" i="13"/>
  <c r="F302" i="13"/>
  <c r="E302" i="13"/>
  <c r="D302" i="13"/>
  <c r="Z301" i="13"/>
  <c r="Y301" i="13"/>
  <c r="X301" i="13"/>
  <c r="V301" i="13"/>
  <c r="U301" i="13"/>
  <c r="S301" i="13"/>
  <c r="R301" i="13"/>
  <c r="P301" i="13"/>
  <c r="O301" i="13"/>
  <c r="N301" i="13"/>
  <c r="M301" i="13"/>
  <c r="I301" i="13"/>
  <c r="G301" i="13"/>
  <c r="F301" i="13"/>
  <c r="E301" i="13"/>
  <c r="D301" i="13"/>
  <c r="Z300" i="13"/>
  <c r="Y300" i="13"/>
  <c r="X300" i="13"/>
  <c r="V300" i="13"/>
  <c r="U300" i="13"/>
  <c r="S300" i="13"/>
  <c r="R300" i="13"/>
  <c r="P300" i="13"/>
  <c r="O300" i="13"/>
  <c r="N300" i="13"/>
  <c r="M300" i="13"/>
  <c r="I300" i="13"/>
  <c r="G300" i="13"/>
  <c r="F300" i="13"/>
  <c r="E300" i="13"/>
  <c r="D300" i="13"/>
  <c r="Z299" i="13"/>
  <c r="Y299" i="13"/>
  <c r="X299" i="13"/>
  <c r="V299" i="13"/>
  <c r="U299" i="13"/>
  <c r="S299" i="13"/>
  <c r="R299" i="13"/>
  <c r="P299" i="13"/>
  <c r="O299" i="13"/>
  <c r="N299" i="13"/>
  <c r="M299" i="13"/>
  <c r="I299" i="13"/>
  <c r="G299" i="13"/>
  <c r="F299" i="13"/>
  <c r="E299" i="13"/>
  <c r="D299" i="13"/>
  <c r="Z298" i="13"/>
  <c r="Y298" i="13"/>
  <c r="X298" i="13"/>
  <c r="V298" i="13"/>
  <c r="U298" i="13"/>
  <c r="S298" i="13"/>
  <c r="R298" i="13"/>
  <c r="P298" i="13"/>
  <c r="O298" i="13"/>
  <c r="N298" i="13"/>
  <c r="M298" i="13"/>
  <c r="I298" i="13"/>
  <c r="G298" i="13"/>
  <c r="F298" i="13"/>
  <c r="E298" i="13"/>
  <c r="D298" i="13"/>
  <c r="Z297" i="13"/>
  <c r="Y297" i="13"/>
  <c r="X297" i="13"/>
  <c r="V297" i="13"/>
  <c r="U297" i="13"/>
  <c r="S297" i="13"/>
  <c r="R297" i="13"/>
  <c r="P297" i="13"/>
  <c r="O297" i="13"/>
  <c r="N297" i="13"/>
  <c r="M297" i="13"/>
  <c r="I297" i="13"/>
  <c r="G297" i="13"/>
  <c r="F297" i="13"/>
  <c r="E297" i="13"/>
  <c r="D297" i="13"/>
  <c r="Z296" i="13"/>
  <c r="Y296" i="13"/>
  <c r="X296" i="13"/>
  <c r="V296" i="13"/>
  <c r="U296" i="13"/>
  <c r="S296" i="13"/>
  <c r="R296" i="13"/>
  <c r="P296" i="13"/>
  <c r="O296" i="13"/>
  <c r="N296" i="13"/>
  <c r="M296" i="13"/>
  <c r="I296" i="13"/>
  <c r="G296" i="13"/>
  <c r="F296" i="13"/>
  <c r="E296" i="13"/>
  <c r="D296" i="13"/>
  <c r="Z295" i="13"/>
  <c r="Y295" i="13"/>
  <c r="X295" i="13"/>
  <c r="V295" i="13"/>
  <c r="U295" i="13"/>
  <c r="S295" i="13"/>
  <c r="R295" i="13"/>
  <c r="P295" i="13"/>
  <c r="O295" i="13"/>
  <c r="N295" i="13"/>
  <c r="M295" i="13"/>
  <c r="I295" i="13"/>
  <c r="G295" i="13"/>
  <c r="F295" i="13"/>
  <c r="E295" i="13"/>
  <c r="D295" i="13"/>
  <c r="Z294" i="13"/>
  <c r="Y294" i="13"/>
  <c r="X294" i="13"/>
  <c r="V294" i="13"/>
  <c r="U294" i="13"/>
  <c r="S294" i="13"/>
  <c r="R294" i="13"/>
  <c r="P294" i="13"/>
  <c r="O294" i="13"/>
  <c r="N294" i="13"/>
  <c r="M294" i="13"/>
  <c r="I294" i="13"/>
  <c r="G294" i="13"/>
  <c r="F294" i="13"/>
  <c r="E294" i="13"/>
  <c r="D294" i="13"/>
  <c r="Z293" i="13"/>
  <c r="Y293" i="13"/>
  <c r="X293" i="13"/>
  <c r="V293" i="13"/>
  <c r="U293" i="13"/>
  <c r="S293" i="13"/>
  <c r="R293" i="13"/>
  <c r="P293" i="13"/>
  <c r="O293" i="13"/>
  <c r="N293" i="13"/>
  <c r="M293" i="13"/>
  <c r="I293" i="13"/>
  <c r="G293" i="13"/>
  <c r="F293" i="13"/>
  <c r="E293" i="13"/>
  <c r="D293" i="13"/>
  <c r="Z292" i="13"/>
  <c r="Y292" i="13"/>
  <c r="X292" i="13"/>
  <c r="V292" i="13"/>
  <c r="U292" i="13"/>
  <c r="S292" i="13"/>
  <c r="R292" i="13"/>
  <c r="P292" i="13"/>
  <c r="O292" i="13"/>
  <c r="N292" i="13"/>
  <c r="M292" i="13"/>
  <c r="I292" i="13"/>
  <c r="G292" i="13"/>
  <c r="F292" i="13"/>
  <c r="E292" i="13"/>
  <c r="D292" i="13"/>
  <c r="Z291" i="13"/>
  <c r="Y291" i="13"/>
  <c r="X291" i="13"/>
  <c r="V291" i="13"/>
  <c r="U291" i="13"/>
  <c r="S291" i="13"/>
  <c r="R291" i="13"/>
  <c r="P291" i="13"/>
  <c r="O291" i="13"/>
  <c r="N291" i="13"/>
  <c r="M291" i="13"/>
  <c r="I291" i="13"/>
  <c r="G291" i="13"/>
  <c r="F291" i="13"/>
  <c r="E291" i="13"/>
  <c r="D291" i="13"/>
  <c r="Z290" i="13"/>
  <c r="Y290" i="13"/>
  <c r="X290" i="13"/>
  <c r="V290" i="13"/>
  <c r="U290" i="13"/>
  <c r="S290" i="13"/>
  <c r="R290" i="13"/>
  <c r="P290" i="13"/>
  <c r="O290" i="13"/>
  <c r="N290" i="13"/>
  <c r="M290" i="13"/>
  <c r="I290" i="13"/>
  <c r="G290" i="13"/>
  <c r="F290" i="13"/>
  <c r="E290" i="13"/>
  <c r="D290" i="13"/>
  <c r="Z289" i="13"/>
  <c r="Y289" i="13"/>
  <c r="X289" i="13"/>
  <c r="V289" i="13"/>
  <c r="U289" i="13"/>
  <c r="S289" i="13"/>
  <c r="R289" i="13"/>
  <c r="P289" i="13"/>
  <c r="O289" i="13"/>
  <c r="N289" i="13"/>
  <c r="M289" i="13"/>
  <c r="I289" i="13"/>
  <c r="G289" i="13"/>
  <c r="F289" i="13"/>
  <c r="E289" i="13"/>
  <c r="D289" i="13"/>
  <c r="Z288" i="13"/>
  <c r="Y288" i="13"/>
  <c r="X288" i="13"/>
  <c r="V288" i="13"/>
  <c r="U288" i="13"/>
  <c r="S288" i="13"/>
  <c r="R288" i="13"/>
  <c r="P288" i="13"/>
  <c r="O288" i="13"/>
  <c r="N288" i="13"/>
  <c r="M288" i="13"/>
  <c r="I288" i="13"/>
  <c r="G288" i="13"/>
  <c r="F288" i="13"/>
  <c r="E288" i="13"/>
  <c r="D288" i="13"/>
  <c r="Z287" i="13"/>
  <c r="Y287" i="13"/>
  <c r="X287" i="13"/>
  <c r="V287" i="13"/>
  <c r="U287" i="13"/>
  <c r="S287" i="13"/>
  <c r="R287" i="13"/>
  <c r="P287" i="13"/>
  <c r="O287" i="13"/>
  <c r="N287" i="13"/>
  <c r="M287" i="13"/>
  <c r="I287" i="13"/>
  <c r="G287" i="13"/>
  <c r="F287" i="13"/>
  <c r="E287" i="13"/>
  <c r="D287" i="13"/>
  <c r="Z286" i="13"/>
  <c r="Y286" i="13"/>
  <c r="X286" i="13"/>
  <c r="V286" i="13"/>
  <c r="U286" i="13"/>
  <c r="S286" i="13"/>
  <c r="R286" i="13"/>
  <c r="P286" i="13"/>
  <c r="O286" i="13"/>
  <c r="N286" i="13"/>
  <c r="M286" i="13"/>
  <c r="I286" i="13"/>
  <c r="G286" i="13"/>
  <c r="F286" i="13"/>
  <c r="E286" i="13"/>
  <c r="D286" i="13"/>
  <c r="Z285" i="13"/>
  <c r="Y285" i="13"/>
  <c r="X285" i="13"/>
  <c r="V285" i="13"/>
  <c r="U285" i="13"/>
  <c r="S285" i="13"/>
  <c r="R285" i="13"/>
  <c r="P285" i="13"/>
  <c r="O285" i="13"/>
  <c r="N285" i="13"/>
  <c r="M285" i="13"/>
  <c r="I285" i="13"/>
  <c r="G285" i="13"/>
  <c r="F285" i="13"/>
  <c r="E285" i="13"/>
  <c r="D285" i="13"/>
  <c r="Z284" i="13"/>
  <c r="Y284" i="13"/>
  <c r="X284" i="13"/>
  <c r="V284" i="13"/>
  <c r="U284" i="13"/>
  <c r="S284" i="13"/>
  <c r="R284" i="13"/>
  <c r="P284" i="13"/>
  <c r="O284" i="13"/>
  <c r="N284" i="13"/>
  <c r="M284" i="13"/>
  <c r="I284" i="13"/>
  <c r="G284" i="13"/>
  <c r="F284" i="13"/>
  <c r="E284" i="13"/>
  <c r="D284" i="13"/>
  <c r="Z283" i="13"/>
  <c r="Y283" i="13"/>
  <c r="X283" i="13"/>
  <c r="V283" i="13"/>
  <c r="U283" i="13"/>
  <c r="S283" i="13"/>
  <c r="R283" i="13"/>
  <c r="P283" i="13"/>
  <c r="O283" i="13"/>
  <c r="N283" i="13"/>
  <c r="M283" i="13"/>
  <c r="I283" i="13"/>
  <c r="G283" i="13"/>
  <c r="F283" i="13"/>
  <c r="E283" i="13"/>
  <c r="D283" i="13"/>
  <c r="Z282" i="13"/>
  <c r="Y282" i="13"/>
  <c r="X282" i="13"/>
  <c r="V282" i="13"/>
  <c r="U282" i="13"/>
  <c r="S282" i="13"/>
  <c r="R282" i="13"/>
  <c r="P282" i="13"/>
  <c r="O282" i="13"/>
  <c r="N282" i="13"/>
  <c r="M282" i="13"/>
  <c r="I282" i="13"/>
  <c r="G282" i="13"/>
  <c r="F282" i="13"/>
  <c r="E282" i="13"/>
  <c r="D282" i="13"/>
  <c r="Z281" i="13"/>
  <c r="Y281" i="13"/>
  <c r="X281" i="13"/>
  <c r="V281" i="13"/>
  <c r="U281" i="13"/>
  <c r="S281" i="13"/>
  <c r="R281" i="13"/>
  <c r="P281" i="13"/>
  <c r="O281" i="13"/>
  <c r="N281" i="13"/>
  <c r="M281" i="13"/>
  <c r="I281" i="13"/>
  <c r="G281" i="13"/>
  <c r="F281" i="13"/>
  <c r="E281" i="13"/>
  <c r="D281" i="13"/>
  <c r="Z280" i="13"/>
  <c r="Y280" i="13"/>
  <c r="X280" i="13"/>
  <c r="V280" i="13"/>
  <c r="U280" i="13"/>
  <c r="S280" i="13"/>
  <c r="R280" i="13"/>
  <c r="P280" i="13"/>
  <c r="O280" i="13"/>
  <c r="N280" i="13"/>
  <c r="M280" i="13"/>
  <c r="I280" i="13"/>
  <c r="G280" i="13"/>
  <c r="F280" i="13"/>
  <c r="E280" i="13"/>
  <c r="D280" i="13"/>
  <c r="Z279" i="13"/>
  <c r="Y279" i="13"/>
  <c r="X279" i="13"/>
  <c r="V279" i="13"/>
  <c r="U279" i="13"/>
  <c r="S279" i="13"/>
  <c r="R279" i="13"/>
  <c r="P279" i="13"/>
  <c r="O279" i="13"/>
  <c r="N279" i="13"/>
  <c r="M279" i="13"/>
  <c r="I279" i="13"/>
  <c r="G279" i="13"/>
  <c r="F279" i="13"/>
  <c r="E279" i="13"/>
  <c r="D279" i="13"/>
  <c r="Z278" i="13"/>
  <c r="Y278" i="13"/>
  <c r="X278" i="13"/>
  <c r="V278" i="13"/>
  <c r="U278" i="13"/>
  <c r="S278" i="13"/>
  <c r="R278" i="13"/>
  <c r="P278" i="13"/>
  <c r="O278" i="13"/>
  <c r="N278" i="13"/>
  <c r="M278" i="13"/>
  <c r="I278" i="13"/>
  <c r="G278" i="13"/>
  <c r="F278" i="13"/>
  <c r="E278" i="13"/>
  <c r="D278" i="13"/>
  <c r="Z277" i="13"/>
  <c r="Y277" i="13"/>
  <c r="X277" i="13"/>
  <c r="V277" i="13"/>
  <c r="U277" i="13"/>
  <c r="S277" i="13"/>
  <c r="R277" i="13"/>
  <c r="P277" i="13"/>
  <c r="O277" i="13"/>
  <c r="N277" i="13"/>
  <c r="M277" i="13"/>
  <c r="I277" i="13"/>
  <c r="G277" i="13"/>
  <c r="F277" i="13"/>
  <c r="E277" i="13"/>
  <c r="D277" i="13"/>
  <c r="Z276" i="13"/>
  <c r="Y276" i="13"/>
  <c r="X276" i="13"/>
  <c r="V276" i="13"/>
  <c r="U276" i="13"/>
  <c r="S276" i="13"/>
  <c r="R276" i="13"/>
  <c r="P276" i="13"/>
  <c r="O276" i="13"/>
  <c r="N276" i="13"/>
  <c r="M276" i="13"/>
  <c r="I276" i="13"/>
  <c r="G276" i="13"/>
  <c r="F276" i="13"/>
  <c r="E276" i="13"/>
  <c r="D276" i="13"/>
  <c r="Z275" i="13"/>
  <c r="Y275" i="13"/>
  <c r="X275" i="13"/>
  <c r="V275" i="13"/>
  <c r="U275" i="13"/>
  <c r="S275" i="13"/>
  <c r="R275" i="13"/>
  <c r="P275" i="13"/>
  <c r="O275" i="13"/>
  <c r="N275" i="13"/>
  <c r="M275" i="13"/>
  <c r="I275" i="13"/>
  <c r="G275" i="13"/>
  <c r="F275" i="13"/>
  <c r="E275" i="13"/>
  <c r="D275" i="13"/>
  <c r="Z274" i="13"/>
  <c r="Y274" i="13"/>
  <c r="X274" i="13"/>
  <c r="V274" i="13"/>
  <c r="U274" i="13"/>
  <c r="S274" i="13"/>
  <c r="R274" i="13"/>
  <c r="P274" i="13"/>
  <c r="O274" i="13"/>
  <c r="N274" i="13"/>
  <c r="M274" i="13"/>
  <c r="I274" i="13"/>
  <c r="G274" i="13"/>
  <c r="F274" i="13"/>
  <c r="E274" i="13"/>
  <c r="D274" i="13"/>
  <c r="Z273" i="13"/>
  <c r="Y273" i="13"/>
  <c r="X273" i="13"/>
  <c r="V273" i="13"/>
  <c r="U273" i="13"/>
  <c r="S273" i="13"/>
  <c r="R273" i="13"/>
  <c r="P273" i="13"/>
  <c r="O273" i="13"/>
  <c r="N273" i="13"/>
  <c r="M273" i="13"/>
  <c r="I273" i="13"/>
  <c r="G273" i="13"/>
  <c r="F273" i="13"/>
  <c r="E273" i="13"/>
  <c r="D273" i="13"/>
  <c r="Z272" i="13"/>
  <c r="Y272" i="13"/>
  <c r="X272" i="13"/>
  <c r="V272" i="13"/>
  <c r="U272" i="13"/>
  <c r="S272" i="13"/>
  <c r="R272" i="13"/>
  <c r="P272" i="13"/>
  <c r="O272" i="13"/>
  <c r="N272" i="13"/>
  <c r="M272" i="13"/>
  <c r="I272" i="13"/>
  <c r="G272" i="13"/>
  <c r="F272" i="13"/>
  <c r="E272" i="13"/>
  <c r="D272" i="13"/>
  <c r="Z271" i="13"/>
  <c r="Y271" i="13"/>
  <c r="X271" i="13"/>
  <c r="V271" i="13"/>
  <c r="U271" i="13"/>
  <c r="S271" i="13"/>
  <c r="R271" i="13"/>
  <c r="P271" i="13"/>
  <c r="O271" i="13"/>
  <c r="N271" i="13"/>
  <c r="M271" i="13"/>
  <c r="I271" i="13"/>
  <c r="G271" i="13"/>
  <c r="F271" i="13"/>
  <c r="E271" i="13"/>
  <c r="D271" i="13"/>
  <c r="Z270" i="13"/>
  <c r="Y270" i="13"/>
  <c r="X270" i="13"/>
  <c r="V270" i="13"/>
  <c r="U270" i="13"/>
  <c r="S270" i="13"/>
  <c r="R270" i="13"/>
  <c r="P270" i="13"/>
  <c r="O270" i="13"/>
  <c r="N270" i="13"/>
  <c r="M270" i="13"/>
  <c r="I270" i="13"/>
  <c r="G270" i="13"/>
  <c r="F270" i="13"/>
  <c r="E270" i="13"/>
  <c r="D270" i="13"/>
  <c r="Z269" i="13"/>
  <c r="Y269" i="13"/>
  <c r="X269" i="13"/>
  <c r="V269" i="13"/>
  <c r="U269" i="13"/>
  <c r="S269" i="13"/>
  <c r="R269" i="13"/>
  <c r="P269" i="13"/>
  <c r="O269" i="13"/>
  <c r="N269" i="13"/>
  <c r="M269" i="13"/>
  <c r="I269" i="13"/>
  <c r="G269" i="13"/>
  <c r="F269" i="13"/>
  <c r="E269" i="13"/>
  <c r="D269" i="13"/>
  <c r="Z268" i="13"/>
  <c r="Z310" i="13" s="1"/>
  <c r="Y268" i="13"/>
  <c r="X268" i="13"/>
  <c r="V268" i="13"/>
  <c r="U268" i="13"/>
  <c r="S268" i="13"/>
  <c r="S310" i="13" s="1"/>
  <c r="R268" i="13"/>
  <c r="P268" i="13"/>
  <c r="O268" i="13"/>
  <c r="N268" i="13"/>
  <c r="M268" i="13"/>
  <c r="I268" i="13"/>
  <c r="G268" i="13"/>
  <c r="F268" i="13"/>
  <c r="F310" i="13" s="1"/>
  <c r="E268" i="13"/>
  <c r="D268" i="13"/>
  <c r="Z263" i="13"/>
  <c r="Y263" i="13"/>
  <c r="X263" i="13"/>
  <c r="V263" i="13"/>
  <c r="U263" i="13"/>
  <c r="S263" i="13"/>
  <c r="R263" i="13"/>
  <c r="P263" i="13"/>
  <c r="O263" i="13"/>
  <c r="N263" i="13"/>
  <c r="M263" i="13"/>
  <c r="I263" i="13"/>
  <c r="G263" i="13"/>
  <c r="F263" i="13"/>
  <c r="E263" i="13"/>
  <c r="D263" i="13"/>
  <c r="Z262" i="13"/>
  <c r="Y262" i="13"/>
  <c r="X262" i="13"/>
  <c r="V262" i="13"/>
  <c r="U262" i="13"/>
  <c r="S262" i="13"/>
  <c r="R262" i="13"/>
  <c r="P262" i="13"/>
  <c r="O262" i="13"/>
  <c r="N262" i="13"/>
  <c r="M262" i="13"/>
  <c r="I262" i="13"/>
  <c r="G262" i="13"/>
  <c r="F262" i="13"/>
  <c r="E262" i="13"/>
  <c r="D262" i="13"/>
  <c r="Z261" i="13"/>
  <c r="Y261" i="13"/>
  <c r="X261" i="13"/>
  <c r="V261" i="13"/>
  <c r="U261" i="13"/>
  <c r="S261" i="13"/>
  <c r="R261" i="13"/>
  <c r="P261" i="13"/>
  <c r="O261" i="13"/>
  <c r="N261" i="13"/>
  <c r="M261" i="13"/>
  <c r="I261" i="13"/>
  <c r="G261" i="13"/>
  <c r="F261" i="13"/>
  <c r="E261" i="13"/>
  <c r="D261" i="13"/>
  <c r="Z260" i="13"/>
  <c r="Y260" i="13"/>
  <c r="X260" i="13"/>
  <c r="V260" i="13"/>
  <c r="U260" i="13"/>
  <c r="S260" i="13"/>
  <c r="R260" i="13"/>
  <c r="P260" i="13"/>
  <c r="O260" i="13"/>
  <c r="N260" i="13"/>
  <c r="M260" i="13"/>
  <c r="I260" i="13"/>
  <c r="G260" i="13"/>
  <c r="F260" i="13"/>
  <c r="E260" i="13"/>
  <c r="D260" i="13"/>
  <c r="Z259" i="13"/>
  <c r="Y259" i="13"/>
  <c r="X259" i="13"/>
  <c r="V259" i="13"/>
  <c r="U259" i="13"/>
  <c r="S259" i="13"/>
  <c r="R259" i="13"/>
  <c r="P259" i="13"/>
  <c r="O259" i="13"/>
  <c r="N259" i="13"/>
  <c r="M259" i="13"/>
  <c r="I259" i="13"/>
  <c r="G259" i="13"/>
  <c r="F259" i="13"/>
  <c r="E259" i="13"/>
  <c r="D259" i="13"/>
  <c r="Z258" i="13"/>
  <c r="Y258" i="13"/>
  <c r="X258" i="13"/>
  <c r="V258" i="13"/>
  <c r="U258" i="13"/>
  <c r="S258" i="13"/>
  <c r="R258" i="13"/>
  <c r="P258" i="13"/>
  <c r="O258" i="13"/>
  <c r="N258" i="13"/>
  <c r="M258" i="13"/>
  <c r="I258" i="13"/>
  <c r="G258" i="13"/>
  <c r="F258" i="13"/>
  <c r="E258" i="13"/>
  <c r="D258" i="13"/>
  <c r="Z257" i="13"/>
  <c r="Y257" i="13"/>
  <c r="X257" i="13"/>
  <c r="V257" i="13"/>
  <c r="U257" i="13"/>
  <c r="S257" i="13"/>
  <c r="R257" i="13"/>
  <c r="P257" i="13"/>
  <c r="P264" i="13" s="1"/>
  <c r="O257" i="13"/>
  <c r="N257" i="13"/>
  <c r="M257" i="13"/>
  <c r="I257" i="13"/>
  <c r="G257" i="13"/>
  <c r="F257" i="13"/>
  <c r="E257" i="13"/>
  <c r="D257" i="13"/>
  <c r="Z309" i="14"/>
  <c r="Y309" i="14"/>
  <c r="X309" i="14"/>
  <c r="V309" i="14"/>
  <c r="U309" i="14"/>
  <c r="S309" i="14"/>
  <c r="R309" i="14"/>
  <c r="P309" i="14"/>
  <c r="O309" i="14"/>
  <c r="N309" i="14"/>
  <c r="M309" i="14"/>
  <c r="I309" i="14"/>
  <c r="G309" i="14"/>
  <c r="F309" i="14"/>
  <c r="E309" i="14"/>
  <c r="D309" i="14"/>
  <c r="Z308" i="14"/>
  <c r="Y308" i="14"/>
  <c r="X308" i="14"/>
  <c r="V308" i="14"/>
  <c r="U308" i="14"/>
  <c r="S308" i="14"/>
  <c r="R308" i="14"/>
  <c r="P308" i="14"/>
  <c r="O308" i="14"/>
  <c r="N308" i="14"/>
  <c r="M308" i="14"/>
  <c r="I308" i="14"/>
  <c r="G308" i="14"/>
  <c r="F308" i="14"/>
  <c r="E308" i="14"/>
  <c r="D308" i="14"/>
  <c r="Z307" i="14"/>
  <c r="Y307" i="14"/>
  <c r="X307" i="14"/>
  <c r="V307" i="14"/>
  <c r="U307" i="14"/>
  <c r="S307" i="14"/>
  <c r="R307" i="14"/>
  <c r="P307" i="14"/>
  <c r="O307" i="14"/>
  <c r="N307" i="14"/>
  <c r="M307" i="14"/>
  <c r="I307" i="14"/>
  <c r="G307" i="14"/>
  <c r="F307" i="14"/>
  <c r="E307" i="14"/>
  <c r="D307" i="14"/>
  <c r="Z306" i="14"/>
  <c r="Y306" i="14"/>
  <c r="X306" i="14"/>
  <c r="V306" i="14"/>
  <c r="U306" i="14"/>
  <c r="S306" i="14"/>
  <c r="R306" i="14"/>
  <c r="P306" i="14"/>
  <c r="O306" i="14"/>
  <c r="N306" i="14"/>
  <c r="M306" i="14"/>
  <c r="I306" i="14"/>
  <c r="G306" i="14"/>
  <c r="F306" i="14"/>
  <c r="E306" i="14"/>
  <c r="D306" i="14"/>
  <c r="Z305" i="14"/>
  <c r="Y305" i="14"/>
  <c r="X305" i="14"/>
  <c r="V305" i="14"/>
  <c r="U305" i="14"/>
  <c r="S305" i="14"/>
  <c r="R305" i="14"/>
  <c r="P305" i="14"/>
  <c r="O305" i="14"/>
  <c r="N305" i="14"/>
  <c r="M305" i="14"/>
  <c r="I305" i="14"/>
  <c r="G305" i="14"/>
  <c r="F305" i="14"/>
  <c r="E305" i="14"/>
  <c r="D305" i="14"/>
  <c r="Z304" i="14"/>
  <c r="Y304" i="14"/>
  <c r="X304" i="14"/>
  <c r="V304" i="14"/>
  <c r="U304" i="14"/>
  <c r="S304" i="14"/>
  <c r="R304" i="14"/>
  <c r="P304" i="14"/>
  <c r="O304" i="14"/>
  <c r="N304" i="14"/>
  <c r="M304" i="14"/>
  <c r="I304" i="14"/>
  <c r="G304" i="14"/>
  <c r="F304" i="14"/>
  <c r="E304" i="14"/>
  <c r="D304" i="14"/>
  <c r="Z303" i="14"/>
  <c r="Y303" i="14"/>
  <c r="X303" i="14"/>
  <c r="V303" i="14"/>
  <c r="U303" i="14"/>
  <c r="S303" i="14"/>
  <c r="R303" i="14"/>
  <c r="P303" i="14"/>
  <c r="O303" i="14"/>
  <c r="N303" i="14"/>
  <c r="M303" i="14"/>
  <c r="I303" i="14"/>
  <c r="G303" i="14"/>
  <c r="F303" i="14"/>
  <c r="E303" i="14"/>
  <c r="D303" i="14"/>
  <c r="Z302" i="14"/>
  <c r="Y302" i="14"/>
  <c r="X302" i="14"/>
  <c r="V302" i="14"/>
  <c r="U302" i="14"/>
  <c r="S302" i="14"/>
  <c r="R302" i="14"/>
  <c r="P302" i="14"/>
  <c r="O302" i="14"/>
  <c r="N302" i="14"/>
  <c r="M302" i="14"/>
  <c r="I302" i="14"/>
  <c r="G302" i="14"/>
  <c r="F302" i="14"/>
  <c r="E302" i="14"/>
  <c r="D302" i="14"/>
  <c r="Z301" i="14"/>
  <c r="Y301" i="14"/>
  <c r="X301" i="14"/>
  <c r="V301" i="14"/>
  <c r="U301" i="14"/>
  <c r="S301" i="14"/>
  <c r="R301" i="14"/>
  <c r="P301" i="14"/>
  <c r="O301" i="14"/>
  <c r="N301" i="14"/>
  <c r="M301" i="14"/>
  <c r="I301" i="14"/>
  <c r="G301" i="14"/>
  <c r="F301" i="14"/>
  <c r="E301" i="14"/>
  <c r="D301" i="14"/>
  <c r="Z300" i="14"/>
  <c r="Y300" i="14"/>
  <c r="X300" i="14"/>
  <c r="V300" i="14"/>
  <c r="U300" i="14"/>
  <c r="S300" i="14"/>
  <c r="R300" i="14"/>
  <c r="P300" i="14"/>
  <c r="O300" i="14"/>
  <c r="N300" i="14"/>
  <c r="M300" i="14"/>
  <c r="I300" i="14"/>
  <c r="G300" i="14"/>
  <c r="F300" i="14"/>
  <c r="E300" i="14"/>
  <c r="D300" i="14"/>
  <c r="Z299" i="14"/>
  <c r="Y299" i="14"/>
  <c r="X299" i="14"/>
  <c r="V299" i="14"/>
  <c r="U299" i="14"/>
  <c r="S299" i="14"/>
  <c r="R299" i="14"/>
  <c r="P299" i="14"/>
  <c r="O299" i="14"/>
  <c r="N299" i="14"/>
  <c r="M299" i="14"/>
  <c r="I299" i="14"/>
  <c r="G299" i="14"/>
  <c r="F299" i="14"/>
  <c r="E299" i="14"/>
  <c r="D299" i="14"/>
  <c r="Z298" i="14"/>
  <c r="Y298" i="14"/>
  <c r="X298" i="14"/>
  <c r="V298" i="14"/>
  <c r="U298" i="14"/>
  <c r="S298" i="14"/>
  <c r="R298" i="14"/>
  <c r="P298" i="14"/>
  <c r="O298" i="14"/>
  <c r="N298" i="14"/>
  <c r="M298" i="14"/>
  <c r="I298" i="14"/>
  <c r="G298" i="14"/>
  <c r="F298" i="14"/>
  <c r="E298" i="14"/>
  <c r="D298" i="14"/>
  <c r="Z297" i="14"/>
  <c r="Y297" i="14"/>
  <c r="X297" i="14"/>
  <c r="V297" i="14"/>
  <c r="U297" i="14"/>
  <c r="S297" i="14"/>
  <c r="R297" i="14"/>
  <c r="P297" i="14"/>
  <c r="O297" i="14"/>
  <c r="N297" i="14"/>
  <c r="M297" i="14"/>
  <c r="I297" i="14"/>
  <c r="G297" i="14"/>
  <c r="F297" i="14"/>
  <c r="E297" i="14"/>
  <c r="D297" i="14"/>
  <c r="Z296" i="14"/>
  <c r="Y296" i="14"/>
  <c r="X296" i="14"/>
  <c r="V296" i="14"/>
  <c r="U296" i="14"/>
  <c r="S296" i="14"/>
  <c r="R296" i="14"/>
  <c r="P296" i="14"/>
  <c r="O296" i="14"/>
  <c r="N296" i="14"/>
  <c r="M296" i="14"/>
  <c r="I296" i="14"/>
  <c r="G296" i="14"/>
  <c r="F296" i="14"/>
  <c r="E296" i="14"/>
  <c r="D296" i="14"/>
  <c r="Z295" i="14"/>
  <c r="Y295" i="14"/>
  <c r="X295" i="14"/>
  <c r="V295" i="14"/>
  <c r="U295" i="14"/>
  <c r="S295" i="14"/>
  <c r="R295" i="14"/>
  <c r="P295" i="14"/>
  <c r="O295" i="14"/>
  <c r="N295" i="14"/>
  <c r="M295" i="14"/>
  <c r="I295" i="14"/>
  <c r="G295" i="14"/>
  <c r="F295" i="14"/>
  <c r="E295" i="14"/>
  <c r="D295" i="14"/>
  <c r="Z294" i="14"/>
  <c r="Y294" i="14"/>
  <c r="X294" i="14"/>
  <c r="V294" i="14"/>
  <c r="U294" i="14"/>
  <c r="S294" i="14"/>
  <c r="R294" i="14"/>
  <c r="P294" i="14"/>
  <c r="O294" i="14"/>
  <c r="N294" i="14"/>
  <c r="M294" i="14"/>
  <c r="I294" i="14"/>
  <c r="G294" i="14"/>
  <c r="F294" i="14"/>
  <c r="E294" i="14"/>
  <c r="D294" i="14"/>
  <c r="Z293" i="14"/>
  <c r="Y293" i="14"/>
  <c r="X293" i="14"/>
  <c r="V293" i="14"/>
  <c r="U293" i="14"/>
  <c r="S293" i="14"/>
  <c r="R293" i="14"/>
  <c r="P293" i="14"/>
  <c r="O293" i="14"/>
  <c r="N293" i="14"/>
  <c r="M293" i="14"/>
  <c r="I293" i="14"/>
  <c r="G293" i="14"/>
  <c r="F293" i="14"/>
  <c r="E293" i="14"/>
  <c r="D293" i="14"/>
  <c r="Z292" i="14"/>
  <c r="Y292" i="14"/>
  <c r="X292" i="14"/>
  <c r="V292" i="14"/>
  <c r="U292" i="14"/>
  <c r="S292" i="14"/>
  <c r="R292" i="14"/>
  <c r="P292" i="14"/>
  <c r="O292" i="14"/>
  <c r="N292" i="14"/>
  <c r="M292" i="14"/>
  <c r="I292" i="14"/>
  <c r="G292" i="14"/>
  <c r="F292" i="14"/>
  <c r="E292" i="14"/>
  <c r="D292" i="14"/>
  <c r="Z291" i="14"/>
  <c r="Y291" i="14"/>
  <c r="X291" i="14"/>
  <c r="V291" i="14"/>
  <c r="U291" i="14"/>
  <c r="S291" i="14"/>
  <c r="R291" i="14"/>
  <c r="P291" i="14"/>
  <c r="O291" i="14"/>
  <c r="N291" i="14"/>
  <c r="M291" i="14"/>
  <c r="I291" i="14"/>
  <c r="G291" i="14"/>
  <c r="F291" i="14"/>
  <c r="E291" i="14"/>
  <c r="D291" i="14"/>
  <c r="Z290" i="14"/>
  <c r="Y290" i="14"/>
  <c r="X290" i="14"/>
  <c r="V290" i="14"/>
  <c r="U290" i="14"/>
  <c r="S290" i="14"/>
  <c r="R290" i="14"/>
  <c r="P290" i="14"/>
  <c r="O290" i="14"/>
  <c r="N290" i="14"/>
  <c r="M290" i="14"/>
  <c r="I290" i="14"/>
  <c r="G290" i="14"/>
  <c r="F290" i="14"/>
  <c r="E290" i="14"/>
  <c r="D290" i="14"/>
  <c r="Z289" i="14"/>
  <c r="Y289" i="14"/>
  <c r="X289" i="14"/>
  <c r="V289" i="14"/>
  <c r="U289" i="14"/>
  <c r="S289" i="14"/>
  <c r="R289" i="14"/>
  <c r="P289" i="14"/>
  <c r="O289" i="14"/>
  <c r="N289" i="14"/>
  <c r="M289" i="14"/>
  <c r="I289" i="14"/>
  <c r="G289" i="14"/>
  <c r="F289" i="14"/>
  <c r="E289" i="14"/>
  <c r="D289" i="14"/>
  <c r="Z288" i="14"/>
  <c r="Y288" i="14"/>
  <c r="X288" i="14"/>
  <c r="V288" i="14"/>
  <c r="U288" i="14"/>
  <c r="S288" i="14"/>
  <c r="R288" i="14"/>
  <c r="P288" i="14"/>
  <c r="O288" i="14"/>
  <c r="N288" i="14"/>
  <c r="M288" i="14"/>
  <c r="I288" i="14"/>
  <c r="G288" i="14"/>
  <c r="F288" i="14"/>
  <c r="E288" i="14"/>
  <c r="D288" i="14"/>
  <c r="Z287" i="14"/>
  <c r="Y287" i="14"/>
  <c r="X287" i="14"/>
  <c r="V287" i="14"/>
  <c r="U287" i="14"/>
  <c r="S287" i="14"/>
  <c r="R287" i="14"/>
  <c r="P287" i="14"/>
  <c r="O287" i="14"/>
  <c r="N287" i="14"/>
  <c r="M287" i="14"/>
  <c r="I287" i="14"/>
  <c r="G287" i="14"/>
  <c r="F287" i="14"/>
  <c r="E287" i="14"/>
  <c r="D287" i="14"/>
  <c r="Z286" i="14"/>
  <c r="Y286" i="14"/>
  <c r="X286" i="14"/>
  <c r="V286" i="14"/>
  <c r="U286" i="14"/>
  <c r="S286" i="14"/>
  <c r="R286" i="14"/>
  <c r="P286" i="14"/>
  <c r="O286" i="14"/>
  <c r="N286" i="14"/>
  <c r="M286" i="14"/>
  <c r="I286" i="14"/>
  <c r="G286" i="14"/>
  <c r="F286" i="14"/>
  <c r="E286" i="14"/>
  <c r="D286" i="14"/>
  <c r="Z285" i="14"/>
  <c r="Y285" i="14"/>
  <c r="X285" i="14"/>
  <c r="V285" i="14"/>
  <c r="U285" i="14"/>
  <c r="S285" i="14"/>
  <c r="R285" i="14"/>
  <c r="P285" i="14"/>
  <c r="O285" i="14"/>
  <c r="N285" i="14"/>
  <c r="M285" i="14"/>
  <c r="I285" i="14"/>
  <c r="G285" i="14"/>
  <c r="F285" i="14"/>
  <c r="E285" i="14"/>
  <c r="D285" i="14"/>
  <c r="Z284" i="14"/>
  <c r="Y284" i="14"/>
  <c r="X284" i="14"/>
  <c r="V284" i="14"/>
  <c r="U284" i="14"/>
  <c r="S284" i="14"/>
  <c r="R284" i="14"/>
  <c r="P284" i="14"/>
  <c r="O284" i="14"/>
  <c r="N284" i="14"/>
  <c r="M284" i="14"/>
  <c r="I284" i="14"/>
  <c r="G284" i="14"/>
  <c r="F284" i="14"/>
  <c r="E284" i="14"/>
  <c r="D284" i="14"/>
  <c r="Z283" i="14"/>
  <c r="Y283" i="14"/>
  <c r="X283" i="14"/>
  <c r="V283" i="14"/>
  <c r="U283" i="14"/>
  <c r="S283" i="14"/>
  <c r="R283" i="14"/>
  <c r="P283" i="14"/>
  <c r="O283" i="14"/>
  <c r="N283" i="14"/>
  <c r="M283" i="14"/>
  <c r="I283" i="14"/>
  <c r="G283" i="14"/>
  <c r="F283" i="14"/>
  <c r="E283" i="14"/>
  <c r="D283" i="14"/>
  <c r="Z282" i="14"/>
  <c r="Y282" i="14"/>
  <c r="X282" i="14"/>
  <c r="V282" i="14"/>
  <c r="U282" i="14"/>
  <c r="S282" i="14"/>
  <c r="R282" i="14"/>
  <c r="P282" i="14"/>
  <c r="O282" i="14"/>
  <c r="N282" i="14"/>
  <c r="M282" i="14"/>
  <c r="I282" i="14"/>
  <c r="G282" i="14"/>
  <c r="F282" i="14"/>
  <c r="E282" i="14"/>
  <c r="D282" i="14"/>
  <c r="Z281" i="14"/>
  <c r="Y281" i="14"/>
  <c r="X281" i="14"/>
  <c r="V281" i="14"/>
  <c r="U281" i="14"/>
  <c r="S281" i="14"/>
  <c r="R281" i="14"/>
  <c r="P281" i="14"/>
  <c r="O281" i="14"/>
  <c r="N281" i="14"/>
  <c r="M281" i="14"/>
  <c r="I281" i="14"/>
  <c r="G281" i="14"/>
  <c r="F281" i="14"/>
  <c r="E281" i="14"/>
  <c r="D281" i="14"/>
  <c r="Z280" i="14"/>
  <c r="Y280" i="14"/>
  <c r="X280" i="14"/>
  <c r="V280" i="14"/>
  <c r="U280" i="14"/>
  <c r="S280" i="14"/>
  <c r="R280" i="14"/>
  <c r="P280" i="14"/>
  <c r="O280" i="14"/>
  <c r="N280" i="14"/>
  <c r="M280" i="14"/>
  <c r="I280" i="14"/>
  <c r="G280" i="14"/>
  <c r="F280" i="14"/>
  <c r="E280" i="14"/>
  <c r="D280" i="14"/>
  <c r="Z279" i="14"/>
  <c r="Y279" i="14"/>
  <c r="X279" i="14"/>
  <c r="V279" i="14"/>
  <c r="U279" i="14"/>
  <c r="S279" i="14"/>
  <c r="R279" i="14"/>
  <c r="P279" i="14"/>
  <c r="O279" i="14"/>
  <c r="N279" i="14"/>
  <c r="M279" i="14"/>
  <c r="I279" i="14"/>
  <c r="G279" i="14"/>
  <c r="F279" i="14"/>
  <c r="E279" i="14"/>
  <c r="D279" i="14"/>
  <c r="Z278" i="14"/>
  <c r="Y278" i="14"/>
  <c r="X278" i="14"/>
  <c r="V278" i="14"/>
  <c r="U278" i="14"/>
  <c r="S278" i="14"/>
  <c r="R278" i="14"/>
  <c r="P278" i="14"/>
  <c r="O278" i="14"/>
  <c r="N278" i="14"/>
  <c r="M278" i="14"/>
  <c r="I278" i="14"/>
  <c r="G278" i="14"/>
  <c r="F278" i="14"/>
  <c r="E278" i="14"/>
  <c r="D278" i="14"/>
  <c r="Z277" i="14"/>
  <c r="Y277" i="14"/>
  <c r="X277" i="14"/>
  <c r="V277" i="14"/>
  <c r="U277" i="14"/>
  <c r="S277" i="14"/>
  <c r="R277" i="14"/>
  <c r="P277" i="14"/>
  <c r="O277" i="14"/>
  <c r="N277" i="14"/>
  <c r="M277" i="14"/>
  <c r="I277" i="14"/>
  <c r="G277" i="14"/>
  <c r="F277" i="14"/>
  <c r="E277" i="14"/>
  <c r="D277" i="14"/>
  <c r="Z276" i="14"/>
  <c r="Y276" i="14"/>
  <c r="X276" i="14"/>
  <c r="V276" i="14"/>
  <c r="U276" i="14"/>
  <c r="S276" i="14"/>
  <c r="R276" i="14"/>
  <c r="P276" i="14"/>
  <c r="O276" i="14"/>
  <c r="N276" i="14"/>
  <c r="M276" i="14"/>
  <c r="I276" i="14"/>
  <c r="G276" i="14"/>
  <c r="F276" i="14"/>
  <c r="E276" i="14"/>
  <c r="D276" i="14"/>
  <c r="Z275" i="14"/>
  <c r="Y275" i="14"/>
  <c r="X275" i="14"/>
  <c r="V275" i="14"/>
  <c r="U275" i="14"/>
  <c r="S275" i="14"/>
  <c r="R275" i="14"/>
  <c r="P275" i="14"/>
  <c r="O275" i="14"/>
  <c r="N275" i="14"/>
  <c r="M275" i="14"/>
  <c r="I275" i="14"/>
  <c r="G275" i="14"/>
  <c r="F275" i="14"/>
  <c r="E275" i="14"/>
  <c r="D275" i="14"/>
  <c r="Z274" i="14"/>
  <c r="Y274" i="14"/>
  <c r="X274" i="14"/>
  <c r="V274" i="14"/>
  <c r="U274" i="14"/>
  <c r="S274" i="14"/>
  <c r="R274" i="14"/>
  <c r="P274" i="14"/>
  <c r="O274" i="14"/>
  <c r="N274" i="14"/>
  <c r="M274" i="14"/>
  <c r="I274" i="14"/>
  <c r="G274" i="14"/>
  <c r="F274" i="14"/>
  <c r="E274" i="14"/>
  <c r="D274" i="14"/>
  <c r="Z273" i="14"/>
  <c r="Y273" i="14"/>
  <c r="X273" i="14"/>
  <c r="V273" i="14"/>
  <c r="U273" i="14"/>
  <c r="S273" i="14"/>
  <c r="R273" i="14"/>
  <c r="P273" i="14"/>
  <c r="O273" i="14"/>
  <c r="N273" i="14"/>
  <c r="M273" i="14"/>
  <c r="I273" i="14"/>
  <c r="G273" i="14"/>
  <c r="F273" i="14"/>
  <c r="E273" i="14"/>
  <c r="D273" i="14"/>
  <c r="Z272" i="14"/>
  <c r="Y272" i="14"/>
  <c r="X272" i="14"/>
  <c r="V272" i="14"/>
  <c r="U272" i="14"/>
  <c r="S272" i="14"/>
  <c r="R272" i="14"/>
  <c r="P272" i="14"/>
  <c r="O272" i="14"/>
  <c r="N272" i="14"/>
  <c r="M272" i="14"/>
  <c r="I272" i="14"/>
  <c r="G272" i="14"/>
  <c r="F272" i="14"/>
  <c r="E272" i="14"/>
  <c r="D272" i="14"/>
  <c r="Z271" i="14"/>
  <c r="Y271" i="14"/>
  <c r="X271" i="14"/>
  <c r="V271" i="14"/>
  <c r="U271" i="14"/>
  <c r="S271" i="14"/>
  <c r="R271" i="14"/>
  <c r="P271" i="14"/>
  <c r="O271" i="14"/>
  <c r="N271" i="14"/>
  <c r="M271" i="14"/>
  <c r="I271" i="14"/>
  <c r="G271" i="14"/>
  <c r="F271" i="14"/>
  <c r="E271" i="14"/>
  <c r="D271" i="14"/>
  <c r="Z270" i="14"/>
  <c r="Y270" i="14"/>
  <c r="X270" i="14"/>
  <c r="V270" i="14"/>
  <c r="U270" i="14"/>
  <c r="S270" i="14"/>
  <c r="R270" i="14"/>
  <c r="P270" i="14"/>
  <c r="O270" i="14"/>
  <c r="N270" i="14"/>
  <c r="M270" i="14"/>
  <c r="I270" i="14"/>
  <c r="G270" i="14"/>
  <c r="F270" i="14"/>
  <c r="E270" i="14"/>
  <c r="D270" i="14"/>
  <c r="Z269" i="14"/>
  <c r="Y269" i="14"/>
  <c r="X269" i="14"/>
  <c r="V269" i="14"/>
  <c r="U269" i="14"/>
  <c r="S269" i="14"/>
  <c r="R269" i="14"/>
  <c r="P269" i="14"/>
  <c r="O269" i="14"/>
  <c r="N269" i="14"/>
  <c r="M269" i="14"/>
  <c r="I269" i="14"/>
  <c r="G269" i="14"/>
  <c r="F269" i="14"/>
  <c r="E269" i="14"/>
  <c r="D269" i="14"/>
  <c r="Z268" i="14"/>
  <c r="Z310" i="14" s="1"/>
  <c r="Y268" i="14"/>
  <c r="Y310" i="14" s="1"/>
  <c r="X268" i="14"/>
  <c r="X310" i="14" s="1"/>
  <c r="V268" i="14"/>
  <c r="V310" i="14" s="1"/>
  <c r="U268" i="14"/>
  <c r="S268" i="14"/>
  <c r="R268" i="14"/>
  <c r="P268" i="14"/>
  <c r="P310" i="14" s="1"/>
  <c r="O268" i="14"/>
  <c r="N268" i="14"/>
  <c r="M268" i="14"/>
  <c r="M310" i="14" s="1"/>
  <c r="I268" i="14"/>
  <c r="G268" i="14"/>
  <c r="F268" i="14"/>
  <c r="E268" i="14"/>
  <c r="E310" i="14" s="1"/>
  <c r="D268" i="14"/>
  <c r="D310" i="14" s="1"/>
  <c r="Z263" i="14"/>
  <c r="Y263" i="14"/>
  <c r="X263" i="14"/>
  <c r="V263" i="14"/>
  <c r="U263" i="14"/>
  <c r="S263" i="14"/>
  <c r="R263" i="14"/>
  <c r="P263" i="14"/>
  <c r="O263" i="14"/>
  <c r="N263" i="14"/>
  <c r="M263" i="14"/>
  <c r="I263" i="14"/>
  <c r="G263" i="14"/>
  <c r="F263" i="14"/>
  <c r="E263" i="14"/>
  <c r="D263" i="14"/>
  <c r="Z262" i="14"/>
  <c r="Y262" i="14"/>
  <c r="X262" i="14"/>
  <c r="V262" i="14"/>
  <c r="U262" i="14"/>
  <c r="S262" i="14"/>
  <c r="R262" i="14"/>
  <c r="P262" i="14"/>
  <c r="O262" i="14"/>
  <c r="N262" i="14"/>
  <c r="M262" i="14"/>
  <c r="I262" i="14"/>
  <c r="G262" i="14"/>
  <c r="F262" i="14"/>
  <c r="E262" i="14"/>
  <c r="D262" i="14"/>
  <c r="Z261" i="14"/>
  <c r="Y261" i="14"/>
  <c r="X261" i="14"/>
  <c r="V261" i="14"/>
  <c r="U261" i="14"/>
  <c r="S261" i="14"/>
  <c r="R261" i="14"/>
  <c r="P261" i="14"/>
  <c r="O261" i="14"/>
  <c r="N261" i="14"/>
  <c r="M261" i="14"/>
  <c r="I261" i="14"/>
  <c r="G261" i="14"/>
  <c r="F261" i="14"/>
  <c r="E261" i="14"/>
  <c r="D261" i="14"/>
  <c r="Z260" i="14"/>
  <c r="Y260" i="14"/>
  <c r="X260" i="14"/>
  <c r="V260" i="14"/>
  <c r="U260" i="14"/>
  <c r="S260" i="14"/>
  <c r="R260" i="14"/>
  <c r="P260" i="14"/>
  <c r="O260" i="14"/>
  <c r="N260" i="14"/>
  <c r="M260" i="14"/>
  <c r="I260" i="14"/>
  <c r="G260" i="14"/>
  <c r="F260" i="14"/>
  <c r="E260" i="14"/>
  <c r="D260" i="14"/>
  <c r="Z259" i="14"/>
  <c r="Y259" i="14"/>
  <c r="X259" i="14"/>
  <c r="V259" i="14"/>
  <c r="U259" i="14"/>
  <c r="S259" i="14"/>
  <c r="R259" i="14"/>
  <c r="P259" i="14"/>
  <c r="O259" i="14"/>
  <c r="N259" i="14"/>
  <c r="M259" i="14"/>
  <c r="I259" i="14"/>
  <c r="G259" i="14"/>
  <c r="F259" i="14"/>
  <c r="E259" i="14"/>
  <c r="D259" i="14"/>
  <c r="Z258" i="14"/>
  <c r="Y258" i="14"/>
  <c r="X258" i="14"/>
  <c r="V258" i="14"/>
  <c r="U258" i="14"/>
  <c r="S258" i="14"/>
  <c r="R258" i="14"/>
  <c r="P258" i="14"/>
  <c r="O258" i="14"/>
  <c r="N258" i="14"/>
  <c r="M258" i="14"/>
  <c r="I258" i="14"/>
  <c r="G258" i="14"/>
  <c r="F258" i="14"/>
  <c r="E258" i="14"/>
  <c r="D258" i="14"/>
  <c r="Z257" i="14"/>
  <c r="Y257" i="14"/>
  <c r="X257" i="14"/>
  <c r="V257" i="14"/>
  <c r="U257" i="14"/>
  <c r="S257" i="14"/>
  <c r="R257" i="14"/>
  <c r="P257" i="14"/>
  <c r="O257" i="14"/>
  <c r="N257" i="14"/>
  <c r="M257" i="14"/>
  <c r="I257" i="14"/>
  <c r="G257" i="14"/>
  <c r="F257" i="14"/>
  <c r="E257" i="14"/>
  <c r="D257" i="14"/>
  <c r="Z309" i="15"/>
  <c r="Y309" i="15"/>
  <c r="X309" i="15"/>
  <c r="V309" i="15"/>
  <c r="U309" i="15"/>
  <c r="S309" i="15"/>
  <c r="R309" i="15"/>
  <c r="P309" i="15"/>
  <c r="O309" i="15"/>
  <c r="N309" i="15"/>
  <c r="M309" i="15"/>
  <c r="I309" i="15"/>
  <c r="G309" i="15"/>
  <c r="F309" i="15"/>
  <c r="E309" i="15"/>
  <c r="D309" i="15"/>
  <c r="Z308" i="15"/>
  <c r="Y308" i="15"/>
  <c r="X308" i="15"/>
  <c r="V308" i="15"/>
  <c r="U308" i="15"/>
  <c r="S308" i="15"/>
  <c r="R308" i="15"/>
  <c r="P308" i="15"/>
  <c r="O308" i="15"/>
  <c r="N308" i="15"/>
  <c r="M308" i="15"/>
  <c r="I308" i="15"/>
  <c r="G308" i="15"/>
  <c r="F308" i="15"/>
  <c r="E308" i="15"/>
  <c r="D308" i="15"/>
  <c r="Z307" i="15"/>
  <c r="Y307" i="15"/>
  <c r="X307" i="15"/>
  <c r="V307" i="15"/>
  <c r="U307" i="15"/>
  <c r="S307" i="15"/>
  <c r="R307" i="15"/>
  <c r="P307" i="15"/>
  <c r="O307" i="15"/>
  <c r="N307" i="15"/>
  <c r="M307" i="15"/>
  <c r="I307" i="15"/>
  <c r="G307" i="15"/>
  <c r="F307" i="15"/>
  <c r="E307" i="15"/>
  <c r="D307" i="15"/>
  <c r="Z306" i="15"/>
  <c r="Y306" i="15"/>
  <c r="X306" i="15"/>
  <c r="V306" i="15"/>
  <c r="U306" i="15"/>
  <c r="S306" i="15"/>
  <c r="R306" i="15"/>
  <c r="P306" i="15"/>
  <c r="O306" i="15"/>
  <c r="N306" i="15"/>
  <c r="M306" i="15"/>
  <c r="I306" i="15"/>
  <c r="G306" i="15"/>
  <c r="F306" i="15"/>
  <c r="E306" i="15"/>
  <c r="D306" i="15"/>
  <c r="Z305" i="15"/>
  <c r="Y305" i="15"/>
  <c r="X305" i="15"/>
  <c r="V305" i="15"/>
  <c r="U305" i="15"/>
  <c r="S305" i="15"/>
  <c r="R305" i="15"/>
  <c r="P305" i="15"/>
  <c r="O305" i="15"/>
  <c r="N305" i="15"/>
  <c r="M305" i="15"/>
  <c r="I305" i="15"/>
  <c r="G305" i="15"/>
  <c r="F305" i="15"/>
  <c r="E305" i="15"/>
  <c r="D305" i="15"/>
  <c r="Z304" i="15"/>
  <c r="Y304" i="15"/>
  <c r="X304" i="15"/>
  <c r="V304" i="15"/>
  <c r="U304" i="15"/>
  <c r="S304" i="15"/>
  <c r="R304" i="15"/>
  <c r="P304" i="15"/>
  <c r="O304" i="15"/>
  <c r="N304" i="15"/>
  <c r="M304" i="15"/>
  <c r="I304" i="15"/>
  <c r="G304" i="15"/>
  <c r="F304" i="15"/>
  <c r="E304" i="15"/>
  <c r="D304" i="15"/>
  <c r="Z303" i="15"/>
  <c r="Y303" i="15"/>
  <c r="X303" i="15"/>
  <c r="V303" i="15"/>
  <c r="U303" i="15"/>
  <c r="S303" i="15"/>
  <c r="R303" i="15"/>
  <c r="P303" i="15"/>
  <c r="O303" i="15"/>
  <c r="N303" i="15"/>
  <c r="M303" i="15"/>
  <c r="I303" i="15"/>
  <c r="G303" i="15"/>
  <c r="F303" i="15"/>
  <c r="E303" i="15"/>
  <c r="D303" i="15"/>
  <c r="Z302" i="15"/>
  <c r="Y302" i="15"/>
  <c r="X302" i="15"/>
  <c r="V302" i="15"/>
  <c r="U302" i="15"/>
  <c r="S302" i="15"/>
  <c r="R302" i="15"/>
  <c r="P302" i="15"/>
  <c r="O302" i="15"/>
  <c r="N302" i="15"/>
  <c r="M302" i="15"/>
  <c r="I302" i="15"/>
  <c r="G302" i="15"/>
  <c r="F302" i="15"/>
  <c r="E302" i="15"/>
  <c r="D302" i="15"/>
  <c r="Z301" i="15"/>
  <c r="Y301" i="15"/>
  <c r="X301" i="15"/>
  <c r="V301" i="15"/>
  <c r="U301" i="15"/>
  <c r="S301" i="15"/>
  <c r="R301" i="15"/>
  <c r="P301" i="15"/>
  <c r="O301" i="15"/>
  <c r="N301" i="15"/>
  <c r="M301" i="15"/>
  <c r="I301" i="15"/>
  <c r="G301" i="15"/>
  <c r="F301" i="15"/>
  <c r="E301" i="15"/>
  <c r="D301" i="15"/>
  <c r="Z300" i="15"/>
  <c r="Y300" i="15"/>
  <c r="X300" i="15"/>
  <c r="V300" i="15"/>
  <c r="U300" i="15"/>
  <c r="S300" i="15"/>
  <c r="R300" i="15"/>
  <c r="P300" i="15"/>
  <c r="O300" i="15"/>
  <c r="N300" i="15"/>
  <c r="M300" i="15"/>
  <c r="I300" i="15"/>
  <c r="G300" i="15"/>
  <c r="F300" i="15"/>
  <c r="E300" i="15"/>
  <c r="D300" i="15"/>
  <c r="Z299" i="15"/>
  <c r="Y299" i="15"/>
  <c r="X299" i="15"/>
  <c r="V299" i="15"/>
  <c r="U299" i="15"/>
  <c r="S299" i="15"/>
  <c r="R299" i="15"/>
  <c r="P299" i="15"/>
  <c r="O299" i="15"/>
  <c r="N299" i="15"/>
  <c r="M299" i="15"/>
  <c r="I299" i="15"/>
  <c r="G299" i="15"/>
  <c r="F299" i="15"/>
  <c r="E299" i="15"/>
  <c r="D299" i="15"/>
  <c r="Z298" i="15"/>
  <c r="Y298" i="15"/>
  <c r="X298" i="15"/>
  <c r="V298" i="15"/>
  <c r="U298" i="15"/>
  <c r="S298" i="15"/>
  <c r="R298" i="15"/>
  <c r="P298" i="15"/>
  <c r="O298" i="15"/>
  <c r="N298" i="15"/>
  <c r="M298" i="15"/>
  <c r="I298" i="15"/>
  <c r="G298" i="15"/>
  <c r="F298" i="15"/>
  <c r="E298" i="15"/>
  <c r="D298" i="15"/>
  <c r="Z297" i="15"/>
  <c r="Y297" i="15"/>
  <c r="X297" i="15"/>
  <c r="V297" i="15"/>
  <c r="U297" i="15"/>
  <c r="S297" i="15"/>
  <c r="R297" i="15"/>
  <c r="P297" i="15"/>
  <c r="O297" i="15"/>
  <c r="N297" i="15"/>
  <c r="M297" i="15"/>
  <c r="I297" i="15"/>
  <c r="G297" i="15"/>
  <c r="F297" i="15"/>
  <c r="E297" i="15"/>
  <c r="D297" i="15"/>
  <c r="Z296" i="15"/>
  <c r="Y296" i="15"/>
  <c r="X296" i="15"/>
  <c r="V296" i="15"/>
  <c r="U296" i="15"/>
  <c r="S296" i="15"/>
  <c r="R296" i="15"/>
  <c r="P296" i="15"/>
  <c r="O296" i="15"/>
  <c r="N296" i="15"/>
  <c r="M296" i="15"/>
  <c r="I296" i="15"/>
  <c r="G296" i="15"/>
  <c r="F296" i="15"/>
  <c r="E296" i="15"/>
  <c r="D296" i="15"/>
  <c r="Z295" i="15"/>
  <c r="Y295" i="15"/>
  <c r="X295" i="15"/>
  <c r="V295" i="15"/>
  <c r="U295" i="15"/>
  <c r="S295" i="15"/>
  <c r="R295" i="15"/>
  <c r="P295" i="15"/>
  <c r="O295" i="15"/>
  <c r="N295" i="15"/>
  <c r="M295" i="15"/>
  <c r="I295" i="15"/>
  <c r="G295" i="15"/>
  <c r="F295" i="15"/>
  <c r="E295" i="15"/>
  <c r="D295" i="15"/>
  <c r="Z294" i="15"/>
  <c r="Y294" i="15"/>
  <c r="X294" i="15"/>
  <c r="V294" i="15"/>
  <c r="U294" i="15"/>
  <c r="S294" i="15"/>
  <c r="R294" i="15"/>
  <c r="P294" i="15"/>
  <c r="O294" i="15"/>
  <c r="N294" i="15"/>
  <c r="M294" i="15"/>
  <c r="I294" i="15"/>
  <c r="G294" i="15"/>
  <c r="F294" i="15"/>
  <c r="E294" i="15"/>
  <c r="D294" i="15"/>
  <c r="Z293" i="15"/>
  <c r="Y293" i="15"/>
  <c r="X293" i="15"/>
  <c r="V293" i="15"/>
  <c r="U293" i="15"/>
  <c r="S293" i="15"/>
  <c r="R293" i="15"/>
  <c r="P293" i="15"/>
  <c r="O293" i="15"/>
  <c r="N293" i="15"/>
  <c r="M293" i="15"/>
  <c r="I293" i="15"/>
  <c r="G293" i="15"/>
  <c r="F293" i="15"/>
  <c r="E293" i="15"/>
  <c r="D293" i="15"/>
  <c r="Z292" i="15"/>
  <c r="Y292" i="15"/>
  <c r="X292" i="15"/>
  <c r="V292" i="15"/>
  <c r="U292" i="15"/>
  <c r="S292" i="15"/>
  <c r="R292" i="15"/>
  <c r="P292" i="15"/>
  <c r="O292" i="15"/>
  <c r="N292" i="15"/>
  <c r="M292" i="15"/>
  <c r="I292" i="15"/>
  <c r="G292" i="15"/>
  <c r="F292" i="15"/>
  <c r="E292" i="15"/>
  <c r="D292" i="15"/>
  <c r="Z291" i="15"/>
  <c r="Y291" i="15"/>
  <c r="X291" i="15"/>
  <c r="V291" i="15"/>
  <c r="U291" i="15"/>
  <c r="S291" i="15"/>
  <c r="R291" i="15"/>
  <c r="P291" i="15"/>
  <c r="O291" i="15"/>
  <c r="N291" i="15"/>
  <c r="M291" i="15"/>
  <c r="I291" i="15"/>
  <c r="G291" i="15"/>
  <c r="F291" i="15"/>
  <c r="E291" i="15"/>
  <c r="D291" i="15"/>
  <c r="Z290" i="15"/>
  <c r="Y290" i="15"/>
  <c r="X290" i="15"/>
  <c r="V290" i="15"/>
  <c r="U290" i="15"/>
  <c r="S290" i="15"/>
  <c r="R290" i="15"/>
  <c r="P290" i="15"/>
  <c r="O290" i="15"/>
  <c r="N290" i="15"/>
  <c r="M290" i="15"/>
  <c r="I290" i="15"/>
  <c r="G290" i="15"/>
  <c r="F290" i="15"/>
  <c r="E290" i="15"/>
  <c r="D290" i="15"/>
  <c r="Z289" i="15"/>
  <c r="Y289" i="15"/>
  <c r="X289" i="15"/>
  <c r="V289" i="15"/>
  <c r="U289" i="15"/>
  <c r="S289" i="15"/>
  <c r="R289" i="15"/>
  <c r="P289" i="15"/>
  <c r="O289" i="15"/>
  <c r="N289" i="15"/>
  <c r="M289" i="15"/>
  <c r="I289" i="15"/>
  <c r="G289" i="15"/>
  <c r="F289" i="15"/>
  <c r="E289" i="15"/>
  <c r="D289" i="15"/>
  <c r="Z288" i="15"/>
  <c r="Y288" i="15"/>
  <c r="X288" i="15"/>
  <c r="V288" i="15"/>
  <c r="U288" i="15"/>
  <c r="S288" i="15"/>
  <c r="R288" i="15"/>
  <c r="P288" i="15"/>
  <c r="O288" i="15"/>
  <c r="N288" i="15"/>
  <c r="M288" i="15"/>
  <c r="I288" i="15"/>
  <c r="G288" i="15"/>
  <c r="F288" i="15"/>
  <c r="E288" i="15"/>
  <c r="D288" i="15"/>
  <c r="Z287" i="15"/>
  <c r="Y287" i="15"/>
  <c r="X287" i="15"/>
  <c r="V287" i="15"/>
  <c r="U287" i="15"/>
  <c r="S287" i="15"/>
  <c r="R287" i="15"/>
  <c r="P287" i="15"/>
  <c r="O287" i="15"/>
  <c r="N287" i="15"/>
  <c r="M287" i="15"/>
  <c r="I287" i="15"/>
  <c r="G287" i="15"/>
  <c r="F287" i="15"/>
  <c r="E287" i="15"/>
  <c r="D287" i="15"/>
  <c r="Z286" i="15"/>
  <c r="Y286" i="15"/>
  <c r="X286" i="15"/>
  <c r="V286" i="15"/>
  <c r="U286" i="15"/>
  <c r="S286" i="15"/>
  <c r="R286" i="15"/>
  <c r="P286" i="15"/>
  <c r="O286" i="15"/>
  <c r="N286" i="15"/>
  <c r="M286" i="15"/>
  <c r="I286" i="15"/>
  <c r="G286" i="15"/>
  <c r="F286" i="15"/>
  <c r="E286" i="15"/>
  <c r="D286" i="15"/>
  <c r="Z285" i="15"/>
  <c r="Y285" i="15"/>
  <c r="X285" i="15"/>
  <c r="V285" i="15"/>
  <c r="U285" i="15"/>
  <c r="S285" i="15"/>
  <c r="R285" i="15"/>
  <c r="P285" i="15"/>
  <c r="O285" i="15"/>
  <c r="N285" i="15"/>
  <c r="M285" i="15"/>
  <c r="I285" i="15"/>
  <c r="G285" i="15"/>
  <c r="F285" i="15"/>
  <c r="E285" i="15"/>
  <c r="D285" i="15"/>
  <c r="Z284" i="15"/>
  <c r="Y284" i="15"/>
  <c r="X284" i="15"/>
  <c r="V284" i="15"/>
  <c r="U284" i="15"/>
  <c r="S284" i="15"/>
  <c r="R284" i="15"/>
  <c r="P284" i="15"/>
  <c r="O284" i="15"/>
  <c r="N284" i="15"/>
  <c r="M284" i="15"/>
  <c r="I284" i="15"/>
  <c r="G284" i="15"/>
  <c r="F284" i="15"/>
  <c r="E284" i="15"/>
  <c r="D284" i="15"/>
  <c r="Z283" i="15"/>
  <c r="Y283" i="15"/>
  <c r="X283" i="15"/>
  <c r="V283" i="15"/>
  <c r="U283" i="15"/>
  <c r="S283" i="15"/>
  <c r="R283" i="15"/>
  <c r="P283" i="15"/>
  <c r="O283" i="15"/>
  <c r="N283" i="15"/>
  <c r="M283" i="15"/>
  <c r="I283" i="15"/>
  <c r="G283" i="15"/>
  <c r="F283" i="15"/>
  <c r="E283" i="15"/>
  <c r="D283" i="15"/>
  <c r="Z282" i="15"/>
  <c r="Y282" i="15"/>
  <c r="X282" i="15"/>
  <c r="V282" i="15"/>
  <c r="U282" i="15"/>
  <c r="S282" i="15"/>
  <c r="R282" i="15"/>
  <c r="P282" i="15"/>
  <c r="O282" i="15"/>
  <c r="N282" i="15"/>
  <c r="M282" i="15"/>
  <c r="I282" i="15"/>
  <c r="G282" i="15"/>
  <c r="F282" i="15"/>
  <c r="E282" i="15"/>
  <c r="D282" i="15"/>
  <c r="Z281" i="15"/>
  <c r="Y281" i="15"/>
  <c r="X281" i="15"/>
  <c r="V281" i="15"/>
  <c r="U281" i="15"/>
  <c r="S281" i="15"/>
  <c r="R281" i="15"/>
  <c r="P281" i="15"/>
  <c r="O281" i="15"/>
  <c r="N281" i="15"/>
  <c r="M281" i="15"/>
  <c r="I281" i="15"/>
  <c r="G281" i="15"/>
  <c r="F281" i="15"/>
  <c r="E281" i="15"/>
  <c r="D281" i="15"/>
  <c r="Z280" i="15"/>
  <c r="Y280" i="15"/>
  <c r="X280" i="15"/>
  <c r="V280" i="15"/>
  <c r="U280" i="15"/>
  <c r="S280" i="15"/>
  <c r="R280" i="15"/>
  <c r="P280" i="15"/>
  <c r="O280" i="15"/>
  <c r="N280" i="15"/>
  <c r="M280" i="15"/>
  <c r="I280" i="15"/>
  <c r="G280" i="15"/>
  <c r="F280" i="15"/>
  <c r="E280" i="15"/>
  <c r="D280" i="15"/>
  <c r="Z279" i="15"/>
  <c r="Y279" i="15"/>
  <c r="X279" i="15"/>
  <c r="V279" i="15"/>
  <c r="U279" i="15"/>
  <c r="S279" i="15"/>
  <c r="R279" i="15"/>
  <c r="P279" i="15"/>
  <c r="O279" i="15"/>
  <c r="N279" i="15"/>
  <c r="M279" i="15"/>
  <c r="I279" i="15"/>
  <c r="G279" i="15"/>
  <c r="F279" i="15"/>
  <c r="E279" i="15"/>
  <c r="D279" i="15"/>
  <c r="Z278" i="15"/>
  <c r="Y278" i="15"/>
  <c r="X278" i="15"/>
  <c r="V278" i="15"/>
  <c r="U278" i="15"/>
  <c r="S278" i="15"/>
  <c r="R278" i="15"/>
  <c r="P278" i="15"/>
  <c r="O278" i="15"/>
  <c r="N278" i="15"/>
  <c r="M278" i="15"/>
  <c r="I278" i="15"/>
  <c r="G278" i="15"/>
  <c r="F278" i="15"/>
  <c r="E278" i="15"/>
  <c r="D278" i="15"/>
  <c r="Z277" i="15"/>
  <c r="Y277" i="15"/>
  <c r="X277" i="15"/>
  <c r="V277" i="15"/>
  <c r="U277" i="15"/>
  <c r="S277" i="15"/>
  <c r="R277" i="15"/>
  <c r="P277" i="15"/>
  <c r="O277" i="15"/>
  <c r="N277" i="15"/>
  <c r="M277" i="15"/>
  <c r="I277" i="15"/>
  <c r="G277" i="15"/>
  <c r="F277" i="15"/>
  <c r="E277" i="15"/>
  <c r="D277" i="15"/>
  <c r="Z276" i="15"/>
  <c r="Y276" i="15"/>
  <c r="X276" i="15"/>
  <c r="V276" i="15"/>
  <c r="U276" i="15"/>
  <c r="S276" i="15"/>
  <c r="R276" i="15"/>
  <c r="P276" i="15"/>
  <c r="O276" i="15"/>
  <c r="N276" i="15"/>
  <c r="M276" i="15"/>
  <c r="I276" i="15"/>
  <c r="G276" i="15"/>
  <c r="F276" i="15"/>
  <c r="E276" i="15"/>
  <c r="D276" i="15"/>
  <c r="Z275" i="15"/>
  <c r="Y275" i="15"/>
  <c r="X275" i="15"/>
  <c r="V275" i="15"/>
  <c r="U275" i="15"/>
  <c r="S275" i="15"/>
  <c r="R275" i="15"/>
  <c r="P275" i="15"/>
  <c r="O275" i="15"/>
  <c r="N275" i="15"/>
  <c r="M275" i="15"/>
  <c r="I275" i="15"/>
  <c r="G275" i="15"/>
  <c r="F275" i="15"/>
  <c r="E275" i="15"/>
  <c r="D275" i="15"/>
  <c r="Z274" i="15"/>
  <c r="Y274" i="15"/>
  <c r="X274" i="15"/>
  <c r="V274" i="15"/>
  <c r="U274" i="15"/>
  <c r="S274" i="15"/>
  <c r="R274" i="15"/>
  <c r="P274" i="15"/>
  <c r="O274" i="15"/>
  <c r="N274" i="15"/>
  <c r="M274" i="15"/>
  <c r="I274" i="15"/>
  <c r="G274" i="15"/>
  <c r="F274" i="15"/>
  <c r="E274" i="15"/>
  <c r="D274" i="15"/>
  <c r="Z273" i="15"/>
  <c r="Y273" i="15"/>
  <c r="X273" i="15"/>
  <c r="V273" i="15"/>
  <c r="U273" i="15"/>
  <c r="S273" i="15"/>
  <c r="R273" i="15"/>
  <c r="P273" i="15"/>
  <c r="O273" i="15"/>
  <c r="N273" i="15"/>
  <c r="M273" i="15"/>
  <c r="I273" i="15"/>
  <c r="G273" i="15"/>
  <c r="F273" i="15"/>
  <c r="E273" i="15"/>
  <c r="D273" i="15"/>
  <c r="Z272" i="15"/>
  <c r="Y272" i="15"/>
  <c r="X272" i="15"/>
  <c r="V272" i="15"/>
  <c r="U272" i="15"/>
  <c r="S272" i="15"/>
  <c r="R272" i="15"/>
  <c r="P272" i="15"/>
  <c r="O272" i="15"/>
  <c r="N272" i="15"/>
  <c r="M272" i="15"/>
  <c r="I272" i="15"/>
  <c r="G272" i="15"/>
  <c r="F272" i="15"/>
  <c r="E272" i="15"/>
  <c r="D272" i="15"/>
  <c r="Z271" i="15"/>
  <c r="Y271" i="15"/>
  <c r="X271" i="15"/>
  <c r="V271" i="15"/>
  <c r="U271" i="15"/>
  <c r="S271" i="15"/>
  <c r="R271" i="15"/>
  <c r="P271" i="15"/>
  <c r="O271" i="15"/>
  <c r="N271" i="15"/>
  <c r="M271" i="15"/>
  <c r="I271" i="15"/>
  <c r="G271" i="15"/>
  <c r="F271" i="15"/>
  <c r="E271" i="15"/>
  <c r="D271" i="15"/>
  <c r="Z270" i="15"/>
  <c r="Y270" i="15"/>
  <c r="X270" i="15"/>
  <c r="V270" i="15"/>
  <c r="U270" i="15"/>
  <c r="S270" i="15"/>
  <c r="R270" i="15"/>
  <c r="P270" i="15"/>
  <c r="O270" i="15"/>
  <c r="N270" i="15"/>
  <c r="M270" i="15"/>
  <c r="I270" i="15"/>
  <c r="G270" i="15"/>
  <c r="F270" i="15"/>
  <c r="E270" i="15"/>
  <c r="D270" i="15"/>
  <c r="Z269" i="15"/>
  <c r="Y269" i="15"/>
  <c r="X269" i="15"/>
  <c r="V269" i="15"/>
  <c r="U269" i="15"/>
  <c r="S269" i="15"/>
  <c r="R269" i="15"/>
  <c r="P269" i="15"/>
  <c r="O269" i="15"/>
  <c r="N269" i="15"/>
  <c r="M269" i="15"/>
  <c r="I269" i="15"/>
  <c r="G269" i="15"/>
  <c r="F269" i="15"/>
  <c r="E269" i="15"/>
  <c r="D269" i="15"/>
  <c r="Z268" i="15"/>
  <c r="Y268" i="15"/>
  <c r="Y310" i="15" s="1"/>
  <c r="AD310" i="15" s="1"/>
  <c r="X268" i="15"/>
  <c r="X310" i="15" s="1"/>
  <c r="V268" i="15"/>
  <c r="V310" i="15" s="1"/>
  <c r="U268" i="15"/>
  <c r="S268" i="15"/>
  <c r="S310" i="15" s="1"/>
  <c r="R268" i="15"/>
  <c r="P268" i="15"/>
  <c r="P310" i="15" s="1"/>
  <c r="O268" i="15"/>
  <c r="N268" i="15"/>
  <c r="M268" i="15"/>
  <c r="M310" i="15" s="1"/>
  <c r="I268" i="15"/>
  <c r="G268" i="15"/>
  <c r="F268" i="15"/>
  <c r="E268" i="15"/>
  <c r="E310" i="15" s="1"/>
  <c r="D268" i="15"/>
  <c r="D310" i="15" s="1"/>
  <c r="Z263" i="15"/>
  <c r="Y263" i="15"/>
  <c r="X263" i="15"/>
  <c r="V263" i="15"/>
  <c r="U263" i="15"/>
  <c r="S263" i="15"/>
  <c r="R263" i="15"/>
  <c r="P263" i="15"/>
  <c r="O263" i="15"/>
  <c r="N263" i="15"/>
  <c r="M263" i="15"/>
  <c r="I263" i="15"/>
  <c r="G263" i="15"/>
  <c r="F263" i="15"/>
  <c r="E263" i="15"/>
  <c r="D263" i="15"/>
  <c r="Z262" i="15"/>
  <c r="Y262" i="15"/>
  <c r="X262" i="15"/>
  <c r="V262" i="15"/>
  <c r="U262" i="15"/>
  <c r="S262" i="15"/>
  <c r="R262" i="15"/>
  <c r="P262" i="15"/>
  <c r="O262" i="15"/>
  <c r="N262" i="15"/>
  <c r="M262" i="15"/>
  <c r="I262" i="15"/>
  <c r="G262" i="15"/>
  <c r="F262" i="15"/>
  <c r="E262" i="15"/>
  <c r="D262" i="15"/>
  <c r="Z261" i="15"/>
  <c r="Y261" i="15"/>
  <c r="X261" i="15"/>
  <c r="V261" i="15"/>
  <c r="U261" i="15"/>
  <c r="S261" i="15"/>
  <c r="R261" i="15"/>
  <c r="P261" i="15"/>
  <c r="O261" i="15"/>
  <c r="N261" i="15"/>
  <c r="M261" i="15"/>
  <c r="I261" i="15"/>
  <c r="G261" i="15"/>
  <c r="F261" i="15"/>
  <c r="E261" i="15"/>
  <c r="D261" i="15"/>
  <c r="Z260" i="15"/>
  <c r="Y260" i="15"/>
  <c r="X260" i="15"/>
  <c r="V260" i="15"/>
  <c r="U260" i="15"/>
  <c r="S260" i="15"/>
  <c r="R260" i="15"/>
  <c r="P260" i="15"/>
  <c r="O260" i="15"/>
  <c r="N260" i="15"/>
  <c r="M260" i="15"/>
  <c r="I260" i="15"/>
  <c r="G260" i="15"/>
  <c r="F260" i="15"/>
  <c r="E260" i="15"/>
  <c r="D260" i="15"/>
  <c r="Z259" i="15"/>
  <c r="Y259" i="15"/>
  <c r="X259" i="15"/>
  <c r="V259" i="15"/>
  <c r="U259" i="15"/>
  <c r="S259" i="15"/>
  <c r="R259" i="15"/>
  <c r="P259" i="15"/>
  <c r="O259" i="15"/>
  <c r="N259" i="15"/>
  <c r="M259" i="15"/>
  <c r="I259" i="15"/>
  <c r="G259" i="15"/>
  <c r="F259" i="15"/>
  <c r="E259" i="15"/>
  <c r="D259" i="15"/>
  <c r="Z258" i="15"/>
  <c r="Y258" i="15"/>
  <c r="X258" i="15"/>
  <c r="V258" i="15"/>
  <c r="U258" i="15"/>
  <c r="S258" i="15"/>
  <c r="R258" i="15"/>
  <c r="P258" i="15"/>
  <c r="O258" i="15"/>
  <c r="N258" i="15"/>
  <c r="M258" i="15"/>
  <c r="I258" i="15"/>
  <c r="G258" i="15"/>
  <c r="F258" i="15"/>
  <c r="E258" i="15"/>
  <c r="D258" i="15"/>
  <c r="Z257" i="15"/>
  <c r="Y257" i="15"/>
  <c r="X257" i="15"/>
  <c r="V257" i="15"/>
  <c r="U257" i="15"/>
  <c r="S257" i="15"/>
  <c r="R257" i="15"/>
  <c r="P257" i="15"/>
  <c r="O257" i="15"/>
  <c r="N257" i="15"/>
  <c r="M257" i="15"/>
  <c r="I257" i="15"/>
  <c r="G257" i="15"/>
  <c r="F257" i="15"/>
  <c r="E257" i="15"/>
  <c r="D257" i="15"/>
  <c r="Z309" i="16"/>
  <c r="Y309" i="16"/>
  <c r="X309" i="16"/>
  <c r="V309" i="16"/>
  <c r="U309" i="16"/>
  <c r="S309" i="16"/>
  <c r="R309" i="16"/>
  <c r="P309" i="16"/>
  <c r="O309" i="16"/>
  <c r="N309" i="16"/>
  <c r="M309" i="16"/>
  <c r="I309" i="16"/>
  <c r="G309" i="16"/>
  <c r="F309" i="16"/>
  <c r="E309" i="16"/>
  <c r="D309" i="16"/>
  <c r="Z308" i="16"/>
  <c r="Y308" i="16"/>
  <c r="X308" i="16"/>
  <c r="V308" i="16"/>
  <c r="U308" i="16"/>
  <c r="S308" i="16"/>
  <c r="R308" i="16"/>
  <c r="P308" i="16"/>
  <c r="O308" i="16"/>
  <c r="N308" i="16"/>
  <c r="M308" i="16"/>
  <c r="I308" i="16"/>
  <c r="G308" i="16"/>
  <c r="F308" i="16"/>
  <c r="E308" i="16"/>
  <c r="D308" i="16"/>
  <c r="Z307" i="16"/>
  <c r="Y307" i="16"/>
  <c r="X307" i="16"/>
  <c r="V307" i="16"/>
  <c r="U307" i="16"/>
  <c r="S307" i="16"/>
  <c r="R307" i="16"/>
  <c r="P307" i="16"/>
  <c r="O307" i="16"/>
  <c r="N307" i="16"/>
  <c r="M307" i="16"/>
  <c r="I307" i="16"/>
  <c r="G307" i="16"/>
  <c r="F307" i="16"/>
  <c r="E307" i="16"/>
  <c r="D307" i="16"/>
  <c r="Z306" i="16"/>
  <c r="Y306" i="16"/>
  <c r="X306" i="16"/>
  <c r="V306" i="16"/>
  <c r="U306" i="16"/>
  <c r="S306" i="16"/>
  <c r="R306" i="16"/>
  <c r="P306" i="16"/>
  <c r="O306" i="16"/>
  <c r="N306" i="16"/>
  <c r="M306" i="16"/>
  <c r="I306" i="16"/>
  <c r="G306" i="16"/>
  <c r="F306" i="16"/>
  <c r="E306" i="16"/>
  <c r="D306" i="16"/>
  <c r="Z305" i="16"/>
  <c r="Y305" i="16"/>
  <c r="X305" i="16"/>
  <c r="V305" i="16"/>
  <c r="U305" i="16"/>
  <c r="S305" i="16"/>
  <c r="R305" i="16"/>
  <c r="P305" i="16"/>
  <c r="O305" i="16"/>
  <c r="N305" i="16"/>
  <c r="M305" i="16"/>
  <c r="I305" i="16"/>
  <c r="G305" i="16"/>
  <c r="F305" i="16"/>
  <c r="E305" i="16"/>
  <c r="D305" i="16"/>
  <c r="Z304" i="16"/>
  <c r="Y304" i="16"/>
  <c r="X304" i="16"/>
  <c r="V304" i="16"/>
  <c r="U304" i="16"/>
  <c r="S304" i="16"/>
  <c r="R304" i="16"/>
  <c r="P304" i="16"/>
  <c r="O304" i="16"/>
  <c r="N304" i="16"/>
  <c r="M304" i="16"/>
  <c r="I304" i="16"/>
  <c r="G304" i="16"/>
  <c r="F304" i="16"/>
  <c r="E304" i="16"/>
  <c r="D304" i="16"/>
  <c r="Z303" i="16"/>
  <c r="Y303" i="16"/>
  <c r="X303" i="16"/>
  <c r="V303" i="16"/>
  <c r="U303" i="16"/>
  <c r="S303" i="16"/>
  <c r="R303" i="16"/>
  <c r="P303" i="16"/>
  <c r="O303" i="16"/>
  <c r="N303" i="16"/>
  <c r="M303" i="16"/>
  <c r="I303" i="16"/>
  <c r="G303" i="16"/>
  <c r="F303" i="16"/>
  <c r="E303" i="16"/>
  <c r="D303" i="16"/>
  <c r="Z302" i="16"/>
  <c r="Y302" i="16"/>
  <c r="X302" i="16"/>
  <c r="V302" i="16"/>
  <c r="U302" i="16"/>
  <c r="S302" i="16"/>
  <c r="R302" i="16"/>
  <c r="P302" i="16"/>
  <c r="O302" i="16"/>
  <c r="N302" i="16"/>
  <c r="M302" i="16"/>
  <c r="I302" i="16"/>
  <c r="G302" i="16"/>
  <c r="F302" i="16"/>
  <c r="E302" i="16"/>
  <c r="D302" i="16"/>
  <c r="Z301" i="16"/>
  <c r="Y301" i="16"/>
  <c r="X301" i="16"/>
  <c r="V301" i="16"/>
  <c r="U301" i="16"/>
  <c r="S301" i="16"/>
  <c r="R301" i="16"/>
  <c r="P301" i="16"/>
  <c r="O301" i="16"/>
  <c r="N301" i="16"/>
  <c r="M301" i="16"/>
  <c r="I301" i="16"/>
  <c r="G301" i="16"/>
  <c r="F301" i="16"/>
  <c r="E301" i="16"/>
  <c r="D301" i="16"/>
  <c r="Z300" i="16"/>
  <c r="Y300" i="16"/>
  <c r="X300" i="16"/>
  <c r="V300" i="16"/>
  <c r="U300" i="16"/>
  <c r="S300" i="16"/>
  <c r="R300" i="16"/>
  <c r="P300" i="16"/>
  <c r="O300" i="16"/>
  <c r="N300" i="16"/>
  <c r="M300" i="16"/>
  <c r="I300" i="16"/>
  <c r="G300" i="16"/>
  <c r="F300" i="16"/>
  <c r="E300" i="16"/>
  <c r="D300" i="16"/>
  <c r="Z299" i="16"/>
  <c r="Y299" i="16"/>
  <c r="X299" i="16"/>
  <c r="V299" i="16"/>
  <c r="U299" i="16"/>
  <c r="S299" i="16"/>
  <c r="R299" i="16"/>
  <c r="P299" i="16"/>
  <c r="O299" i="16"/>
  <c r="N299" i="16"/>
  <c r="M299" i="16"/>
  <c r="I299" i="16"/>
  <c r="G299" i="16"/>
  <c r="F299" i="16"/>
  <c r="E299" i="16"/>
  <c r="D299" i="16"/>
  <c r="Z298" i="16"/>
  <c r="Y298" i="16"/>
  <c r="X298" i="16"/>
  <c r="V298" i="16"/>
  <c r="U298" i="16"/>
  <c r="S298" i="16"/>
  <c r="R298" i="16"/>
  <c r="P298" i="16"/>
  <c r="O298" i="16"/>
  <c r="N298" i="16"/>
  <c r="M298" i="16"/>
  <c r="I298" i="16"/>
  <c r="G298" i="16"/>
  <c r="F298" i="16"/>
  <c r="E298" i="16"/>
  <c r="D298" i="16"/>
  <c r="Z297" i="16"/>
  <c r="Y297" i="16"/>
  <c r="X297" i="16"/>
  <c r="V297" i="16"/>
  <c r="U297" i="16"/>
  <c r="S297" i="16"/>
  <c r="R297" i="16"/>
  <c r="P297" i="16"/>
  <c r="O297" i="16"/>
  <c r="N297" i="16"/>
  <c r="M297" i="16"/>
  <c r="I297" i="16"/>
  <c r="G297" i="16"/>
  <c r="F297" i="16"/>
  <c r="E297" i="16"/>
  <c r="D297" i="16"/>
  <c r="Z296" i="16"/>
  <c r="Y296" i="16"/>
  <c r="X296" i="16"/>
  <c r="V296" i="16"/>
  <c r="U296" i="16"/>
  <c r="S296" i="16"/>
  <c r="R296" i="16"/>
  <c r="P296" i="16"/>
  <c r="O296" i="16"/>
  <c r="N296" i="16"/>
  <c r="M296" i="16"/>
  <c r="I296" i="16"/>
  <c r="G296" i="16"/>
  <c r="F296" i="16"/>
  <c r="E296" i="16"/>
  <c r="D296" i="16"/>
  <c r="Z295" i="16"/>
  <c r="Y295" i="16"/>
  <c r="X295" i="16"/>
  <c r="V295" i="16"/>
  <c r="U295" i="16"/>
  <c r="S295" i="16"/>
  <c r="R295" i="16"/>
  <c r="P295" i="16"/>
  <c r="O295" i="16"/>
  <c r="N295" i="16"/>
  <c r="M295" i="16"/>
  <c r="I295" i="16"/>
  <c r="G295" i="16"/>
  <c r="F295" i="16"/>
  <c r="E295" i="16"/>
  <c r="D295" i="16"/>
  <c r="Z294" i="16"/>
  <c r="Y294" i="16"/>
  <c r="X294" i="16"/>
  <c r="V294" i="16"/>
  <c r="U294" i="16"/>
  <c r="S294" i="16"/>
  <c r="R294" i="16"/>
  <c r="P294" i="16"/>
  <c r="O294" i="16"/>
  <c r="N294" i="16"/>
  <c r="M294" i="16"/>
  <c r="I294" i="16"/>
  <c r="G294" i="16"/>
  <c r="F294" i="16"/>
  <c r="E294" i="16"/>
  <c r="D294" i="16"/>
  <c r="Z293" i="16"/>
  <c r="Y293" i="16"/>
  <c r="X293" i="16"/>
  <c r="V293" i="16"/>
  <c r="U293" i="16"/>
  <c r="S293" i="16"/>
  <c r="R293" i="16"/>
  <c r="P293" i="16"/>
  <c r="O293" i="16"/>
  <c r="N293" i="16"/>
  <c r="M293" i="16"/>
  <c r="I293" i="16"/>
  <c r="G293" i="16"/>
  <c r="F293" i="16"/>
  <c r="E293" i="16"/>
  <c r="D293" i="16"/>
  <c r="Z292" i="16"/>
  <c r="Y292" i="16"/>
  <c r="X292" i="16"/>
  <c r="V292" i="16"/>
  <c r="U292" i="16"/>
  <c r="S292" i="16"/>
  <c r="R292" i="16"/>
  <c r="P292" i="16"/>
  <c r="O292" i="16"/>
  <c r="N292" i="16"/>
  <c r="M292" i="16"/>
  <c r="I292" i="16"/>
  <c r="G292" i="16"/>
  <c r="F292" i="16"/>
  <c r="E292" i="16"/>
  <c r="D292" i="16"/>
  <c r="Z291" i="16"/>
  <c r="Y291" i="16"/>
  <c r="X291" i="16"/>
  <c r="V291" i="16"/>
  <c r="U291" i="16"/>
  <c r="S291" i="16"/>
  <c r="R291" i="16"/>
  <c r="P291" i="16"/>
  <c r="O291" i="16"/>
  <c r="N291" i="16"/>
  <c r="M291" i="16"/>
  <c r="I291" i="16"/>
  <c r="G291" i="16"/>
  <c r="F291" i="16"/>
  <c r="E291" i="16"/>
  <c r="D291" i="16"/>
  <c r="Z290" i="16"/>
  <c r="Y290" i="16"/>
  <c r="X290" i="16"/>
  <c r="V290" i="16"/>
  <c r="U290" i="16"/>
  <c r="S290" i="16"/>
  <c r="R290" i="16"/>
  <c r="P290" i="16"/>
  <c r="O290" i="16"/>
  <c r="N290" i="16"/>
  <c r="M290" i="16"/>
  <c r="I290" i="16"/>
  <c r="G290" i="16"/>
  <c r="F290" i="16"/>
  <c r="E290" i="16"/>
  <c r="D290" i="16"/>
  <c r="Z289" i="16"/>
  <c r="Y289" i="16"/>
  <c r="X289" i="16"/>
  <c r="V289" i="16"/>
  <c r="U289" i="16"/>
  <c r="S289" i="16"/>
  <c r="R289" i="16"/>
  <c r="P289" i="16"/>
  <c r="O289" i="16"/>
  <c r="N289" i="16"/>
  <c r="M289" i="16"/>
  <c r="I289" i="16"/>
  <c r="G289" i="16"/>
  <c r="F289" i="16"/>
  <c r="E289" i="16"/>
  <c r="D289" i="16"/>
  <c r="Z288" i="16"/>
  <c r="Y288" i="16"/>
  <c r="X288" i="16"/>
  <c r="V288" i="16"/>
  <c r="U288" i="16"/>
  <c r="S288" i="16"/>
  <c r="R288" i="16"/>
  <c r="P288" i="16"/>
  <c r="O288" i="16"/>
  <c r="N288" i="16"/>
  <c r="M288" i="16"/>
  <c r="I288" i="16"/>
  <c r="G288" i="16"/>
  <c r="F288" i="16"/>
  <c r="E288" i="16"/>
  <c r="D288" i="16"/>
  <c r="Z287" i="16"/>
  <c r="Y287" i="16"/>
  <c r="X287" i="16"/>
  <c r="V287" i="16"/>
  <c r="U287" i="16"/>
  <c r="S287" i="16"/>
  <c r="R287" i="16"/>
  <c r="P287" i="16"/>
  <c r="O287" i="16"/>
  <c r="N287" i="16"/>
  <c r="M287" i="16"/>
  <c r="I287" i="16"/>
  <c r="G287" i="16"/>
  <c r="F287" i="16"/>
  <c r="E287" i="16"/>
  <c r="D287" i="16"/>
  <c r="Z286" i="16"/>
  <c r="Y286" i="16"/>
  <c r="X286" i="16"/>
  <c r="V286" i="16"/>
  <c r="U286" i="16"/>
  <c r="S286" i="16"/>
  <c r="R286" i="16"/>
  <c r="P286" i="16"/>
  <c r="O286" i="16"/>
  <c r="N286" i="16"/>
  <c r="M286" i="16"/>
  <c r="I286" i="16"/>
  <c r="G286" i="16"/>
  <c r="F286" i="16"/>
  <c r="E286" i="16"/>
  <c r="D286" i="16"/>
  <c r="Z285" i="16"/>
  <c r="Y285" i="16"/>
  <c r="X285" i="16"/>
  <c r="V285" i="16"/>
  <c r="U285" i="16"/>
  <c r="S285" i="16"/>
  <c r="R285" i="16"/>
  <c r="P285" i="16"/>
  <c r="O285" i="16"/>
  <c r="N285" i="16"/>
  <c r="M285" i="16"/>
  <c r="I285" i="16"/>
  <c r="G285" i="16"/>
  <c r="F285" i="16"/>
  <c r="E285" i="16"/>
  <c r="D285" i="16"/>
  <c r="Z284" i="16"/>
  <c r="Y284" i="16"/>
  <c r="X284" i="16"/>
  <c r="V284" i="16"/>
  <c r="U284" i="16"/>
  <c r="S284" i="16"/>
  <c r="R284" i="16"/>
  <c r="P284" i="16"/>
  <c r="O284" i="16"/>
  <c r="N284" i="16"/>
  <c r="M284" i="16"/>
  <c r="I284" i="16"/>
  <c r="G284" i="16"/>
  <c r="F284" i="16"/>
  <c r="E284" i="16"/>
  <c r="D284" i="16"/>
  <c r="Z283" i="16"/>
  <c r="Y283" i="16"/>
  <c r="X283" i="16"/>
  <c r="V283" i="16"/>
  <c r="U283" i="16"/>
  <c r="S283" i="16"/>
  <c r="R283" i="16"/>
  <c r="P283" i="16"/>
  <c r="O283" i="16"/>
  <c r="N283" i="16"/>
  <c r="M283" i="16"/>
  <c r="I283" i="16"/>
  <c r="G283" i="16"/>
  <c r="F283" i="16"/>
  <c r="E283" i="16"/>
  <c r="D283" i="16"/>
  <c r="Z282" i="16"/>
  <c r="Y282" i="16"/>
  <c r="X282" i="16"/>
  <c r="V282" i="16"/>
  <c r="U282" i="16"/>
  <c r="S282" i="16"/>
  <c r="R282" i="16"/>
  <c r="P282" i="16"/>
  <c r="O282" i="16"/>
  <c r="N282" i="16"/>
  <c r="M282" i="16"/>
  <c r="I282" i="16"/>
  <c r="G282" i="16"/>
  <c r="F282" i="16"/>
  <c r="E282" i="16"/>
  <c r="D282" i="16"/>
  <c r="Z281" i="16"/>
  <c r="Y281" i="16"/>
  <c r="X281" i="16"/>
  <c r="V281" i="16"/>
  <c r="U281" i="16"/>
  <c r="S281" i="16"/>
  <c r="R281" i="16"/>
  <c r="P281" i="16"/>
  <c r="O281" i="16"/>
  <c r="N281" i="16"/>
  <c r="M281" i="16"/>
  <c r="I281" i="16"/>
  <c r="G281" i="16"/>
  <c r="F281" i="16"/>
  <c r="E281" i="16"/>
  <c r="D281" i="16"/>
  <c r="Z280" i="16"/>
  <c r="Y280" i="16"/>
  <c r="X280" i="16"/>
  <c r="V280" i="16"/>
  <c r="U280" i="16"/>
  <c r="S280" i="16"/>
  <c r="R280" i="16"/>
  <c r="P280" i="16"/>
  <c r="O280" i="16"/>
  <c r="N280" i="16"/>
  <c r="M280" i="16"/>
  <c r="I280" i="16"/>
  <c r="G280" i="16"/>
  <c r="F280" i="16"/>
  <c r="E280" i="16"/>
  <c r="D280" i="16"/>
  <c r="Z279" i="16"/>
  <c r="Y279" i="16"/>
  <c r="X279" i="16"/>
  <c r="V279" i="16"/>
  <c r="U279" i="16"/>
  <c r="S279" i="16"/>
  <c r="R279" i="16"/>
  <c r="P279" i="16"/>
  <c r="O279" i="16"/>
  <c r="N279" i="16"/>
  <c r="M279" i="16"/>
  <c r="I279" i="16"/>
  <c r="G279" i="16"/>
  <c r="F279" i="16"/>
  <c r="E279" i="16"/>
  <c r="D279" i="16"/>
  <c r="Z278" i="16"/>
  <c r="Y278" i="16"/>
  <c r="X278" i="16"/>
  <c r="V278" i="16"/>
  <c r="U278" i="16"/>
  <c r="S278" i="16"/>
  <c r="R278" i="16"/>
  <c r="P278" i="16"/>
  <c r="O278" i="16"/>
  <c r="N278" i="16"/>
  <c r="M278" i="16"/>
  <c r="I278" i="16"/>
  <c r="G278" i="16"/>
  <c r="F278" i="16"/>
  <c r="E278" i="16"/>
  <c r="D278" i="16"/>
  <c r="Z277" i="16"/>
  <c r="Y277" i="16"/>
  <c r="X277" i="16"/>
  <c r="V277" i="16"/>
  <c r="U277" i="16"/>
  <c r="S277" i="16"/>
  <c r="R277" i="16"/>
  <c r="P277" i="16"/>
  <c r="O277" i="16"/>
  <c r="N277" i="16"/>
  <c r="M277" i="16"/>
  <c r="I277" i="16"/>
  <c r="G277" i="16"/>
  <c r="F277" i="16"/>
  <c r="E277" i="16"/>
  <c r="D277" i="16"/>
  <c r="Z276" i="16"/>
  <c r="Y276" i="16"/>
  <c r="X276" i="16"/>
  <c r="V276" i="16"/>
  <c r="U276" i="16"/>
  <c r="S276" i="16"/>
  <c r="R276" i="16"/>
  <c r="P276" i="16"/>
  <c r="O276" i="16"/>
  <c r="N276" i="16"/>
  <c r="M276" i="16"/>
  <c r="I276" i="16"/>
  <c r="G276" i="16"/>
  <c r="F276" i="16"/>
  <c r="E276" i="16"/>
  <c r="D276" i="16"/>
  <c r="Z275" i="16"/>
  <c r="Y275" i="16"/>
  <c r="X275" i="16"/>
  <c r="V275" i="16"/>
  <c r="U275" i="16"/>
  <c r="S275" i="16"/>
  <c r="R275" i="16"/>
  <c r="P275" i="16"/>
  <c r="O275" i="16"/>
  <c r="N275" i="16"/>
  <c r="M275" i="16"/>
  <c r="I275" i="16"/>
  <c r="G275" i="16"/>
  <c r="F275" i="16"/>
  <c r="E275" i="16"/>
  <c r="D275" i="16"/>
  <c r="Z274" i="16"/>
  <c r="Y274" i="16"/>
  <c r="X274" i="16"/>
  <c r="V274" i="16"/>
  <c r="U274" i="16"/>
  <c r="S274" i="16"/>
  <c r="R274" i="16"/>
  <c r="P274" i="16"/>
  <c r="O274" i="16"/>
  <c r="N274" i="16"/>
  <c r="M274" i="16"/>
  <c r="I274" i="16"/>
  <c r="G274" i="16"/>
  <c r="F274" i="16"/>
  <c r="E274" i="16"/>
  <c r="D274" i="16"/>
  <c r="Z273" i="16"/>
  <c r="Y273" i="16"/>
  <c r="X273" i="16"/>
  <c r="V273" i="16"/>
  <c r="U273" i="16"/>
  <c r="S273" i="16"/>
  <c r="R273" i="16"/>
  <c r="P273" i="16"/>
  <c r="O273" i="16"/>
  <c r="N273" i="16"/>
  <c r="M273" i="16"/>
  <c r="I273" i="16"/>
  <c r="G273" i="16"/>
  <c r="F273" i="16"/>
  <c r="E273" i="16"/>
  <c r="D273" i="16"/>
  <c r="Z272" i="16"/>
  <c r="Y272" i="16"/>
  <c r="X272" i="16"/>
  <c r="V272" i="16"/>
  <c r="U272" i="16"/>
  <c r="S272" i="16"/>
  <c r="R272" i="16"/>
  <c r="P272" i="16"/>
  <c r="O272" i="16"/>
  <c r="N272" i="16"/>
  <c r="M272" i="16"/>
  <c r="I272" i="16"/>
  <c r="G272" i="16"/>
  <c r="F272" i="16"/>
  <c r="E272" i="16"/>
  <c r="D272" i="16"/>
  <c r="Z271" i="16"/>
  <c r="Y271" i="16"/>
  <c r="X271" i="16"/>
  <c r="V271" i="16"/>
  <c r="U271" i="16"/>
  <c r="S271" i="16"/>
  <c r="R271" i="16"/>
  <c r="P271" i="16"/>
  <c r="O271" i="16"/>
  <c r="N271" i="16"/>
  <c r="M271" i="16"/>
  <c r="I271" i="16"/>
  <c r="G271" i="16"/>
  <c r="F271" i="16"/>
  <c r="E271" i="16"/>
  <c r="D271" i="16"/>
  <c r="Z270" i="16"/>
  <c r="Y270" i="16"/>
  <c r="X270" i="16"/>
  <c r="V270" i="16"/>
  <c r="U270" i="16"/>
  <c r="S270" i="16"/>
  <c r="R270" i="16"/>
  <c r="P270" i="16"/>
  <c r="O270" i="16"/>
  <c r="N270" i="16"/>
  <c r="M270" i="16"/>
  <c r="I270" i="16"/>
  <c r="G270" i="16"/>
  <c r="F270" i="16"/>
  <c r="E270" i="16"/>
  <c r="D270" i="16"/>
  <c r="Z269" i="16"/>
  <c r="Y269" i="16"/>
  <c r="X269" i="16"/>
  <c r="V269" i="16"/>
  <c r="U269" i="16"/>
  <c r="S269" i="16"/>
  <c r="R269" i="16"/>
  <c r="P269" i="16"/>
  <c r="O269" i="16"/>
  <c r="N269" i="16"/>
  <c r="M269" i="16"/>
  <c r="I269" i="16"/>
  <c r="G269" i="16"/>
  <c r="F269" i="16"/>
  <c r="E269" i="16"/>
  <c r="D269" i="16"/>
  <c r="Z268" i="16"/>
  <c r="Z310" i="16" s="1"/>
  <c r="Y268" i="16"/>
  <c r="Y310" i="16" s="1"/>
  <c r="X268" i="16"/>
  <c r="X310" i="16" s="1"/>
  <c r="V268" i="16"/>
  <c r="V310" i="16" s="1"/>
  <c r="U268" i="16"/>
  <c r="S268" i="16"/>
  <c r="S310" i="16" s="1"/>
  <c r="R268" i="16"/>
  <c r="P268" i="16"/>
  <c r="O268" i="16"/>
  <c r="N268" i="16"/>
  <c r="M268" i="16"/>
  <c r="M310" i="16" s="1"/>
  <c r="I268" i="16"/>
  <c r="G268" i="16"/>
  <c r="F268" i="16"/>
  <c r="F310" i="16" s="1"/>
  <c r="E268" i="16"/>
  <c r="E310" i="16" s="1"/>
  <c r="D268" i="16"/>
  <c r="D310" i="16" s="1"/>
  <c r="Z263" i="16"/>
  <c r="Y263" i="16"/>
  <c r="X263" i="16"/>
  <c r="V263" i="16"/>
  <c r="U263" i="16"/>
  <c r="S263" i="16"/>
  <c r="R263" i="16"/>
  <c r="P263" i="16"/>
  <c r="O263" i="16"/>
  <c r="N263" i="16"/>
  <c r="M263" i="16"/>
  <c r="I263" i="16"/>
  <c r="G263" i="16"/>
  <c r="F263" i="16"/>
  <c r="E263" i="16"/>
  <c r="D263" i="16"/>
  <c r="Z262" i="16"/>
  <c r="Y262" i="16"/>
  <c r="X262" i="16"/>
  <c r="V262" i="16"/>
  <c r="U262" i="16"/>
  <c r="S262" i="16"/>
  <c r="R262" i="16"/>
  <c r="P262" i="16"/>
  <c r="O262" i="16"/>
  <c r="N262" i="16"/>
  <c r="M262" i="16"/>
  <c r="I262" i="16"/>
  <c r="G262" i="16"/>
  <c r="F262" i="16"/>
  <c r="E262" i="16"/>
  <c r="D262" i="16"/>
  <c r="Z261" i="16"/>
  <c r="Y261" i="16"/>
  <c r="X261" i="16"/>
  <c r="V261" i="16"/>
  <c r="U261" i="16"/>
  <c r="S261" i="16"/>
  <c r="R261" i="16"/>
  <c r="P261" i="16"/>
  <c r="O261" i="16"/>
  <c r="N261" i="16"/>
  <c r="M261" i="16"/>
  <c r="I261" i="16"/>
  <c r="G261" i="16"/>
  <c r="F261" i="16"/>
  <c r="E261" i="16"/>
  <c r="D261" i="16"/>
  <c r="Z260" i="16"/>
  <c r="Y260" i="16"/>
  <c r="X260" i="16"/>
  <c r="V260" i="16"/>
  <c r="U260" i="16"/>
  <c r="S260" i="16"/>
  <c r="R260" i="16"/>
  <c r="P260" i="16"/>
  <c r="O260" i="16"/>
  <c r="N260" i="16"/>
  <c r="M260" i="16"/>
  <c r="I260" i="16"/>
  <c r="G260" i="16"/>
  <c r="F260" i="16"/>
  <c r="E260" i="16"/>
  <c r="D260" i="16"/>
  <c r="Z259" i="16"/>
  <c r="Y259" i="16"/>
  <c r="X259" i="16"/>
  <c r="V259" i="16"/>
  <c r="U259" i="16"/>
  <c r="S259" i="16"/>
  <c r="R259" i="16"/>
  <c r="P259" i="16"/>
  <c r="O259" i="16"/>
  <c r="N259" i="16"/>
  <c r="M259" i="16"/>
  <c r="I259" i="16"/>
  <c r="G259" i="16"/>
  <c r="F259" i="16"/>
  <c r="E259" i="16"/>
  <c r="D259" i="16"/>
  <c r="Z258" i="16"/>
  <c r="Y258" i="16"/>
  <c r="X258" i="16"/>
  <c r="V258" i="16"/>
  <c r="U258" i="16"/>
  <c r="S258" i="16"/>
  <c r="R258" i="16"/>
  <c r="P258" i="16"/>
  <c r="O258" i="16"/>
  <c r="N258" i="16"/>
  <c r="M258" i="16"/>
  <c r="I258" i="16"/>
  <c r="G258" i="16"/>
  <c r="F258" i="16"/>
  <c r="E258" i="16"/>
  <c r="D258" i="16"/>
  <c r="Z257" i="16"/>
  <c r="Y257" i="16"/>
  <c r="X257" i="16"/>
  <c r="V257" i="16"/>
  <c r="U257" i="16"/>
  <c r="S257" i="16"/>
  <c r="R257" i="16"/>
  <c r="P257" i="16"/>
  <c r="O257" i="16"/>
  <c r="N257" i="16"/>
  <c r="M257" i="16"/>
  <c r="I257" i="16"/>
  <c r="G257" i="16"/>
  <c r="F257" i="16"/>
  <c r="E257" i="16"/>
  <c r="D257" i="16"/>
  <c r="Z309" i="17"/>
  <c r="Y309" i="17"/>
  <c r="X309" i="17"/>
  <c r="V309" i="17"/>
  <c r="U309" i="17"/>
  <c r="S309" i="17"/>
  <c r="R309" i="17"/>
  <c r="P309" i="17"/>
  <c r="O309" i="17"/>
  <c r="N309" i="17"/>
  <c r="M309" i="17"/>
  <c r="I309" i="17"/>
  <c r="G309" i="17"/>
  <c r="F309" i="17"/>
  <c r="E309" i="17"/>
  <c r="D309" i="17"/>
  <c r="Z308" i="17"/>
  <c r="Y308" i="17"/>
  <c r="X308" i="17"/>
  <c r="V308" i="17"/>
  <c r="U308" i="17"/>
  <c r="S308" i="17"/>
  <c r="R308" i="17"/>
  <c r="P308" i="17"/>
  <c r="O308" i="17"/>
  <c r="N308" i="17"/>
  <c r="M308" i="17"/>
  <c r="I308" i="17"/>
  <c r="G308" i="17"/>
  <c r="F308" i="17"/>
  <c r="E308" i="17"/>
  <c r="D308" i="17"/>
  <c r="Z307" i="17"/>
  <c r="Y307" i="17"/>
  <c r="X307" i="17"/>
  <c r="V307" i="17"/>
  <c r="U307" i="17"/>
  <c r="S307" i="17"/>
  <c r="R307" i="17"/>
  <c r="P307" i="17"/>
  <c r="O307" i="17"/>
  <c r="N307" i="17"/>
  <c r="M307" i="17"/>
  <c r="I307" i="17"/>
  <c r="G307" i="17"/>
  <c r="F307" i="17"/>
  <c r="E307" i="17"/>
  <c r="D307" i="17"/>
  <c r="Z306" i="17"/>
  <c r="Y306" i="17"/>
  <c r="X306" i="17"/>
  <c r="V306" i="17"/>
  <c r="U306" i="17"/>
  <c r="S306" i="17"/>
  <c r="R306" i="17"/>
  <c r="P306" i="17"/>
  <c r="O306" i="17"/>
  <c r="N306" i="17"/>
  <c r="M306" i="17"/>
  <c r="I306" i="17"/>
  <c r="G306" i="17"/>
  <c r="F306" i="17"/>
  <c r="E306" i="17"/>
  <c r="D306" i="17"/>
  <c r="Z305" i="17"/>
  <c r="Y305" i="17"/>
  <c r="X305" i="17"/>
  <c r="V305" i="17"/>
  <c r="U305" i="17"/>
  <c r="S305" i="17"/>
  <c r="R305" i="17"/>
  <c r="P305" i="17"/>
  <c r="O305" i="17"/>
  <c r="N305" i="17"/>
  <c r="M305" i="17"/>
  <c r="I305" i="17"/>
  <c r="G305" i="17"/>
  <c r="F305" i="17"/>
  <c r="E305" i="17"/>
  <c r="D305" i="17"/>
  <c r="Z304" i="17"/>
  <c r="Y304" i="17"/>
  <c r="X304" i="17"/>
  <c r="V304" i="17"/>
  <c r="U304" i="17"/>
  <c r="S304" i="17"/>
  <c r="R304" i="17"/>
  <c r="P304" i="17"/>
  <c r="O304" i="17"/>
  <c r="N304" i="17"/>
  <c r="M304" i="17"/>
  <c r="I304" i="17"/>
  <c r="G304" i="17"/>
  <c r="F304" i="17"/>
  <c r="E304" i="17"/>
  <c r="D304" i="17"/>
  <c r="Z303" i="17"/>
  <c r="Y303" i="17"/>
  <c r="X303" i="17"/>
  <c r="V303" i="17"/>
  <c r="U303" i="17"/>
  <c r="S303" i="17"/>
  <c r="R303" i="17"/>
  <c r="P303" i="17"/>
  <c r="O303" i="17"/>
  <c r="N303" i="17"/>
  <c r="M303" i="17"/>
  <c r="I303" i="17"/>
  <c r="G303" i="17"/>
  <c r="F303" i="17"/>
  <c r="E303" i="17"/>
  <c r="D303" i="17"/>
  <c r="Z302" i="17"/>
  <c r="Y302" i="17"/>
  <c r="X302" i="17"/>
  <c r="V302" i="17"/>
  <c r="U302" i="17"/>
  <c r="S302" i="17"/>
  <c r="R302" i="17"/>
  <c r="P302" i="17"/>
  <c r="O302" i="17"/>
  <c r="N302" i="17"/>
  <c r="M302" i="17"/>
  <c r="I302" i="17"/>
  <c r="G302" i="17"/>
  <c r="F302" i="17"/>
  <c r="E302" i="17"/>
  <c r="D302" i="17"/>
  <c r="Z301" i="17"/>
  <c r="Y301" i="17"/>
  <c r="X301" i="17"/>
  <c r="V301" i="17"/>
  <c r="U301" i="17"/>
  <c r="S301" i="17"/>
  <c r="R301" i="17"/>
  <c r="P301" i="17"/>
  <c r="O301" i="17"/>
  <c r="N301" i="17"/>
  <c r="M301" i="17"/>
  <c r="I301" i="17"/>
  <c r="G301" i="17"/>
  <c r="F301" i="17"/>
  <c r="E301" i="17"/>
  <c r="D301" i="17"/>
  <c r="Z300" i="17"/>
  <c r="Y300" i="17"/>
  <c r="X300" i="17"/>
  <c r="V300" i="17"/>
  <c r="U300" i="17"/>
  <c r="S300" i="17"/>
  <c r="R300" i="17"/>
  <c r="P300" i="17"/>
  <c r="O300" i="17"/>
  <c r="N300" i="17"/>
  <c r="M300" i="17"/>
  <c r="I300" i="17"/>
  <c r="G300" i="17"/>
  <c r="F300" i="17"/>
  <c r="E300" i="17"/>
  <c r="D300" i="17"/>
  <c r="Z299" i="17"/>
  <c r="Y299" i="17"/>
  <c r="X299" i="17"/>
  <c r="V299" i="17"/>
  <c r="U299" i="17"/>
  <c r="S299" i="17"/>
  <c r="R299" i="17"/>
  <c r="P299" i="17"/>
  <c r="O299" i="17"/>
  <c r="N299" i="17"/>
  <c r="M299" i="17"/>
  <c r="I299" i="17"/>
  <c r="G299" i="17"/>
  <c r="F299" i="17"/>
  <c r="E299" i="17"/>
  <c r="D299" i="17"/>
  <c r="Z298" i="17"/>
  <c r="Y298" i="17"/>
  <c r="X298" i="17"/>
  <c r="V298" i="17"/>
  <c r="U298" i="17"/>
  <c r="S298" i="17"/>
  <c r="R298" i="17"/>
  <c r="P298" i="17"/>
  <c r="O298" i="17"/>
  <c r="N298" i="17"/>
  <c r="M298" i="17"/>
  <c r="I298" i="17"/>
  <c r="G298" i="17"/>
  <c r="F298" i="17"/>
  <c r="E298" i="17"/>
  <c r="D298" i="17"/>
  <c r="Z297" i="17"/>
  <c r="Y297" i="17"/>
  <c r="X297" i="17"/>
  <c r="V297" i="17"/>
  <c r="U297" i="17"/>
  <c r="S297" i="17"/>
  <c r="R297" i="17"/>
  <c r="P297" i="17"/>
  <c r="O297" i="17"/>
  <c r="N297" i="17"/>
  <c r="M297" i="17"/>
  <c r="I297" i="17"/>
  <c r="G297" i="17"/>
  <c r="F297" i="17"/>
  <c r="E297" i="17"/>
  <c r="D297" i="17"/>
  <c r="Z296" i="17"/>
  <c r="Y296" i="17"/>
  <c r="X296" i="17"/>
  <c r="V296" i="17"/>
  <c r="U296" i="17"/>
  <c r="S296" i="17"/>
  <c r="R296" i="17"/>
  <c r="P296" i="17"/>
  <c r="O296" i="17"/>
  <c r="N296" i="17"/>
  <c r="M296" i="17"/>
  <c r="I296" i="17"/>
  <c r="G296" i="17"/>
  <c r="F296" i="17"/>
  <c r="E296" i="17"/>
  <c r="D296" i="17"/>
  <c r="Z295" i="17"/>
  <c r="Y295" i="17"/>
  <c r="X295" i="17"/>
  <c r="V295" i="17"/>
  <c r="U295" i="17"/>
  <c r="S295" i="17"/>
  <c r="R295" i="17"/>
  <c r="P295" i="17"/>
  <c r="O295" i="17"/>
  <c r="N295" i="17"/>
  <c r="M295" i="17"/>
  <c r="I295" i="17"/>
  <c r="G295" i="17"/>
  <c r="F295" i="17"/>
  <c r="E295" i="17"/>
  <c r="D295" i="17"/>
  <c r="Z294" i="17"/>
  <c r="Y294" i="17"/>
  <c r="X294" i="17"/>
  <c r="V294" i="17"/>
  <c r="U294" i="17"/>
  <c r="S294" i="17"/>
  <c r="R294" i="17"/>
  <c r="P294" i="17"/>
  <c r="O294" i="17"/>
  <c r="N294" i="17"/>
  <c r="M294" i="17"/>
  <c r="I294" i="17"/>
  <c r="G294" i="17"/>
  <c r="F294" i="17"/>
  <c r="E294" i="17"/>
  <c r="D294" i="17"/>
  <c r="Z293" i="17"/>
  <c r="Y293" i="17"/>
  <c r="X293" i="17"/>
  <c r="V293" i="17"/>
  <c r="U293" i="17"/>
  <c r="S293" i="17"/>
  <c r="R293" i="17"/>
  <c r="P293" i="17"/>
  <c r="O293" i="17"/>
  <c r="N293" i="17"/>
  <c r="M293" i="17"/>
  <c r="I293" i="17"/>
  <c r="G293" i="17"/>
  <c r="F293" i="17"/>
  <c r="E293" i="17"/>
  <c r="D293" i="17"/>
  <c r="Z292" i="17"/>
  <c r="Y292" i="17"/>
  <c r="X292" i="17"/>
  <c r="V292" i="17"/>
  <c r="U292" i="17"/>
  <c r="S292" i="17"/>
  <c r="R292" i="17"/>
  <c r="P292" i="17"/>
  <c r="O292" i="17"/>
  <c r="N292" i="17"/>
  <c r="M292" i="17"/>
  <c r="I292" i="17"/>
  <c r="G292" i="17"/>
  <c r="F292" i="17"/>
  <c r="E292" i="17"/>
  <c r="D292" i="17"/>
  <c r="Z291" i="17"/>
  <c r="Y291" i="17"/>
  <c r="X291" i="17"/>
  <c r="V291" i="17"/>
  <c r="U291" i="17"/>
  <c r="S291" i="17"/>
  <c r="R291" i="17"/>
  <c r="P291" i="17"/>
  <c r="O291" i="17"/>
  <c r="N291" i="17"/>
  <c r="M291" i="17"/>
  <c r="I291" i="17"/>
  <c r="G291" i="17"/>
  <c r="F291" i="17"/>
  <c r="E291" i="17"/>
  <c r="D291" i="17"/>
  <c r="Z290" i="17"/>
  <c r="Y290" i="17"/>
  <c r="X290" i="17"/>
  <c r="V290" i="17"/>
  <c r="U290" i="17"/>
  <c r="S290" i="17"/>
  <c r="R290" i="17"/>
  <c r="P290" i="17"/>
  <c r="O290" i="17"/>
  <c r="N290" i="17"/>
  <c r="M290" i="17"/>
  <c r="I290" i="17"/>
  <c r="G290" i="17"/>
  <c r="F290" i="17"/>
  <c r="E290" i="17"/>
  <c r="D290" i="17"/>
  <c r="Z289" i="17"/>
  <c r="Y289" i="17"/>
  <c r="X289" i="17"/>
  <c r="V289" i="17"/>
  <c r="U289" i="17"/>
  <c r="S289" i="17"/>
  <c r="R289" i="17"/>
  <c r="P289" i="17"/>
  <c r="O289" i="17"/>
  <c r="N289" i="17"/>
  <c r="M289" i="17"/>
  <c r="I289" i="17"/>
  <c r="G289" i="17"/>
  <c r="F289" i="17"/>
  <c r="E289" i="17"/>
  <c r="D289" i="17"/>
  <c r="Z288" i="17"/>
  <c r="Y288" i="17"/>
  <c r="X288" i="17"/>
  <c r="V288" i="17"/>
  <c r="U288" i="17"/>
  <c r="S288" i="17"/>
  <c r="R288" i="17"/>
  <c r="P288" i="17"/>
  <c r="O288" i="17"/>
  <c r="N288" i="17"/>
  <c r="M288" i="17"/>
  <c r="I288" i="17"/>
  <c r="G288" i="17"/>
  <c r="F288" i="17"/>
  <c r="E288" i="17"/>
  <c r="D288" i="17"/>
  <c r="Z287" i="17"/>
  <c r="Y287" i="17"/>
  <c r="X287" i="17"/>
  <c r="V287" i="17"/>
  <c r="U287" i="17"/>
  <c r="S287" i="17"/>
  <c r="R287" i="17"/>
  <c r="P287" i="17"/>
  <c r="O287" i="17"/>
  <c r="N287" i="17"/>
  <c r="M287" i="17"/>
  <c r="I287" i="17"/>
  <c r="G287" i="17"/>
  <c r="F287" i="17"/>
  <c r="E287" i="17"/>
  <c r="D287" i="17"/>
  <c r="Z286" i="17"/>
  <c r="Y286" i="17"/>
  <c r="X286" i="17"/>
  <c r="V286" i="17"/>
  <c r="U286" i="17"/>
  <c r="S286" i="17"/>
  <c r="R286" i="17"/>
  <c r="P286" i="17"/>
  <c r="O286" i="17"/>
  <c r="N286" i="17"/>
  <c r="M286" i="17"/>
  <c r="I286" i="17"/>
  <c r="G286" i="17"/>
  <c r="F286" i="17"/>
  <c r="E286" i="17"/>
  <c r="D286" i="17"/>
  <c r="Z285" i="17"/>
  <c r="Y285" i="17"/>
  <c r="X285" i="17"/>
  <c r="V285" i="17"/>
  <c r="U285" i="17"/>
  <c r="S285" i="17"/>
  <c r="R285" i="17"/>
  <c r="P285" i="17"/>
  <c r="O285" i="17"/>
  <c r="N285" i="17"/>
  <c r="M285" i="17"/>
  <c r="I285" i="17"/>
  <c r="G285" i="17"/>
  <c r="F285" i="17"/>
  <c r="E285" i="17"/>
  <c r="D285" i="17"/>
  <c r="Z284" i="17"/>
  <c r="Y284" i="17"/>
  <c r="X284" i="17"/>
  <c r="V284" i="17"/>
  <c r="U284" i="17"/>
  <c r="S284" i="17"/>
  <c r="R284" i="17"/>
  <c r="P284" i="17"/>
  <c r="O284" i="17"/>
  <c r="N284" i="17"/>
  <c r="M284" i="17"/>
  <c r="I284" i="17"/>
  <c r="G284" i="17"/>
  <c r="F284" i="17"/>
  <c r="E284" i="17"/>
  <c r="D284" i="17"/>
  <c r="Z283" i="17"/>
  <c r="Y283" i="17"/>
  <c r="X283" i="17"/>
  <c r="V283" i="17"/>
  <c r="U283" i="17"/>
  <c r="S283" i="17"/>
  <c r="R283" i="17"/>
  <c r="P283" i="17"/>
  <c r="O283" i="17"/>
  <c r="N283" i="17"/>
  <c r="M283" i="17"/>
  <c r="I283" i="17"/>
  <c r="G283" i="17"/>
  <c r="F283" i="17"/>
  <c r="E283" i="17"/>
  <c r="D283" i="17"/>
  <c r="Z282" i="17"/>
  <c r="Y282" i="17"/>
  <c r="X282" i="17"/>
  <c r="V282" i="17"/>
  <c r="U282" i="17"/>
  <c r="S282" i="17"/>
  <c r="R282" i="17"/>
  <c r="P282" i="17"/>
  <c r="O282" i="17"/>
  <c r="N282" i="17"/>
  <c r="M282" i="17"/>
  <c r="I282" i="17"/>
  <c r="G282" i="17"/>
  <c r="F282" i="17"/>
  <c r="E282" i="17"/>
  <c r="D282" i="17"/>
  <c r="Z281" i="17"/>
  <c r="Y281" i="17"/>
  <c r="X281" i="17"/>
  <c r="V281" i="17"/>
  <c r="U281" i="17"/>
  <c r="S281" i="17"/>
  <c r="R281" i="17"/>
  <c r="P281" i="17"/>
  <c r="O281" i="17"/>
  <c r="N281" i="17"/>
  <c r="M281" i="17"/>
  <c r="I281" i="17"/>
  <c r="G281" i="17"/>
  <c r="F281" i="17"/>
  <c r="E281" i="17"/>
  <c r="D281" i="17"/>
  <c r="Z280" i="17"/>
  <c r="Y280" i="17"/>
  <c r="X280" i="17"/>
  <c r="V280" i="17"/>
  <c r="U280" i="17"/>
  <c r="S280" i="17"/>
  <c r="R280" i="17"/>
  <c r="P280" i="17"/>
  <c r="O280" i="17"/>
  <c r="N280" i="17"/>
  <c r="M280" i="17"/>
  <c r="I280" i="17"/>
  <c r="G280" i="17"/>
  <c r="F280" i="17"/>
  <c r="E280" i="17"/>
  <c r="D280" i="17"/>
  <c r="Z279" i="17"/>
  <c r="Y279" i="17"/>
  <c r="X279" i="17"/>
  <c r="V279" i="17"/>
  <c r="U279" i="17"/>
  <c r="S279" i="17"/>
  <c r="R279" i="17"/>
  <c r="P279" i="17"/>
  <c r="O279" i="17"/>
  <c r="N279" i="17"/>
  <c r="M279" i="17"/>
  <c r="I279" i="17"/>
  <c r="G279" i="17"/>
  <c r="F279" i="17"/>
  <c r="E279" i="17"/>
  <c r="D279" i="17"/>
  <c r="Z278" i="17"/>
  <c r="Y278" i="17"/>
  <c r="X278" i="17"/>
  <c r="V278" i="17"/>
  <c r="U278" i="17"/>
  <c r="S278" i="17"/>
  <c r="R278" i="17"/>
  <c r="P278" i="17"/>
  <c r="O278" i="17"/>
  <c r="N278" i="17"/>
  <c r="M278" i="17"/>
  <c r="I278" i="17"/>
  <c r="G278" i="17"/>
  <c r="F278" i="17"/>
  <c r="E278" i="17"/>
  <c r="D278" i="17"/>
  <c r="Z277" i="17"/>
  <c r="Y277" i="17"/>
  <c r="X277" i="17"/>
  <c r="V277" i="17"/>
  <c r="U277" i="17"/>
  <c r="S277" i="17"/>
  <c r="R277" i="17"/>
  <c r="P277" i="17"/>
  <c r="O277" i="17"/>
  <c r="N277" i="17"/>
  <c r="M277" i="17"/>
  <c r="I277" i="17"/>
  <c r="G277" i="17"/>
  <c r="F277" i="17"/>
  <c r="E277" i="17"/>
  <c r="D277" i="17"/>
  <c r="Z276" i="17"/>
  <c r="Y276" i="17"/>
  <c r="X276" i="17"/>
  <c r="V276" i="17"/>
  <c r="U276" i="17"/>
  <c r="S276" i="17"/>
  <c r="R276" i="17"/>
  <c r="P276" i="17"/>
  <c r="O276" i="17"/>
  <c r="N276" i="17"/>
  <c r="M276" i="17"/>
  <c r="I276" i="17"/>
  <c r="G276" i="17"/>
  <c r="F276" i="17"/>
  <c r="E276" i="17"/>
  <c r="D276" i="17"/>
  <c r="Z275" i="17"/>
  <c r="Y275" i="17"/>
  <c r="X275" i="17"/>
  <c r="V275" i="17"/>
  <c r="U275" i="17"/>
  <c r="S275" i="17"/>
  <c r="R275" i="17"/>
  <c r="P275" i="17"/>
  <c r="O275" i="17"/>
  <c r="N275" i="17"/>
  <c r="M275" i="17"/>
  <c r="I275" i="17"/>
  <c r="G275" i="17"/>
  <c r="F275" i="17"/>
  <c r="E275" i="17"/>
  <c r="D275" i="17"/>
  <c r="Z274" i="17"/>
  <c r="Y274" i="17"/>
  <c r="X274" i="17"/>
  <c r="V274" i="17"/>
  <c r="U274" i="17"/>
  <c r="S274" i="17"/>
  <c r="R274" i="17"/>
  <c r="P274" i="17"/>
  <c r="O274" i="17"/>
  <c r="N274" i="17"/>
  <c r="M274" i="17"/>
  <c r="I274" i="17"/>
  <c r="G274" i="17"/>
  <c r="F274" i="17"/>
  <c r="E274" i="17"/>
  <c r="D274" i="17"/>
  <c r="Z273" i="17"/>
  <c r="Y273" i="17"/>
  <c r="X273" i="17"/>
  <c r="V273" i="17"/>
  <c r="U273" i="17"/>
  <c r="S273" i="17"/>
  <c r="R273" i="17"/>
  <c r="P273" i="17"/>
  <c r="O273" i="17"/>
  <c r="N273" i="17"/>
  <c r="M273" i="17"/>
  <c r="I273" i="17"/>
  <c r="G273" i="17"/>
  <c r="F273" i="17"/>
  <c r="E273" i="17"/>
  <c r="D273" i="17"/>
  <c r="Z272" i="17"/>
  <c r="Y272" i="17"/>
  <c r="X272" i="17"/>
  <c r="V272" i="17"/>
  <c r="U272" i="17"/>
  <c r="S272" i="17"/>
  <c r="R272" i="17"/>
  <c r="P272" i="17"/>
  <c r="O272" i="17"/>
  <c r="N272" i="17"/>
  <c r="M272" i="17"/>
  <c r="I272" i="17"/>
  <c r="G272" i="17"/>
  <c r="F272" i="17"/>
  <c r="E272" i="17"/>
  <c r="D272" i="17"/>
  <c r="Z271" i="17"/>
  <c r="Y271" i="17"/>
  <c r="X271" i="17"/>
  <c r="V271" i="17"/>
  <c r="U271" i="17"/>
  <c r="S271" i="17"/>
  <c r="R271" i="17"/>
  <c r="P271" i="17"/>
  <c r="O271" i="17"/>
  <c r="N271" i="17"/>
  <c r="M271" i="17"/>
  <c r="I271" i="17"/>
  <c r="G271" i="17"/>
  <c r="F271" i="17"/>
  <c r="E271" i="17"/>
  <c r="D271" i="17"/>
  <c r="Z270" i="17"/>
  <c r="Y270" i="17"/>
  <c r="X270" i="17"/>
  <c r="V270" i="17"/>
  <c r="U270" i="17"/>
  <c r="S270" i="17"/>
  <c r="R270" i="17"/>
  <c r="P270" i="17"/>
  <c r="O270" i="17"/>
  <c r="N270" i="17"/>
  <c r="M270" i="17"/>
  <c r="I270" i="17"/>
  <c r="G270" i="17"/>
  <c r="F270" i="17"/>
  <c r="E270" i="17"/>
  <c r="D270" i="17"/>
  <c r="Z269" i="17"/>
  <c r="Y269" i="17"/>
  <c r="X269" i="17"/>
  <c r="V269" i="17"/>
  <c r="U269" i="17"/>
  <c r="S269" i="17"/>
  <c r="R269" i="17"/>
  <c r="P269" i="17"/>
  <c r="O269" i="17"/>
  <c r="N269" i="17"/>
  <c r="M269" i="17"/>
  <c r="I269" i="17"/>
  <c r="G269" i="17"/>
  <c r="F269" i="17"/>
  <c r="E269" i="17"/>
  <c r="D269" i="17"/>
  <c r="Z268" i="17"/>
  <c r="Z310" i="17" s="1"/>
  <c r="Y268" i="17"/>
  <c r="Y310" i="17" s="1"/>
  <c r="X268" i="17"/>
  <c r="X310" i="17" s="1"/>
  <c r="V268" i="17"/>
  <c r="V310" i="17" s="1"/>
  <c r="U268" i="17"/>
  <c r="U310" i="17" s="1"/>
  <c r="S268" i="17"/>
  <c r="R268" i="17"/>
  <c r="R310" i="17" s="1"/>
  <c r="P268" i="17"/>
  <c r="P310" i="17" s="1"/>
  <c r="O268" i="17"/>
  <c r="N268" i="17"/>
  <c r="M268" i="17"/>
  <c r="M310" i="17" s="1"/>
  <c r="I268" i="17"/>
  <c r="G268" i="17"/>
  <c r="F268" i="17"/>
  <c r="E268" i="17"/>
  <c r="E310" i="17" s="1"/>
  <c r="D268" i="17"/>
  <c r="D310" i="17" s="1"/>
  <c r="Z263" i="17"/>
  <c r="Y263" i="17"/>
  <c r="X263" i="17"/>
  <c r="V263" i="17"/>
  <c r="U263" i="17"/>
  <c r="S263" i="17"/>
  <c r="R263" i="17"/>
  <c r="P263" i="17"/>
  <c r="O263" i="17"/>
  <c r="N263" i="17"/>
  <c r="M263" i="17"/>
  <c r="I263" i="17"/>
  <c r="G263" i="17"/>
  <c r="F263" i="17"/>
  <c r="E263" i="17"/>
  <c r="D263" i="17"/>
  <c r="Z262" i="17"/>
  <c r="Y262" i="17"/>
  <c r="X262" i="17"/>
  <c r="V262" i="17"/>
  <c r="U262" i="17"/>
  <c r="S262" i="17"/>
  <c r="R262" i="17"/>
  <c r="P262" i="17"/>
  <c r="O262" i="17"/>
  <c r="N262" i="17"/>
  <c r="M262" i="17"/>
  <c r="I262" i="17"/>
  <c r="G262" i="17"/>
  <c r="F262" i="17"/>
  <c r="E262" i="17"/>
  <c r="D262" i="17"/>
  <c r="Z261" i="17"/>
  <c r="Y261" i="17"/>
  <c r="X261" i="17"/>
  <c r="V261" i="17"/>
  <c r="U261" i="17"/>
  <c r="S261" i="17"/>
  <c r="R261" i="17"/>
  <c r="P261" i="17"/>
  <c r="O261" i="17"/>
  <c r="N261" i="17"/>
  <c r="M261" i="17"/>
  <c r="I261" i="17"/>
  <c r="G261" i="17"/>
  <c r="F261" i="17"/>
  <c r="E261" i="17"/>
  <c r="D261" i="17"/>
  <c r="Z260" i="17"/>
  <c r="Y260" i="17"/>
  <c r="X260" i="17"/>
  <c r="V260" i="17"/>
  <c r="U260" i="17"/>
  <c r="S260" i="17"/>
  <c r="R260" i="17"/>
  <c r="P260" i="17"/>
  <c r="O260" i="17"/>
  <c r="N260" i="17"/>
  <c r="M260" i="17"/>
  <c r="I260" i="17"/>
  <c r="G260" i="17"/>
  <c r="F260" i="17"/>
  <c r="E260" i="17"/>
  <c r="D260" i="17"/>
  <c r="Z259" i="17"/>
  <c r="Y259" i="17"/>
  <c r="X259" i="17"/>
  <c r="V259" i="17"/>
  <c r="U259" i="17"/>
  <c r="S259" i="17"/>
  <c r="R259" i="17"/>
  <c r="P259" i="17"/>
  <c r="O259" i="17"/>
  <c r="N259" i="17"/>
  <c r="M259" i="17"/>
  <c r="I259" i="17"/>
  <c r="G259" i="17"/>
  <c r="F259" i="17"/>
  <c r="E259" i="17"/>
  <c r="D259" i="17"/>
  <c r="Z258" i="17"/>
  <c r="Y258" i="17"/>
  <c r="X258" i="17"/>
  <c r="V258" i="17"/>
  <c r="U258" i="17"/>
  <c r="S258" i="17"/>
  <c r="R258" i="17"/>
  <c r="P258" i="17"/>
  <c r="O258" i="17"/>
  <c r="N258" i="17"/>
  <c r="M258" i="17"/>
  <c r="I258" i="17"/>
  <c r="G258" i="17"/>
  <c r="F258" i="17"/>
  <c r="E258" i="17"/>
  <c r="D258" i="17"/>
  <c r="Z257" i="17"/>
  <c r="Z264" i="17" s="1"/>
  <c r="Y257" i="17"/>
  <c r="X257" i="17"/>
  <c r="V257" i="17"/>
  <c r="U257" i="17"/>
  <c r="S257" i="17"/>
  <c r="R257" i="17"/>
  <c r="P257" i="17"/>
  <c r="O257" i="17"/>
  <c r="N257" i="17"/>
  <c r="M257" i="17"/>
  <c r="I257" i="17"/>
  <c r="G257" i="17"/>
  <c r="F257" i="17"/>
  <c r="E257" i="17"/>
  <c r="D257" i="17"/>
  <c r="Z309" i="25"/>
  <c r="Y309" i="25"/>
  <c r="X309" i="25"/>
  <c r="V309" i="25"/>
  <c r="U309" i="25"/>
  <c r="S309" i="25"/>
  <c r="R309" i="25"/>
  <c r="P309" i="25"/>
  <c r="O309" i="25"/>
  <c r="N309" i="25"/>
  <c r="M309" i="25"/>
  <c r="L309" i="25"/>
  <c r="K309" i="25"/>
  <c r="J309" i="25"/>
  <c r="I309" i="25"/>
  <c r="G309" i="25"/>
  <c r="F309" i="25"/>
  <c r="E309" i="25"/>
  <c r="D309" i="25"/>
  <c r="Z308" i="25"/>
  <c r="Y308" i="25"/>
  <c r="X308" i="25"/>
  <c r="V308" i="25"/>
  <c r="U308" i="25"/>
  <c r="S308" i="25"/>
  <c r="R308" i="25"/>
  <c r="P308" i="25"/>
  <c r="O308" i="25"/>
  <c r="N308" i="25"/>
  <c r="M308" i="25"/>
  <c r="L308" i="25"/>
  <c r="K308" i="25"/>
  <c r="J308" i="25"/>
  <c r="G308" i="25"/>
  <c r="F308" i="25"/>
  <c r="E308" i="25"/>
  <c r="D308" i="25"/>
  <c r="Z307" i="25"/>
  <c r="Y307" i="25"/>
  <c r="X307" i="25"/>
  <c r="V307" i="25"/>
  <c r="U307" i="25"/>
  <c r="S307" i="25"/>
  <c r="R307" i="25"/>
  <c r="P307" i="25"/>
  <c r="O307" i="25"/>
  <c r="N307" i="25"/>
  <c r="M307" i="25"/>
  <c r="L307" i="25"/>
  <c r="K307" i="25"/>
  <c r="J307" i="25"/>
  <c r="I307" i="25"/>
  <c r="G307" i="25"/>
  <c r="F307" i="25"/>
  <c r="E307" i="25"/>
  <c r="D307" i="25"/>
  <c r="Z306" i="25"/>
  <c r="Y306" i="25"/>
  <c r="X306" i="25"/>
  <c r="V306" i="25"/>
  <c r="U306" i="25"/>
  <c r="S306" i="25"/>
  <c r="R306" i="25"/>
  <c r="P306" i="25"/>
  <c r="O306" i="25"/>
  <c r="N306" i="25"/>
  <c r="M306" i="25"/>
  <c r="L306" i="25"/>
  <c r="K306" i="25"/>
  <c r="J306" i="25"/>
  <c r="I306" i="25"/>
  <c r="G306" i="25"/>
  <c r="F306" i="25"/>
  <c r="E306" i="25"/>
  <c r="D306" i="25"/>
  <c r="Z305" i="25"/>
  <c r="Y305" i="25"/>
  <c r="X305" i="25"/>
  <c r="V305" i="25"/>
  <c r="U305" i="25"/>
  <c r="S305" i="25"/>
  <c r="R305" i="25"/>
  <c r="P305" i="25"/>
  <c r="O305" i="25"/>
  <c r="N305" i="25"/>
  <c r="M305" i="25"/>
  <c r="L305" i="25"/>
  <c r="K305" i="25"/>
  <c r="J305" i="25"/>
  <c r="I305" i="25"/>
  <c r="G305" i="25"/>
  <c r="F305" i="25"/>
  <c r="E305" i="25"/>
  <c r="D305" i="25"/>
  <c r="Z304" i="25"/>
  <c r="Y304" i="25"/>
  <c r="X304" i="25"/>
  <c r="V304" i="25"/>
  <c r="U304" i="25"/>
  <c r="S304" i="25"/>
  <c r="R304" i="25"/>
  <c r="P304" i="25"/>
  <c r="O304" i="25"/>
  <c r="N304" i="25"/>
  <c r="M304" i="25"/>
  <c r="L304" i="25"/>
  <c r="K304" i="25"/>
  <c r="J304" i="25"/>
  <c r="I304" i="25"/>
  <c r="G304" i="25"/>
  <c r="F304" i="25"/>
  <c r="E304" i="25"/>
  <c r="D304" i="25"/>
  <c r="Z303" i="25"/>
  <c r="Y303" i="25"/>
  <c r="X303" i="25"/>
  <c r="V303" i="25"/>
  <c r="U303" i="25"/>
  <c r="S303" i="25"/>
  <c r="R303" i="25"/>
  <c r="P303" i="25"/>
  <c r="O303" i="25"/>
  <c r="N303" i="25"/>
  <c r="M303" i="25"/>
  <c r="L303" i="25"/>
  <c r="K303" i="25"/>
  <c r="J303" i="25"/>
  <c r="I303" i="25"/>
  <c r="G303" i="25"/>
  <c r="F303" i="25"/>
  <c r="E303" i="25"/>
  <c r="D303" i="25"/>
  <c r="Z302" i="25"/>
  <c r="Y302" i="25"/>
  <c r="X302" i="25"/>
  <c r="V302" i="25"/>
  <c r="U302" i="25"/>
  <c r="S302" i="25"/>
  <c r="R302" i="25"/>
  <c r="P302" i="25"/>
  <c r="O302" i="25"/>
  <c r="N302" i="25"/>
  <c r="M302" i="25"/>
  <c r="L302" i="25"/>
  <c r="K302" i="25"/>
  <c r="J302" i="25"/>
  <c r="I302" i="25"/>
  <c r="G302" i="25"/>
  <c r="F302" i="25"/>
  <c r="E302" i="25"/>
  <c r="D302" i="25"/>
  <c r="Z301" i="25"/>
  <c r="Y301" i="25"/>
  <c r="X301" i="25"/>
  <c r="V301" i="25"/>
  <c r="U301" i="25"/>
  <c r="S301" i="25"/>
  <c r="R301" i="25"/>
  <c r="P301" i="25"/>
  <c r="O301" i="25"/>
  <c r="N301" i="25"/>
  <c r="M301" i="25"/>
  <c r="L301" i="25"/>
  <c r="K301" i="25"/>
  <c r="J301" i="25"/>
  <c r="I301" i="25"/>
  <c r="G301" i="25"/>
  <c r="F301" i="25"/>
  <c r="E301" i="25"/>
  <c r="D301" i="25"/>
  <c r="Z300" i="25"/>
  <c r="Y300" i="25"/>
  <c r="X300" i="25"/>
  <c r="V300" i="25"/>
  <c r="U300" i="25"/>
  <c r="S300" i="25"/>
  <c r="R300" i="25"/>
  <c r="P300" i="25"/>
  <c r="O300" i="25"/>
  <c r="N300" i="25"/>
  <c r="M300" i="25"/>
  <c r="L300" i="25"/>
  <c r="K300" i="25"/>
  <c r="J300" i="25"/>
  <c r="I300" i="25"/>
  <c r="G300" i="25"/>
  <c r="F300" i="25"/>
  <c r="E300" i="25"/>
  <c r="D300" i="25"/>
  <c r="Z299" i="25"/>
  <c r="Y299" i="25"/>
  <c r="X299" i="25"/>
  <c r="V299" i="25"/>
  <c r="U299" i="25"/>
  <c r="S299" i="25"/>
  <c r="R299" i="25"/>
  <c r="P299" i="25"/>
  <c r="O299" i="25"/>
  <c r="N299" i="25"/>
  <c r="M299" i="25"/>
  <c r="L299" i="25"/>
  <c r="K299" i="25"/>
  <c r="J299" i="25"/>
  <c r="I299" i="25"/>
  <c r="G299" i="25"/>
  <c r="F299" i="25"/>
  <c r="E299" i="25"/>
  <c r="D299" i="25"/>
  <c r="Z298" i="25"/>
  <c r="Y298" i="25"/>
  <c r="X298" i="25"/>
  <c r="V298" i="25"/>
  <c r="U298" i="25"/>
  <c r="S298" i="25"/>
  <c r="R298" i="25"/>
  <c r="P298" i="25"/>
  <c r="O298" i="25"/>
  <c r="N298" i="25"/>
  <c r="M298" i="25"/>
  <c r="L298" i="25"/>
  <c r="K298" i="25"/>
  <c r="J298" i="25"/>
  <c r="I298" i="25"/>
  <c r="G298" i="25"/>
  <c r="F298" i="25"/>
  <c r="E298" i="25"/>
  <c r="D298" i="25"/>
  <c r="Z297" i="25"/>
  <c r="Y297" i="25"/>
  <c r="X297" i="25"/>
  <c r="V297" i="25"/>
  <c r="U297" i="25"/>
  <c r="S297" i="25"/>
  <c r="R297" i="25"/>
  <c r="P297" i="25"/>
  <c r="O297" i="25"/>
  <c r="N297" i="25"/>
  <c r="M297" i="25"/>
  <c r="L297" i="25"/>
  <c r="K297" i="25"/>
  <c r="J297" i="25"/>
  <c r="I297" i="25"/>
  <c r="G297" i="25"/>
  <c r="F297" i="25"/>
  <c r="E297" i="25"/>
  <c r="D297" i="25"/>
  <c r="Z296" i="25"/>
  <c r="Y296" i="25"/>
  <c r="X296" i="25"/>
  <c r="V296" i="25"/>
  <c r="U296" i="25"/>
  <c r="S296" i="25"/>
  <c r="R296" i="25"/>
  <c r="P296" i="25"/>
  <c r="O296" i="25"/>
  <c r="N296" i="25"/>
  <c r="M296" i="25"/>
  <c r="L296" i="25"/>
  <c r="K296" i="25"/>
  <c r="J296" i="25"/>
  <c r="I296" i="25"/>
  <c r="G296" i="25"/>
  <c r="F296" i="25"/>
  <c r="E296" i="25"/>
  <c r="D296" i="25"/>
  <c r="Z295" i="25"/>
  <c r="Y295" i="25"/>
  <c r="X295" i="25"/>
  <c r="V295" i="25"/>
  <c r="U295" i="25"/>
  <c r="S295" i="25"/>
  <c r="R295" i="25"/>
  <c r="P295" i="25"/>
  <c r="O295" i="25"/>
  <c r="N295" i="25"/>
  <c r="M295" i="25"/>
  <c r="L295" i="25"/>
  <c r="K295" i="25"/>
  <c r="J295" i="25"/>
  <c r="I295" i="25"/>
  <c r="G295" i="25"/>
  <c r="F295" i="25"/>
  <c r="E295" i="25"/>
  <c r="D295" i="25"/>
  <c r="Z294" i="25"/>
  <c r="Y294" i="25"/>
  <c r="X294" i="25"/>
  <c r="V294" i="25"/>
  <c r="U294" i="25"/>
  <c r="S294" i="25"/>
  <c r="R294" i="25"/>
  <c r="P294" i="25"/>
  <c r="O294" i="25"/>
  <c r="N294" i="25"/>
  <c r="M294" i="25"/>
  <c r="L294" i="25"/>
  <c r="K294" i="25"/>
  <c r="J294" i="25"/>
  <c r="I294" i="25"/>
  <c r="G294" i="25"/>
  <c r="F294" i="25"/>
  <c r="E294" i="25"/>
  <c r="D294" i="25"/>
  <c r="Z293" i="25"/>
  <c r="Y293" i="25"/>
  <c r="X293" i="25"/>
  <c r="V293" i="25"/>
  <c r="U293" i="25"/>
  <c r="S293" i="25"/>
  <c r="R293" i="25"/>
  <c r="P293" i="25"/>
  <c r="O293" i="25"/>
  <c r="N293" i="25"/>
  <c r="M293" i="25"/>
  <c r="L293" i="25"/>
  <c r="K293" i="25"/>
  <c r="J293" i="25"/>
  <c r="I293" i="25"/>
  <c r="G293" i="25"/>
  <c r="F293" i="25"/>
  <c r="E293" i="25"/>
  <c r="D293" i="25"/>
  <c r="Z292" i="25"/>
  <c r="Y292" i="25"/>
  <c r="X292" i="25"/>
  <c r="V292" i="25"/>
  <c r="U292" i="25"/>
  <c r="S292" i="25"/>
  <c r="R292" i="25"/>
  <c r="P292" i="25"/>
  <c r="O292" i="25"/>
  <c r="N292" i="25"/>
  <c r="M292" i="25"/>
  <c r="L292" i="25"/>
  <c r="K292" i="25"/>
  <c r="J292" i="25"/>
  <c r="I292" i="25"/>
  <c r="G292" i="25"/>
  <c r="F292" i="25"/>
  <c r="E292" i="25"/>
  <c r="D292" i="25"/>
  <c r="Z291" i="25"/>
  <c r="Y291" i="25"/>
  <c r="X291" i="25"/>
  <c r="V291" i="25"/>
  <c r="U291" i="25"/>
  <c r="S291" i="25"/>
  <c r="R291" i="25"/>
  <c r="P291" i="25"/>
  <c r="O291" i="25"/>
  <c r="N291" i="25"/>
  <c r="M291" i="25"/>
  <c r="L291" i="25"/>
  <c r="K291" i="25"/>
  <c r="J291" i="25"/>
  <c r="I291" i="25"/>
  <c r="G291" i="25"/>
  <c r="F291" i="25"/>
  <c r="E291" i="25"/>
  <c r="D291" i="25"/>
  <c r="Z290" i="25"/>
  <c r="Y290" i="25"/>
  <c r="X290" i="25"/>
  <c r="V290" i="25"/>
  <c r="U290" i="25"/>
  <c r="S290" i="25"/>
  <c r="R290" i="25"/>
  <c r="P290" i="25"/>
  <c r="O290" i="25"/>
  <c r="N290" i="25"/>
  <c r="M290" i="25"/>
  <c r="L290" i="25"/>
  <c r="K290" i="25"/>
  <c r="J290" i="25"/>
  <c r="I290" i="25"/>
  <c r="G290" i="25"/>
  <c r="F290" i="25"/>
  <c r="E290" i="25"/>
  <c r="D290" i="25"/>
  <c r="Z289" i="25"/>
  <c r="Y289" i="25"/>
  <c r="X289" i="25"/>
  <c r="V289" i="25"/>
  <c r="U289" i="25"/>
  <c r="S289" i="25"/>
  <c r="R289" i="25"/>
  <c r="P289" i="25"/>
  <c r="O289" i="25"/>
  <c r="N289" i="25"/>
  <c r="M289" i="25"/>
  <c r="L289" i="25"/>
  <c r="K289" i="25"/>
  <c r="J289" i="25"/>
  <c r="I289" i="25"/>
  <c r="G289" i="25"/>
  <c r="F289" i="25"/>
  <c r="E289" i="25"/>
  <c r="D289" i="25"/>
  <c r="Z288" i="25"/>
  <c r="Y288" i="25"/>
  <c r="X288" i="25"/>
  <c r="V288" i="25"/>
  <c r="U288" i="25"/>
  <c r="S288" i="25"/>
  <c r="R288" i="25"/>
  <c r="P288" i="25"/>
  <c r="O288" i="25"/>
  <c r="N288" i="25"/>
  <c r="M288" i="25"/>
  <c r="L288" i="25"/>
  <c r="K288" i="25"/>
  <c r="J288" i="25"/>
  <c r="I288" i="25"/>
  <c r="G288" i="25"/>
  <c r="F288" i="25"/>
  <c r="E288" i="25"/>
  <c r="D288" i="25"/>
  <c r="Z287" i="25"/>
  <c r="Y287" i="25"/>
  <c r="X287" i="25"/>
  <c r="V287" i="25"/>
  <c r="U287" i="25"/>
  <c r="S287" i="25"/>
  <c r="R287" i="25"/>
  <c r="P287" i="25"/>
  <c r="O287" i="25"/>
  <c r="N287" i="25"/>
  <c r="M287" i="25"/>
  <c r="L287" i="25"/>
  <c r="K287" i="25"/>
  <c r="J287" i="25"/>
  <c r="I287" i="25"/>
  <c r="G287" i="25"/>
  <c r="F287" i="25"/>
  <c r="E287" i="25"/>
  <c r="D287" i="25"/>
  <c r="Z286" i="25"/>
  <c r="Y286" i="25"/>
  <c r="X286" i="25"/>
  <c r="V286" i="25"/>
  <c r="U286" i="25"/>
  <c r="S286" i="25"/>
  <c r="R286" i="25"/>
  <c r="P286" i="25"/>
  <c r="O286" i="25"/>
  <c r="N286" i="25"/>
  <c r="M286" i="25"/>
  <c r="L286" i="25"/>
  <c r="K286" i="25"/>
  <c r="J286" i="25"/>
  <c r="I286" i="25"/>
  <c r="G286" i="25"/>
  <c r="F286" i="25"/>
  <c r="E286" i="25"/>
  <c r="D286" i="25"/>
  <c r="Z285" i="25"/>
  <c r="Y285" i="25"/>
  <c r="X285" i="25"/>
  <c r="V285" i="25"/>
  <c r="U285" i="25"/>
  <c r="S285" i="25"/>
  <c r="R285" i="25"/>
  <c r="P285" i="25"/>
  <c r="O285" i="25"/>
  <c r="N285" i="25"/>
  <c r="M285" i="25"/>
  <c r="L285" i="25"/>
  <c r="K285" i="25"/>
  <c r="J285" i="25"/>
  <c r="I285" i="25"/>
  <c r="G285" i="25"/>
  <c r="F285" i="25"/>
  <c r="E285" i="25"/>
  <c r="D285" i="25"/>
  <c r="Z284" i="25"/>
  <c r="Y284" i="25"/>
  <c r="X284" i="25"/>
  <c r="V284" i="25"/>
  <c r="U284" i="25"/>
  <c r="S284" i="25"/>
  <c r="R284" i="25"/>
  <c r="P284" i="25"/>
  <c r="O284" i="25"/>
  <c r="N284" i="25"/>
  <c r="M284" i="25"/>
  <c r="L284" i="25"/>
  <c r="K284" i="25"/>
  <c r="J284" i="25"/>
  <c r="I284" i="25"/>
  <c r="G284" i="25"/>
  <c r="F284" i="25"/>
  <c r="E284" i="25"/>
  <c r="D284" i="25"/>
  <c r="Z283" i="25"/>
  <c r="Y283" i="25"/>
  <c r="X283" i="25"/>
  <c r="V283" i="25"/>
  <c r="U283" i="25"/>
  <c r="S283" i="25"/>
  <c r="R283" i="25"/>
  <c r="P283" i="25"/>
  <c r="O283" i="25"/>
  <c r="N283" i="25"/>
  <c r="M283" i="25"/>
  <c r="L283" i="25"/>
  <c r="K283" i="25"/>
  <c r="J283" i="25"/>
  <c r="I283" i="25"/>
  <c r="G283" i="25"/>
  <c r="F283" i="25"/>
  <c r="E283" i="25"/>
  <c r="D283" i="25"/>
  <c r="Z282" i="25"/>
  <c r="Y282" i="25"/>
  <c r="X282" i="25"/>
  <c r="V282" i="25"/>
  <c r="U282" i="25"/>
  <c r="S282" i="25"/>
  <c r="R282" i="25"/>
  <c r="P282" i="25"/>
  <c r="O282" i="25"/>
  <c r="N282" i="25"/>
  <c r="M282" i="25"/>
  <c r="L282" i="25"/>
  <c r="K282" i="25"/>
  <c r="J282" i="25"/>
  <c r="I282" i="25"/>
  <c r="G282" i="25"/>
  <c r="F282" i="25"/>
  <c r="E282" i="25"/>
  <c r="D282" i="25"/>
  <c r="Z281" i="25"/>
  <c r="Y281" i="25"/>
  <c r="X281" i="25"/>
  <c r="V281" i="25"/>
  <c r="U281" i="25"/>
  <c r="S281" i="25"/>
  <c r="R281" i="25"/>
  <c r="P281" i="25"/>
  <c r="O281" i="25"/>
  <c r="N281" i="25"/>
  <c r="M281" i="25"/>
  <c r="L281" i="25"/>
  <c r="K281" i="25"/>
  <c r="J281" i="25"/>
  <c r="I281" i="25"/>
  <c r="G281" i="25"/>
  <c r="F281" i="25"/>
  <c r="E281" i="25"/>
  <c r="D281" i="25"/>
  <c r="Z280" i="25"/>
  <c r="Y280" i="25"/>
  <c r="X280" i="25"/>
  <c r="V280" i="25"/>
  <c r="U280" i="25"/>
  <c r="S280" i="25"/>
  <c r="R280" i="25"/>
  <c r="P280" i="25"/>
  <c r="O280" i="25"/>
  <c r="N280" i="25"/>
  <c r="M280" i="25"/>
  <c r="L280" i="25"/>
  <c r="K280" i="25"/>
  <c r="J280" i="25"/>
  <c r="I280" i="25"/>
  <c r="G280" i="25"/>
  <c r="F280" i="25"/>
  <c r="E280" i="25"/>
  <c r="D280" i="25"/>
  <c r="Z279" i="25"/>
  <c r="Y279" i="25"/>
  <c r="X279" i="25"/>
  <c r="V279" i="25"/>
  <c r="U279" i="25"/>
  <c r="S279" i="25"/>
  <c r="R279" i="25"/>
  <c r="P279" i="25"/>
  <c r="O279" i="25"/>
  <c r="N279" i="25"/>
  <c r="M279" i="25"/>
  <c r="L279" i="25"/>
  <c r="K279" i="25"/>
  <c r="J279" i="25"/>
  <c r="I279" i="25"/>
  <c r="G279" i="25"/>
  <c r="F279" i="25"/>
  <c r="E279" i="25"/>
  <c r="D279" i="25"/>
  <c r="Z278" i="25"/>
  <c r="Y278" i="25"/>
  <c r="X278" i="25"/>
  <c r="V278" i="25"/>
  <c r="U278" i="25"/>
  <c r="S278" i="25"/>
  <c r="R278" i="25"/>
  <c r="P278" i="25"/>
  <c r="O278" i="25"/>
  <c r="N278" i="25"/>
  <c r="M278" i="25"/>
  <c r="L278" i="25"/>
  <c r="K278" i="25"/>
  <c r="J278" i="25"/>
  <c r="I278" i="25"/>
  <c r="G278" i="25"/>
  <c r="F278" i="25"/>
  <c r="E278" i="25"/>
  <c r="D278" i="25"/>
  <c r="Z277" i="25"/>
  <c r="Y277" i="25"/>
  <c r="X277" i="25"/>
  <c r="V277" i="25"/>
  <c r="U277" i="25"/>
  <c r="S277" i="25"/>
  <c r="R277" i="25"/>
  <c r="P277" i="25"/>
  <c r="O277" i="25"/>
  <c r="N277" i="25"/>
  <c r="M277" i="25"/>
  <c r="L277" i="25"/>
  <c r="K277" i="25"/>
  <c r="J277" i="25"/>
  <c r="I277" i="25"/>
  <c r="G277" i="25"/>
  <c r="F277" i="25"/>
  <c r="E277" i="25"/>
  <c r="D277" i="25"/>
  <c r="Z276" i="25"/>
  <c r="Y276" i="25"/>
  <c r="X276" i="25"/>
  <c r="V276" i="25"/>
  <c r="U276" i="25"/>
  <c r="S276" i="25"/>
  <c r="R276" i="25"/>
  <c r="P276" i="25"/>
  <c r="O276" i="25"/>
  <c r="N276" i="25"/>
  <c r="M276" i="25"/>
  <c r="L276" i="25"/>
  <c r="K276" i="25"/>
  <c r="J276" i="25"/>
  <c r="I276" i="25"/>
  <c r="G276" i="25"/>
  <c r="F276" i="25"/>
  <c r="E276" i="25"/>
  <c r="D276" i="25"/>
  <c r="Z275" i="25"/>
  <c r="Y275" i="25"/>
  <c r="X275" i="25"/>
  <c r="V275" i="25"/>
  <c r="U275" i="25"/>
  <c r="S275" i="25"/>
  <c r="R275" i="25"/>
  <c r="P275" i="25"/>
  <c r="O275" i="25"/>
  <c r="N275" i="25"/>
  <c r="M275" i="25"/>
  <c r="L275" i="25"/>
  <c r="K275" i="25"/>
  <c r="J275" i="25"/>
  <c r="I275" i="25"/>
  <c r="G275" i="25"/>
  <c r="F275" i="25"/>
  <c r="E275" i="25"/>
  <c r="D275" i="25"/>
  <c r="Z274" i="25"/>
  <c r="Y274" i="25"/>
  <c r="X274" i="25"/>
  <c r="V274" i="25"/>
  <c r="U274" i="25"/>
  <c r="S274" i="25"/>
  <c r="R274" i="25"/>
  <c r="P274" i="25"/>
  <c r="O274" i="25"/>
  <c r="N274" i="25"/>
  <c r="M274" i="25"/>
  <c r="L274" i="25"/>
  <c r="K274" i="25"/>
  <c r="J274" i="25"/>
  <c r="I274" i="25"/>
  <c r="G274" i="25"/>
  <c r="F274" i="25"/>
  <c r="E274" i="25"/>
  <c r="D274" i="25"/>
  <c r="Z273" i="25"/>
  <c r="Y273" i="25"/>
  <c r="X273" i="25"/>
  <c r="V273" i="25"/>
  <c r="U273" i="25"/>
  <c r="S273" i="25"/>
  <c r="R273" i="25"/>
  <c r="P273" i="25"/>
  <c r="O273" i="25"/>
  <c r="N273" i="25"/>
  <c r="M273" i="25"/>
  <c r="L273" i="25"/>
  <c r="K273" i="25"/>
  <c r="J273" i="25"/>
  <c r="I273" i="25"/>
  <c r="G273" i="25"/>
  <c r="F273" i="25"/>
  <c r="E273" i="25"/>
  <c r="D273" i="25"/>
  <c r="Z272" i="25"/>
  <c r="Y272" i="25"/>
  <c r="X272" i="25"/>
  <c r="V272" i="25"/>
  <c r="U272" i="25"/>
  <c r="S272" i="25"/>
  <c r="R272" i="25"/>
  <c r="P272" i="25"/>
  <c r="O272" i="25"/>
  <c r="N272" i="25"/>
  <c r="M272" i="25"/>
  <c r="L272" i="25"/>
  <c r="K272" i="25"/>
  <c r="J272" i="25"/>
  <c r="I272" i="25"/>
  <c r="G272" i="25"/>
  <c r="F272" i="25"/>
  <c r="E272" i="25"/>
  <c r="D272" i="25"/>
  <c r="Z271" i="25"/>
  <c r="Y271" i="25"/>
  <c r="X271" i="25"/>
  <c r="V271" i="25"/>
  <c r="U271" i="25"/>
  <c r="S271" i="25"/>
  <c r="R271" i="25"/>
  <c r="P271" i="25"/>
  <c r="O271" i="25"/>
  <c r="N271" i="25"/>
  <c r="M271" i="25"/>
  <c r="L271" i="25"/>
  <c r="K271" i="25"/>
  <c r="J271" i="25"/>
  <c r="I271" i="25"/>
  <c r="G271" i="25"/>
  <c r="F271" i="25"/>
  <c r="E271" i="25"/>
  <c r="D271" i="25"/>
  <c r="Z270" i="25"/>
  <c r="Y270" i="25"/>
  <c r="X270" i="25"/>
  <c r="V270" i="25"/>
  <c r="U270" i="25"/>
  <c r="S270" i="25"/>
  <c r="R270" i="25"/>
  <c r="P270" i="25"/>
  <c r="O270" i="25"/>
  <c r="N270" i="25"/>
  <c r="M270" i="25"/>
  <c r="L270" i="25"/>
  <c r="K270" i="25"/>
  <c r="J270" i="25"/>
  <c r="I270" i="25"/>
  <c r="G270" i="25"/>
  <c r="F270" i="25"/>
  <c r="E270" i="25"/>
  <c r="D270" i="25"/>
  <c r="Z269" i="25"/>
  <c r="Y269" i="25"/>
  <c r="X269" i="25"/>
  <c r="V269" i="25"/>
  <c r="U269" i="25"/>
  <c r="S269" i="25"/>
  <c r="R269" i="25"/>
  <c r="P269" i="25"/>
  <c r="O269" i="25"/>
  <c r="N269" i="25"/>
  <c r="M269" i="25"/>
  <c r="L269" i="25"/>
  <c r="K269" i="25"/>
  <c r="J269" i="25"/>
  <c r="I269" i="25"/>
  <c r="G269" i="25"/>
  <c r="F269" i="25"/>
  <c r="E269" i="25"/>
  <c r="D269" i="25"/>
  <c r="Z268" i="25"/>
  <c r="Y268" i="25"/>
  <c r="X268" i="25"/>
  <c r="V268" i="25"/>
  <c r="U268" i="25"/>
  <c r="S268" i="25"/>
  <c r="R268" i="25"/>
  <c r="P268" i="25"/>
  <c r="O268" i="25"/>
  <c r="N268" i="25"/>
  <c r="M268" i="25"/>
  <c r="L268" i="25"/>
  <c r="K268" i="25"/>
  <c r="J268" i="25"/>
  <c r="I268" i="25"/>
  <c r="G268" i="25"/>
  <c r="F268" i="25"/>
  <c r="E268" i="25"/>
  <c r="D268" i="25"/>
  <c r="Z263" i="25"/>
  <c r="Y263" i="25"/>
  <c r="X263" i="25"/>
  <c r="V263" i="25"/>
  <c r="U263" i="25"/>
  <c r="S263" i="25"/>
  <c r="R263" i="25"/>
  <c r="P263" i="25"/>
  <c r="O263" i="25"/>
  <c r="N263" i="25"/>
  <c r="M263" i="25"/>
  <c r="L263" i="25"/>
  <c r="K263" i="25"/>
  <c r="J263" i="25"/>
  <c r="I263" i="25"/>
  <c r="G263" i="25"/>
  <c r="F263" i="25"/>
  <c r="E263" i="25"/>
  <c r="D263" i="25"/>
  <c r="Z262" i="25"/>
  <c r="Y262" i="25"/>
  <c r="X262" i="25"/>
  <c r="V262" i="25"/>
  <c r="U262" i="25"/>
  <c r="S262" i="25"/>
  <c r="R262" i="25"/>
  <c r="P262" i="25"/>
  <c r="O262" i="25"/>
  <c r="N262" i="25"/>
  <c r="M262" i="25"/>
  <c r="L262" i="25"/>
  <c r="K262" i="25"/>
  <c r="J262" i="25"/>
  <c r="I262" i="25"/>
  <c r="G262" i="25"/>
  <c r="F262" i="25"/>
  <c r="E262" i="25"/>
  <c r="D262" i="25"/>
  <c r="Z261" i="25"/>
  <c r="Y261" i="25"/>
  <c r="X261" i="25"/>
  <c r="V261" i="25"/>
  <c r="U261" i="25"/>
  <c r="S261" i="25"/>
  <c r="R261" i="25"/>
  <c r="P261" i="25"/>
  <c r="O261" i="25"/>
  <c r="N261" i="25"/>
  <c r="M261" i="25"/>
  <c r="L261" i="25"/>
  <c r="K261" i="25"/>
  <c r="J261" i="25"/>
  <c r="I261" i="25"/>
  <c r="G261" i="25"/>
  <c r="F261" i="25"/>
  <c r="E261" i="25"/>
  <c r="D261" i="25"/>
  <c r="Z260" i="25"/>
  <c r="Y260" i="25"/>
  <c r="X260" i="25"/>
  <c r="V260" i="25"/>
  <c r="U260" i="25"/>
  <c r="S260" i="25"/>
  <c r="R260" i="25"/>
  <c r="P260" i="25"/>
  <c r="O260" i="25"/>
  <c r="N260" i="25"/>
  <c r="M260" i="25"/>
  <c r="L260" i="25"/>
  <c r="J260" i="25"/>
  <c r="I260" i="25"/>
  <c r="G260" i="25"/>
  <c r="F260" i="25"/>
  <c r="E260" i="25"/>
  <c r="D260" i="25"/>
  <c r="Z259" i="25"/>
  <c r="Y259" i="25"/>
  <c r="X259" i="25"/>
  <c r="V259" i="25"/>
  <c r="U259" i="25"/>
  <c r="S259" i="25"/>
  <c r="R259" i="25"/>
  <c r="P259" i="25"/>
  <c r="O259" i="25"/>
  <c r="N259" i="25"/>
  <c r="M259" i="25"/>
  <c r="L259" i="25"/>
  <c r="K259" i="25"/>
  <c r="J259" i="25"/>
  <c r="I259" i="25"/>
  <c r="G259" i="25"/>
  <c r="F259" i="25"/>
  <c r="E259" i="25"/>
  <c r="D259" i="25"/>
  <c r="Z258" i="25"/>
  <c r="Y258" i="25"/>
  <c r="X258" i="25"/>
  <c r="V258" i="25"/>
  <c r="U258" i="25"/>
  <c r="S258" i="25"/>
  <c r="R258" i="25"/>
  <c r="P258" i="25"/>
  <c r="O258" i="25"/>
  <c r="N258" i="25"/>
  <c r="M258" i="25"/>
  <c r="L258" i="25"/>
  <c r="K258" i="25"/>
  <c r="J258" i="25"/>
  <c r="I258" i="25"/>
  <c r="G258" i="25"/>
  <c r="F258" i="25"/>
  <c r="E258" i="25"/>
  <c r="D258" i="25"/>
  <c r="Z257" i="25"/>
  <c r="Y257" i="25"/>
  <c r="X257" i="25"/>
  <c r="V257" i="25"/>
  <c r="U257" i="25"/>
  <c r="S257" i="25"/>
  <c r="R257" i="25"/>
  <c r="P257" i="25"/>
  <c r="O257" i="25"/>
  <c r="N257" i="25"/>
  <c r="M257" i="25"/>
  <c r="L257" i="25"/>
  <c r="K257" i="25"/>
  <c r="J257" i="25"/>
  <c r="I257" i="25"/>
  <c r="G257" i="25"/>
  <c r="F257" i="25"/>
  <c r="E257" i="25"/>
  <c r="D257" i="25"/>
  <c r="Z306" i="23"/>
  <c r="Y306" i="23"/>
  <c r="X306" i="23"/>
  <c r="V306" i="23"/>
  <c r="U306" i="23"/>
  <c r="S306" i="23"/>
  <c r="R306" i="23"/>
  <c r="P306" i="23"/>
  <c r="O306" i="23"/>
  <c r="N306" i="23"/>
  <c r="M306" i="23"/>
  <c r="L306" i="23"/>
  <c r="K306" i="23"/>
  <c r="J306" i="23"/>
  <c r="I306" i="23"/>
  <c r="G306" i="23"/>
  <c r="F306" i="23"/>
  <c r="E306" i="23"/>
  <c r="D306" i="23"/>
  <c r="Z305" i="23"/>
  <c r="Y305" i="23"/>
  <c r="X305" i="23"/>
  <c r="V305" i="23"/>
  <c r="U305" i="23"/>
  <c r="S305" i="23"/>
  <c r="R305" i="23"/>
  <c r="P305" i="23"/>
  <c r="O305" i="23"/>
  <c r="N305" i="23"/>
  <c r="M305" i="23"/>
  <c r="L305" i="23"/>
  <c r="K305" i="23"/>
  <c r="J305" i="23"/>
  <c r="I305" i="23"/>
  <c r="G305" i="23"/>
  <c r="F305" i="23"/>
  <c r="E305" i="23"/>
  <c r="D305" i="23"/>
  <c r="Z304" i="23"/>
  <c r="Y304" i="23"/>
  <c r="X304" i="23"/>
  <c r="V304" i="23"/>
  <c r="U304" i="23"/>
  <c r="S304" i="23"/>
  <c r="R304" i="23"/>
  <c r="P304" i="23"/>
  <c r="O304" i="23"/>
  <c r="N304" i="23"/>
  <c r="M304" i="23"/>
  <c r="L304" i="23"/>
  <c r="K304" i="23"/>
  <c r="J304" i="23"/>
  <c r="I304" i="23"/>
  <c r="G304" i="23"/>
  <c r="F304" i="23"/>
  <c r="E304" i="23"/>
  <c r="D304" i="23"/>
  <c r="Z303" i="23"/>
  <c r="Y303" i="23"/>
  <c r="X303" i="23"/>
  <c r="V303" i="23"/>
  <c r="U303" i="23"/>
  <c r="S303" i="23"/>
  <c r="R303" i="23"/>
  <c r="P303" i="23"/>
  <c r="O303" i="23"/>
  <c r="N303" i="23"/>
  <c r="M303" i="23"/>
  <c r="L303" i="23"/>
  <c r="K303" i="23"/>
  <c r="J303" i="23"/>
  <c r="I303" i="23"/>
  <c r="G303" i="23"/>
  <c r="F303" i="23"/>
  <c r="E303" i="23"/>
  <c r="D303" i="23"/>
  <c r="Z302" i="23"/>
  <c r="Y302" i="23"/>
  <c r="X302" i="23"/>
  <c r="V302" i="23"/>
  <c r="U302" i="23"/>
  <c r="S302" i="23"/>
  <c r="R302" i="23"/>
  <c r="P302" i="23"/>
  <c r="O302" i="23"/>
  <c r="N302" i="23"/>
  <c r="M302" i="23"/>
  <c r="L302" i="23"/>
  <c r="K302" i="23"/>
  <c r="J302" i="23"/>
  <c r="I302" i="23"/>
  <c r="G302" i="23"/>
  <c r="F302" i="23"/>
  <c r="E302" i="23"/>
  <c r="D302" i="23"/>
  <c r="Z301" i="23"/>
  <c r="Y301" i="23"/>
  <c r="X301" i="23"/>
  <c r="V301" i="23"/>
  <c r="U301" i="23"/>
  <c r="S301" i="23"/>
  <c r="R301" i="23"/>
  <c r="P301" i="23"/>
  <c r="O301" i="23"/>
  <c r="N301" i="23"/>
  <c r="M301" i="23"/>
  <c r="L301" i="23"/>
  <c r="K301" i="23"/>
  <c r="J301" i="23"/>
  <c r="I301" i="23"/>
  <c r="G301" i="23"/>
  <c r="F301" i="23"/>
  <c r="E301" i="23"/>
  <c r="D301" i="23"/>
  <c r="Z300" i="23"/>
  <c r="Y300" i="23"/>
  <c r="X300" i="23"/>
  <c r="V300" i="23"/>
  <c r="U300" i="23"/>
  <c r="S300" i="23"/>
  <c r="R300" i="23"/>
  <c r="P300" i="23"/>
  <c r="O300" i="23"/>
  <c r="N300" i="23"/>
  <c r="M300" i="23"/>
  <c r="L300" i="23"/>
  <c r="K300" i="23"/>
  <c r="J300" i="23"/>
  <c r="I300" i="23"/>
  <c r="G300" i="23"/>
  <c r="F300" i="23"/>
  <c r="E300" i="23"/>
  <c r="D300" i="23"/>
  <c r="Z299" i="23"/>
  <c r="Y299" i="23"/>
  <c r="X299" i="23"/>
  <c r="V299" i="23"/>
  <c r="U299" i="23"/>
  <c r="S299" i="23"/>
  <c r="R299" i="23"/>
  <c r="P299" i="23"/>
  <c r="O299" i="23"/>
  <c r="N299" i="23"/>
  <c r="M299" i="23"/>
  <c r="L299" i="23"/>
  <c r="K299" i="23"/>
  <c r="J299" i="23"/>
  <c r="I299" i="23"/>
  <c r="G299" i="23"/>
  <c r="F299" i="23"/>
  <c r="E299" i="23"/>
  <c r="D299" i="23"/>
  <c r="Z298" i="23"/>
  <c r="Y298" i="23"/>
  <c r="X298" i="23"/>
  <c r="V298" i="23"/>
  <c r="U298" i="23"/>
  <c r="S298" i="23"/>
  <c r="R298" i="23"/>
  <c r="P298" i="23"/>
  <c r="O298" i="23"/>
  <c r="N298" i="23"/>
  <c r="M298" i="23"/>
  <c r="L298" i="23"/>
  <c r="K298" i="23"/>
  <c r="J298" i="23"/>
  <c r="I298" i="23"/>
  <c r="G298" i="23"/>
  <c r="F298" i="23"/>
  <c r="E298" i="23"/>
  <c r="D298" i="23"/>
  <c r="Z297" i="23"/>
  <c r="Y297" i="23"/>
  <c r="X297" i="23"/>
  <c r="V297" i="23"/>
  <c r="U297" i="23"/>
  <c r="S297" i="23"/>
  <c r="R297" i="23"/>
  <c r="P297" i="23"/>
  <c r="O297" i="23"/>
  <c r="N297" i="23"/>
  <c r="M297" i="23"/>
  <c r="L297" i="23"/>
  <c r="K297" i="23"/>
  <c r="J297" i="23"/>
  <c r="I297" i="23"/>
  <c r="G297" i="23"/>
  <c r="F297" i="23"/>
  <c r="E297" i="23"/>
  <c r="D297" i="23"/>
  <c r="Z296" i="23"/>
  <c r="Y296" i="23"/>
  <c r="X296" i="23"/>
  <c r="V296" i="23"/>
  <c r="U296" i="23"/>
  <c r="S296" i="23"/>
  <c r="R296" i="23"/>
  <c r="P296" i="23"/>
  <c r="O296" i="23"/>
  <c r="N296" i="23"/>
  <c r="M296" i="23"/>
  <c r="L296" i="23"/>
  <c r="K296" i="23"/>
  <c r="J296" i="23"/>
  <c r="I296" i="23"/>
  <c r="G296" i="23"/>
  <c r="F296" i="23"/>
  <c r="E296" i="23"/>
  <c r="D296" i="23"/>
  <c r="Z295" i="23"/>
  <c r="Y295" i="23"/>
  <c r="X295" i="23"/>
  <c r="V295" i="23"/>
  <c r="U295" i="23"/>
  <c r="S295" i="23"/>
  <c r="R295" i="23"/>
  <c r="P295" i="23"/>
  <c r="O295" i="23"/>
  <c r="N295" i="23"/>
  <c r="M295" i="23"/>
  <c r="L295" i="23"/>
  <c r="K295" i="23"/>
  <c r="J295" i="23"/>
  <c r="I295" i="23"/>
  <c r="G295" i="23"/>
  <c r="F295" i="23"/>
  <c r="E295" i="23"/>
  <c r="D295" i="23"/>
  <c r="Z294" i="23"/>
  <c r="Y294" i="23"/>
  <c r="X294" i="23"/>
  <c r="V294" i="23"/>
  <c r="U294" i="23"/>
  <c r="S294" i="23"/>
  <c r="R294" i="23"/>
  <c r="P294" i="23"/>
  <c r="O294" i="23"/>
  <c r="N294" i="23"/>
  <c r="M294" i="23"/>
  <c r="L294" i="23"/>
  <c r="K294" i="23"/>
  <c r="J294" i="23"/>
  <c r="I294" i="23"/>
  <c r="G294" i="23"/>
  <c r="F294" i="23"/>
  <c r="E294" i="23"/>
  <c r="D294" i="23"/>
  <c r="Z293" i="23"/>
  <c r="Y293" i="23"/>
  <c r="X293" i="23"/>
  <c r="V293" i="23"/>
  <c r="U293" i="23"/>
  <c r="S293" i="23"/>
  <c r="R293" i="23"/>
  <c r="P293" i="23"/>
  <c r="O293" i="23"/>
  <c r="N293" i="23"/>
  <c r="M293" i="23"/>
  <c r="L293" i="23"/>
  <c r="K293" i="23"/>
  <c r="J293" i="23"/>
  <c r="I293" i="23"/>
  <c r="G293" i="23"/>
  <c r="F293" i="23"/>
  <c r="E293" i="23"/>
  <c r="D293" i="23"/>
  <c r="Z292" i="23"/>
  <c r="Y292" i="23"/>
  <c r="X292" i="23"/>
  <c r="V292" i="23"/>
  <c r="U292" i="23"/>
  <c r="S292" i="23"/>
  <c r="R292" i="23"/>
  <c r="P292" i="23"/>
  <c r="O292" i="23"/>
  <c r="N292" i="23"/>
  <c r="M292" i="23"/>
  <c r="L292" i="23"/>
  <c r="K292" i="23"/>
  <c r="J292" i="23"/>
  <c r="I292" i="23"/>
  <c r="G292" i="23"/>
  <c r="F292" i="23"/>
  <c r="E292" i="23"/>
  <c r="D292" i="23"/>
  <c r="Z291" i="23"/>
  <c r="Y291" i="23"/>
  <c r="X291" i="23"/>
  <c r="V291" i="23"/>
  <c r="U291" i="23"/>
  <c r="S291" i="23"/>
  <c r="R291" i="23"/>
  <c r="P291" i="23"/>
  <c r="O291" i="23"/>
  <c r="N291" i="23"/>
  <c r="M291" i="23"/>
  <c r="L291" i="23"/>
  <c r="K291" i="23"/>
  <c r="J291" i="23"/>
  <c r="I291" i="23"/>
  <c r="G291" i="23"/>
  <c r="F291" i="23"/>
  <c r="E291" i="23"/>
  <c r="D291" i="23"/>
  <c r="Z290" i="23"/>
  <c r="Y290" i="23"/>
  <c r="X290" i="23"/>
  <c r="V290" i="23"/>
  <c r="U290" i="23"/>
  <c r="S290" i="23"/>
  <c r="R290" i="23"/>
  <c r="P290" i="23"/>
  <c r="O290" i="23"/>
  <c r="N290" i="23"/>
  <c r="M290" i="23"/>
  <c r="L290" i="23"/>
  <c r="K290" i="23"/>
  <c r="J290" i="23"/>
  <c r="I290" i="23"/>
  <c r="G290" i="23"/>
  <c r="F290" i="23"/>
  <c r="E290" i="23"/>
  <c r="D290" i="23"/>
  <c r="Z289" i="23"/>
  <c r="Y289" i="23"/>
  <c r="X289" i="23"/>
  <c r="V289" i="23"/>
  <c r="U289" i="23"/>
  <c r="S289" i="23"/>
  <c r="R289" i="23"/>
  <c r="P289" i="23"/>
  <c r="O289" i="23"/>
  <c r="N289" i="23"/>
  <c r="M289" i="23"/>
  <c r="L289" i="23"/>
  <c r="K289" i="23"/>
  <c r="J289" i="23"/>
  <c r="I289" i="23"/>
  <c r="G289" i="23"/>
  <c r="F289" i="23"/>
  <c r="E289" i="23"/>
  <c r="D289" i="23"/>
  <c r="Z288" i="23"/>
  <c r="Y288" i="23"/>
  <c r="X288" i="23"/>
  <c r="V288" i="23"/>
  <c r="U288" i="23"/>
  <c r="S288" i="23"/>
  <c r="R288" i="23"/>
  <c r="P288" i="23"/>
  <c r="O288" i="23"/>
  <c r="N288" i="23"/>
  <c r="M288" i="23"/>
  <c r="L288" i="23"/>
  <c r="K288" i="23"/>
  <c r="J288" i="23"/>
  <c r="I288" i="23"/>
  <c r="G288" i="23"/>
  <c r="F288" i="23"/>
  <c r="E288" i="23"/>
  <c r="D288" i="23"/>
  <c r="Z287" i="23"/>
  <c r="Y287" i="23"/>
  <c r="X287" i="23"/>
  <c r="V287" i="23"/>
  <c r="U287" i="23"/>
  <c r="S287" i="23"/>
  <c r="R287" i="23"/>
  <c r="P287" i="23"/>
  <c r="O287" i="23"/>
  <c r="N287" i="23"/>
  <c r="M287" i="23"/>
  <c r="L287" i="23"/>
  <c r="K287" i="23"/>
  <c r="J287" i="23"/>
  <c r="I287" i="23"/>
  <c r="G287" i="23"/>
  <c r="F287" i="23"/>
  <c r="E287" i="23"/>
  <c r="D287" i="23"/>
  <c r="Z286" i="23"/>
  <c r="Y286" i="23"/>
  <c r="X286" i="23"/>
  <c r="V286" i="23"/>
  <c r="U286" i="23"/>
  <c r="S286" i="23"/>
  <c r="R286" i="23"/>
  <c r="P286" i="23"/>
  <c r="O286" i="23"/>
  <c r="N286" i="23"/>
  <c r="M286" i="23"/>
  <c r="L286" i="23"/>
  <c r="K286" i="23"/>
  <c r="J286" i="23"/>
  <c r="I286" i="23"/>
  <c r="G286" i="23"/>
  <c r="F286" i="23"/>
  <c r="E286" i="23"/>
  <c r="D286" i="23"/>
  <c r="Z285" i="23"/>
  <c r="Y285" i="23"/>
  <c r="X285" i="23"/>
  <c r="V285" i="23"/>
  <c r="U285" i="23"/>
  <c r="S285" i="23"/>
  <c r="R285" i="23"/>
  <c r="P285" i="23"/>
  <c r="O285" i="23"/>
  <c r="N285" i="23"/>
  <c r="M285" i="23"/>
  <c r="L285" i="23"/>
  <c r="K285" i="23"/>
  <c r="J285" i="23"/>
  <c r="I285" i="23"/>
  <c r="G285" i="23"/>
  <c r="F285" i="23"/>
  <c r="E285" i="23"/>
  <c r="D285" i="23"/>
  <c r="Z284" i="23"/>
  <c r="Y284" i="23"/>
  <c r="X284" i="23"/>
  <c r="V284" i="23"/>
  <c r="U284" i="23"/>
  <c r="S284" i="23"/>
  <c r="R284" i="23"/>
  <c r="P284" i="23"/>
  <c r="O284" i="23"/>
  <c r="N284" i="23"/>
  <c r="M284" i="23"/>
  <c r="L284" i="23"/>
  <c r="K284" i="23"/>
  <c r="J284" i="23"/>
  <c r="I284" i="23"/>
  <c r="G284" i="23"/>
  <c r="F284" i="23"/>
  <c r="E284" i="23"/>
  <c r="D284" i="23"/>
  <c r="Z283" i="23"/>
  <c r="Y283" i="23"/>
  <c r="X283" i="23"/>
  <c r="V283" i="23"/>
  <c r="U283" i="23"/>
  <c r="S283" i="23"/>
  <c r="R283" i="23"/>
  <c r="P283" i="23"/>
  <c r="O283" i="23"/>
  <c r="N283" i="23"/>
  <c r="M283" i="23"/>
  <c r="L283" i="23"/>
  <c r="K283" i="23"/>
  <c r="J283" i="23"/>
  <c r="I283" i="23"/>
  <c r="G283" i="23"/>
  <c r="F283" i="23"/>
  <c r="E283" i="23"/>
  <c r="D283" i="23"/>
  <c r="Z282" i="23"/>
  <c r="Y282" i="23"/>
  <c r="X282" i="23"/>
  <c r="V282" i="23"/>
  <c r="U282" i="23"/>
  <c r="S282" i="23"/>
  <c r="R282" i="23"/>
  <c r="P282" i="23"/>
  <c r="O282" i="23"/>
  <c r="N282" i="23"/>
  <c r="M282" i="23"/>
  <c r="L282" i="23"/>
  <c r="K282" i="23"/>
  <c r="J282" i="23"/>
  <c r="I282" i="23"/>
  <c r="G282" i="23"/>
  <c r="F282" i="23"/>
  <c r="E282" i="23"/>
  <c r="D282" i="23"/>
  <c r="Z281" i="23"/>
  <c r="Y281" i="23"/>
  <c r="X281" i="23"/>
  <c r="V281" i="23"/>
  <c r="U281" i="23"/>
  <c r="S281" i="23"/>
  <c r="R281" i="23"/>
  <c r="P281" i="23"/>
  <c r="O281" i="23"/>
  <c r="N281" i="23"/>
  <c r="M281" i="23"/>
  <c r="L281" i="23"/>
  <c r="K281" i="23"/>
  <c r="J281" i="23"/>
  <c r="I281" i="23"/>
  <c r="G281" i="23"/>
  <c r="F281" i="23"/>
  <c r="E281" i="23"/>
  <c r="D281" i="23"/>
  <c r="Z280" i="23"/>
  <c r="Y280" i="23"/>
  <c r="X280" i="23"/>
  <c r="V280" i="23"/>
  <c r="U280" i="23"/>
  <c r="S280" i="23"/>
  <c r="R280" i="23"/>
  <c r="P280" i="23"/>
  <c r="O280" i="23"/>
  <c r="N280" i="23"/>
  <c r="M280" i="23"/>
  <c r="L280" i="23"/>
  <c r="K280" i="23"/>
  <c r="J280" i="23"/>
  <c r="I280" i="23"/>
  <c r="G280" i="23"/>
  <c r="F280" i="23"/>
  <c r="E280" i="23"/>
  <c r="D280" i="23"/>
  <c r="Z279" i="23"/>
  <c r="Y279" i="23"/>
  <c r="X279" i="23"/>
  <c r="V279" i="23"/>
  <c r="U279" i="23"/>
  <c r="S279" i="23"/>
  <c r="R279" i="23"/>
  <c r="P279" i="23"/>
  <c r="O279" i="23"/>
  <c r="N279" i="23"/>
  <c r="M279" i="23"/>
  <c r="L279" i="23"/>
  <c r="K279" i="23"/>
  <c r="J279" i="23"/>
  <c r="I279" i="23"/>
  <c r="G279" i="23"/>
  <c r="F279" i="23"/>
  <c r="E279" i="23"/>
  <c r="D279" i="23"/>
  <c r="Z278" i="23"/>
  <c r="Y278" i="23"/>
  <c r="X278" i="23"/>
  <c r="V278" i="23"/>
  <c r="U278" i="23"/>
  <c r="S278" i="23"/>
  <c r="R278" i="23"/>
  <c r="P278" i="23"/>
  <c r="O278" i="23"/>
  <c r="N278" i="23"/>
  <c r="M278" i="23"/>
  <c r="L278" i="23"/>
  <c r="K278" i="23"/>
  <c r="J278" i="23"/>
  <c r="I278" i="23"/>
  <c r="G278" i="23"/>
  <c r="F278" i="23"/>
  <c r="E278" i="23"/>
  <c r="D278" i="23"/>
  <c r="Z277" i="23"/>
  <c r="Y277" i="23"/>
  <c r="X277" i="23"/>
  <c r="V277" i="23"/>
  <c r="U277" i="23"/>
  <c r="S277" i="23"/>
  <c r="R277" i="23"/>
  <c r="P277" i="23"/>
  <c r="O277" i="23"/>
  <c r="N277" i="23"/>
  <c r="M277" i="23"/>
  <c r="L277" i="23"/>
  <c r="K277" i="23"/>
  <c r="J277" i="23"/>
  <c r="I277" i="23"/>
  <c r="G277" i="23"/>
  <c r="F277" i="23"/>
  <c r="E277" i="23"/>
  <c r="D277" i="23"/>
  <c r="Z276" i="23"/>
  <c r="Y276" i="23"/>
  <c r="X276" i="23"/>
  <c r="V276" i="23"/>
  <c r="U276" i="23"/>
  <c r="S276" i="23"/>
  <c r="R276" i="23"/>
  <c r="P276" i="23"/>
  <c r="O276" i="23"/>
  <c r="N276" i="23"/>
  <c r="M276" i="23"/>
  <c r="L276" i="23"/>
  <c r="K276" i="23"/>
  <c r="J276" i="23"/>
  <c r="I276" i="23"/>
  <c r="G276" i="23"/>
  <c r="F276" i="23"/>
  <c r="E276" i="23"/>
  <c r="D276" i="23"/>
  <c r="Z275" i="23"/>
  <c r="Y275" i="23"/>
  <c r="X275" i="23"/>
  <c r="V275" i="23"/>
  <c r="U275" i="23"/>
  <c r="S275" i="23"/>
  <c r="R275" i="23"/>
  <c r="P275" i="23"/>
  <c r="O275" i="23"/>
  <c r="N275" i="23"/>
  <c r="M275" i="23"/>
  <c r="L275" i="23"/>
  <c r="K275" i="23"/>
  <c r="J275" i="23"/>
  <c r="I275" i="23"/>
  <c r="G275" i="23"/>
  <c r="F275" i="23"/>
  <c r="E275" i="23"/>
  <c r="D275" i="23"/>
  <c r="Z274" i="23"/>
  <c r="Y274" i="23"/>
  <c r="X274" i="23"/>
  <c r="V274" i="23"/>
  <c r="U274" i="23"/>
  <c r="S274" i="23"/>
  <c r="R274" i="23"/>
  <c r="P274" i="23"/>
  <c r="O274" i="23"/>
  <c r="N274" i="23"/>
  <c r="M274" i="23"/>
  <c r="L274" i="23"/>
  <c r="K274" i="23"/>
  <c r="J274" i="23"/>
  <c r="I274" i="23"/>
  <c r="G274" i="23"/>
  <c r="F274" i="23"/>
  <c r="E274" i="23"/>
  <c r="D274" i="23"/>
  <c r="Z273" i="23"/>
  <c r="Y273" i="23"/>
  <c r="X273" i="23"/>
  <c r="V273" i="23"/>
  <c r="U273" i="23"/>
  <c r="S273" i="23"/>
  <c r="R273" i="23"/>
  <c r="P273" i="23"/>
  <c r="O273" i="23"/>
  <c r="N273" i="23"/>
  <c r="M273" i="23"/>
  <c r="L273" i="23"/>
  <c r="K273" i="23"/>
  <c r="J273" i="23"/>
  <c r="I273" i="23"/>
  <c r="G273" i="23"/>
  <c r="F273" i="23"/>
  <c r="E273" i="23"/>
  <c r="D273" i="23"/>
  <c r="Z272" i="23"/>
  <c r="Y272" i="23"/>
  <c r="X272" i="23"/>
  <c r="V272" i="23"/>
  <c r="U272" i="23"/>
  <c r="S272" i="23"/>
  <c r="R272" i="23"/>
  <c r="P272" i="23"/>
  <c r="O272" i="23"/>
  <c r="N272" i="23"/>
  <c r="M272" i="23"/>
  <c r="L272" i="23"/>
  <c r="K272" i="23"/>
  <c r="J272" i="23"/>
  <c r="I272" i="23"/>
  <c r="G272" i="23"/>
  <c r="F272" i="23"/>
  <c r="E272" i="23"/>
  <c r="D272" i="23"/>
  <c r="Z271" i="23"/>
  <c r="Y271" i="23"/>
  <c r="X271" i="23"/>
  <c r="V271" i="23"/>
  <c r="U271" i="23"/>
  <c r="S271" i="23"/>
  <c r="R271" i="23"/>
  <c r="P271" i="23"/>
  <c r="O271" i="23"/>
  <c r="N271" i="23"/>
  <c r="M271" i="23"/>
  <c r="L271" i="23"/>
  <c r="K271" i="23"/>
  <c r="J271" i="23"/>
  <c r="I271" i="23"/>
  <c r="G271" i="23"/>
  <c r="F271" i="23"/>
  <c r="E271" i="23"/>
  <c r="D271" i="23"/>
  <c r="Z270" i="23"/>
  <c r="Y270" i="23"/>
  <c r="X270" i="23"/>
  <c r="V270" i="23"/>
  <c r="U270" i="23"/>
  <c r="S270" i="23"/>
  <c r="R270" i="23"/>
  <c r="P270" i="23"/>
  <c r="O270" i="23"/>
  <c r="N270" i="23"/>
  <c r="M270" i="23"/>
  <c r="L270" i="23"/>
  <c r="K270" i="23"/>
  <c r="J270" i="23"/>
  <c r="I270" i="23"/>
  <c r="G270" i="23"/>
  <c r="F270" i="23"/>
  <c r="E270" i="23"/>
  <c r="D270" i="23"/>
  <c r="Z269" i="23"/>
  <c r="Y269" i="23"/>
  <c r="X269" i="23"/>
  <c r="V269" i="23"/>
  <c r="U269" i="23"/>
  <c r="S269" i="23"/>
  <c r="R269" i="23"/>
  <c r="P269" i="23"/>
  <c r="O269" i="23"/>
  <c r="N269" i="23"/>
  <c r="M269" i="23"/>
  <c r="L269" i="23"/>
  <c r="K269" i="23"/>
  <c r="J269" i="23"/>
  <c r="I269" i="23"/>
  <c r="G269" i="23"/>
  <c r="F269" i="23"/>
  <c r="E269" i="23"/>
  <c r="D269" i="23"/>
  <c r="Z268" i="23"/>
  <c r="Y268" i="23"/>
  <c r="X268" i="23"/>
  <c r="V268" i="23"/>
  <c r="U268" i="23"/>
  <c r="S268" i="23"/>
  <c r="R268" i="23"/>
  <c r="P268" i="23"/>
  <c r="O268" i="23"/>
  <c r="N268" i="23"/>
  <c r="M268" i="23"/>
  <c r="L268" i="23"/>
  <c r="K268" i="23"/>
  <c r="J268" i="23"/>
  <c r="I268" i="23"/>
  <c r="G268" i="23"/>
  <c r="F268" i="23"/>
  <c r="E268" i="23"/>
  <c r="D268" i="23"/>
  <c r="Z267" i="23"/>
  <c r="Y267" i="23"/>
  <c r="X267" i="23"/>
  <c r="V267" i="23"/>
  <c r="U267" i="23"/>
  <c r="S267" i="23"/>
  <c r="R267" i="23"/>
  <c r="P267" i="23"/>
  <c r="O267" i="23"/>
  <c r="N267" i="23"/>
  <c r="M267" i="23"/>
  <c r="L267" i="23"/>
  <c r="K267" i="23"/>
  <c r="J267" i="23"/>
  <c r="I267" i="23"/>
  <c r="G267" i="23"/>
  <c r="F267" i="23"/>
  <c r="E267" i="23"/>
  <c r="D267" i="23"/>
  <c r="Z266" i="23"/>
  <c r="Y266" i="23"/>
  <c r="X266" i="23"/>
  <c r="V266" i="23"/>
  <c r="U266" i="23"/>
  <c r="S266" i="23"/>
  <c r="R266" i="23"/>
  <c r="P266" i="23"/>
  <c r="O266" i="23"/>
  <c r="N266" i="23"/>
  <c r="M266" i="23"/>
  <c r="L266" i="23"/>
  <c r="K266" i="23"/>
  <c r="J266" i="23"/>
  <c r="I266" i="23"/>
  <c r="G266" i="23"/>
  <c r="F266" i="23"/>
  <c r="E266" i="23"/>
  <c r="D266" i="23"/>
  <c r="Z265" i="23"/>
  <c r="Z307" i="23" s="1"/>
  <c r="Y265" i="23"/>
  <c r="Y307" i="23" s="1"/>
  <c r="X265" i="23"/>
  <c r="X307" i="23" s="1"/>
  <c r="V265" i="23"/>
  <c r="V307" i="23" s="1"/>
  <c r="U265" i="23"/>
  <c r="U307" i="23" s="1"/>
  <c r="S265" i="23"/>
  <c r="S307" i="23" s="1"/>
  <c r="R265" i="23"/>
  <c r="R307" i="23" s="1"/>
  <c r="P265" i="23"/>
  <c r="O265" i="23"/>
  <c r="N265" i="23"/>
  <c r="M265" i="23"/>
  <c r="M307" i="23" s="1"/>
  <c r="L265" i="23"/>
  <c r="K265" i="23"/>
  <c r="J265" i="23"/>
  <c r="J307" i="23" s="1"/>
  <c r="I265" i="23"/>
  <c r="G265" i="23"/>
  <c r="F265" i="23"/>
  <c r="F307" i="23" s="1"/>
  <c r="E265" i="23"/>
  <c r="E307" i="23" s="1"/>
  <c r="D265" i="23"/>
  <c r="D307" i="23" s="1"/>
  <c r="Z260" i="23"/>
  <c r="Y260" i="23"/>
  <c r="X260" i="23"/>
  <c r="V260" i="23"/>
  <c r="U260" i="23"/>
  <c r="S260" i="23"/>
  <c r="R260" i="23"/>
  <c r="P260" i="23"/>
  <c r="O260" i="23"/>
  <c r="N260" i="23"/>
  <c r="M260" i="23"/>
  <c r="L260" i="23"/>
  <c r="K260" i="23"/>
  <c r="J260" i="23"/>
  <c r="I260" i="23"/>
  <c r="G260" i="23"/>
  <c r="F260" i="23"/>
  <c r="E260" i="23"/>
  <c r="D260" i="23"/>
  <c r="Z259" i="23"/>
  <c r="Y259" i="23"/>
  <c r="X259" i="23"/>
  <c r="V259" i="23"/>
  <c r="U259" i="23"/>
  <c r="S259" i="23"/>
  <c r="R259" i="23"/>
  <c r="P259" i="23"/>
  <c r="O259" i="23"/>
  <c r="N259" i="23"/>
  <c r="M259" i="23"/>
  <c r="L259" i="23"/>
  <c r="K259" i="23"/>
  <c r="J259" i="23"/>
  <c r="I259" i="23"/>
  <c r="G259" i="23"/>
  <c r="F259" i="23"/>
  <c r="E259" i="23"/>
  <c r="D259" i="23"/>
  <c r="Z258" i="23"/>
  <c r="Y258" i="23"/>
  <c r="X258" i="23"/>
  <c r="V258" i="23"/>
  <c r="U258" i="23"/>
  <c r="S258" i="23"/>
  <c r="R258" i="23"/>
  <c r="P258" i="23"/>
  <c r="O258" i="23"/>
  <c r="N258" i="23"/>
  <c r="M258" i="23"/>
  <c r="L258" i="23"/>
  <c r="K258" i="23"/>
  <c r="J258" i="23"/>
  <c r="I258" i="23"/>
  <c r="G258" i="23"/>
  <c r="F258" i="23"/>
  <c r="E258" i="23"/>
  <c r="D258" i="23"/>
  <c r="Z257" i="23"/>
  <c r="Y257" i="23"/>
  <c r="X257" i="23"/>
  <c r="V257" i="23"/>
  <c r="U257" i="23"/>
  <c r="S257" i="23"/>
  <c r="R257" i="23"/>
  <c r="P257" i="23"/>
  <c r="O257" i="23"/>
  <c r="N257" i="23"/>
  <c r="M257" i="23"/>
  <c r="L257" i="23"/>
  <c r="K257" i="23"/>
  <c r="J257" i="23"/>
  <c r="I257" i="23"/>
  <c r="G257" i="23"/>
  <c r="F257" i="23"/>
  <c r="E257" i="23"/>
  <c r="D257" i="23"/>
  <c r="Z256" i="23"/>
  <c r="Y256" i="23"/>
  <c r="X256" i="23"/>
  <c r="V256" i="23"/>
  <c r="U256" i="23"/>
  <c r="S256" i="23"/>
  <c r="R256" i="23"/>
  <c r="P256" i="23"/>
  <c r="O256" i="23"/>
  <c r="N256" i="23"/>
  <c r="M256" i="23"/>
  <c r="L256" i="23"/>
  <c r="K256" i="23"/>
  <c r="J256" i="23"/>
  <c r="I256" i="23"/>
  <c r="G256" i="23"/>
  <c r="F256" i="23"/>
  <c r="E256" i="23"/>
  <c r="D256" i="23"/>
  <c r="Z255" i="23"/>
  <c r="Y255" i="23"/>
  <c r="X255" i="23"/>
  <c r="V255" i="23"/>
  <c r="U255" i="23"/>
  <c r="S255" i="23"/>
  <c r="R255" i="23"/>
  <c r="P255" i="23"/>
  <c r="O255" i="23"/>
  <c r="N255" i="23"/>
  <c r="M255" i="23"/>
  <c r="L255" i="23"/>
  <c r="K255" i="23"/>
  <c r="J255" i="23"/>
  <c r="I255" i="23"/>
  <c r="G255" i="23"/>
  <c r="F255" i="23"/>
  <c r="E255" i="23"/>
  <c r="D255" i="23"/>
  <c r="Z254" i="23"/>
  <c r="Z261" i="23" s="1"/>
  <c r="Y254" i="23"/>
  <c r="Y261" i="23" s="1"/>
  <c r="X254" i="23"/>
  <c r="X261" i="23" s="1"/>
  <c r="V254" i="23"/>
  <c r="V261" i="23" s="1"/>
  <c r="U254" i="23"/>
  <c r="U261" i="23" s="1"/>
  <c r="S254" i="23"/>
  <c r="S261" i="23" s="1"/>
  <c r="R254" i="23"/>
  <c r="R261" i="23" s="1"/>
  <c r="P254" i="23"/>
  <c r="O254" i="23"/>
  <c r="N254" i="23"/>
  <c r="M254" i="23"/>
  <c r="M261" i="23" s="1"/>
  <c r="L254" i="23"/>
  <c r="K254" i="23"/>
  <c r="J254" i="23"/>
  <c r="J261" i="23" s="1"/>
  <c r="I254" i="23"/>
  <c r="G254" i="23"/>
  <c r="F254" i="23"/>
  <c r="F261" i="23" s="1"/>
  <c r="E254" i="23"/>
  <c r="E261" i="23" s="1"/>
  <c r="D254" i="23"/>
  <c r="D261" i="23" s="1"/>
  <c r="R264" i="13" l="1"/>
  <c r="R310" i="14"/>
  <c r="P310" i="16"/>
  <c r="AD310" i="16"/>
  <c r="AD310" i="14"/>
  <c r="AD310" i="17"/>
  <c r="G310" i="16"/>
  <c r="U310" i="15"/>
  <c r="U310" i="16"/>
  <c r="AC310" i="16" s="1"/>
  <c r="I310" i="16" s="1"/>
  <c r="U310" i="14"/>
  <c r="U310" i="13"/>
  <c r="AC310" i="13" s="1"/>
  <c r="R310" i="16"/>
  <c r="R310" i="15"/>
  <c r="F264" i="17"/>
  <c r="D264" i="13"/>
  <c r="X264" i="13"/>
  <c r="AA250" i="13"/>
  <c r="AA250" i="3"/>
  <c r="AA250" i="14"/>
  <c r="AA250" i="17"/>
  <c r="AB250" i="19"/>
  <c r="AA250" i="6"/>
  <c r="AA250" i="5"/>
  <c r="AB250" i="20"/>
  <c r="AA250" i="12"/>
  <c r="AA250" i="11"/>
  <c r="AA257" i="16"/>
  <c r="AB250" i="22"/>
  <c r="AA250" i="1"/>
  <c r="AA250" i="15"/>
  <c r="AA250" i="16"/>
  <c r="AB257" i="18"/>
  <c r="V310" i="11"/>
  <c r="E264" i="10"/>
  <c r="Y264" i="10"/>
  <c r="AD264" i="10" s="1"/>
  <c r="R310" i="10"/>
  <c r="R264" i="10"/>
  <c r="S310" i="17"/>
  <c r="S310" i="14"/>
  <c r="Z310" i="12"/>
  <c r="F310" i="17"/>
  <c r="F310" i="15"/>
  <c r="N310" i="16"/>
  <c r="F264" i="25"/>
  <c r="Z264" i="25"/>
  <c r="J310" i="25"/>
  <c r="R310" i="25"/>
  <c r="F310" i="6"/>
  <c r="AC310" i="6" s="1"/>
  <c r="Z310" i="6"/>
  <c r="V310" i="5"/>
  <c r="E310" i="3"/>
  <c r="Y310" i="3"/>
  <c r="J310" i="22"/>
  <c r="F310" i="21"/>
  <c r="AA310" i="21"/>
  <c r="W310" i="20"/>
  <c r="U310" i="12"/>
  <c r="S310" i="25"/>
  <c r="F310" i="14"/>
  <c r="F310" i="25"/>
  <c r="X264" i="25"/>
  <c r="E310" i="25"/>
  <c r="U310" i="6"/>
  <c r="D310" i="4"/>
  <c r="M310" i="4"/>
  <c r="X310" i="4"/>
  <c r="J310" i="3"/>
  <c r="E310" i="22"/>
  <c r="Z310" i="22"/>
  <c r="V310" i="21"/>
  <c r="D310" i="19"/>
  <c r="M310" i="19"/>
  <c r="Y310" i="19"/>
  <c r="F310" i="12"/>
  <c r="M264" i="25"/>
  <c r="S264" i="25"/>
  <c r="AC261" i="23"/>
  <c r="AC307" i="23"/>
  <c r="E264" i="25"/>
  <c r="Y264" i="25"/>
  <c r="U264" i="25"/>
  <c r="Z310" i="25"/>
  <c r="V310" i="6"/>
  <c r="E310" i="4"/>
  <c r="Y310" i="4"/>
  <c r="U310" i="3"/>
  <c r="Z264" i="1"/>
  <c r="F310" i="22"/>
  <c r="AA310" i="22"/>
  <c r="W310" i="21"/>
  <c r="E310" i="19"/>
  <c r="Z310" i="19"/>
  <c r="V310" i="18"/>
  <c r="R264" i="11"/>
  <c r="D310" i="11"/>
  <c r="M310" i="11"/>
  <c r="X310" i="11"/>
  <c r="J310" i="10"/>
  <c r="S310" i="10"/>
  <c r="D264" i="25"/>
  <c r="J264" i="25"/>
  <c r="Y310" i="25"/>
  <c r="D310" i="6"/>
  <c r="M310" i="6"/>
  <c r="X310" i="6"/>
  <c r="J310" i="5"/>
  <c r="F310" i="4"/>
  <c r="AC310" i="4" s="1"/>
  <c r="Z310" i="4"/>
  <c r="V310" i="3"/>
  <c r="J264" i="21"/>
  <c r="D310" i="21"/>
  <c r="M310" i="21"/>
  <c r="Y310" i="21"/>
  <c r="J310" i="20"/>
  <c r="F310" i="19"/>
  <c r="AA310" i="19"/>
  <c r="W310" i="18"/>
  <c r="E310" i="18"/>
  <c r="E264" i="12"/>
  <c r="Y264" i="12"/>
  <c r="R310" i="12"/>
  <c r="E310" i="11"/>
  <c r="Y310" i="11"/>
  <c r="AD310" i="11" s="1"/>
  <c r="U310" i="10"/>
  <c r="E310" i="6"/>
  <c r="Y310" i="6"/>
  <c r="U310" i="5"/>
  <c r="D310" i="3"/>
  <c r="M310" i="3"/>
  <c r="X310" i="3"/>
  <c r="F264" i="1"/>
  <c r="AC264" i="1" s="1"/>
  <c r="I264" i="1" s="1"/>
  <c r="E310" i="21"/>
  <c r="Z310" i="21"/>
  <c r="AE310" i="21" s="1"/>
  <c r="V310" i="20"/>
  <c r="J310" i="12"/>
  <c r="S310" i="12"/>
  <c r="F310" i="11"/>
  <c r="AC310" i="11" s="1"/>
  <c r="Z310" i="11"/>
  <c r="V310" i="10"/>
  <c r="Z310" i="15"/>
  <c r="D310" i="10"/>
  <c r="M310" i="10"/>
  <c r="X310" i="10"/>
  <c r="K307" i="23"/>
  <c r="U310" i="25"/>
  <c r="D310" i="25"/>
  <c r="D310" i="5"/>
  <c r="M310" i="5"/>
  <c r="X310" i="5"/>
  <c r="J310" i="4"/>
  <c r="F310" i="3"/>
  <c r="AC310" i="3" s="1"/>
  <c r="Z310" i="3"/>
  <c r="V310" i="22"/>
  <c r="D310" i="20"/>
  <c r="M310" i="20"/>
  <c r="Y310" i="20"/>
  <c r="F264" i="19"/>
  <c r="AA264" i="19"/>
  <c r="W264" i="19"/>
  <c r="J310" i="19"/>
  <c r="R264" i="12"/>
  <c r="V310" i="12"/>
  <c r="R310" i="11"/>
  <c r="E310" i="10"/>
  <c r="Y310" i="10"/>
  <c r="V310" i="25"/>
  <c r="U264" i="5"/>
  <c r="E310" i="5"/>
  <c r="Y310" i="5"/>
  <c r="AD310" i="5" s="1"/>
  <c r="U310" i="4"/>
  <c r="W310" i="22"/>
  <c r="E310" i="20"/>
  <c r="Z310" i="20"/>
  <c r="AE310" i="20" s="1"/>
  <c r="V310" i="19"/>
  <c r="D310" i="12"/>
  <c r="M310" i="12"/>
  <c r="X310" i="12"/>
  <c r="J310" i="11"/>
  <c r="S310" i="11"/>
  <c r="F310" i="10"/>
  <c r="AC310" i="10" s="1"/>
  <c r="Z310" i="10"/>
  <c r="V310" i="9"/>
  <c r="E310" i="9"/>
  <c r="U310" i="9"/>
  <c r="V264" i="25"/>
  <c r="R264" i="25"/>
  <c r="M310" i="25"/>
  <c r="X310" i="25"/>
  <c r="J310" i="6"/>
  <c r="F310" i="5"/>
  <c r="Z310" i="5"/>
  <c r="V310" i="4"/>
  <c r="D310" i="22"/>
  <c r="M310" i="22"/>
  <c r="Y310" i="22"/>
  <c r="J310" i="21"/>
  <c r="F310" i="20"/>
  <c r="AD310" i="20" s="1"/>
  <c r="I310" i="20" s="1"/>
  <c r="AA310" i="20"/>
  <c r="W310" i="19"/>
  <c r="E310" i="12"/>
  <c r="Y310" i="12"/>
  <c r="AD310" i="12" s="1"/>
  <c r="U310" i="11"/>
  <c r="R264" i="9"/>
  <c r="F264" i="16"/>
  <c r="Z264" i="16"/>
  <c r="V264" i="16"/>
  <c r="U264" i="16"/>
  <c r="F264" i="15"/>
  <c r="Z264" i="15"/>
  <c r="V264" i="15"/>
  <c r="R264" i="15"/>
  <c r="R310" i="13"/>
  <c r="V310" i="1"/>
  <c r="E310" i="1"/>
  <c r="U310" i="1"/>
  <c r="E264" i="22"/>
  <c r="Z264" i="22"/>
  <c r="AE264" i="22" s="1"/>
  <c r="E264" i="20"/>
  <c r="Z264" i="20"/>
  <c r="W264" i="18"/>
  <c r="D264" i="16"/>
  <c r="P264" i="16"/>
  <c r="X264" i="16"/>
  <c r="M264" i="16"/>
  <c r="S264" i="16"/>
  <c r="M310" i="13"/>
  <c r="N310" i="13" s="1"/>
  <c r="E264" i="5"/>
  <c r="Y264" i="5"/>
  <c r="U264" i="4"/>
  <c r="E264" i="3"/>
  <c r="Y264" i="3"/>
  <c r="Y310" i="9"/>
  <c r="AD310" i="9" s="1"/>
  <c r="E264" i="16"/>
  <c r="Y264" i="16"/>
  <c r="AD264" i="16" s="1"/>
  <c r="D310" i="13"/>
  <c r="U264" i="6"/>
  <c r="U264" i="1"/>
  <c r="D264" i="21"/>
  <c r="M264" i="21"/>
  <c r="Y264" i="21"/>
  <c r="W264" i="21"/>
  <c r="E264" i="18"/>
  <c r="Z264" i="18"/>
  <c r="F310" i="9"/>
  <c r="Z310" i="9"/>
  <c r="V264" i="17"/>
  <c r="R264" i="17"/>
  <c r="U264" i="17"/>
  <c r="D264" i="14"/>
  <c r="P264" i="14"/>
  <c r="X264" i="14"/>
  <c r="V264" i="14"/>
  <c r="V310" i="13"/>
  <c r="E310" i="13"/>
  <c r="D264" i="4"/>
  <c r="M264" i="4"/>
  <c r="X264" i="4"/>
  <c r="E264" i="11"/>
  <c r="Y264" i="11"/>
  <c r="AD264" i="11" s="1"/>
  <c r="E264" i="9"/>
  <c r="Y264" i="9"/>
  <c r="D264" i="17"/>
  <c r="P264" i="17"/>
  <c r="X264" i="17"/>
  <c r="G264" i="17" s="1"/>
  <c r="M264" i="17"/>
  <c r="N264" i="17" s="1"/>
  <c r="S264" i="17"/>
  <c r="D264" i="15"/>
  <c r="X264" i="15"/>
  <c r="M264" i="15"/>
  <c r="P310" i="13"/>
  <c r="X310" i="13"/>
  <c r="G310" i="13" s="1"/>
  <c r="D264" i="6"/>
  <c r="M264" i="6"/>
  <c r="X264" i="6"/>
  <c r="J264" i="22"/>
  <c r="F264" i="21"/>
  <c r="AA264" i="21"/>
  <c r="J310" i="18"/>
  <c r="F264" i="9"/>
  <c r="Z264" i="9"/>
  <c r="R264" i="14"/>
  <c r="E264" i="17"/>
  <c r="Y264" i="17"/>
  <c r="R264" i="16"/>
  <c r="Y310" i="13"/>
  <c r="AD310" i="13" s="1"/>
  <c r="J264" i="5"/>
  <c r="V264" i="5"/>
  <c r="E264" i="1"/>
  <c r="Y264" i="1"/>
  <c r="AD264" i="1" s="1"/>
  <c r="E264" i="19"/>
  <c r="Z264" i="19"/>
  <c r="AE264" i="19" s="1"/>
  <c r="V264" i="12"/>
  <c r="J310" i="9"/>
  <c r="E264" i="15"/>
  <c r="Y264" i="15"/>
  <c r="F264" i="14"/>
  <c r="Z264" i="14"/>
  <c r="F264" i="6"/>
  <c r="AC264" i="6" s="1"/>
  <c r="Z264" i="6"/>
  <c r="F264" i="22"/>
  <c r="AA264" i="22"/>
  <c r="F264" i="20"/>
  <c r="AA264" i="20"/>
  <c r="W264" i="20"/>
  <c r="F264" i="10"/>
  <c r="Z264" i="10"/>
  <c r="M264" i="14"/>
  <c r="S264" i="14"/>
  <c r="M264" i="13"/>
  <c r="S264" i="13"/>
  <c r="V264" i="13"/>
  <c r="F264" i="11"/>
  <c r="AC264" i="11" s="1"/>
  <c r="Z264" i="11"/>
  <c r="S264" i="15"/>
  <c r="D310" i="1"/>
  <c r="Z310" i="18"/>
  <c r="AE310" i="18" s="1"/>
  <c r="F264" i="12"/>
  <c r="Z264" i="12"/>
  <c r="F264" i="18"/>
  <c r="AA264" i="18"/>
  <c r="F310" i="18"/>
  <c r="AA310" i="18"/>
  <c r="U264" i="15"/>
  <c r="P264" i="15"/>
  <c r="E264" i="14"/>
  <c r="Y264" i="14"/>
  <c r="E264" i="4"/>
  <c r="Y264" i="4"/>
  <c r="Y310" i="1"/>
  <c r="AD310" i="1" s="1"/>
  <c r="U264" i="13"/>
  <c r="E264" i="6"/>
  <c r="Y264" i="6"/>
  <c r="F264" i="3"/>
  <c r="Z264" i="3"/>
  <c r="J264" i="1"/>
  <c r="F310" i="1"/>
  <c r="AC310" i="1" s="1"/>
  <c r="I310" i="1" s="1"/>
  <c r="Z310" i="1"/>
  <c r="D264" i="22"/>
  <c r="M264" i="22"/>
  <c r="Y264" i="22"/>
  <c r="W264" i="22"/>
  <c r="D264" i="20"/>
  <c r="M264" i="20"/>
  <c r="Y264" i="20"/>
  <c r="J264" i="20"/>
  <c r="D264" i="19"/>
  <c r="M264" i="19"/>
  <c r="Y264" i="19"/>
  <c r="J264" i="19"/>
  <c r="D264" i="18"/>
  <c r="M264" i="18"/>
  <c r="Y264" i="18"/>
  <c r="J264" i="18"/>
  <c r="M310" i="18"/>
  <c r="Y310" i="18"/>
  <c r="D264" i="12"/>
  <c r="M264" i="12"/>
  <c r="X264" i="12"/>
  <c r="J264" i="12"/>
  <c r="S264" i="12"/>
  <c r="D264" i="11"/>
  <c r="M264" i="11"/>
  <c r="X264" i="11"/>
  <c r="J264" i="11"/>
  <c r="S264" i="11"/>
  <c r="D264" i="10"/>
  <c r="M264" i="10"/>
  <c r="X264" i="10"/>
  <c r="J264" i="10"/>
  <c r="S264" i="10"/>
  <c r="D264" i="9"/>
  <c r="M264" i="9"/>
  <c r="X264" i="9"/>
  <c r="J264" i="9"/>
  <c r="S264" i="9"/>
  <c r="M310" i="9"/>
  <c r="X310" i="9"/>
  <c r="U264" i="14"/>
  <c r="E264" i="13"/>
  <c r="Y264" i="13"/>
  <c r="AD264" i="13" s="1"/>
  <c r="F264" i="4"/>
  <c r="AC264" i="4" s="1"/>
  <c r="Z264" i="4"/>
  <c r="P264" i="4" s="1"/>
  <c r="J264" i="3"/>
  <c r="D264" i="1"/>
  <c r="M264" i="1"/>
  <c r="X264" i="1"/>
  <c r="G264" i="1" s="1"/>
  <c r="V264" i="1"/>
  <c r="J310" i="1"/>
  <c r="V264" i="21"/>
  <c r="F264" i="13"/>
  <c r="Z264" i="13"/>
  <c r="J264" i="6"/>
  <c r="V264" i="6"/>
  <c r="D264" i="5"/>
  <c r="M264" i="5"/>
  <c r="X264" i="5"/>
  <c r="U264" i="3"/>
  <c r="R310" i="9"/>
  <c r="F264" i="5"/>
  <c r="AC264" i="5" s="1"/>
  <c r="Z264" i="5"/>
  <c r="J264" i="4"/>
  <c r="V264" i="4"/>
  <c r="D264" i="3"/>
  <c r="M264" i="3"/>
  <c r="X264" i="3"/>
  <c r="V264" i="3"/>
  <c r="M310" i="1"/>
  <c r="X310" i="1"/>
  <c r="V264" i="22"/>
  <c r="E264" i="21"/>
  <c r="Z264" i="21"/>
  <c r="V264" i="20"/>
  <c r="V264" i="19"/>
  <c r="V264" i="18"/>
  <c r="D310" i="18"/>
  <c r="U264" i="12"/>
  <c r="U264" i="11"/>
  <c r="U264" i="10"/>
  <c r="U264" i="9"/>
  <c r="D310" i="9"/>
  <c r="S310" i="9"/>
  <c r="V264" i="11"/>
  <c r="V264" i="10"/>
  <c r="V264" i="9"/>
  <c r="P261" i="23"/>
  <c r="N261" i="23"/>
  <c r="O261" i="23" s="1"/>
  <c r="AB261" i="23"/>
  <c r="I261" i="23" s="1"/>
  <c r="G261" i="23"/>
  <c r="AB307" i="23"/>
  <c r="G307" i="23"/>
  <c r="K261" i="23"/>
  <c r="L261" i="23" s="1"/>
  <c r="AD264" i="17" l="1"/>
  <c r="O310" i="16"/>
  <c r="AD264" i="15"/>
  <c r="AD264" i="14"/>
  <c r="I310" i="13"/>
  <c r="AD310" i="18"/>
  <c r="AE264" i="18"/>
  <c r="AE264" i="20"/>
  <c r="AD310" i="19"/>
  <c r="G310" i="14"/>
  <c r="AC310" i="14"/>
  <c r="I310" i="14" s="1"/>
  <c r="I310" i="18"/>
  <c r="AC264" i="10"/>
  <c r="I264" i="10" s="1"/>
  <c r="K310" i="11"/>
  <c r="AC310" i="12"/>
  <c r="I310" i="12" s="1"/>
  <c r="G310" i="15"/>
  <c r="AC310" i="15"/>
  <c r="I310" i="15" s="1"/>
  <c r="I264" i="11"/>
  <c r="K264" i="1"/>
  <c r="AD264" i="18"/>
  <c r="I264" i="18" s="1"/>
  <c r="AC264" i="15"/>
  <c r="I264" i="15" s="1"/>
  <c r="K310" i="19"/>
  <c r="AD264" i="12"/>
  <c r="K310" i="22"/>
  <c r="AD310" i="22"/>
  <c r="AD264" i="25"/>
  <c r="AC264" i="14"/>
  <c r="I264" i="14" s="1"/>
  <c r="I264" i="5"/>
  <c r="AC264" i="13"/>
  <c r="I264" i="13" s="1"/>
  <c r="AD264" i="20"/>
  <c r="I264" i="20" s="1"/>
  <c r="AC264" i="9"/>
  <c r="AD264" i="3"/>
  <c r="I310" i="3"/>
  <c r="G310" i="17"/>
  <c r="AC310" i="17"/>
  <c r="I310" i="17" s="1"/>
  <c r="AC264" i="3"/>
  <c r="I264" i="3" s="1"/>
  <c r="AC264" i="12"/>
  <c r="G310" i="5"/>
  <c r="AC310" i="5"/>
  <c r="I310" i="5" s="1"/>
  <c r="AD310" i="6"/>
  <c r="I310" i="6" s="1"/>
  <c r="AD310" i="25"/>
  <c r="AD310" i="21"/>
  <c r="I310" i="21" s="1"/>
  <c r="AC264" i="17"/>
  <c r="I264" i="17" s="1"/>
  <c r="AD264" i="4"/>
  <c r="I264" i="4" s="1"/>
  <c r="I310" i="11"/>
  <c r="AD264" i="6"/>
  <c r="I264" i="6" s="1"/>
  <c r="AD264" i="22"/>
  <c r="I264" i="22" s="1"/>
  <c r="AD264" i="9"/>
  <c r="AD310" i="10"/>
  <c r="AD264" i="19"/>
  <c r="I264" i="19" s="1"/>
  <c r="AD310" i="4"/>
  <c r="I310" i="4" s="1"/>
  <c r="AE310" i="22"/>
  <c r="AE264" i="21"/>
  <c r="AD264" i="21"/>
  <c r="AC310" i="9"/>
  <c r="I310" i="9" s="1"/>
  <c r="AD264" i="5"/>
  <c r="AC264" i="16"/>
  <c r="I264" i="16" s="1"/>
  <c r="I310" i="10"/>
  <c r="AE310" i="19"/>
  <c r="I310" i="19" s="1"/>
  <c r="AC310" i="25"/>
  <c r="I310" i="25" s="1"/>
  <c r="AD310" i="3"/>
  <c r="AC264" i="25"/>
  <c r="O264" i="17"/>
  <c r="K310" i="4"/>
  <c r="N310" i="15"/>
  <c r="O310" i="15" s="1"/>
  <c r="K310" i="6"/>
  <c r="G310" i="6"/>
  <c r="N264" i="4"/>
  <c r="O264" i="4" s="1"/>
  <c r="K310" i="1"/>
  <c r="L310" i="1" s="1"/>
  <c r="K264" i="22"/>
  <c r="L264" i="22" s="1"/>
  <c r="N264" i="15"/>
  <c r="O264" i="15" s="1"/>
  <c r="K264" i="5"/>
  <c r="K310" i="12"/>
  <c r="L310" i="12" s="1"/>
  <c r="P264" i="21"/>
  <c r="G264" i="25"/>
  <c r="N310" i="17"/>
  <c r="O310" i="17" s="1"/>
  <c r="K264" i="6"/>
  <c r="L264" i="6" s="1"/>
  <c r="N264" i="6"/>
  <c r="O264" i="6" s="1"/>
  <c r="N264" i="21"/>
  <c r="O264" i="21" s="1"/>
  <c r="K264" i="21"/>
  <c r="K264" i="19"/>
  <c r="L264" i="19" s="1"/>
  <c r="G264" i="19"/>
  <c r="K264" i="10"/>
  <c r="L264" i="10" s="1"/>
  <c r="N264" i="25"/>
  <c r="O264" i="25" s="1"/>
  <c r="K264" i="25"/>
  <c r="L264" i="25" s="1"/>
  <c r="G310" i="25"/>
  <c r="AA264" i="16"/>
  <c r="AB264" i="18"/>
  <c r="G310" i="9"/>
  <c r="P264" i="25"/>
  <c r="O310" i="13"/>
  <c r="G264" i="21"/>
  <c r="N264" i="16"/>
  <c r="O264" i="16" s="1"/>
  <c r="G310" i="21"/>
  <c r="K310" i="9"/>
  <c r="L310" i="9" s="1"/>
  <c r="G264" i="16"/>
  <c r="K310" i="21"/>
  <c r="L310" i="21" s="1"/>
  <c r="L310" i="6"/>
  <c r="L310" i="11"/>
  <c r="N310" i="14"/>
  <c r="O310" i="14" s="1"/>
  <c r="K264" i="18"/>
  <c r="L264" i="18" s="1"/>
  <c r="P264" i="6"/>
  <c r="K310" i="25"/>
  <c r="L310" i="25" s="1"/>
  <c r="L264" i="5"/>
  <c r="L310" i="22"/>
  <c r="P310" i="18"/>
  <c r="N310" i="18"/>
  <c r="O310" i="18" s="1"/>
  <c r="P310" i="20"/>
  <c r="N310" i="20"/>
  <c r="O310" i="20" s="1"/>
  <c r="K310" i="20"/>
  <c r="L310" i="20" s="1"/>
  <c r="G310" i="4"/>
  <c r="P310" i="19"/>
  <c r="N310" i="19"/>
  <c r="O310" i="19" s="1"/>
  <c r="N310" i="3"/>
  <c r="O310" i="3" s="1"/>
  <c r="P310" i="3"/>
  <c r="P310" i="22"/>
  <c r="N310" i="22"/>
  <c r="O310" i="22" s="1"/>
  <c r="P310" i="12"/>
  <c r="N310" i="12"/>
  <c r="O310" i="12" s="1"/>
  <c r="K310" i="5"/>
  <c r="L310" i="5" s="1"/>
  <c r="P310" i="1"/>
  <c r="N310" i="1"/>
  <c r="O310" i="1" s="1"/>
  <c r="N310" i="5"/>
  <c r="O310" i="5" s="1"/>
  <c r="P310" i="5"/>
  <c r="N310" i="4"/>
  <c r="O310" i="4" s="1"/>
  <c r="P310" i="4"/>
  <c r="P310" i="9"/>
  <c r="N310" i="9"/>
  <c r="O310" i="9" s="1"/>
  <c r="P310" i="21"/>
  <c r="N310" i="21"/>
  <c r="O310" i="21" s="1"/>
  <c r="G310" i="22"/>
  <c r="G264" i="15"/>
  <c r="L310" i="19"/>
  <c r="N310" i="6"/>
  <c r="O310" i="6" s="1"/>
  <c r="P310" i="6"/>
  <c r="K310" i="10"/>
  <c r="L310" i="10" s="1"/>
  <c r="K264" i="20"/>
  <c r="L264" i="20" s="1"/>
  <c r="G310" i="3"/>
  <c r="G310" i="20"/>
  <c r="N310" i="25"/>
  <c r="O310" i="25" s="1"/>
  <c r="P310" i="25"/>
  <c r="G310" i="10"/>
  <c r="L310" i="4"/>
  <c r="P310" i="10"/>
  <c r="N310" i="10"/>
  <c r="O310" i="10" s="1"/>
  <c r="G310" i="11"/>
  <c r="P310" i="11"/>
  <c r="N310" i="11"/>
  <c r="O310" i="11" s="1"/>
  <c r="K310" i="3"/>
  <c r="L310" i="3" s="1"/>
  <c r="G310" i="19"/>
  <c r="G310" i="12"/>
  <c r="N264" i="14"/>
  <c r="O264" i="14" s="1"/>
  <c r="L264" i="21"/>
  <c r="K264" i="9"/>
  <c r="L264" i="9" s="1"/>
  <c r="K310" i="18"/>
  <c r="L310" i="18" s="1"/>
  <c r="K264" i="4"/>
  <c r="L264" i="4" s="1"/>
  <c r="G264" i="9"/>
  <c r="N264" i="13"/>
  <c r="O264" i="13" s="1"/>
  <c r="N264" i="3"/>
  <c r="O264" i="3" s="1"/>
  <c r="P264" i="3"/>
  <c r="K264" i="3"/>
  <c r="L264" i="3" s="1"/>
  <c r="N264" i="9"/>
  <c r="O264" i="9" s="1"/>
  <c r="P264" i="9"/>
  <c r="G264" i="22"/>
  <c r="N264" i="22"/>
  <c r="O264" i="22" s="1"/>
  <c r="P264" i="22"/>
  <c r="G264" i="11"/>
  <c r="N264" i="5"/>
  <c r="O264" i="5" s="1"/>
  <c r="P264" i="5"/>
  <c r="G264" i="13"/>
  <c r="N264" i="1"/>
  <c r="O264" i="1" s="1"/>
  <c r="P264" i="1"/>
  <c r="G264" i="4"/>
  <c r="K264" i="12"/>
  <c r="L264" i="12" s="1"/>
  <c r="N264" i="19"/>
  <c r="O264" i="19" s="1"/>
  <c r="P264" i="19"/>
  <c r="G264" i="3"/>
  <c r="K264" i="11"/>
  <c r="L264" i="11" s="1"/>
  <c r="N264" i="18"/>
  <c r="O264" i="18" s="1"/>
  <c r="P264" i="18"/>
  <c r="G310" i="1"/>
  <c r="G310" i="18"/>
  <c r="G264" i="14"/>
  <c r="N264" i="12"/>
  <c r="O264" i="12" s="1"/>
  <c r="P264" i="12"/>
  <c r="G264" i="20"/>
  <c r="N264" i="20"/>
  <c r="O264" i="20" s="1"/>
  <c r="P264" i="20"/>
  <c r="G264" i="12"/>
  <c r="N264" i="11"/>
  <c r="O264" i="11" s="1"/>
  <c r="P264" i="11"/>
  <c r="L264" i="1"/>
  <c r="G264" i="18"/>
  <c r="G264" i="6"/>
  <c r="G264" i="5"/>
  <c r="N264" i="10"/>
  <c r="O264" i="10" s="1"/>
  <c r="P264" i="10"/>
  <c r="G264" i="10"/>
  <c r="I264" i="21" l="1"/>
  <c r="I264" i="25"/>
  <c r="I310" i="22"/>
  <c r="I264" i="12"/>
  <c r="I264" i="9"/>
</calcChain>
</file>

<file path=xl/sharedStrings.xml><?xml version="1.0" encoding="utf-8"?>
<sst xmlns="http://schemas.openxmlformats.org/spreadsheetml/2006/main" count="14140" uniqueCount="611">
  <si>
    <t>NHS England</t>
  </si>
  <si>
    <t>Allocations</t>
  </si>
  <si>
    <t>Specialised Services</t>
  </si>
  <si>
    <t>Baseline adjustment</t>
  </si>
  <si>
    <t>Adjusted baseline</t>
  </si>
  <si>
    <t>Opening DfT per capita</t>
  </si>
  <si>
    <t>Minimum allocation</t>
  </si>
  <si>
    <t>Minimum growth</t>
  </si>
  <si>
    <t>Minimum per capita growth</t>
  </si>
  <si>
    <t>Final allocation after place-based pace of change</t>
  </si>
  <si>
    <t>Final growth</t>
  </si>
  <si>
    <t>Final per capita growth</t>
  </si>
  <si>
    <t>Final closing DfT</t>
  </si>
  <si>
    <t>Estimated 12 month average registered population</t>
  </si>
  <si>
    <t>Closing Target</t>
  </si>
  <si>
    <t>Opening Target</t>
  </si>
  <si>
    <t>Code</t>
  </si>
  <si>
    <t>£000</t>
  </si>
  <si>
    <t>%</t>
  </si>
  <si>
    <t>00C</t>
  </si>
  <si>
    <t>NHS Darlington CCG</t>
  </si>
  <si>
    <t>00D</t>
  </si>
  <si>
    <t>NHS Durham Dales, Easington and Sedgefield CCG</t>
  </si>
  <si>
    <t>03D</t>
  </si>
  <si>
    <t>NHS Hambleton, Richmondshire and Whitby CCG</t>
  </si>
  <si>
    <t>00K</t>
  </si>
  <si>
    <t>NHS Hartlepool and Stockton-on-Tees CCG</t>
  </si>
  <si>
    <t>13T</t>
  </si>
  <si>
    <t>NHS Newcastle Gateshead CCG</t>
  </si>
  <si>
    <t>01H</t>
  </si>
  <si>
    <t>NHS North Cumbria CCG</t>
  </si>
  <si>
    <t>00J</t>
  </si>
  <si>
    <t>NHS North Durham CCG</t>
  </si>
  <si>
    <t>99C</t>
  </si>
  <si>
    <t>NHS North Tyneside CCG</t>
  </si>
  <si>
    <t>00L</t>
  </si>
  <si>
    <t>NHS Northumberland CCG</t>
  </si>
  <si>
    <t>00M</t>
  </si>
  <si>
    <t>NHS South Tees CCG</t>
  </si>
  <si>
    <t>00N</t>
  </si>
  <si>
    <t>NHS South Tyneside CCG</t>
  </si>
  <si>
    <t>00P</t>
  </si>
  <si>
    <t>NHS Sunderland CCG</t>
  </si>
  <si>
    <t>QHM</t>
  </si>
  <si>
    <t>Cumbria and North East STP</t>
  </si>
  <si>
    <t>02N</t>
  </si>
  <si>
    <t>NHS Airedale, Wharfedale and Craven CCG</t>
  </si>
  <si>
    <t>02W</t>
  </si>
  <si>
    <t>NHS Bradford City CCG</t>
  </si>
  <si>
    <t>02R</t>
  </si>
  <si>
    <t>NHS Bradford Districts CCG</t>
  </si>
  <si>
    <t>02T</t>
  </si>
  <si>
    <t>NHS Calderdale CCG</t>
  </si>
  <si>
    <t>03A</t>
  </si>
  <si>
    <t>NHS Greater Huddersfield CCG</t>
  </si>
  <si>
    <t>03E</t>
  </si>
  <si>
    <t>NHS Harrogate and Rural District CCG</t>
  </si>
  <si>
    <t>15F</t>
  </si>
  <si>
    <t>NHS Leeds CCG</t>
  </si>
  <si>
    <t>03J</t>
  </si>
  <si>
    <t>NHS North Kirklees CCG</t>
  </si>
  <si>
    <t>03R</t>
  </si>
  <si>
    <t>NHS Wakefield CCG</t>
  </si>
  <si>
    <t>QWO</t>
  </si>
  <si>
    <t>West Yorkshire and Harrogate (Health &amp; Care Partnership) STP</t>
  </si>
  <si>
    <t>02Y</t>
  </si>
  <si>
    <t>NHS East Riding of Yorkshire CCG</t>
  </si>
  <si>
    <t>03F</t>
  </si>
  <si>
    <t>NHS Hull CCG</t>
  </si>
  <si>
    <t>03H</t>
  </si>
  <si>
    <t>NHS North East Lincolnshire CCG</t>
  </si>
  <si>
    <t>03K</t>
  </si>
  <si>
    <t>NHS North Lincolnshire CCG</t>
  </si>
  <si>
    <t>03M</t>
  </si>
  <si>
    <t>NHS Scarborough and Ryedale CCG</t>
  </si>
  <si>
    <t>03Q</t>
  </si>
  <si>
    <t>NHS Vale of York CCG</t>
  </si>
  <si>
    <t>QOQ</t>
  </si>
  <si>
    <t>Humber, Coast and Vale STP</t>
  </si>
  <si>
    <t>02P</t>
  </si>
  <si>
    <t>NHS Barnsley CCG</t>
  </si>
  <si>
    <t>02Q</t>
  </si>
  <si>
    <t>NHS Bassetlaw CCG</t>
  </si>
  <si>
    <t>02X</t>
  </si>
  <si>
    <t>NHS Doncaster CCG</t>
  </si>
  <si>
    <t>03L</t>
  </si>
  <si>
    <t>NHS Rotherham CCG</t>
  </si>
  <si>
    <t>03N</t>
  </si>
  <si>
    <t>NHS Sheffield CCG</t>
  </si>
  <si>
    <t>QF7</t>
  </si>
  <si>
    <t>South Yorkshire and Bassetlaw STP</t>
  </si>
  <si>
    <t>Y63</t>
  </si>
  <si>
    <t>North East and Yorkshire</t>
  </si>
  <si>
    <t>00Q</t>
  </si>
  <si>
    <t>NHS Blackburn with Darwen CCG</t>
  </si>
  <si>
    <t>00R</t>
  </si>
  <si>
    <t>NHS Blackpool CCG</t>
  </si>
  <si>
    <t>00X</t>
  </si>
  <si>
    <t>NHS Chorley and South Ribble CCG</t>
  </si>
  <si>
    <t>01A</t>
  </si>
  <si>
    <t>NHS East Lancashire CCG</t>
  </si>
  <si>
    <t>02M</t>
  </si>
  <si>
    <t>NHS Fylde and Wyre CCG</t>
  </si>
  <si>
    <t>01E</t>
  </si>
  <si>
    <t>NHS Greater Preston CCG</t>
  </si>
  <si>
    <t>01K</t>
  </si>
  <si>
    <t>NHS Morecambe Bay CCG</t>
  </si>
  <si>
    <t>02G</t>
  </si>
  <si>
    <t>NHS West Lancashire CCG</t>
  </si>
  <si>
    <t>QE1</t>
  </si>
  <si>
    <t>Healthier Lancashire and South Cumbria STP</t>
  </si>
  <si>
    <t>00T</t>
  </si>
  <si>
    <t>NHS Bolton CCG</t>
  </si>
  <si>
    <t>00V</t>
  </si>
  <si>
    <t>NHS Bury CCG</t>
  </si>
  <si>
    <t>01D</t>
  </si>
  <si>
    <t>NHS Heywood, Middleton and Rochdale CCG</t>
  </si>
  <si>
    <t>14L</t>
  </si>
  <si>
    <t>NHS Manchester CCG</t>
  </si>
  <si>
    <t>00Y</t>
  </si>
  <si>
    <t>NHS Oldham CCG</t>
  </si>
  <si>
    <t>01G</t>
  </si>
  <si>
    <t>NHS Salford CCG</t>
  </si>
  <si>
    <t>01W</t>
  </si>
  <si>
    <t>NHS Stockport CCG</t>
  </si>
  <si>
    <t>01Y</t>
  </si>
  <si>
    <t>NHS Tameside and Glossop CCG</t>
  </si>
  <si>
    <t>02A</t>
  </si>
  <si>
    <t>NHS Trafford CCG</t>
  </si>
  <si>
    <t>02H</t>
  </si>
  <si>
    <t>NHS Wigan Borough CCG</t>
  </si>
  <si>
    <t>QOP</t>
  </si>
  <si>
    <t>Greater Manchester Health and Social Care Partnership (STP)</t>
  </si>
  <si>
    <t>01C</t>
  </si>
  <si>
    <t>NHS Eastern Cheshire CCG</t>
  </si>
  <si>
    <t>01F</t>
  </si>
  <si>
    <t>NHS Halton CCG</t>
  </si>
  <si>
    <t>01J</t>
  </si>
  <si>
    <t>NHS Knowsley CCG</t>
  </si>
  <si>
    <t>99A</t>
  </si>
  <si>
    <t>NHS Liverpool CCG</t>
  </si>
  <si>
    <t>01R</t>
  </si>
  <si>
    <t>NHS South Cheshire CCG</t>
  </si>
  <si>
    <t>01T</t>
  </si>
  <si>
    <t>NHS South Sefton CCG</t>
  </si>
  <si>
    <t>01V</t>
  </si>
  <si>
    <t>NHS Southport and Formby CCG</t>
  </si>
  <si>
    <t>01X</t>
  </si>
  <si>
    <t>NHS St Helens CCG</t>
  </si>
  <si>
    <t>02D</t>
  </si>
  <si>
    <t>NHS Vale Royal CCG</t>
  </si>
  <si>
    <t>02E</t>
  </si>
  <si>
    <t>NHS Warrington CCG</t>
  </si>
  <si>
    <t>02F</t>
  </si>
  <si>
    <t>NHS West Cheshire CCG</t>
  </si>
  <si>
    <t>12F</t>
  </si>
  <si>
    <t>NHS Wirral CCG</t>
  </si>
  <si>
    <t>QYG</t>
  </si>
  <si>
    <t>Cheshire and Merseyside STP</t>
  </si>
  <si>
    <t>Y62</t>
  </si>
  <si>
    <t>North West</t>
  </si>
  <si>
    <t>04Y</t>
  </si>
  <si>
    <t>NHS Cannock Chase CCG</t>
  </si>
  <si>
    <t>05D</t>
  </si>
  <si>
    <t>NHS East Staffordshire CCG</t>
  </si>
  <si>
    <t>05G</t>
  </si>
  <si>
    <t>NHS North Staffordshire CCG</t>
  </si>
  <si>
    <t>05Q</t>
  </si>
  <si>
    <t>NHS South East Staffordshire and Seisdon Peninsula CCG</t>
  </si>
  <si>
    <t>05V</t>
  </si>
  <si>
    <t>NHS Stafford and Surrounds CCG</t>
  </si>
  <si>
    <t>05W</t>
  </si>
  <si>
    <t>NHS Stoke on Trent CCG</t>
  </si>
  <si>
    <t>QNC</t>
  </si>
  <si>
    <t>Staffordshire and Stoke on Trent STP</t>
  </si>
  <si>
    <t>05N</t>
  </si>
  <si>
    <t>NHS Shropshire CCG</t>
  </si>
  <si>
    <t>05X</t>
  </si>
  <si>
    <t>NHS Telford and Wrekin CCG</t>
  </si>
  <si>
    <t>QOC</t>
  </si>
  <si>
    <t>Shropshire and Telford and Wrekin STP</t>
  </si>
  <si>
    <t>15M</t>
  </si>
  <si>
    <t>NHS Derby and Derbyshire CCG</t>
  </si>
  <si>
    <t>QJ2</t>
  </si>
  <si>
    <t>Joined Up Care Derbyshire STP</t>
  </si>
  <si>
    <t>03T</t>
  </si>
  <si>
    <t>NHS Lincolnshire East CCG</t>
  </si>
  <si>
    <t>04D</t>
  </si>
  <si>
    <t>NHS Lincolnshire West CCG</t>
  </si>
  <si>
    <t>99D</t>
  </si>
  <si>
    <t>NHS South Lincolnshire CCG</t>
  </si>
  <si>
    <t>04Q</t>
  </si>
  <si>
    <t>NHS South West Lincolnshire CCG</t>
  </si>
  <si>
    <t>QJM</t>
  </si>
  <si>
    <t xml:space="preserve">Lincolnshire STP
</t>
  </si>
  <si>
    <t>04E</t>
  </si>
  <si>
    <t>NHS Mansfield and Ashfield CCG</t>
  </si>
  <si>
    <t>04H</t>
  </si>
  <si>
    <t>NHS Newark and Sherwood CCG</t>
  </si>
  <si>
    <t>04K</t>
  </si>
  <si>
    <t>NHS Nottingham City CCG</t>
  </si>
  <si>
    <t>04L</t>
  </si>
  <si>
    <t>NHS Nottingham North and East CCG</t>
  </si>
  <si>
    <t>04M</t>
  </si>
  <si>
    <t>NHS Nottingham West CCG</t>
  </si>
  <si>
    <t>04N</t>
  </si>
  <si>
    <t>NHS Rushcliffe CCG</t>
  </si>
  <si>
    <t>QT1</t>
  </si>
  <si>
    <t>Nottingham and Nottinghamshire Health and Care STP</t>
  </si>
  <si>
    <t>03W</t>
  </si>
  <si>
    <t>NHS East Leicestershire and Rutland CCG</t>
  </si>
  <si>
    <t>04C</t>
  </si>
  <si>
    <t>NHS Leicester City CCG</t>
  </si>
  <si>
    <t>04V</t>
  </si>
  <si>
    <t>NHS West Leicestershire CCG</t>
  </si>
  <si>
    <t>QK1</t>
  </si>
  <si>
    <t>Leicester, Leicestershire and Rutland STP</t>
  </si>
  <si>
    <t>05C</t>
  </si>
  <si>
    <t>NHS Dudley CCG</t>
  </si>
  <si>
    <t>05L</t>
  </si>
  <si>
    <t>NHS Sandwell and West Birmingham CCG</t>
  </si>
  <si>
    <t>05Y</t>
  </si>
  <si>
    <t>NHS Walsall CCG</t>
  </si>
  <si>
    <t>06A</t>
  </si>
  <si>
    <t>NHS Wolverhampton CCG</t>
  </si>
  <si>
    <t>QUA</t>
  </si>
  <si>
    <t>The Black Country and West Birmingham STP</t>
  </si>
  <si>
    <t>15E</t>
  </si>
  <si>
    <t>NHS Birmingham and Solihull CCG</t>
  </si>
  <si>
    <t>QHL</t>
  </si>
  <si>
    <t>Birmingham and Solihull STP</t>
  </si>
  <si>
    <t>05A</t>
  </si>
  <si>
    <t>NHS Coventry and Rugby CCG</t>
  </si>
  <si>
    <t>05R</t>
  </si>
  <si>
    <t>NHS South Warwickshire CCG</t>
  </si>
  <si>
    <t>05H</t>
  </si>
  <si>
    <t>NHS Warwickshire North CCG</t>
  </si>
  <si>
    <t>QWU</t>
  </si>
  <si>
    <t>Coventry and Warwickshire STP</t>
  </si>
  <si>
    <t>05F</t>
  </si>
  <si>
    <t>NHS Herefordshire CCG</t>
  </si>
  <si>
    <t>05J</t>
  </si>
  <si>
    <t>NHS Redditch and Bromsgrove CCG</t>
  </si>
  <si>
    <t>05T</t>
  </si>
  <si>
    <t>NHS South Worcestershire CCG</t>
  </si>
  <si>
    <t>06D</t>
  </si>
  <si>
    <t>NHS Wyre Forest CCG</t>
  </si>
  <si>
    <t>QGH</t>
  </si>
  <si>
    <t>Herefordshire and Worcestershire STP</t>
  </si>
  <si>
    <t>03V</t>
  </si>
  <si>
    <t>NHS Corby CCG</t>
  </si>
  <si>
    <t>04G</t>
  </si>
  <si>
    <t>NHS Nene CCG</t>
  </si>
  <si>
    <t>QPM</t>
  </si>
  <si>
    <t>Northamptonshire STP</t>
  </si>
  <si>
    <t>Y60</t>
  </si>
  <si>
    <t>Midlands</t>
  </si>
  <si>
    <t>06H</t>
  </si>
  <si>
    <t>NHS Cambridgeshire and Peterborough CCG</t>
  </si>
  <si>
    <t>QUE</t>
  </si>
  <si>
    <t>Cambridgeshire and Peterborough STP</t>
  </si>
  <si>
    <t>06M</t>
  </si>
  <si>
    <t>NHS Great Yarmouth and Waveney CCG</t>
  </si>
  <si>
    <t>06V</t>
  </si>
  <si>
    <t>NHS North Norfolk CCG</t>
  </si>
  <si>
    <t>06W</t>
  </si>
  <si>
    <t>NHS Norwich CCG</t>
  </si>
  <si>
    <t>06Y</t>
  </si>
  <si>
    <t>NHS South Norfolk CCG</t>
  </si>
  <si>
    <t>07J</t>
  </si>
  <si>
    <t>NHS West Norfolk CCG</t>
  </si>
  <si>
    <t>QMM</t>
  </si>
  <si>
    <t>Norfolk and Waveney Health &amp; Care Partnership (STP)</t>
  </si>
  <si>
    <t>06L</t>
  </si>
  <si>
    <t>NHS Ipswich and East Suffolk CCG</t>
  </si>
  <si>
    <t>06T</t>
  </si>
  <si>
    <t>NHS North East Essex CCG</t>
  </si>
  <si>
    <t>07K</t>
  </si>
  <si>
    <t>NHS West Suffolk CCG</t>
  </si>
  <si>
    <t>QJG</t>
  </si>
  <si>
    <t>Suffolk and North East Essex STP</t>
  </si>
  <si>
    <t>06F</t>
  </si>
  <si>
    <t>NHS Bedfordshire CCG</t>
  </si>
  <si>
    <t>06P</t>
  </si>
  <si>
    <t>NHS Luton CCG</t>
  </si>
  <si>
    <t>04F</t>
  </si>
  <si>
    <t>NHS Milton Keynes CCG</t>
  </si>
  <si>
    <t>QHG</t>
  </si>
  <si>
    <t>Bedfordshire, Luton and Milton Keynes STP</t>
  </si>
  <si>
    <t>06K</t>
  </si>
  <si>
    <t>NHS East and North Hertfordshire CCG</t>
  </si>
  <si>
    <t>06N</t>
  </si>
  <si>
    <t>NHS Herts Valleys CCG</t>
  </si>
  <si>
    <t>07H</t>
  </si>
  <si>
    <t>NHS West Essex CCG</t>
  </si>
  <si>
    <t>QM7</t>
  </si>
  <si>
    <t>Hertfordshire and West Essex STP</t>
  </si>
  <si>
    <t>99E</t>
  </si>
  <si>
    <t>NHS Basildon and Brentwood CCG</t>
  </si>
  <si>
    <t>99F</t>
  </si>
  <si>
    <t>NHS Castle Point and Rochford CCG</t>
  </si>
  <si>
    <t>06Q</t>
  </si>
  <si>
    <t>NHS Mid Essex CCG</t>
  </si>
  <si>
    <t>99G</t>
  </si>
  <si>
    <t>NHS Southend CCG</t>
  </si>
  <si>
    <t>07G</t>
  </si>
  <si>
    <t>NHS Thurrock CCG</t>
  </si>
  <si>
    <t>QH8</t>
  </si>
  <si>
    <t>Mid and South Essex STP</t>
  </si>
  <si>
    <t>Y61</t>
  </si>
  <si>
    <t>East of England</t>
  </si>
  <si>
    <t>07P</t>
  </si>
  <si>
    <t>NHS Brent CCG</t>
  </si>
  <si>
    <t>09A</t>
  </si>
  <si>
    <t>NHS Central London (Westminster) CCG</t>
  </si>
  <si>
    <t>07W</t>
  </si>
  <si>
    <t>NHS Ealing CCG</t>
  </si>
  <si>
    <t>08C</t>
  </si>
  <si>
    <t>NHS Hammersmith and Fulham CCG</t>
  </si>
  <si>
    <t>08E</t>
  </si>
  <si>
    <t>NHS Harrow CCG</t>
  </si>
  <si>
    <t>08G</t>
  </si>
  <si>
    <t>NHS Hillingdon CCG</t>
  </si>
  <si>
    <t>07Y</t>
  </si>
  <si>
    <t>NHS Hounslow CCG</t>
  </si>
  <si>
    <t>08Y</t>
  </si>
  <si>
    <t>NHS West London CCG</t>
  </si>
  <si>
    <t>QRV</t>
  </si>
  <si>
    <t>North West London Health &amp; Care Partnership (STP)</t>
  </si>
  <si>
    <t>07M</t>
  </si>
  <si>
    <t>NHS Barnet CCG</t>
  </si>
  <si>
    <t>07R</t>
  </si>
  <si>
    <t>NHS Camden CCG</t>
  </si>
  <si>
    <t>07X</t>
  </si>
  <si>
    <t>NHS Enfield CCG</t>
  </si>
  <si>
    <t>08D</t>
  </si>
  <si>
    <t>NHS Haringey CCG</t>
  </si>
  <si>
    <t>08H</t>
  </si>
  <si>
    <t>NHS Islington CCG</t>
  </si>
  <si>
    <t>QMJ</t>
  </si>
  <si>
    <t>North London Partners in Health &amp; Care (STP)</t>
  </si>
  <si>
    <t>07L</t>
  </si>
  <si>
    <t>NHS Barking and Dagenham CCG</t>
  </si>
  <si>
    <t>07T</t>
  </si>
  <si>
    <t>NHS City and Hackney CCG</t>
  </si>
  <si>
    <t>08F</t>
  </si>
  <si>
    <t>NHS Havering CCG</t>
  </si>
  <si>
    <t>08M</t>
  </si>
  <si>
    <t>NHS Newham CCG</t>
  </si>
  <si>
    <t>08N</t>
  </si>
  <si>
    <t>NHS Redbridge CCG</t>
  </si>
  <si>
    <t>08V</t>
  </si>
  <si>
    <t>NHS Tower Hamlets CCG</t>
  </si>
  <si>
    <t>08W</t>
  </si>
  <si>
    <t>NHS Waltham Forest CCG</t>
  </si>
  <si>
    <t>QMF</t>
  </si>
  <si>
    <t>East London Health &amp; Care Partnership (STP)</t>
  </si>
  <si>
    <t>07N</t>
  </si>
  <si>
    <t>NHS Bexley CCG</t>
  </si>
  <si>
    <t>07Q</t>
  </si>
  <si>
    <t>NHS Bromley CCG</t>
  </si>
  <si>
    <t>08A</t>
  </si>
  <si>
    <t>NHS Greenwich CCG</t>
  </si>
  <si>
    <t>08K</t>
  </si>
  <si>
    <t>NHS Lambeth CCG</t>
  </si>
  <si>
    <t>08L</t>
  </si>
  <si>
    <t>NHS Lewisham CCG</t>
  </si>
  <si>
    <t>08Q</t>
  </si>
  <si>
    <t>NHS Southwark CCG</t>
  </si>
  <si>
    <t>QKK</t>
  </si>
  <si>
    <t>Our Healthier South East London STP</t>
  </si>
  <si>
    <t>07V</t>
  </si>
  <si>
    <t>NHS Croydon CCG</t>
  </si>
  <si>
    <t>08J</t>
  </si>
  <si>
    <t>NHS Kingston CCG</t>
  </si>
  <si>
    <t>08R</t>
  </si>
  <si>
    <t>NHS Merton CCG</t>
  </si>
  <si>
    <t>08P</t>
  </si>
  <si>
    <t>NHS Richmond CCG</t>
  </si>
  <si>
    <t>08T</t>
  </si>
  <si>
    <t>NHS Sutton CCG</t>
  </si>
  <si>
    <t>08X</t>
  </si>
  <si>
    <t>NHS Wandsworth CCG</t>
  </si>
  <si>
    <t>QWE</t>
  </si>
  <si>
    <t>South West London Health &amp; Care Partnership (STP)</t>
  </si>
  <si>
    <t>Y56</t>
  </si>
  <si>
    <t>London</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</si>
  <si>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</si>
  <si>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</si>
  <si>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</si>
  <si>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</si>
  <si>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</si>
  <si>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</si>
  <si>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</si>
  <si>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</si>
  <si>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</si>
  <si>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</si>
  <si>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</si>
  <si>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</si>
  <si>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</si>
  <si>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</si>
  <si>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</si>
  <si>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</si>
  <si>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QKS</t>
  </si>
  <si>
    <t>Kent and Medway STP</t>
  </si>
  <si>
    <t>09D</t>
  </si>
  <si>
    <t>NHS Brighton and Hove CCG</t>
  </si>
  <si>
    <t>09G</t>
  </si>
  <si>
    <t>NHS Coastal West Sussex CCG</t>
  </si>
  <si>
    <t>09H</t>
  </si>
  <si>
    <t>NHS Crawley CCG</t>
  </si>
  <si>
    <t>09L</t>
  </si>
  <si>
    <t>NHS East Surrey CCG</t>
  </si>
  <si>
    <t>09F</t>
  </si>
  <si>
    <t>NHS Eastbourne, Hailsham and Seaford CCG</t>
  </si>
  <si>
    <t>09P</t>
  </si>
  <si>
    <t>NHS Hastings and Rother CCG</t>
  </si>
  <si>
    <t>99K</t>
  </si>
  <si>
    <t>NHS High Weald Lewes Havens CCG</t>
  </si>
  <si>
    <t>09X</t>
  </si>
  <si>
    <t>NHS Horsham and Mid Sussex CCG</t>
  </si>
  <si>
    <t>QNX</t>
  </si>
  <si>
    <t>Sussex and East Surrey STP</t>
  </si>
  <si>
    <t>15D</t>
  </si>
  <si>
    <t>NHS Berkshire East CCG</t>
  </si>
  <si>
    <t>99M</t>
  </si>
  <si>
    <t>NHS North East Hampshire and Farnham CCG</t>
  </si>
  <si>
    <t>10C</t>
  </si>
  <si>
    <t>NHS Surrey Heath CCG</t>
  </si>
  <si>
    <t>QNQ</t>
  </si>
  <si>
    <t>Frimley Health &amp; Care ICS (STP)</t>
  </si>
  <si>
    <t>09N</t>
  </si>
  <si>
    <t>NHS Guildford and Waverley CCG</t>
  </si>
  <si>
    <t>09Y</t>
  </si>
  <si>
    <t>NHS North West Surrey CCG</t>
  </si>
  <si>
    <t>99H</t>
  </si>
  <si>
    <t>NHS Surrey Downs CCG</t>
  </si>
  <si>
    <t>QXU</t>
  </si>
  <si>
    <t>Surrey Heartlands Health &amp; Care Partnership (STP)</t>
  </si>
  <si>
    <t>10K</t>
  </si>
  <si>
    <t>NHS Fareham and Gosport CCG</t>
  </si>
  <si>
    <t>10L</t>
  </si>
  <si>
    <t>NHS Isle of Wight CCG</t>
  </si>
  <si>
    <t>10J</t>
  </si>
  <si>
    <t>NHS North Hampshire CCG</t>
  </si>
  <si>
    <t>10R</t>
  </si>
  <si>
    <t>NHS Portsmouth CCG</t>
  </si>
  <si>
    <t>10V</t>
  </si>
  <si>
    <t>NHS South Eastern Hampshire CCG</t>
  </si>
  <si>
    <t>10X</t>
  </si>
  <si>
    <t>NHS Southampton CCG</t>
  </si>
  <si>
    <t>11A</t>
  </si>
  <si>
    <t>NHS West Hampshire CCG</t>
  </si>
  <si>
    <t>QRL</t>
  </si>
  <si>
    <t>Hampshire and the Isle of Wight STP</t>
  </si>
  <si>
    <t>15A</t>
  </si>
  <si>
    <t>NHS Berkshire West CCG</t>
  </si>
  <si>
    <t>14Y</t>
  </si>
  <si>
    <t>NHS Buckinghamshire CCG</t>
  </si>
  <si>
    <t>10Q</t>
  </si>
  <si>
    <t>NHS Oxfordshire CCG</t>
  </si>
  <si>
    <t>QU9</t>
  </si>
  <si>
    <t>Buckinghamshire, Oxfordshire and Berkshire West STP</t>
  </si>
  <si>
    <t>Y59</t>
  </si>
  <si>
    <t>South East</t>
  </si>
  <si>
    <t>11N</t>
  </si>
  <si>
    <t>NHS Kernow CCG</t>
  </si>
  <si>
    <t>QT6</t>
  </si>
  <si>
    <t>Cornwall and the Isles of Scilly Health &amp; Social Care Partnership (STP)</t>
  </si>
  <si>
    <t>99P</t>
  </si>
  <si>
    <t>NHS Northern, Eastern and Western Devon CCG</t>
  </si>
  <si>
    <t>99Q</t>
  </si>
  <si>
    <t>NHS South Devon and Torbay CCG</t>
  </si>
  <si>
    <t>QJK</t>
  </si>
  <si>
    <t>Devon STP</t>
  </si>
  <si>
    <t>11X</t>
  </si>
  <si>
    <t>NHS Somerset CCG</t>
  </si>
  <si>
    <t>QSL</t>
  </si>
  <si>
    <t>Somerset STP</t>
  </si>
  <si>
    <t>15C</t>
  </si>
  <si>
    <t>NHS Bristol, North Somerset and South Gloucestershire CCG</t>
  </si>
  <si>
    <t>QUY</t>
  </si>
  <si>
    <t>Bristol, North Somerset and South Gloucestershire STP</t>
  </si>
  <si>
    <t>11E</t>
  </si>
  <si>
    <t>NHS Bath and North East Somerset CCG</t>
  </si>
  <si>
    <t>12D</t>
  </si>
  <si>
    <t>NHS Swindon CCG</t>
  </si>
  <si>
    <t>99N</t>
  </si>
  <si>
    <t>NHS Wiltshire CCG</t>
  </si>
  <si>
    <t>QOX</t>
  </si>
  <si>
    <t>Bath and North East Somerset, Swindon and Wiltshire STP</t>
  </si>
  <si>
    <t>11J</t>
  </si>
  <si>
    <t>NHS Dorset CCG</t>
  </si>
  <si>
    <t>QVV</t>
  </si>
  <si>
    <t>Dorset STP</t>
  </si>
  <si>
    <t>11M</t>
  </si>
  <si>
    <t>NHS Gloucestershire CCG</t>
  </si>
  <si>
    <t>QR1</t>
  </si>
  <si>
    <t>Gloucestershire STP</t>
  </si>
  <si>
    <t>Y58</t>
  </si>
  <si>
    <t>South West</t>
  </si>
  <si>
    <t>ENG</t>
  </si>
  <si>
    <t>England</t>
  </si>
  <si>
    <t>Allocation published in January 2016</t>
  </si>
  <si>
    <t>Adjusted closing DfT</t>
  </si>
  <si>
    <t>Closing DfT</t>
  </si>
  <si>
    <t>Region</t>
  </si>
  <si>
    <t>STP</t>
  </si>
  <si>
    <t>CCG</t>
  </si>
  <si>
    <t>CCG core services</t>
  </si>
  <si>
    <t>Final allocation including other funding</t>
  </si>
  <si>
    <t xml:space="preserve"> Other funding after pace of change</t>
  </si>
  <si>
    <t>Final allocation</t>
  </si>
  <si>
    <t>Primary care (medical)</t>
  </si>
  <si>
    <t>baseline</t>
  </si>
  <si>
    <t>opening target</t>
  </si>
  <si>
    <t>per head £</t>
  </si>
  <si>
    <t>NHS Commissioning Region</t>
  </si>
  <si>
    <t>Strategic Transformation Partnerships</t>
  </si>
  <si>
    <t>Allocation published in February 2018</t>
  </si>
  <si>
    <t>Weighted population</t>
  </si>
  <si>
    <t>NHS East Berkshire CCG</t>
  </si>
  <si>
    <t>www.england.nhs.uk/allocations</t>
  </si>
  <si>
    <t>Description of worksheets in this document</t>
  </si>
  <si>
    <t>outputs</t>
  </si>
  <si>
    <t>Each funding stream includes five sheets, relating to the five years published:</t>
  </si>
  <si>
    <t>The definitions below explain the numbers that are presented within this file.</t>
  </si>
  <si>
    <t>Description</t>
  </si>
  <si>
    <t>Final allocation after other funding and pace of change.  Sum of Final allocation after place-based pace of change (column 9) and  Other funding after pace of change (column 13).</t>
  </si>
  <si>
    <t>Final closing DfT, (%)</t>
  </si>
  <si>
    <t>Final allocation including other funding, (£000)</t>
  </si>
  <si>
    <t>Closing Target, (£000)</t>
  </si>
  <si>
    <t>Opening Target, (£000)</t>
  </si>
  <si>
    <t>Allocation published in February 2018, (£000)</t>
  </si>
  <si>
    <t>Baseline adjustment, (£000)</t>
  </si>
  <si>
    <t>Adjusted baseline, (£000)</t>
  </si>
  <si>
    <t>Minimum allocation, (£000)</t>
  </si>
  <si>
    <t>Final allocation after place-based pace of change, (£000)</t>
  </si>
  <si>
    <t>Adjusted baseline which takes into account the allocations published in February 2018 and recurrent CCG programme allocations up to 30 October 2018.  Sum of Allocation published in February 2018 (column 1) and Baseline adjustment (column 2).</t>
  </si>
  <si>
    <t>Adjusted closing DfT, (%)</t>
  </si>
  <si>
    <t>Opening DfT per capita, (%)</t>
  </si>
  <si>
    <t>Minimum growth, (%)</t>
  </si>
  <si>
    <t>Minimum per capita growth, (%)</t>
  </si>
  <si>
    <t>Final growth, (%)</t>
  </si>
  <si>
    <t>Final per capita growth, (%)</t>
  </si>
  <si>
    <t>Column</t>
  </si>
  <si>
    <t>and column references outlined below refer to those shown on row 3 of the worksheet.</t>
  </si>
  <si>
    <t>Other funding after pace of change, (£000)</t>
  </si>
  <si>
    <t>Compounded difference between Final growth (column 10) and percentage change in estimated population (columns 15 and 16).</t>
  </si>
  <si>
    <t>Compounded difference between Minimum growth (column 10) and percentage change in estimated population (columns 15 and 16).</t>
  </si>
  <si>
    <t>Definitions</t>
  </si>
  <si>
    <t>Definitions for all the numbers presented within the Core Services C1 sheet.</t>
  </si>
  <si>
    <t>These outline (by example) the measures that are included for subsequent years and across funding streams.</t>
  </si>
  <si>
    <t>england.revenue-allocations@nhs.net</t>
  </si>
  <si>
    <t>Allocation after place based allocation of commissioning stream quantum, less any share reserved from place-based allocation.</t>
  </si>
  <si>
    <t>Allocations worksheets</t>
  </si>
  <si>
    <t>See also Technical Guidance Documentation</t>
  </si>
  <si>
    <t>Total place based allocation</t>
  </si>
  <si>
    <t>Definitions of the numbers presented in this document</t>
  </si>
  <si>
    <t xml:space="preserve">CCG Allocations (Core Services, Primary Care (medical), </t>
  </si>
  <si>
    <t>data sources</t>
  </si>
  <si>
    <t>Column Title</t>
  </si>
  <si>
    <t>Summary by NHS Region and STP (not included in print area for PDF)</t>
  </si>
  <si>
    <t>Summary of key allocations measures.</t>
  </si>
  <si>
    <t>Each sheet also includes a summary by NHS Region and STP (below main table). Opening and closing targets and final weighted population are also provided in this document, however these additions are not included in the print area.</t>
  </si>
  <si>
    <t>For queries please contact</t>
  </si>
  <si>
    <t>Allocations worksheets - definitions</t>
  </si>
  <si>
    <t>CCG allocations</t>
  </si>
  <si>
    <t>1 - 2019/20, 2 - 2020/21, 3 - 2021/22, 4 - 2022/23, 5 - 2023/24</t>
  </si>
  <si>
    <t>Specialised Services, Total Place-based - 2019/20 to 2023/24)</t>
  </si>
  <si>
    <t>CCG Allocations 2019/20 to 2023/24</t>
  </si>
  <si>
    <t>2019/20 weighted population value for each CCG.</t>
  </si>
  <si>
    <t>Closing target for 2019/20.  This value reflects CCG fair shares in 2019/20 of quantum in 2019/20.</t>
  </si>
  <si>
    <t>Opening target for 2019/20.  This reflects CCG fair shares using the 2019/20 formula but applied to the 2018/19 quantum.</t>
  </si>
  <si>
    <t>Closing target for 2018/19.  This reflects CCG fair shares in 2018/19 of quantum for 2018/19.</t>
  </si>
  <si>
    <t>2019/20 GP registered populations based on estimates for the average across the 12 months to October 2019.</t>
  </si>
  <si>
    <t>2018/19 GP registered populations based on an average across the 12 months to October 2018.</t>
  </si>
  <si>
    <t>Any recurrent GP access funding in CCG baselines (this only applies to some CCGs) has been excluded from pace of change from 2019/20 to 2023-24. In 2019/20 ambulance winter resilience funding and ambulance paramedic rebanding funding has been added after pace of change.  These two ambulance funding lines are reflected in the baseline adjustments column for 2020/21 and become recurrent funding from 2020/21.</t>
  </si>
  <si>
    <t>Distance from target for 2019-20.  % difference between Final allocation after place-based pace of change (column 9) and Closing Target for 2019/20 (column 19).</t>
  </si>
  <si>
    <t>The percentage growth in the allocated amount, between the Adjusted baseline for 2018/19 (column 3) and the Final allocation after place-based pace of change for 2019/20 (column 9).</t>
  </si>
  <si>
    <t>Final allocation for 2019/20 after the pace of change policy has been applied.</t>
  </si>
  <si>
    <t>Percentage growth in the allocated amount, between the Adjusted baseline for 2018/19 (column 3) and Minimum allocation for 2019/20 (column 6).</t>
  </si>
  <si>
    <r>
      <t xml:space="preserve">This measures </t>
    </r>
    <r>
      <rPr>
        <b/>
        <sz val="10"/>
        <rFont val="Arial"/>
        <family val="2"/>
      </rPr>
      <t>on a per capita basis</t>
    </r>
    <r>
      <rPr>
        <sz val="10"/>
        <rFont val="Arial"/>
        <family val="2"/>
      </rPr>
      <t xml:space="preserve"> the distance the adjusted baseline allocation for 2018/19 (column 3) is from the target share in the current year (2019/20) under a flat position (opening target, column 18). To derive it: first divide the Adjusted Baseline (column 3) for 2018/19 by the estimated population for 2018/19 (column 15), next divide the Opening Target for 2019/20 (column 18) by the estimated population for 2019/20 (column 16). Then calculate the percentage difference between the first and second derived terms.</t>
    </r>
  </si>
  <si>
    <t>Distance from adjusted baseline (column 3) to closing target (column 17) after baseline adjustments, expressed as percentage difference from Closing Target, for 2018/19.</t>
  </si>
  <si>
    <t>Adjustments to the 2018/19 position which capture changes to recurrent CCG programme allocations up to 30 October 2018.</t>
  </si>
  <si>
    <t>CCG allocation for 2018/19 as published in February 2018.  On the Core Services C1 sheet this will be the value just for CCG Core Services.</t>
  </si>
  <si>
    <t>2018/19</t>
  </si>
  <si>
    <t>2019/20</t>
  </si>
  <si>
    <t>2020/21</t>
  </si>
  <si>
    <t>2021/22</t>
  </si>
  <si>
    <t>2022/23</t>
  </si>
  <si>
    <t>2023/24</t>
  </si>
  <si>
    <t>The references provided relate to sheet "Core Services C1" (year 1 or 2019/20)</t>
  </si>
  <si>
    <t>2018-19</t>
  </si>
  <si>
    <t>2019-20</t>
  </si>
  <si>
    <t>Allocation adjustment for GP contract</t>
  </si>
  <si>
    <t>Allocation adjustment for 2016/17 dispensing  doctors adjustment</t>
  </si>
  <si>
    <t>Allocation after adjustments</t>
  </si>
  <si>
    <t>2020-21</t>
  </si>
  <si>
    <t>2021-22</t>
  </si>
  <si>
    <t>2022-23</t>
  </si>
  <si>
    <t>2023-24</t>
  </si>
  <si>
    <t>Adjustments after pace of change</t>
  </si>
  <si>
    <t>Final allocation after adjustments</t>
  </si>
  <si>
    <t>Adjustments to Primary Care Medical and Total place-based allocations - July 2019</t>
  </si>
  <si>
    <t>Allocations 2019/20 to 2023/24 (revised)</t>
  </si>
  <si>
    <t>CCG Allocations - after primary care medical adjustments</t>
  </si>
  <si>
    <t>These have been revised to to cover primary medical care adjustments after pace of</t>
  </si>
  <si>
    <t>change for GP contract change and 2016/17 dispensing doctors adjustment.</t>
  </si>
  <si>
    <t>CCG Allocations 2019/20 to 2023/24 (revised to include primary care medical adjustments)</t>
  </si>
  <si>
    <t>CCG Core and Specialised Services are unchanged from those published in Jan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</si>
</sst>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_ ;\-#,##0\ "/>
  </numFmts>
  <fonts count="28" x14ac:knownFonts="1">
    <font>
      <sz val="11"/>
      <color theme="1"/>
      <name val="Arial"/>
      <family val="2"/>
      <scheme val="minor"/>
    </font>
    <font>
      <sz val="11"/>
      <color theme="1"/>
      <name val="Arial"/>
      <family val="2"/>
      <scheme val="minor"/>
    </font>
    <font>
      <sz val="11"/>
      <color theme="1"/>
      <name val="Arial"/>
      <family val="2"/>
    </font>
    <font>
      <sz val="10"/>
      <color theme="1"/>
      <name val="Arial"/>
      <family val="2"/>
    </font>
    <font>
      <b/>
      <sz val="10"/>
      <name val="Arial"/>
      <family val="2"/>
    </font>
    <font>
      <sz val="10"/>
      <name val="Arial"/>
      <family val="2"/>
    </font>
    <font>
      <b/>
      <sz val="10"/>
      <color theme="1"/>
      <name val="Arial"/>
      <family val="2"/>
    </font>
    <font>
      <sz val="10"/>
      <color theme="0" tint="-0.34998626667073579"/>
      <name val="Arial"/>
      <family val="2"/>
    </font>
    <font>
      <b/>
      <sz val="10"/>
      <color theme="0" tint="-0.34998626667073579"/>
      <name val="Arial"/>
      <family val="2"/>
    </font>
    <font>
      <b/>
      <sz val="10"/>
      <color indexed="8"/>
      <name val="Arial"/>
      <family val="2"/>
    </font>
    <font>
      <sz val="10"/>
      <color indexed="8"/>
      <name val="Arial"/>
      <family val="2"/>
    </font>
    <font>
      <u/>
      <sz val="11"/>
      <color theme="10"/>
      <name val="Arial"/>
      <family val="2"/>
      <scheme val="minor"/>
    </font>
    <font>
      <sz val="11"/>
      <name val="Calibri"/>
      <family val="2"/>
    </font>
    <font>
      <sz val="10"/>
      <color theme="4"/>
      <name val="Arial"/>
      <family val="2"/>
    </font>
    <font>
      <u/>
      <sz val="11"/>
      <color theme="10"/>
      <name val="Calibri"/>
      <family val="2"/>
    </font>
    <font>
      <b/>
      <sz val="10"/>
      <color theme="0"/>
      <name val="Arial"/>
      <family val="2"/>
    </font>
    <font>
      <sz val="10"/>
      <color theme="0"/>
      <name val="Arial"/>
      <family val="2"/>
    </font>
    <font>
      <sz val="11"/>
      <name val="Calibri"/>
      <family val="2"/>
    </font>
    <font>
      <sz val="10"/>
      <color theme="4" tint="-0.499984740745262"/>
      <name val="Arial"/>
      <family val="2"/>
    </font>
    <font>
      <sz val="10"/>
      <color theme="1"/>
      <name val="Arial"/>
      <family val="2"/>
      <scheme val="minor"/>
    </font>
    <font>
      <sz val="10"/>
      <color theme="1" tint="0.499984740745262"/>
      <name val="Arial"/>
      <family val="2"/>
    </font>
    <font>
      <sz val="20"/>
      <name val="Arial"/>
      <family val="2"/>
    </font>
    <font>
      <b/>
      <sz val="10"/>
      <color theme="2"/>
      <name val="Arial"/>
      <family val="2"/>
    </font>
    <font>
      <b/>
      <sz val="10"/>
      <color indexed="25"/>
      <name val="Arial"/>
      <family val="2"/>
    </font>
    <font>
      <b/>
      <u/>
      <sz val="10"/>
      <name val="Arial"/>
      <family val="2"/>
    </font>
    <font>
      <sz val="20"/>
      <color theme="0"/>
      <name val="Arial"/>
      <family val="2"/>
    </font>
    <font>
      <u/>
      <sz val="10"/>
      <color indexed="12"/>
      <name val="Arial"/>
      <family val="2"/>
    </font>
    <font>
      <sz val="10"/>
      <color rgb="FF000000"/>
      <name val="Segoe UI"/>
      <family val="1"/>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7C2855"/>
        <bgColor indexed="64"/>
      </patternFill>
    </fill>
    <fill>
      <patternFill patternType="solid">
        <fgColor rgb="FFF9EBF2"/>
        <bgColor indexed="64"/>
      </patternFill>
    </fill>
    <fill>
      <patternFill patternType="solid">
        <fgColor rgb="FF005EB8"/>
        <bgColor indexed="64"/>
      </patternFill>
    </fill>
    <fill>
      <patternFill patternType="solid">
        <fgColor rgb="FFE5F2FF"/>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thin">
        <color indexed="64"/>
      </right>
      <top/>
      <bottom/>
      <diagonal/>
    </border>
    <border>
      <left style="thin">
        <color indexed="64"/>
      </left>
      <right style="thin">
        <color indexed="64"/>
      </right>
      <top/>
      <bottom/>
      <diagonal/>
    </border>
    <border>
      <left style="thin">
        <color auto="1"/>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style="thin">
        <color auto="1"/>
      </left>
      <right style="thin">
        <color auto="1"/>
      </right>
      <top/>
      <bottom style="thin">
        <color auto="1"/>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style="thin">
        <color auto="1"/>
      </right>
      <top style="thin">
        <color auto="1"/>
      </top>
      <bottom style="double">
        <color indexed="64"/>
      </bottom>
      <diagonal/>
    </border>
  </borders>
  <cellStyleXfs count="16">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1" fillId="0" borderId="0" applyNumberFormat="0" applyFill="0" applyBorder="0" applyAlignment="0" applyProtection="0"/>
    <xf numFmtId="0" fontId="12" fillId="0" borderId="0"/>
    <xf numFmtId="0" fontId="14" fillId="0" borderId="0" applyNumberFormat="0" applyFill="0" applyBorder="0" applyAlignment="0" applyProtection="0"/>
    <xf numFmtId="0" fontId="5" fillId="0" borderId="0"/>
    <xf numFmtId="0" fontId="17" fillId="0" borderId="0"/>
    <xf numFmtId="0" fontId="1" fillId="0" borderId="0"/>
    <xf numFmtId="0" fontId="12" fillId="0" borderId="0"/>
    <xf numFmtId="0" fontId="14" fillId="0" borderId="0" applyNumberFormat="0" applyFill="0" applyBorder="0" applyAlignment="0" applyProtection="0"/>
    <xf numFmtId="0" fontId="12" fillId="0" borderId="0"/>
    <xf numFmtId="0" fontId="11" fillId="0" borderId="0" applyNumberFormat="0" applyFill="0" applyBorder="0" applyAlignment="0" applyProtection="0"/>
    <xf numFmtId="0" fontId="26" fillId="0" borderId="0" applyNumberFormat="0" applyFill="0" applyBorder="0" applyAlignment="0" applyProtection="0">
      <alignment vertical="top"/>
      <protection locked="0"/>
    </xf>
    <xf numFmtId="0" fontId="12" fillId="0" borderId="0"/>
  </cellStyleXfs>
  <cellXfs count="195">
    <xf numFmtId="0" fontId="0" fillId="0" borderId="0" xfId="0"/>
    <xf numFmtId="0" fontId="3" fillId="0" borderId="0" xfId="0" applyFont="1"/>
    <xf numFmtId="0" fontId="4" fillId="0" borderId="0" xfId="0" applyFont="1" applyFill="1"/>
    <xf numFmtId="0" fontId="5" fillId="0" borderId="0" xfId="0" applyFont="1" applyFill="1" applyAlignment="1">
      <alignment horizontal="center"/>
    </xf>
    <xf numFmtId="0" fontId="5" fillId="0" borderId="0" xfId="0" applyFont="1" applyFill="1"/>
    <xf numFmtId="0" fontId="4" fillId="0" borderId="0" xfId="0" applyFont="1" applyFill="1" applyBorder="1" applyAlignment="1"/>
    <xf numFmtId="0" fontId="4" fillId="0" borderId="0" xfId="0" applyFont="1" applyFill="1" applyAlignment="1">
      <alignment horizontal="center"/>
    </xf>
    <xf numFmtId="0" fontId="6" fillId="0" borderId="0" xfId="0" applyFont="1" applyFill="1"/>
    <xf numFmtId="0" fontId="3" fillId="0" borderId="0" xfId="0" applyFont="1" applyFill="1" applyAlignment="1">
      <alignment horizontal="center"/>
    </xf>
    <xf numFmtId="0" fontId="6" fillId="0" borderId="1" xfId="0" applyFont="1" applyFill="1" applyBorder="1" applyAlignment="1">
      <alignment horizontal="center"/>
    </xf>
    <xf numFmtId="0" fontId="3" fillId="0" borderId="1" xfId="0" applyFont="1" applyFill="1" applyBorder="1" applyAlignment="1">
      <alignment wrapText="1"/>
    </xf>
    <xf numFmtId="0" fontId="3" fillId="0" borderId="3" xfId="0" applyFont="1" applyFill="1" applyBorder="1" applyAlignment="1">
      <alignment horizontal="center" wrapText="1"/>
    </xf>
    <xf numFmtId="0" fontId="6" fillId="0" borderId="5" xfId="0" applyFont="1" applyFill="1" applyBorder="1" applyAlignment="1">
      <alignment horizontal="left" wrapText="1"/>
    </xf>
    <xf numFmtId="0" fontId="6" fillId="0" borderId="0" xfId="0" applyFont="1" applyFill="1" applyAlignment="1">
      <alignment horizontal="center" wrapText="1"/>
    </xf>
    <xf numFmtId="0" fontId="3" fillId="0" borderId="5" xfId="0" applyFont="1" applyFill="1" applyBorder="1"/>
    <xf numFmtId="0" fontId="3" fillId="0" borderId="0" xfId="0" applyFont="1" applyFill="1" applyBorder="1"/>
    <xf numFmtId="0" fontId="3" fillId="0" borderId="3" xfId="0" applyFont="1" applyFill="1" applyBorder="1"/>
    <xf numFmtId="0" fontId="3" fillId="0" borderId="6" xfId="0" applyFont="1" applyFill="1" applyBorder="1"/>
    <xf numFmtId="0" fontId="3" fillId="0" borderId="3" xfId="0" applyFont="1" applyBorder="1"/>
    <xf numFmtId="164" fontId="3" fillId="0" borderId="3" xfId="1" applyNumberFormat="1" applyFont="1" applyBorder="1"/>
    <xf numFmtId="165" fontId="3" fillId="0" borderId="3" xfId="1" applyNumberFormat="1" applyFont="1" applyBorder="1"/>
    <xf numFmtId="10" fontId="3" fillId="0" borderId="3" xfId="2" applyNumberFormat="1" applyFont="1" applyBorder="1"/>
    <xf numFmtId="0" fontId="6" fillId="0" borderId="3" xfId="0" applyFont="1" applyBorder="1" applyAlignment="1">
      <alignment vertical="top"/>
    </xf>
    <xf numFmtId="0" fontId="6" fillId="0" borderId="0" xfId="0" applyFont="1" applyAlignment="1">
      <alignment vertical="top"/>
    </xf>
    <xf numFmtId="164" fontId="6" fillId="0" borderId="3" xfId="1" applyNumberFormat="1" applyFont="1" applyBorder="1" applyAlignment="1">
      <alignment vertical="top"/>
    </xf>
    <xf numFmtId="165" fontId="6" fillId="0" borderId="3" xfId="1" applyNumberFormat="1" applyFont="1" applyBorder="1" applyAlignment="1">
      <alignment vertical="top"/>
    </xf>
    <xf numFmtId="10" fontId="6" fillId="0" borderId="3" xfId="2" applyNumberFormat="1" applyFont="1" applyBorder="1" applyAlignment="1">
      <alignment vertical="top"/>
    </xf>
    <xf numFmtId="0" fontId="6" fillId="0" borderId="7" xfId="0" applyFont="1" applyBorder="1" applyAlignment="1">
      <alignment vertical="top"/>
    </xf>
    <xf numFmtId="164" fontId="6" fillId="0" borderId="7" xfId="1" applyNumberFormat="1" applyFont="1" applyBorder="1" applyAlignment="1">
      <alignment vertical="top"/>
    </xf>
    <xf numFmtId="165" fontId="6" fillId="0" borderId="7" xfId="1" applyNumberFormat="1" applyFont="1" applyBorder="1" applyAlignment="1">
      <alignment vertical="top"/>
    </xf>
    <xf numFmtId="10" fontId="6" fillId="0" borderId="7" xfId="2" applyNumberFormat="1" applyFont="1" applyBorder="1" applyAlignment="1">
      <alignment vertical="top"/>
    </xf>
    <xf numFmtId="0" fontId="6" fillId="0" borderId="1" xfId="0" applyFont="1" applyBorder="1" applyAlignment="1">
      <alignment vertical="top"/>
    </xf>
    <xf numFmtId="164" fontId="6" fillId="0" borderId="1" xfId="1" applyNumberFormat="1" applyFont="1" applyBorder="1" applyAlignment="1">
      <alignment vertical="top"/>
    </xf>
    <xf numFmtId="165" fontId="6" fillId="0" borderId="1" xfId="1" applyNumberFormat="1" applyFont="1" applyBorder="1" applyAlignment="1">
      <alignment vertical="top"/>
    </xf>
    <xf numFmtId="10" fontId="6" fillId="0" borderId="1" xfId="2" applyNumberFormat="1" applyFont="1" applyBorder="1" applyAlignment="1">
      <alignment vertical="top"/>
    </xf>
    <xf numFmtId="164" fontId="6" fillId="0" borderId="6" xfId="1" applyNumberFormat="1" applyFont="1" applyBorder="1" applyAlignment="1">
      <alignment vertical="top"/>
    </xf>
    <xf numFmtId="0" fontId="3" fillId="0" borderId="0" xfId="0" applyFont="1" applyFill="1"/>
    <xf numFmtId="0" fontId="4" fillId="0" borderId="0" xfId="0" applyFont="1" applyFill="1" applyBorder="1" applyAlignment="1">
      <alignment wrapText="1"/>
    </xf>
    <xf numFmtId="0" fontId="4" fillId="0" borderId="0" xfId="0" applyFont="1" applyFill="1" applyAlignment="1"/>
    <xf numFmtId="0" fontId="6" fillId="0" borderId="0" xfId="0" applyFont="1" applyFill="1" applyAlignment="1">
      <alignment vertical="top"/>
    </xf>
    <xf numFmtId="164" fontId="6" fillId="0" borderId="7" xfId="0" applyNumberFormat="1" applyFont="1" applyBorder="1" applyAlignment="1">
      <alignment vertical="top"/>
    </xf>
    <xf numFmtId="164" fontId="6" fillId="0" borderId="3" xfId="0" applyNumberFormat="1" applyFont="1" applyBorder="1" applyAlignment="1">
      <alignment vertical="top"/>
    </xf>
    <xf numFmtId="164" fontId="3" fillId="0" borderId="3" xfId="0" applyNumberFormat="1" applyFont="1" applyBorder="1"/>
    <xf numFmtId="164" fontId="3" fillId="0" borderId="3" xfId="1" applyNumberFormat="1" applyFont="1" applyFill="1" applyBorder="1"/>
    <xf numFmtId="0" fontId="6" fillId="0" borderId="0" xfId="0" applyFont="1" applyFill="1" applyBorder="1" applyAlignment="1">
      <alignment horizontal="center"/>
    </xf>
    <xf numFmtId="0" fontId="6" fillId="0" borderId="2" xfId="0" applyFont="1" applyFill="1" applyBorder="1" applyAlignment="1">
      <alignment horizontal="center"/>
    </xf>
    <xf numFmtId="0" fontId="4" fillId="0" borderId="0" xfId="0" applyFont="1" applyFill="1" applyBorder="1" applyAlignment="1">
      <alignment horizontal="center" wrapText="1"/>
    </xf>
    <xf numFmtId="0" fontId="5" fillId="0" borderId="0" xfId="0" applyFont="1" applyFill="1" applyAlignment="1">
      <alignment horizontal="center" wrapText="1"/>
    </xf>
    <xf numFmtId="0" fontId="7" fillId="0" borderId="0" xfId="0" applyFont="1" applyFill="1" applyAlignment="1">
      <alignment horizontal="center"/>
    </xf>
    <xf numFmtId="0" fontId="7" fillId="0" borderId="0" xfId="0" applyFont="1" applyFill="1" applyAlignment="1">
      <alignment horizontal="center" wrapText="1"/>
    </xf>
    <xf numFmtId="0" fontId="8" fillId="0" borderId="0" xfId="0" applyFont="1" applyFill="1" applyAlignment="1">
      <alignment horizontal="center"/>
    </xf>
    <xf numFmtId="0" fontId="7" fillId="0" borderId="3" xfId="0" applyFont="1" applyFill="1" applyBorder="1" applyAlignment="1">
      <alignment horizontal="center" wrapText="1"/>
    </xf>
    <xf numFmtId="0" fontId="8" fillId="0" borderId="0" xfId="0" applyFont="1" applyFill="1" applyAlignment="1">
      <alignment horizontal="center" wrapText="1"/>
    </xf>
    <xf numFmtId="0" fontId="7" fillId="0" borderId="0" xfId="0" applyFont="1"/>
    <xf numFmtId="0" fontId="8" fillId="0" borderId="0" xfId="0" applyFont="1" applyAlignment="1">
      <alignment vertical="top"/>
    </xf>
    <xf numFmtId="0" fontId="8" fillId="0" borderId="3" xfId="0" applyFont="1" applyBorder="1" applyAlignment="1">
      <alignment vertical="top"/>
    </xf>
    <xf numFmtId="0" fontId="9" fillId="0" borderId="0" xfId="0" applyFont="1"/>
    <xf numFmtId="164" fontId="3" fillId="0" borderId="3" xfId="1" applyNumberFormat="1" applyFont="1" applyBorder="1" applyAlignment="1">
      <alignment vertical="top"/>
    </xf>
    <xf numFmtId="165" fontId="3" fillId="0" borderId="3" xfId="1" applyNumberFormat="1" applyFont="1" applyBorder="1" applyAlignment="1">
      <alignment vertical="top"/>
    </xf>
    <xf numFmtId="10" fontId="3" fillId="0" borderId="3" xfId="2" applyNumberFormat="1" applyFont="1" applyBorder="1" applyAlignment="1">
      <alignment vertical="top"/>
    </xf>
    <xf numFmtId="164" fontId="3" fillId="0" borderId="3" xfId="0" applyNumberFormat="1" applyFont="1" applyBorder="1" applyAlignment="1">
      <alignment vertical="top"/>
    </xf>
    <xf numFmtId="0" fontId="10" fillId="0" borderId="0" xfId="0" applyFont="1"/>
    <xf numFmtId="164" fontId="3" fillId="0" borderId="0" xfId="1" applyNumberFormat="1" applyFont="1" applyBorder="1" applyAlignment="1">
      <alignment vertical="top"/>
    </xf>
    <xf numFmtId="164" fontId="3" fillId="0" borderId="5" xfId="1" applyNumberFormat="1" applyFont="1" applyBorder="1" applyAlignment="1">
      <alignment vertical="top"/>
    </xf>
    <xf numFmtId="165" fontId="3" fillId="0" borderId="5" xfId="1" applyNumberFormat="1" applyFont="1" applyBorder="1" applyAlignment="1">
      <alignment vertical="top"/>
    </xf>
    <xf numFmtId="10" fontId="3" fillId="0" borderId="5" xfId="2" applyNumberFormat="1" applyFont="1" applyBorder="1" applyAlignment="1">
      <alignment vertical="top"/>
    </xf>
    <xf numFmtId="0" fontId="3" fillId="0" borderId="8" xfId="0" applyFont="1" applyBorder="1" applyAlignment="1">
      <alignment vertical="top"/>
    </xf>
    <xf numFmtId="164" fontId="3" fillId="0" borderId="5" xfId="0" applyNumberFormat="1" applyFont="1" applyBorder="1" applyAlignment="1">
      <alignment vertical="top"/>
    </xf>
    <xf numFmtId="0" fontId="3" fillId="0" borderId="0" xfId="0" applyFont="1" applyBorder="1" applyAlignment="1">
      <alignment vertical="top"/>
    </xf>
    <xf numFmtId="164" fontId="3" fillId="0" borderId="7" xfId="1" applyNumberFormat="1" applyFont="1" applyBorder="1" applyAlignment="1">
      <alignment vertical="top"/>
    </xf>
    <xf numFmtId="165" fontId="3" fillId="0" borderId="7" xfId="1" applyNumberFormat="1" applyFont="1" applyBorder="1" applyAlignment="1">
      <alignment vertical="top"/>
    </xf>
    <xf numFmtId="10" fontId="3" fillId="0" borderId="7" xfId="2" applyNumberFormat="1" applyFont="1" applyBorder="1" applyAlignment="1">
      <alignment vertical="top"/>
    </xf>
    <xf numFmtId="0" fontId="3" fillId="0" borderId="9" xfId="0" applyFont="1" applyBorder="1" applyAlignment="1">
      <alignment vertical="top"/>
    </xf>
    <xf numFmtId="164" fontId="3" fillId="0" borderId="7" xfId="0" applyNumberFormat="1" applyFont="1" applyBorder="1" applyAlignment="1">
      <alignment vertical="top"/>
    </xf>
    <xf numFmtId="0" fontId="3" fillId="0" borderId="0" xfId="0" applyFont="1" applyBorder="1"/>
    <xf numFmtId="164" fontId="3" fillId="0" borderId="9" xfId="1" applyNumberFormat="1" applyFont="1" applyBorder="1" applyAlignment="1">
      <alignment vertical="top"/>
    </xf>
    <xf numFmtId="0" fontId="10" fillId="0" borderId="12" xfId="0" applyFont="1" applyBorder="1"/>
    <xf numFmtId="0" fontId="10" fillId="0" borderId="10" xfId="0" applyFont="1" applyBorder="1"/>
    <xf numFmtId="0" fontId="10" fillId="0" borderId="6" xfId="0" applyFont="1" applyBorder="1"/>
    <xf numFmtId="0" fontId="10" fillId="0" borderId="2" xfId="0" applyFont="1" applyBorder="1"/>
    <xf numFmtId="0" fontId="10" fillId="0" borderId="13" xfId="0" applyFont="1" applyBorder="1"/>
    <xf numFmtId="0" fontId="10" fillId="0" borderId="11" xfId="0" applyFont="1" applyBorder="1"/>
    <xf numFmtId="43" fontId="2" fillId="0" borderId="0" xfId="1" applyNumberFormat="1" applyFont="1"/>
    <xf numFmtId="43" fontId="3" fillId="0" borderId="0" xfId="1" applyNumberFormat="1" applyFont="1" applyAlignment="1">
      <alignment horizontal="right"/>
    </xf>
    <xf numFmtId="0" fontId="6" fillId="0" borderId="0" xfId="0" applyFont="1" applyAlignment="1">
      <alignment horizontal="right"/>
    </xf>
    <xf numFmtId="43" fontId="3" fillId="0" borderId="0" xfId="1" applyNumberFormat="1" applyFont="1"/>
    <xf numFmtId="0" fontId="5" fillId="0" borderId="0" xfId="0" applyFont="1" applyFill="1" applyAlignment="1"/>
    <xf numFmtId="0" fontId="5" fillId="2" borderId="0" xfId="5" applyFont="1" applyFill="1"/>
    <xf numFmtId="0" fontId="5" fillId="0" borderId="0" xfId="5" applyFont="1"/>
    <xf numFmtId="0" fontId="4" fillId="2" borderId="0" xfId="5" applyFont="1" applyFill="1"/>
    <xf numFmtId="0" fontId="13" fillId="2" borderId="0" xfId="5" applyFont="1" applyFill="1"/>
    <xf numFmtId="0" fontId="5" fillId="3" borderId="0" xfId="5" applyFont="1" applyFill="1"/>
    <xf numFmtId="0" fontId="5" fillId="3" borderId="0" xfId="5" applyFont="1" applyFill="1" applyAlignment="1">
      <alignment horizontal="right"/>
    </xf>
    <xf numFmtId="49" fontId="3" fillId="0" borderId="1" xfId="0" quotePrefix="1" applyNumberFormat="1" applyFont="1" applyFill="1" applyBorder="1" applyAlignment="1">
      <alignment horizontal="center" wrapText="1"/>
    </xf>
    <xf numFmtId="49" fontId="3" fillId="0" borderId="0" xfId="0" quotePrefix="1" applyNumberFormat="1" applyFont="1" applyFill="1" applyBorder="1" applyAlignment="1">
      <alignment horizontal="center" wrapText="1"/>
    </xf>
    <xf numFmtId="49" fontId="3" fillId="0" borderId="3" xfId="0" quotePrefix="1" applyNumberFormat="1" applyFont="1" applyFill="1" applyBorder="1" applyAlignment="1">
      <alignment horizontal="center" wrapText="1"/>
    </xf>
    <xf numFmtId="49" fontId="3" fillId="0" borderId="0" xfId="0" applyNumberFormat="1" applyFont="1"/>
    <xf numFmtId="0" fontId="5" fillId="0" borderId="0" xfId="10" applyFont="1"/>
    <xf numFmtId="164" fontId="3" fillId="0" borderId="3" xfId="0" applyNumberFormat="1" applyFont="1" applyFill="1" applyBorder="1"/>
    <xf numFmtId="43" fontId="3" fillId="0" borderId="3" xfId="0" applyNumberFormat="1" applyFont="1" applyFill="1" applyBorder="1"/>
    <xf numFmtId="164" fontId="3" fillId="0" borderId="0" xfId="0" applyNumberFormat="1" applyFont="1"/>
    <xf numFmtId="0" fontId="3" fillId="0" borderId="0" xfId="0" applyFont="1" applyBorder="1" applyAlignment="1">
      <alignment horizontal="left" wrapText="1"/>
    </xf>
    <xf numFmtId="0" fontId="3" fillId="0" borderId="0" xfId="0" applyFont="1" applyAlignment="1"/>
    <xf numFmtId="0" fontId="5" fillId="0" borderId="0" xfId="5" applyFont="1" applyFill="1"/>
    <xf numFmtId="0" fontId="3" fillId="0" borderId="1" xfId="0" applyFont="1" applyFill="1" applyBorder="1" applyAlignment="1">
      <alignment horizontal="left" vertical="center" wrapText="1" indent="1"/>
    </xf>
    <xf numFmtId="0" fontId="3" fillId="0" borderId="14" xfId="0" applyFont="1" applyFill="1" applyBorder="1" applyAlignment="1">
      <alignment horizontal="left" vertical="center" wrapText="1" indent="1"/>
    </xf>
    <xf numFmtId="0" fontId="5" fillId="0" borderId="7" xfId="0" applyFont="1" applyFill="1" applyBorder="1" applyAlignment="1">
      <alignment horizontal="left" vertical="center" wrapText="1" indent="1"/>
    </xf>
    <xf numFmtId="0" fontId="5" fillId="0" borderId="1" xfId="0" applyFont="1" applyFill="1" applyBorder="1" applyAlignment="1">
      <alignment horizontal="left" vertical="center" wrapText="1" indent="1"/>
    </xf>
    <xf numFmtId="49" fontId="3" fillId="0" borderId="6" xfId="0" quotePrefix="1" applyNumberFormat="1" applyFont="1" applyFill="1" applyBorder="1" applyAlignment="1">
      <alignment horizontal="center" wrapText="1"/>
    </xf>
    <xf numFmtId="164" fontId="6" fillId="0" borderId="0" xfId="1" applyNumberFormat="1" applyFont="1" applyBorder="1" applyAlignment="1">
      <alignment vertical="top"/>
    </xf>
    <xf numFmtId="164" fontId="3" fillId="0" borderId="0" xfId="1" applyNumberFormat="1" applyFont="1" applyFill="1" applyBorder="1"/>
    <xf numFmtId="164" fontId="3" fillId="0" borderId="0" xfId="0" applyNumberFormat="1" applyFont="1" applyBorder="1"/>
    <xf numFmtId="164" fontId="6" fillId="0" borderId="0" xfId="0" applyNumberFormat="1" applyFont="1" applyBorder="1" applyAlignment="1">
      <alignment vertical="top"/>
    </xf>
    <xf numFmtId="0" fontId="6" fillId="0" borderId="0" xfId="0" applyFont="1" applyFill="1" applyBorder="1" applyAlignment="1">
      <alignment vertical="top"/>
    </xf>
    <xf numFmtId="0" fontId="6" fillId="0" borderId="0" xfId="0" applyFont="1" applyBorder="1" applyAlignment="1">
      <alignment vertical="top"/>
    </xf>
    <xf numFmtId="164" fontId="3" fillId="0" borderId="0" xfId="0" applyNumberFormat="1" applyFont="1" applyBorder="1" applyAlignment="1">
      <alignment vertical="top"/>
    </xf>
    <xf numFmtId="0" fontId="4" fillId="0" borderId="0" xfId="5" applyFont="1"/>
    <xf numFmtId="0" fontId="5" fillId="2" borderId="0" xfId="5" applyFont="1" applyFill="1" applyAlignment="1">
      <alignment horizontal="left" wrapText="1"/>
    </xf>
    <xf numFmtId="0" fontId="8" fillId="0" borderId="2" xfId="0" applyFont="1" applyBorder="1" applyAlignment="1">
      <alignment vertical="top"/>
    </xf>
    <xf numFmtId="0" fontId="19" fillId="0" borderId="0" xfId="0" applyFont="1" applyAlignment="1">
      <alignment vertical="center"/>
    </xf>
    <xf numFmtId="0" fontId="19" fillId="0" borderId="0" xfId="0" applyFont="1" applyFill="1" applyAlignment="1">
      <alignment vertical="center"/>
    </xf>
    <xf numFmtId="0" fontId="9" fillId="0" borderId="9" xfId="0" applyFont="1" applyBorder="1"/>
    <xf numFmtId="0" fontId="3" fillId="0" borderId="9" xfId="0" applyFont="1" applyBorder="1"/>
    <xf numFmtId="0" fontId="10" fillId="0" borderId="9" xfId="0" applyFont="1" applyBorder="1"/>
    <xf numFmtId="0" fontId="20" fillId="0" borderId="0" xfId="5" applyFont="1" applyFill="1"/>
    <xf numFmtId="0" fontId="20" fillId="2" borderId="0" xfId="5" applyFont="1" applyFill="1"/>
    <xf numFmtId="0" fontId="20" fillId="2" borderId="0" xfId="5" applyFont="1" applyFill="1" applyAlignment="1">
      <alignment horizontal="right"/>
    </xf>
    <xf numFmtId="0" fontId="20" fillId="0" borderId="0" xfId="5" applyFont="1"/>
    <xf numFmtId="0" fontId="5" fillId="0" borderId="0" xfId="10" applyFont="1" applyFill="1"/>
    <xf numFmtId="0" fontId="4" fillId="0" borderId="0" xfId="5" applyFont="1" applyFill="1"/>
    <xf numFmtId="0" fontId="13" fillId="0" borderId="0" xfId="10" applyFont="1" applyFill="1"/>
    <xf numFmtId="0" fontId="3" fillId="0" borderId="0" xfId="0" applyFont="1" applyFill="1" applyAlignment="1"/>
    <xf numFmtId="0" fontId="21" fillId="3" borderId="0" xfId="5" applyFont="1" applyFill="1"/>
    <xf numFmtId="0" fontId="22" fillId="0" borderId="0" xfId="0" applyFont="1"/>
    <xf numFmtId="0" fontId="23" fillId="0" borderId="0" xfId="0" applyFont="1"/>
    <xf numFmtId="0" fontId="24" fillId="2" borderId="0" xfId="6" applyFont="1" applyFill="1"/>
    <xf numFmtId="0" fontId="24" fillId="2" borderId="0" xfId="4" applyFont="1" applyFill="1"/>
    <xf numFmtId="0" fontId="3" fillId="2" borderId="7" xfId="0" applyFont="1" applyFill="1" applyBorder="1" applyAlignment="1">
      <alignment horizontal="left" vertical="center" wrapText="1" indent="1"/>
    </xf>
    <xf numFmtId="0" fontId="6" fillId="0" borderId="14" xfId="0" applyFont="1" applyBorder="1" applyAlignment="1">
      <alignment horizontal="center" vertical="center" wrapText="1"/>
    </xf>
    <xf numFmtId="0" fontId="3" fillId="0" borderId="0" xfId="0" applyFont="1" applyFill="1" applyAlignment="1">
      <alignment vertical="center"/>
    </xf>
    <xf numFmtId="0" fontId="7" fillId="0" borderId="0" xfId="0" applyFont="1" applyFill="1" applyAlignment="1">
      <alignment horizontal="center" vertical="center"/>
    </xf>
    <xf numFmtId="0" fontId="6" fillId="0" borderId="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3" fillId="0" borderId="0" xfId="0" applyFont="1" applyAlignment="1">
      <alignment vertical="center"/>
    </xf>
    <xf numFmtId="0" fontId="6" fillId="0" borderId="6" xfId="0" applyFont="1" applyFill="1" applyBorder="1" applyAlignment="1">
      <alignment horizontal="center" vertical="center" wrapText="1"/>
    </xf>
    <xf numFmtId="0" fontId="6" fillId="0" borderId="3" xfId="0" applyFont="1" applyBorder="1" applyAlignment="1">
      <alignment vertical="top" wrapText="1"/>
    </xf>
    <xf numFmtId="0" fontId="15" fillId="4" borderId="0" xfId="5" applyFont="1" applyFill="1"/>
    <xf numFmtId="0" fontId="16" fillId="4" borderId="0" xfId="5" applyFont="1" applyFill="1"/>
    <xf numFmtId="0" fontId="4" fillId="5" borderId="0" xfId="5" applyFont="1" applyFill="1"/>
    <xf numFmtId="0" fontId="5" fillId="5" borderId="0" xfId="5" applyFont="1" applyFill="1"/>
    <xf numFmtId="0" fontId="5" fillId="7" borderId="0" xfId="5" applyFont="1" applyFill="1"/>
    <xf numFmtId="0" fontId="16" fillId="4" borderId="0" xfId="5" applyFont="1" applyFill="1" applyAlignment="1">
      <alignment horizontal="right"/>
    </xf>
    <xf numFmtId="0" fontId="15" fillId="6" borderId="0" xfId="5" applyFont="1" applyFill="1"/>
    <xf numFmtId="0" fontId="16" fillId="6" borderId="0" xfId="5" applyFont="1" applyFill="1"/>
    <xf numFmtId="0" fontId="16" fillId="6" borderId="0" xfId="5" applyFont="1" applyFill="1" applyAlignment="1">
      <alignment horizontal="right"/>
    </xf>
    <xf numFmtId="0" fontId="4" fillId="7" borderId="0" xfId="5" applyFont="1" applyFill="1"/>
    <xf numFmtId="0" fontId="18" fillId="7" borderId="0" xfId="5" applyFont="1" applyFill="1"/>
    <xf numFmtId="0" fontId="18" fillId="7" borderId="0" xfId="5" applyFont="1" applyFill="1" applyAlignment="1">
      <alignment horizontal="right"/>
    </xf>
    <xf numFmtId="0" fontId="5" fillId="5" borderId="0" xfId="5" applyFont="1" applyFill="1" applyAlignment="1">
      <alignment horizontal="right"/>
    </xf>
    <xf numFmtId="0" fontId="5" fillId="5" borderId="0" xfId="5" applyFont="1" applyFill="1" applyAlignment="1">
      <alignment horizontal="left" wrapText="1"/>
    </xf>
    <xf numFmtId="0" fontId="25" fillId="4" borderId="0" xfId="10" applyFont="1" applyFill="1"/>
    <xf numFmtId="0" fontId="16" fillId="4" borderId="0" xfId="10" applyFont="1" applyFill="1"/>
    <xf numFmtId="0" fontId="6" fillId="5" borderId="14"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7" xfId="0" applyFont="1" applyFill="1" applyBorder="1" applyAlignment="1">
      <alignment horizontal="left" vertical="center" wrapText="1" indent="1"/>
    </xf>
    <xf numFmtId="0" fontId="6" fillId="5" borderId="1" xfId="0" applyFont="1" applyFill="1" applyBorder="1" applyAlignment="1">
      <alignment horizontal="center" vertical="center"/>
    </xf>
    <xf numFmtId="0" fontId="6" fillId="5" borderId="1" xfId="0" applyFont="1" applyFill="1" applyBorder="1" applyAlignment="1">
      <alignment horizontal="left" vertical="center" wrapText="1" indent="1"/>
    </xf>
    <xf numFmtId="0" fontId="6" fillId="5" borderId="14" xfId="0" applyFont="1" applyFill="1" applyBorder="1" applyAlignment="1">
      <alignment horizontal="center" vertical="center"/>
    </xf>
    <xf numFmtId="0" fontId="6" fillId="5" borderId="14" xfId="0" applyFont="1" applyFill="1" applyBorder="1" applyAlignment="1">
      <alignment horizontal="left" vertical="center" wrapText="1" indent="1"/>
    </xf>
    <xf numFmtId="0" fontId="5" fillId="7" borderId="0" xfId="5" applyFont="1" applyFill="1" applyAlignment="1">
      <alignment horizontal="left" wrapText="1"/>
    </xf>
    <xf numFmtId="0" fontId="4" fillId="3" borderId="0" xfId="5" applyFont="1" applyFill="1" applyAlignment="1">
      <alignment horizontal="left"/>
    </xf>
    <xf numFmtId="0" fontId="5" fillId="3" borderId="0" xfId="5" applyFont="1" applyFill="1" applyAlignment="1">
      <alignment horizontal="left" wrapText="1"/>
    </xf>
    <xf numFmtId="0" fontId="5" fillId="3" borderId="0" xfId="5" applyFont="1" applyFill="1" applyAlignment="1">
      <alignment horizontal="left"/>
    </xf>
    <xf numFmtId="0" fontId="5" fillId="7" borderId="0" xfId="5" applyFont="1" applyFill="1" applyAlignment="1">
      <alignment horizontal="left" wrapText="1"/>
    </xf>
    <xf numFmtId="0" fontId="4" fillId="0" borderId="1" xfId="0" applyFont="1" applyFill="1" applyBorder="1" applyAlignment="1">
      <alignment horizontal="center"/>
    </xf>
    <xf numFmtId="49" fontId="5" fillId="0" borderId="1" xfId="0" quotePrefix="1" applyNumberFormat="1" applyFont="1" applyFill="1" applyBorder="1" applyAlignment="1">
      <alignment horizontal="center" wrapText="1"/>
    </xf>
    <xf numFmtId="0" fontId="5" fillId="0" borderId="3" xfId="0" applyFont="1" applyFill="1" applyBorder="1"/>
    <xf numFmtId="164" fontId="5" fillId="0" borderId="3" xfId="1" applyNumberFormat="1" applyFont="1" applyBorder="1"/>
    <xf numFmtId="164" fontId="4" fillId="0" borderId="3" xfId="1" applyNumberFormat="1" applyFont="1" applyBorder="1" applyAlignment="1">
      <alignment vertical="top"/>
    </xf>
    <xf numFmtId="164" fontId="4" fillId="0" borderId="7" xfId="1" applyNumberFormat="1" applyFont="1" applyBorder="1" applyAlignment="1">
      <alignment vertical="top"/>
    </xf>
    <xf numFmtId="0" fontId="4" fillId="0" borderId="0" xfId="0" applyFont="1" applyAlignment="1">
      <alignment vertical="top"/>
    </xf>
    <xf numFmtId="164" fontId="4" fillId="0" borderId="1" xfId="1" applyNumberFormat="1" applyFont="1" applyBorder="1" applyAlignment="1">
      <alignment vertical="top"/>
    </xf>
    <xf numFmtId="0" fontId="5" fillId="0" borderId="0" xfId="0" applyFont="1"/>
    <xf numFmtId="164" fontId="5" fillId="0" borderId="5" xfId="1" applyNumberFormat="1" applyFont="1" applyBorder="1" applyAlignment="1">
      <alignment vertical="top"/>
    </xf>
    <xf numFmtId="164" fontId="5" fillId="0" borderId="3" xfId="1" applyNumberFormat="1" applyFont="1" applyBorder="1" applyAlignment="1">
      <alignment vertical="top"/>
    </xf>
    <xf numFmtId="164" fontId="5" fillId="0" borderId="7" xfId="1" applyNumberFormat="1" applyFont="1" applyBorder="1" applyAlignment="1">
      <alignment vertical="top"/>
    </xf>
    <xf numFmtId="164" fontId="5" fillId="0" borderId="0" xfId="1" applyNumberFormat="1" applyFont="1" applyBorder="1" applyAlignment="1">
      <alignment vertical="top"/>
    </xf>
    <xf numFmtId="164" fontId="5" fillId="0" borderId="9" xfId="1" applyNumberFormat="1" applyFont="1" applyBorder="1" applyAlignment="1">
      <alignment vertical="top"/>
    </xf>
    <xf numFmtId="0" fontId="27" fillId="0" borderId="0" xfId="0" applyFont="1" applyAlignment="1">
      <alignment vertical="center"/>
    </xf>
    <xf numFmtId="0" fontId="5" fillId="5" borderId="0" xfId="5" applyFont="1" applyFill="1" applyAlignment="1">
      <alignment horizontal="left" wrapText="1"/>
    </xf>
    <xf numFmtId="0" fontId="5" fillId="7" borderId="0" xfId="5" applyFont="1" applyFill="1" applyAlignment="1">
      <alignment horizontal="left" wrapText="1"/>
    </xf>
  </cellXfs>
  <cellStyles count="16">
    <cellStyle name="Comma" xfId="1" builtinId="3"/>
    <cellStyle name="Hyperlink" xfId="4" builtinId="8"/>
    <cellStyle name="Hyperlink 2" xfId="6" xr:uid="{00000000-0005-0000-0000-000002000000}"/>
    <cellStyle name="Hyperlink 2 2" xfId="14" xr:uid="{00000000-0005-0000-0000-000003000000}"/>
    <cellStyle name="Hyperlink 6" xfId="13" xr:uid="{00000000-0005-0000-0000-000004000000}"/>
    <cellStyle name="Hyperlink 7" xfId="11" xr:uid="{00000000-0005-0000-0000-000005000000}"/>
    <cellStyle name="Normal" xfId="0" builtinId="0"/>
    <cellStyle name="Normal 14" xfId="10" xr:uid="{00000000-0005-0000-0000-000007000000}"/>
    <cellStyle name="Normal 18" xfId="3" xr:uid="{00000000-0005-0000-0000-000008000000}"/>
    <cellStyle name="Normal 2" xfId="5" xr:uid="{00000000-0005-0000-0000-000009000000}"/>
    <cellStyle name="Normal 2 2" xfId="9" xr:uid="{00000000-0005-0000-0000-00000A000000}"/>
    <cellStyle name="Normal 2 2 2" xfId="12" xr:uid="{00000000-0005-0000-0000-00000B000000}"/>
    <cellStyle name="Normal 2 7" xfId="8" xr:uid="{00000000-0005-0000-0000-00000C000000}"/>
    <cellStyle name="Normal 2 7 2" xfId="15" xr:uid="{00000000-0005-0000-0000-00000D000000}"/>
    <cellStyle name="Normal 5" xfId="7" xr:uid="{00000000-0005-0000-0000-00000E000000}"/>
    <cellStyle name="Percent" xfId="2" builtinId="5"/>
  </cellStyles>
  <dxfs count="0"/>
  <tableStyles count="0" defaultTableStyle="TableStyleMedium2" defaultPivotStyle="PivotStyleLight16"/>
  <colors>
    <mruColors>
      <color rgb="FF005EB8"/>
      <color rgb="FF7C2855"/>
      <color rgb="FFF9EBF2"/>
      <color rgb="FFE5F2FF"/>
      <color rgb="FFDDFFEA"/>
      <color rgb="FF0096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672499</xdr:colOff>
      <xdr:row>0</xdr:row>
      <xdr:rowOff>0</xdr:rowOff>
    </xdr:from>
    <xdr:to>
      <xdr:col>7</xdr:col>
      <xdr:colOff>675269</xdr:colOff>
      <xdr:row>3</xdr:row>
      <xdr:rowOff>47625</xdr:rowOff>
    </xdr:to>
    <xdr:pic>
      <xdr:nvPicPr>
        <xdr:cNvPr id="2" name="Picture 1" descr="NHS England logo" title="Logo">
          <a:extLst>
            <a:ext uri="{FF2B5EF4-FFF2-40B4-BE49-F238E27FC236}">
              <a16:creationId xmlns:a16="http://schemas.microsoft.com/office/drawing/2014/main" id="{69449FBB-4E15-4133-90B7-0120E2ED4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8199" y="0"/>
          <a:ext cx="68857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3076575</xdr:colOff>
      <xdr:row>0</xdr:row>
      <xdr:rowOff>0</xdr:rowOff>
    </xdr:from>
    <xdr:to>
      <xdr:col>2</xdr:col>
      <xdr:colOff>3765145</xdr:colOff>
      <xdr:row>3</xdr:row>
      <xdr:rowOff>47625</xdr:rowOff>
    </xdr:to>
    <xdr:pic>
      <xdr:nvPicPr>
        <xdr:cNvPr id="2" name="Picture 1" descr="NHS England logo" title="Logo">
          <a:extLst>
            <a:ext uri="{FF2B5EF4-FFF2-40B4-BE49-F238E27FC236}">
              <a16:creationId xmlns:a16="http://schemas.microsoft.com/office/drawing/2014/main" id="{BF7BCCE9-4967-40E9-B045-E77381A115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3600" y="0"/>
          <a:ext cx="688570"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HS%20CB/Analytical%20Services%20(Finance)/Allocations/2019_20%20allocations/target%20allocations/update%201920%20allocations/pace%20of%20change/PaceOfChangeModel1920%2020181121%20v17%20full%20ru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HS%20CB\Finance\Strategic%20Finance\Allocations\Allocation%20Control%20SB%20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lorrimer\AppData\Local\Microsoft\Windows\INetCache\Content.Outlook\DXXQ6JPT\181126%20Waterfalls%20based%20on%20V1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FID-RAMA\RAMA1\Allocations\Publications_Final%20Versions%20Only\PCT%20Exposition%20Books\2011_12\2012ExpoBook_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Years"/>
      <sheetName val="Version"/>
      <sheetName val="Names"/>
      <sheetName val="CCG1819"/>
      <sheetName val="Population estimates 1819"/>
      <sheetName val="Quanta 1819"/>
      <sheetName val="working J 1819"/>
      <sheetName val="working J 1920"/>
      <sheetName val="working J 2021"/>
      <sheetName val="working J 2122"/>
      <sheetName val="working J 2223"/>
      <sheetName val="working J 2324"/>
      <sheetName val="working K1 1819"/>
      <sheetName val="working K1 1920"/>
      <sheetName val="working K1 2021"/>
      <sheetName val="working K1 2122"/>
      <sheetName val="working K1 2223"/>
      <sheetName val="working K1 2324"/>
      <sheetName val="working K1 1819 old"/>
      <sheetName val="working L 1819"/>
      <sheetName val="working L 1920"/>
      <sheetName val="working L 2021"/>
      <sheetName val="working L 2122"/>
      <sheetName val="working L 2223"/>
      <sheetName val="working L 2324"/>
      <sheetName val="working L (1718) baseline old "/>
      <sheetName val="CCG Core Pub Feb 2018"/>
      <sheetName val="Finance Baseline"/>
      <sheetName val="ambulance funding adjs"/>
      <sheetName val="Dispensing Doctors"/>
      <sheetName val="Transfers"/>
      <sheetName val="Baselines 1819"/>
      <sheetName val="BaseWeightedPopulations 1819"/>
      <sheetName val="CCG Wgt Pop 1819"/>
      <sheetName val="PC Med Wgt Pop 1819"/>
      <sheetName val="PC Other Wgt Pop 1819"/>
      <sheetName val="SS Wgt Pop 1819"/>
      <sheetName val="AGG Wgt Pop 1819"/>
      <sheetName val="AGG2 Wgt Pop 1819"/>
      <sheetName val="CCG POC Parameters 2018"/>
      <sheetName val="PCM POC Parameters 2018"/>
      <sheetName val="PCOther POC Parameters 2018"/>
      <sheetName val="SS POC Parameters 2018"/>
      <sheetName val="Agg POC Parameters 2018"/>
      <sheetName val="Template Min Alloc"/>
      <sheetName val="Template Agg Alloc"/>
      <sheetName val="Template Dis Alloc"/>
      <sheetName val="Template Results"/>
      <sheetName val="BUTTONS"/>
      <sheetName val="new charts"/>
      <sheetName val="newer output"/>
      <sheetName val="new output"/>
      <sheetName val="output"/>
      <sheetName val="CCG 2019-20"/>
      <sheetName val="PCM 2019-20"/>
      <sheetName val="SS 2019-20"/>
      <sheetName val="AGG 2019-20"/>
      <sheetName val="DISAGG 2019-20"/>
      <sheetName val="CCG 2020-21"/>
      <sheetName val="PCM 2020-21"/>
      <sheetName val="SS 2020-21"/>
      <sheetName val="AGG 2020-21"/>
      <sheetName val="DISAGG 2020-21"/>
      <sheetName val="CCG 2021-22"/>
      <sheetName val="PCM 2021-22"/>
      <sheetName val="SS 2021-22"/>
      <sheetName val="AGG 2021-22"/>
      <sheetName val="DISAGG 2021-22"/>
      <sheetName val="CCG 2022-23"/>
      <sheetName val="PCM 2022-23"/>
      <sheetName val="SS 2022-23"/>
      <sheetName val="AGG 2022-23"/>
      <sheetName val="DISAGG 2022-23"/>
      <sheetName val="CCG 2023-24"/>
      <sheetName val="PCM 2023-24"/>
      <sheetName val="SS 2023-24"/>
      <sheetName val="AGG 2023-24"/>
      <sheetName val="DISAGG 2023-24"/>
    </sheetNames>
    <sheetDataSet>
      <sheetData sheetId="0"/>
      <sheetData sheetId="1"/>
      <sheetData sheetId="2"/>
      <sheetData sheetId="3">
        <row r="9">
          <cell r="E9" t="str">
            <v>North</v>
          </cell>
          <cell r="S9" t="str">
            <v>D04</v>
          </cell>
          <cell r="T9" t="str">
            <v>A04</v>
          </cell>
          <cell r="U9" t="str">
            <v>D04A04</v>
          </cell>
        </row>
        <row r="10">
          <cell r="E10" t="str">
            <v>North</v>
          </cell>
          <cell r="S10" t="str">
            <v>D05</v>
          </cell>
          <cell r="T10" t="str">
            <v>A04</v>
          </cell>
          <cell r="U10" t="str">
            <v>D05A04</v>
          </cell>
        </row>
        <row r="11">
          <cell r="E11" t="str">
            <v>North</v>
          </cell>
          <cell r="S11" t="str">
            <v>D03</v>
          </cell>
          <cell r="T11" t="str">
            <v>A03</v>
          </cell>
          <cell r="U11" t="str">
            <v>D03A03</v>
          </cell>
        </row>
        <row r="12">
          <cell r="E12" t="str">
            <v>North</v>
          </cell>
          <cell r="S12" t="str">
            <v>D04</v>
          </cell>
          <cell r="T12" t="str">
            <v>A03</v>
          </cell>
          <cell r="U12" t="str">
            <v>D04A03</v>
          </cell>
        </row>
        <row r="13">
          <cell r="E13" t="str">
            <v>North</v>
          </cell>
          <cell r="S13" t="str">
            <v>D03</v>
          </cell>
          <cell r="T13" t="str">
            <v>A05</v>
          </cell>
          <cell r="U13" t="str">
            <v>D03A05</v>
          </cell>
        </row>
        <row r="14">
          <cell r="E14" t="str">
            <v>North</v>
          </cell>
          <cell r="S14" t="str">
            <v>D05</v>
          </cell>
          <cell r="T14" t="str">
            <v>A03</v>
          </cell>
          <cell r="U14" t="str">
            <v>D05A03</v>
          </cell>
        </row>
        <row r="15">
          <cell r="E15" t="str">
            <v>North</v>
          </cell>
          <cell r="S15" t="str">
            <v>D05</v>
          </cell>
          <cell r="T15" t="str">
            <v>A04</v>
          </cell>
          <cell r="U15" t="str">
            <v>D05A04</v>
          </cell>
        </row>
        <row r="16">
          <cell r="E16" t="str">
            <v>North</v>
          </cell>
          <cell r="S16" t="str">
            <v>D05</v>
          </cell>
          <cell r="T16" t="str">
            <v>A03</v>
          </cell>
          <cell r="U16" t="str">
            <v>D05A03</v>
          </cell>
        </row>
        <row r="17">
          <cell r="E17" t="str">
            <v>North</v>
          </cell>
          <cell r="S17" t="str">
            <v>D05</v>
          </cell>
          <cell r="T17" t="str">
            <v>A02</v>
          </cell>
          <cell r="U17" t="str">
            <v>D05A02</v>
          </cell>
        </row>
        <row r="18">
          <cell r="E18" t="str">
            <v>North</v>
          </cell>
          <cell r="S18" t="str">
            <v>D05</v>
          </cell>
          <cell r="T18" t="str">
            <v>A04</v>
          </cell>
          <cell r="U18" t="str">
            <v>D05A04</v>
          </cell>
        </row>
        <row r="19">
          <cell r="E19" t="str">
            <v>North</v>
          </cell>
          <cell r="F19"/>
          <cell r="S19" t="str">
            <v>D04</v>
          </cell>
          <cell r="T19" t="str">
            <v>A02</v>
          </cell>
          <cell r="U19" t="str">
            <v>D04A02</v>
          </cell>
        </row>
        <row r="20">
          <cell r="E20" t="str">
            <v>North</v>
          </cell>
          <cell r="F20"/>
          <cell r="S20" t="str">
            <v>D03</v>
          </cell>
          <cell r="T20" t="str">
            <v>A03</v>
          </cell>
          <cell r="U20" t="str">
            <v>D03A03</v>
          </cell>
        </row>
        <row r="21">
          <cell r="E21" t="str">
            <v>North</v>
          </cell>
          <cell r="F21"/>
          <cell r="S21" t="str">
            <v>D02</v>
          </cell>
          <cell r="T21" t="str">
            <v>A04</v>
          </cell>
          <cell r="U21" t="str">
            <v>D02A04</v>
          </cell>
        </row>
        <row r="22">
          <cell r="E22" t="str">
            <v>North</v>
          </cell>
          <cell r="F22"/>
          <cell r="S22" t="str">
            <v>D05</v>
          </cell>
          <cell r="T22" t="str">
            <v>A02</v>
          </cell>
          <cell r="U22" t="str">
            <v>D05A02</v>
          </cell>
        </row>
        <row r="23">
          <cell r="E23" t="str">
            <v>North</v>
          </cell>
          <cell r="F23"/>
          <cell r="S23" t="str">
            <v>D05</v>
          </cell>
          <cell r="T23" t="str">
            <v>A03</v>
          </cell>
          <cell r="U23" t="str">
            <v>D05A03</v>
          </cell>
        </row>
        <row r="24">
          <cell r="E24" t="str">
            <v>North</v>
          </cell>
          <cell r="F24"/>
          <cell r="S24" t="str">
            <v>D01</v>
          </cell>
          <cell r="T24" t="str">
            <v>A05</v>
          </cell>
          <cell r="U24" t="str">
            <v>D01A05</v>
          </cell>
        </row>
        <row r="25">
          <cell r="E25" t="str">
            <v>North</v>
          </cell>
          <cell r="F25"/>
          <cell r="S25" t="str">
            <v>D05</v>
          </cell>
          <cell r="T25" t="str">
            <v>A02</v>
          </cell>
          <cell r="U25" t="str">
            <v>D05A02</v>
          </cell>
        </row>
        <row r="26">
          <cell r="E26" t="str">
            <v>North</v>
          </cell>
          <cell r="F26"/>
          <cell r="S26" t="str">
            <v>D03</v>
          </cell>
          <cell r="T26" t="str">
            <v>A02</v>
          </cell>
          <cell r="U26" t="str">
            <v>D03A02</v>
          </cell>
        </row>
        <row r="27">
          <cell r="E27" t="str">
            <v>North</v>
          </cell>
          <cell r="F27"/>
          <cell r="S27" t="str">
            <v>D05</v>
          </cell>
          <cell r="T27" t="str">
            <v>A03</v>
          </cell>
          <cell r="U27" t="str">
            <v>D05A03</v>
          </cell>
        </row>
        <row r="28">
          <cell r="E28" t="str">
            <v>North</v>
          </cell>
          <cell r="F28"/>
          <cell r="S28" t="str">
            <v>D05</v>
          </cell>
          <cell r="T28" t="str">
            <v>A01</v>
          </cell>
          <cell r="U28" t="str">
            <v>D05A01</v>
          </cell>
        </row>
        <row r="29">
          <cell r="E29" t="str">
            <v>North</v>
          </cell>
          <cell r="F29"/>
          <cell r="S29" t="str">
            <v>D03</v>
          </cell>
          <cell r="T29" t="str">
            <v>A05</v>
          </cell>
          <cell r="U29" t="str">
            <v>D03A05</v>
          </cell>
        </row>
        <row r="30">
          <cell r="E30" t="str">
            <v>North</v>
          </cell>
          <cell r="F30"/>
          <cell r="S30" t="str">
            <v>D05</v>
          </cell>
          <cell r="T30" t="str">
            <v>A02</v>
          </cell>
          <cell r="U30" t="str">
            <v>D05A02</v>
          </cell>
        </row>
        <row r="31">
          <cell r="E31" t="str">
            <v>North</v>
          </cell>
          <cell r="F31"/>
          <cell r="S31" t="str">
            <v>D03</v>
          </cell>
          <cell r="T31" t="str">
            <v>A04</v>
          </cell>
          <cell r="U31" t="str">
            <v>D03A04</v>
          </cell>
        </row>
        <row r="32">
          <cell r="E32" t="str">
            <v>North</v>
          </cell>
          <cell r="F32"/>
          <cell r="S32" t="str">
            <v>D02</v>
          </cell>
          <cell r="T32" t="str">
            <v>A04</v>
          </cell>
          <cell r="U32" t="str">
            <v>D02A04</v>
          </cell>
        </row>
        <row r="33">
          <cell r="E33" t="str">
            <v>North</v>
          </cell>
          <cell r="F33"/>
          <cell r="S33" t="str">
            <v>D05</v>
          </cell>
          <cell r="T33" t="str">
            <v>A03</v>
          </cell>
          <cell r="U33" t="str">
            <v>D05A03</v>
          </cell>
        </row>
        <row r="34">
          <cell r="E34" t="str">
            <v>North</v>
          </cell>
          <cell r="F34"/>
          <cell r="S34" t="str">
            <v>D02</v>
          </cell>
          <cell r="T34" t="str">
            <v>A05</v>
          </cell>
          <cell r="U34" t="str">
            <v>D02A05</v>
          </cell>
        </row>
        <row r="35">
          <cell r="E35" t="str">
            <v>North</v>
          </cell>
          <cell r="F35"/>
          <cell r="S35" t="str">
            <v>D03</v>
          </cell>
          <cell r="T35" t="str">
            <v>A03</v>
          </cell>
          <cell r="U35" t="str">
            <v>D03A03</v>
          </cell>
        </row>
        <row r="36">
          <cell r="E36" t="str">
            <v>North</v>
          </cell>
          <cell r="F36"/>
          <cell r="S36" t="str">
            <v>D05</v>
          </cell>
          <cell r="T36" t="str">
            <v>A04</v>
          </cell>
          <cell r="U36" t="str">
            <v>D05A04</v>
          </cell>
        </row>
        <row r="37">
          <cell r="E37" t="str">
            <v>North</v>
          </cell>
          <cell r="F37"/>
          <cell r="S37" t="str">
            <v>D04</v>
          </cell>
          <cell r="T37" t="str">
            <v>A03</v>
          </cell>
          <cell r="U37" t="str">
            <v>D04A03</v>
          </cell>
        </row>
        <row r="38">
          <cell r="E38" t="str">
            <v>North</v>
          </cell>
          <cell r="F38"/>
          <cell r="S38" t="str">
            <v>D02</v>
          </cell>
          <cell r="T38" t="str">
            <v>A02</v>
          </cell>
          <cell r="U38" t="str">
            <v>D02A02</v>
          </cell>
        </row>
        <row r="39">
          <cell r="E39" t="str">
            <v>North</v>
          </cell>
          <cell r="F39"/>
          <cell r="S39" t="str">
            <v>D03</v>
          </cell>
          <cell r="T39" t="str">
            <v>A03</v>
          </cell>
          <cell r="U39" t="str">
            <v>D03A03</v>
          </cell>
        </row>
        <row r="40">
          <cell r="E40" t="str">
            <v>North</v>
          </cell>
          <cell r="F40"/>
          <cell r="S40" t="str">
            <v>D03</v>
          </cell>
          <cell r="T40" t="str">
            <v>A03</v>
          </cell>
          <cell r="U40" t="str">
            <v>D03A03</v>
          </cell>
        </row>
        <row r="41">
          <cell r="E41" t="str">
            <v>North</v>
          </cell>
          <cell r="F41"/>
          <cell r="S41" t="str">
            <v>D02</v>
          </cell>
          <cell r="T41" t="str">
            <v>A04</v>
          </cell>
          <cell r="U41" t="str">
            <v>D02A04</v>
          </cell>
        </row>
        <row r="42">
          <cell r="E42" t="str">
            <v>North</v>
          </cell>
          <cell r="F42"/>
          <cell r="S42" t="str">
            <v>D03</v>
          </cell>
          <cell r="T42" t="str">
            <v>A04</v>
          </cell>
          <cell r="U42" t="str">
            <v>D03A04</v>
          </cell>
        </row>
        <row r="43">
          <cell r="E43" t="str">
            <v>North</v>
          </cell>
          <cell r="F43"/>
          <cell r="S43" t="str">
            <v>D04</v>
          </cell>
          <cell r="T43" t="str">
            <v>A03</v>
          </cell>
          <cell r="U43" t="str">
            <v>D04A03</v>
          </cell>
        </row>
        <row r="44">
          <cell r="E44" t="str">
            <v>North</v>
          </cell>
          <cell r="F44"/>
          <cell r="S44" t="str">
            <v>D02</v>
          </cell>
          <cell r="T44" t="str">
            <v>A05</v>
          </cell>
          <cell r="U44" t="str">
            <v>D02A05</v>
          </cell>
        </row>
        <row r="45">
          <cell r="E45" t="str">
            <v>North</v>
          </cell>
          <cell r="F45"/>
          <cell r="S45" t="str">
            <v>D03</v>
          </cell>
          <cell r="T45" t="str">
            <v>A04</v>
          </cell>
          <cell r="U45" t="str">
            <v>D03A04</v>
          </cell>
        </row>
        <row r="46">
          <cell r="E46" t="str">
            <v>North</v>
          </cell>
          <cell r="F46"/>
          <cell r="S46" t="str">
            <v>D05</v>
          </cell>
          <cell r="T46" t="str">
            <v>A03</v>
          </cell>
          <cell r="U46" t="str">
            <v>D05A03</v>
          </cell>
        </row>
        <row r="47">
          <cell r="E47" t="str">
            <v>North</v>
          </cell>
          <cell r="F47"/>
          <cell r="S47" t="str">
            <v>D03</v>
          </cell>
          <cell r="T47" t="str">
            <v>A04</v>
          </cell>
          <cell r="U47" t="str">
            <v>D03A04</v>
          </cell>
        </row>
        <row r="48">
          <cell r="E48" t="str">
            <v>North</v>
          </cell>
          <cell r="F48"/>
          <cell r="S48" t="str">
            <v>D05</v>
          </cell>
          <cell r="T48" t="str">
            <v>A02</v>
          </cell>
          <cell r="U48" t="str">
            <v>D05A02</v>
          </cell>
        </row>
        <row r="49">
          <cell r="E49" t="str">
            <v>North</v>
          </cell>
          <cell r="F49"/>
          <cell r="S49" t="str">
            <v>D04</v>
          </cell>
          <cell r="T49" t="str">
            <v>A03</v>
          </cell>
          <cell r="U49" t="str">
            <v>D04A03</v>
          </cell>
        </row>
        <row r="50">
          <cell r="E50" t="str">
            <v>North</v>
          </cell>
          <cell r="F50"/>
          <cell r="S50" t="str">
            <v>D05</v>
          </cell>
          <cell r="T50" t="str">
            <v>A01</v>
          </cell>
          <cell r="U50" t="str">
            <v>D05A01</v>
          </cell>
        </row>
        <row r="51">
          <cell r="E51" t="str">
            <v>North</v>
          </cell>
          <cell r="F51"/>
          <cell r="S51" t="str">
            <v>D05</v>
          </cell>
          <cell r="T51" t="str">
            <v>A03</v>
          </cell>
          <cell r="U51" t="str">
            <v>D05A03</v>
          </cell>
        </row>
        <row r="52">
          <cell r="E52" t="str">
            <v>North</v>
          </cell>
          <cell r="F52"/>
          <cell r="S52" t="str">
            <v>D02</v>
          </cell>
          <cell r="T52" t="str">
            <v>A05</v>
          </cell>
          <cell r="U52" t="str">
            <v>D02A05</v>
          </cell>
        </row>
        <row r="53">
          <cell r="E53" t="str">
            <v>North</v>
          </cell>
          <cell r="F53"/>
          <cell r="S53" t="str">
            <v>D03</v>
          </cell>
          <cell r="T53" t="str">
            <v>A03</v>
          </cell>
          <cell r="U53" t="str">
            <v>D03A03</v>
          </cell>
        </row>
        <row r="54">
          <cell r="E54" t="str">
            <v>North</v>
          </cell>
          <cell r="F54"/>
          <cell r="S54" t="str">
            <v>D01</v>
          </cell>
          <cell r="T54" t="str">
            <v>A05</v>
          </cell>
          <cell r="U54" t="str">
            <v>D01A05</v>
          </cell>
        </row>
        <row r="55">
          <cell r="E55" t="str">
            <v>North</v>
          </cell>
          <cell r="F55"/>
          <cell r="S55" t="str">
            <v>D01</v>
          </cell>
          <cell r="T55" t="str">
            <v>A05</v>
          </cell>
          <cell r="U55" t="str">
            <v>D01A05</v>
          </cell>
        </row>
        <row r="56">
          <cell r="E56" t="str">
            <v>North</v>
          </cell>
          <cell r="F56"/>
          <cell r="S56" t="str">
            <v>D05</v>
          </cell>
          <cell r="T56" t="str">
            <v>A02</v>
          </cell>
          <cell r="U56" t="str">
            <v>D05A02</v>
          </cell>
        </row>
        <row r="57">
          <cell r="E57" t="str">
            <v>North</v>
          </cell>
          <cell r="F57"/>
          <cell r="S57" t="str">
            <v>D05</v>
          </cell>
          <cell r="T57" t="str">
            <v>A04</v>
          </cell>
          <cell r="U57" t="str">
            <v>D05A04</v>
          </cell>
        </row>
        <row r="58">
          <cell r="E58" t="str">
            <v>North</v>
          </cell>
          <cell r="F58"/>
          <cell r="S58" t="str">
            <v>D04</v>
          </cell>
          <cell r="T58" t="str">
            <v>A02</v>
          </cell>
          <cell r="U58" t="str">
            <v>D04A02</v>
          </cell>
        </row>
        <row r="59">
          <cell r="E59" t="str">
            <v>North</v>
          </cell>
          <cell r="F59"/>
          <cell r="S59" t="str">
            <v>D03</v>
          </cell>
          <cell r="T59" t="str">
            <v>A04</v>
          </cell>
          <cell r="U59" t="str">
            <v>D03A04</v>
          </cell>
        </row>
        <row r="60">
          <cell r="E60" t="str">
            <v>North</v>
          </cell>
          <cell r="F60"/>
          <cell r="S60" t="str">
            <v>D04</v>
          </cell>
          <cell r="T60" t="str">
            <v>A03</v>
          </cell>
          <cell r="U60" t="str">
            <v>D04A03</v>
          </cell>
        </row>
        <row r="61">
          <cell r="E61" t="str">
            <v>North</v>
          </cell>
          <cell r="F61"/>
          <cell r="S61" t="str">
            <v>D04</v>
          </cell>
          <cell r="T61" t="str">
            <v>A05</v>
          </cell>
          <cell r="U61" t="str">
            <v>D04A05</v>
          </cell>
        </row>
        <row r="62">
          <cell r="E62" t="str">
            <v>North</v>
          </cell>
          <cell r="F62"/>
          <cell r="S62" t="str">
            <v>D04</v>
          </cell>
          <cell r="T62" t="str">
            <v>A02</v>
          </cell>
          <cell r="U62" t="str">
            <v>D04A02</v>
          </cell>
        </row>
        <row r="63">
          <cell r="E63" t="str">
            <v>North</v>
          </cell>
          <cell r="F63"/>
          <cell r="S63" t="str">
            <v>D01</v>
          </cell>
          <cell r="T63" t="str">
            <v>A04</v>
          </cell>
          <cell r="U63" t="str">
            <v>D01A04</v>
          </cell>
        </row>
        <row r="64">
          <cell r="E64" t="str">
            <v>North</v>
          </cell>
          <cell r="F64"/>
          <cell r="S64" t="str">
            <v>D04</v>
          </cell>
          <cell r="T64" t="str">
            <v>A03</v>
          </cell>
          <cell r="U64" t="str">
            <v>D04A03</v>
          </cell>
        </row>
        <row r="65">
          <cell r="E65" t="str">
            <v>Midlands and East</v>
          </cell>
          <cell r="F65"/>
          <cell r="S65" t="str">
            <v>D04</v>
          </cell>
          <cell r="T65" t="str">
            <v>A05</v>
          </cell>
          <cell r="U65" t="str">
            <v>D04A05</v>
          </cell>
        </row>
        <row r="66">
          <cell r="E66" t="str">
            <v>Midlands and East</v>
          </cell>
          <cell r="F66"/>
          <cell r="S66" t="str">
            <v>D04</v>
          </cell>
          <cell r="T66" t="str">
            <v>A02</v>
          </cell>
          <cell r="U66" t="str">
            <v>D04A02</v>
          </cell>
        </row>
        <row r="67">
          <cell r="E67" t="str">
            <v>Midlands and East</v>
          </cell>
          <cell r="F67"/>
          <cell r="S67" t="str">
            <v>D01</v>
          </cell>
          <cell r="T67" t="str">
            <v>A04</v>
          </cell>
          <cell r="U67" t="str">
            <v>D01A04</v>
          </cell>
        </row>
        <row r="68">
          <cell r="E68" t="str">
            <v>Midlands and East</v>
          </cell>
          <cell r="F68"/>
          <cell r="S68" t="str">
            <v>D05</v>
          </cell>
          <cell r="T68" t="str">
            <v>A01</v>
          </cell>
          <cell r="U68" t="str">
            <v>D05A01</v>
          </cell>
        </row>
        <row r="69">
          <cell r="E69" t="str">
            <v>Midlands and East</v>
          </cell>
          <cell r="F69"/>
          <cell r="S69" t="str">
            <v>D03</v>
          </cell>
          <cell r="T69" t="str">
            <v>A04</v>
          </cell>
          <cell r="U69" t="str">
            <v>D03A04</v>
          </cell>
        </row>
        <row r="70">
          <cell r="E70" t="str">
            <v>Midlands and East</v>
          </cell>
          <cell r="F70"/>
          <cell r="S70" t="str">
            <v>D04</v>
          </cell>
          <cell r="T70" t="str">
            <v>A03</v>
          </cell>
          <cell r="U70" t="str">
            <v>D04A03</v>
          </cell>
        </row>
        <row r="71">
          <cell r="E71" t="str">
            <v>Midlands and East</v>
          </cell>
          <cell r="F71"/>
          <cell r="S71" t="str">
            <v>D02</v>
          </cell>
          <cell r="T71" t="str">
            <v>A01</v>
          </cell>
          <cell r="U71" t="str">
            <v>D02A01</v>
          </cell>
        </row>
        <row r="72">
          <cell r="E72" t="str">
            <v>Midlands and East</v>
          </cell>
          <cell r="F72"/>
          <cell r="S72" t="str">
            <v>D03</v>
          </cell>
          <cell r="T72" t="str">
            <v>A03</v>
          </cell>
          <cell r="U72" t="str">
            <v>D03A03</v>
          </cell>
        </row>
        <row r="73">
          <cell r="E73" t="str">
            <v>Midlands and East</v>
          </cell>
          <cell r="F73"/>
          <cell r="S73" t="str">
            <v>D03</v>
          </cell>
          <cell r="T73" t="str">
            <v>A04</v>
          </cell>
          <cell r="U73" t="str">
            <v>D03A04</v>
          </cell>
        </row>
        <row r="74">
          <cell r="E74" t="str">
            <v>Midlands and East</v>
          </cell>
          <cell r="F74"/>
          <cell r="S74" t="str">
            <v>D05</v>
          </cell>
          <cell r="T74" t="str">
            <v>A01</v>
          </cell>
          <cell r="U74" t="str">
            <v>D05A01</v>
          </cell>
        </row>
        <row r="75">
          <cell r="E75" t="str">
            <v>Midlands and East</v>
          </cell>
          <cell r="F75"/>
          <cell r="S75" t="str">
            <v>D02</v>
          </cell>
          <cell r="T75" t="str">
            <v>A04</v>
          </cell>
          <cell r="U75" t="str">
            <v>D02A04</v>
          </cell>
        </row>
        <row r="76">
          <cell r="E76" t="str">
            <v>Midlands and East</v>
          </cell>
          <cell r="F76"/>
          <cell r="S76" t="str">
            <v>D02</v>
          </cell>
          <cell r="T76" t="str">
            <v>A04</v>
          </cell>
          <cell r="U76" t="str">
            <v>D02A04</v>
          </cell>
        </row>
        <row r="77">
          <cell r="E77" t="str">
            <v>Midlands and East</v>
          </cell>
          <cell r="F77"/>
          <cell r="S77" t="str">
            <v>D01</v>
          </cell>
          <cell r="T77" t="str">
            <v>A04</v>
          </cell>
          <cell r="U77" t="str">
            <v>D01A04</v>
          </cell>
        </row>
        <row r="78">
          <cell r="E78" t="str">
            <v>Midlands and East</v>
          </cell>
          <cell r="F78"/>
          <cell r="S78" t="str">
            <v>D02</v>
          </cell>
          <cell r="T78" t="str">
            <v>A05</v>
          </cell>
          <cell r="U78" t="str">
            <v>D02A05</v>
          </cell>
        </row>
        <row r="79">
          <cell r="E79" t="str">
            <v>Midlands and East</v>
          </cell>
          <cell r="F79"/>
          <cell r="S79" t="str">
            <v>D01</v>
          </cell>
          <cell r="T79" t="str">
            <v>A03</v>
          </cell>
          <cell r="U79" t="str">
            <v>D01A03</v>
          </cell>
        </row>
        <row r="80">
          <cell r="E80" t="str">
            <v>Midlands and East</v>
          </cell>
          <cell r="F80"/>
          <cell r="S80" t="str">
            <v>D03</v>
          </cell>
          <cell r="T80" t="str">
            <v>A04</v>
          </cell>
          <cell r="U80" t="str">
            <v>D03A04</v>
          </cell>
        </row>
        <row r="81">
          <cell r="E81" t="str">
            <v>Midlands and East</v>
          </cell>
          <cell r="F81"/>
          <cell r="S81" t="str">
            <v>D04</v>
          </cell>
          <cell r="T81" t="str">
            <v>A02</v>
          </cell>
          <cell r="U81" t="str">
            <v>D04A02</v>
          </cell>
        </row>
        <row r="82">
          <cell r="E82" t="str">
            <v>Midlands and East</v>
          </cell>
          <cell r="F82"/>
          <cell r="S82" t="str">
            <v>D03</v>
          </cell>
          <cell r="T82" t="str">
            <v>A04</v>
          </cell>
          <cell r="U82" t="str">
            <v>D03A04</v>
          </cell>
        </row>
        <row r="83">
          <cell r="E83" t="str">
            <v>Midlands and East</v>
          </cell>
          <cell r="F83"/>
          <cell r="S83" t="str">
            <v>D02</v>
          </cell>
          <cell r="T83" t="str">
            <v>A03</v>
          </cell>
          <cell r="U83" t="str">
            <v>D02A03</v>
          </cell>
        </row>
        <row r="84">
          <cell r="E84" t="str">
            <v>Midlands and East</v>
          </cell>
          <cell r="F84"/>
          <cell r="S84" t="str">
            <v>D03</v>
          </cell>
          <cell r="T84" t="str">
            <v>A05</v>
          </cell>
          <cell r="U84" t="str">
            <v>D03A05</v>
          </cell>
        </row>
        <row r="85">
          <cell r="E85" t="str">
            <v>Midlands and East</v>
          </cell>
          <cell r="F85"/>
          <cell r="S85" t="str">
            <v>D02</v>
          </cell>
          <cell r="T85" t="str">
            <v>A04</v>
          </cell>
          <cell r="U85" t="str">
            <v>D02A04</v>
          </cell>
        </row>
        <row r="86">
          <cell r="E86" t="str">
            <v>Midlands and East</v>
          </cell>
          <cell r="F86"/>
          <cell r="S86" t="str">
            <v>D03</v>
          </cell>
          <cell r="T86" t="str">
            <v>A04</v>
          </cell>
          <cell r="U86" t="str">
            <v>D03A04</v>
          </cell>
        </row>
        <row r="87">
          <cell r="E87" t="str">
            <v>Midlands and East</v>
          </cell>
          <cell r="F87"/>
          <cell r="S87" t="str">
            <v>D02</v>
          </cell>
          <cell r="T87" t="str">
            <v>A04</v>
          </cell>
          <cell r="U87" t="str">
            <v>D02A04</v>
          </cell>
        </row>
        <row r="88">
          <cell r="E88" t="str">
            <v>Midlands and East</v>
          </cell>
          <cell r="F88"/>
          <cell r="S88" t="str">
            <v>D05</v>
          </cell>
          <cell r="T88" t="str">
            <v>A01</v>
          </cell>
          <cell r="U88" t="str">
            <v>D05A01</v>
          </cell>
        </row>
        <row r="89">
          <cell r="E89" t="str">
            <v>Midlands and East</v>
          </cell>
          <cell r="F89"/>
          <cell r="S89" t="str">
            <v>D02</v>
          </cell>
          <cell r="T89" t="str">
            <v>A05</v>
          </cell>
          <cell r="U89" t="str">
            <v>D02A05</v>
          </cell>
        </row>
        <row r="90">
          <cell r="E90" t="str">
            <v>Midlands and East</v>
          </cell>
          <cell r="F90"/>
          <cell r="S90" t="str">
            <v>D02</v>
          </cell>
          <cell r="T90" t="str">
            <v>A04</v>
          </cell>
          <cell r="U90" t="str">
            <v>D02A04</v>
          </cell>
        </row>
        <row r="91">
          <cell r="E91" t="str">
            <v>Midlands and East</v>
          </cell>
          <cell r="F91"/>
          <cell r="S91" t="str">
            <v>D01</v>
          </cell>
          <cell r="T91" t="str">
            <v>A04</v>
          </cell>
          <cell r="U91" t="str">
            <v>D01A04</v>
          </cell>
        </row>
        <row r="92">
          <cell r="E92" t="str">
            <v>Midlands and East</v>
          </cell>
          <cell r="F92"/>
          <cell r="S92" t="str">
            <v>D02</v>
          </cell>
          <cell r="T92" t="str">
            <v>A05</v>
          </cell>
          <cell r="U92" t="str">
            <v>D02A05</v>
          </cell>
        </row>
        <row r="93">
          <cell r="E93" t="str">
            <v>Midlands and East</v>
          </cell>
          <cell r="F93"/>
          <cell r="S93" t="str">
            <v>D01</v>
          </cell>
          <cell r="T93" t="str">
            <v>A05</v>
          </cell>
          <cell r="U93" t="str">
            <v>D01A05</v>
          </cell>
        </row>
        <row r="94">
          <cell r="E94" t="str">
            <v>Midlands and East</v>
          </cell>
          <cell r="F94"/>
          <cell r="S94" t="str">
            <v>D05</v>
          </cell>
          <cell r="T94" t="str">
            <v>A02</v>
          </cell>
          <cell r="U94" t="str">
            <v>D05A02</v>
          </cell>
        </row>
        <row r="95">
          <cell r="E95" t="str">
            <v>Midlands and East</v>
          </cell>
          <cell r="F95"/>
          <cell r="S95" t="str">
            <v>D04</v>
          </cell>
          <cell r="T95" t="str">
            <v>A02</v>
          </cell>
          <cell r="U95" t="str">
            <v>D04A02</v>
          </cell>
        </row>
        <row r="96">
          <cell r="E96" t="str">
            <v>Midlands and East</v>
          </cell>
          <cell r="F96"/>
          <cell r="S96" t="str">
            <v>D05</v>
          </cell>
          <cell r="T96" t="str">
            <v>A02</v>
          </cell>
          <cell r="U96" t="str">
            <v>D05A02</v>
          </cell>
        </row>
        <row r="97">
          <cell r="E97" t="str">
            <v>Midlands and East</v>
          </cell>
          <cell r="F97"/>
          <cell r="S97" t="str">
            <v>D05</v>
          </cell>
          <cell r="T97" t="str">
            <v>A02</v>
          </cell>
          <cell r="U97" t="str">
            <v>D05A02</v>
          </cell>
        </row>
        <row r="98">
          <cell r="E98" t="str">
            <v>Midlands and East</v>
          </cell>
          <cell r="F98"/>
          <cell r="S98" t="str">
            <v>D03</v>
          </cell>
          <cell r="T98" t="str">
            <v>A05</v>
          </cell>
          <cell r="U98" t="str">
            <v>D03A05</v>
          </cell>
        </row>
        <row r="99">
          <cell r="E99" t="str">
            <v>Midlands and East</v>
          </cell>
          <cell r="F99"/>
          <cell r="S99" t="str">
            <v>D01</v>
          </cell>
          <cell r="T99" t="str">
            <v>A03</v>
          </cell>
          <cell r="U99" t="str">
            <v>D01A03</v>
          </cell>
        </row>
        <row r="100">
          <cell r="E100" t="str">
            <v>Midlands and East</v>
          </cell>
          <cell r="F100"/>
          <cell r="S100" t="str">
            <v>D02</v>
          </cell>
          <cell r="T100" t="str">
            <v>A02</v>
          </cell>
          <cell r="U100" t="str">
            <v>D02A02</v>
          </cell>
        </row>
        <row r="101">
          <cell r="E101" t="str">
            <v>Midlands and East</v>
          </cell>
          <cell r="F101"/>
          <cell r="S101" t="str">
            <v>D01</v>
          </cell>
          <cell r="T101" t="str">
            <v>A02</v>
          </cell>
          <cell r="U101" t="str">
            <v>D01A02</v>
          </cell>
        </row>
        <row r="102">
          <cell r="E102" t="str">
            <v>Midlands and East</v>
          </cell>
          <cell r="F102"/>
          <cell r="S102" t="str">
            <v>D02</v>
          </cell>
          <cell r="T102" t="str">
            <v>A04</v>
          </cell>
          <cell r="U102" t="str">
            <v>D02A04</v>
          </cell>
        </row>
        <row r="103">
          <cell r="E103" t="str">
            <v>Midlands and East</v>
          </cell>
          <cell r="F103"/>
          <cell r="S103" t="str">
            <v>D05</v>
          </cell>
          <cell r="T103" t="str">
            <v>A05</v>
          </cell>
          <cell r="U103" t="str">
            <v>D05A05</v>
          </cell>
        </row>
        <row r="104">
          <cell r="E104" t="str">
            <v>Midlands and East</v>
          </cell>
          <cell r="F104"/>
          <cell r="S104" t="str">
            <v>D01</v>
          </cell>
          <cell r="T104" t="str">
            <v>A02</v>
          </cell>
          <cell r="U104" t="str">
            <v>D01A02</v>
          </cell>
        </row>
        <row r="105">
          <cell r="E105" t="str">
            <v>Midlands and East</v>
          </cell>
          <cell r="F105"/>
          <cell r="S105" t="str">
            <v>D04</v>
          </cell>
          <cell r="T105" t="str">
            <v>A01</v>
          </cell>
          <cell r="U105" t="str">
            <v>D04A01</v>
          </cell>
        </row>
        <row r="106">
          <cell r="E106" t="str">
            <v>Midlands and East</v>
          </cell>
          <cell r="F106"/>
          <cell r="S106" t="str">
            <v>D01</v>
          </cell>
          <cell r="T106" t="str">
            <v>A04</v>
          </cell>
          <cell r="U106" t="str">
            <v>D01A04</v>
          </cell>
        </row>
        <row r="107">
          <cell r="E107" t="str">
            <v>Midlands and East</v>
          </cell>
          <cell r="F107"/>
          <cell r="S107" t="str">
            <v>D03</v>
          </cell>
          <cell r="T107" t="str">
            <v>A05</v>
          </cell>
          <cell r="U107" t="str">
            <v>D03A05</v>
          </cell>
        </row>
        <row r="108">
          <cell r="E108" t="str">
            <v>Midlands and East</v>
          </cell>
          <cell r="F108"/>
          <cell r="S108" t="str">
            <v>D02</v>
          </cell>
          <cell r="T108" t="str">
            <v>A05</v>
          </cell>
          <cell r="U108" t="str">
            <v>D02A05</v>
          </cell>
        </row>
        <row r="109">
          <cell r="E109" t="str">
            <v>Midlands and East</v>
          </cell>
          <cell r="F109"/>
          <cell r="S109" t="str">
            <v>D03</v>
          </cell>
          <cell r="T109" t="str">
            <v>A02</v>
          </cell>
          <cell r="U109" t="str">
            <v>D03A02</v>
          </cell>
        </row>
        <row r="110">
          <cell r="E110" t="str">
            <v>Midlands and East</v>
          </cell>
          <cell r="F110"/>
          <cell r="S110" t="str">
            <v>D02</v>
          </cell>
          <cell r="T110" t="str">
            <v>A05</v>
          </cell>
          <cell r="U110" t="str">
            <v>D02A05</v>
          </cell>
        </row>
        <row r="111">
          <cell r="E111" t="str">
            <v>Midlands and East</v>
          </cell>
          <cell r="F111"/>
          <cell r="S111" t="str">
            <v>D03</v>
          </cell>
          <cell r="T111" t="str">
            <v>A02</v>
          </cell>
          <cell r="U111" t="str">
            <v>D03A02</v>
          </cell>
        </row>
        <row r="112">
          <cell r="E112" t="str">
            <v>Midlands and East</v>
          </cell>
          <cell r="F112"/>
          <cell r="S112" t="str">
            <v>D02</v>
          </cell>
          <cell r="T112" t="str">
            <v>A03</v>
          </cell>
          <cell r="U112" t="str">
            <v>D02A03</v>
          </cell>
        </row>
        <row r="113">
          <cell r="E113" t="str">
            <v>Midlands and East</v>
          </cell>
          <cell r="F113"/>
          <cell r="S113" t="str">
            <v>D04</v>
          </cell>
          <cell r="T113" t="str">
            <v>A05</v>
          </cell>
          <cell r="U113" t="str">
            <v>D04A05</v>
          </cell>
        </row>
        <row r="114">
          <cell r="E114" t="str">
            <v>Midlands and East</v>
          </cell>
          <cell r="F114"/>
          <cell r="S114" t="str">
            <v>D02</v>
          </cell>
          <cell r="T114" t="str">
            <v>A05</v>
          </cell>
          <cell r="U114" t="str">
            <v>D02A05</v>
          </cell>
        </row>
        <row r="115">
          <cell r="E115" t="str">
            <v>London</v>
          </cell>
          <cell r="F115" t="str">
            <v>Outer London</v>
          </cell>
          <cell r="S115" t="str">
            <v>D05</v>
          </cell>
          <cell r="T115" t="str">
            <v>A01</v>
          </cell>
          <cell r="U115" t="str">
            <v>D05A01</v>
          </cell>
        </row>
        <row r="116">
          <cell r="E116" t="str">
            <v>London</v>
          </cell>
          <cell r="F116" t="str">
            <v>Outer London</v>
          </cell>
          <cell r="S116" t="str">
            <v>D02</v>
          </cell>
          <cell r="T116" t="str">
            <v>A01</v>
          </cell>
          <cell r="U116" t="str">
            <v>D02A01</v>
          </cell>
        </row>
        <row r="117">
          <cell r="E117" t="str">
            <v>London</v>
          </cell>
          <cell r="F117" t="str">
            <v>Outer London</v>
          </cell>
          <cell r="S117" t="str">
            <v>D02</v>
          </cell>
          <cell r="T117" t="str">
            <v>A02</v>
          </cell>
          <cell r="U117" t="str">
            <v>D02A02</v>
          </cell>
        </row>
        <row r="118">
          <cell r="E118" t="str">
            <v>London</v>
          </cell>
          <cell r="F118" t="str">
            <v>Outer London</v>
          </cell>
          <cell r="S118" t="str">
            <v>D04</v>
          </cell>
          <cell r="T118" t="str">
            <v>A01</v>
          </cell>
          <cell r="U118" t="str">
            <v>D04A01</v>
          </cell>
        </row>
        <row r="119">
          <cell r="E119" t="str">
            <v>London</v>
          </cell>
          <cell r="F119" t="str">
            <v>Outer London</v>
          </cell>
          <cell r="S119" t="str">
            <v>D02</v>
          </cell>
          <cell r="T119" t="str">
            <v>A03</v>
          </cell>
          <cell r="U119" t="str">
            <v>D02A03</v>
          </cell>
        </row>
        <row r="120">
          <cell r="E120" t="str">
            <v>London</v>
          </cell>
          <cell r="F120" t="str">
            <v>Inner London</v>
          </cell>
          <cell r="S120" t="str">
            <v>D04</v>
          </cell>
          <cell r="T120" t="str">
            <v>A01</v>
          </cell>
          <cell r="U120" t="str">
            <v>D04A01</v>
          </cell>
        </row>
        <row r="121">
          <cell r="E121" t="str">
            <v>London</v>
          </cell>
          <cell r="F121" t="str">
            <v>Inner London</v>
          </cell>
          <cell r="S121" t="str">
            <v>D05</v>
          </cell>
          <cell r="T121" t="str">
            <v>A01</v>
          </cell>
          <cell r="U121" t="str">
            <v>D05A01</v>
          </cell>
        </row>
        <row r="122">
          <cell r="E122" t="str">
            <v>London</v>
          </cell>
          <cell r="F122" t="str">
            <v>Outer London</v>
          </cell>
          <cell r="S122" t="str">
            <v>D04</v>
          </cell>
          <cell r="T122" t="str">
            <v>A01</v>
          </cell>
          <cell r="U122" t="str">
            <v>D04A01</v>
          </cell>
        </row>
        <row r="123">
          <cell r="E123" t="str">
            <v>London</v>
          </cell>
          <cell r="F123" t="str">
            <v>Outer London</v>
          </cell>
          <cell r="S123" t="str">
            <v>D04</v>
          </cell>
          <cell r="T123" t="str">
            <v>A01</v>
          </cell>
          <cell r="U123" t="str">
            <v>D04A01</v>
          </cell>
        </row>
        <row r="124">
          <cell r="E124" t="str">
            <v>London</v>
          </cell>
          <cell r="F124" t="str">
            <v>Outer London</v>
          </cell>
          <cell r="S124" t="str">
            <v>D04</v>
          </cell>
          <cell r="T124" t="str">
            <v>A01</v>
          </cell>
          <cell r="U124" t="str">
            <v>D04A01</v>
          </cell>
        </row>
        <row r="125">
          <cell r="E125" t="str">
            <v>London</v>
          </cell>
          <cell r="F125" t="str">
            <v>Outer London</v>
          </cell>
          <cell r="S125" t="str">
            <v>D03</v>
          </cell>
          <cell r="T125" t="str">
            <v>A01</v>
          </cell>
          <cell r="U125" t="str">
            <v>D03A01</v>
          </cell>
        </row>
        <row r="126">
          <cell r="E126" t="str">
            <v>London</v>
          </cell>
          <cell r="F126" t="str">
            <v>Inner London</v>
          </cell>
          <cell r="S126" t="str">
            <v>D04</v>
          </cell>
          <cell r="T126" t="str">
            <v>A01</v>
          </cell>
          <cell r="U126" t="str">
            <v>D04A01</v>
          </cell>
        </row>
        <row r="127">
          <cell r="E127" t="str">
            <v>London</v>
          </cell>
          <cell r="F127" t="str">
            <v>Inner London</v>
          </cell>
          <cell r="S127" t="str">
            <v>D04</v>
          </cell>
          <cell r="T127" t="str">
            <v>A01</v>
          </cell>
          <cell r="U127" t="str">
            <v>D04A01</v>
          </cell>
        </row>
        <row r="128">
          <cell r="E128" t="str">
            <v>London</v>
          </cell>
          <cell r="F128" t="str">
            <v>Outer London</v>
          </cell>
          <cell r="S128" t="str">
            <v>D05</v>
          </cell>
          <cell r="T128" t="str">
            <v>A01</v>
          </cell>
          <cell r="U128" t="str">
            <v>D05A01</v>
          </cell>
        </row>
        <row r="129">
          <cell r="E129" t="str">
            <v>London</v>
          </cell>
          <cell r="F129" t="str">
            <v>Outer London</v>
          </cell>
          <cell r="S129" t="str">
            <v>D01</v>
          </cell>
          <cell r="T129" t="str">
            <v>A02</v>
          </cell>
          <cell r="U129" t="str">
            <v>D01A02</v>
          </cell>
        </row>
        <row r="130">
          <cell r="E130" t="str">
            <v>London</v>
          </cell>
          <cell r="F130" t="str">
            <v>Outer London</v>
          </cell>
          <cell r="S130" t="str">
            <v>D03</v>
          </cell>
          <cell r="T130" t="str">
            <v>A03</v>
          </cell>
          <cell r="U130" t="str">
            <v>D03A03</v>
          </cell>
        </row>
        <row r="131">
          <cell r="E131" t="str">
            <v>London</v>
          </cell>
          <cell r="F131" t="str">
            <v>Outer London</v>
          </cell>
          <cell r="S131" t="str">
            <v>D02</v>
          </cell>
          <cell r="T131" t="str">
            <v>A01</v>
          </cell>
          <cell r="U131" t="str">
            <v>D02A01</v>
          </cell>
        </row>
        <row r="132">
          <cell r="E132" t="str">
            <v>London</v>
          </cell>
          <cell r="F132" t="str">
            <v>Inner London</v>
          </cell>
          <cell r="S132" t="str">
            <v>D05</v>
          </cell>
          <cell r="T132" t="str">
            <v>A01</v>
          </cell>
          <cell r="U132" t="str">
            <v>D05A01</v>
          </cell>
        </row>
        <row r="133">
          <cell r="E133" t="str">
            <v>London</v>
          </cell>
          <cell r="F133" t="str">
            <v>Outer London</v>
          </cell>
          <cell r="S133" t="str">
            <v>D01</v>
          </cell>
          <cell r="T133" t="str">
            <v>A01</v>
          </cell>
          <cell r="U133" t="str">
            <v>D01A01</v>
          </cell>
        </row>
        <row r="134">
          <cell r="E134" t="str">
            <v>London</v>
          </cell>
          <cell r="F134" t="str">
            <v>Inner London</v>
          </cell>
          <cell r="S134" t="str">
            <v>D04</v>
          </cell>
          <cell r="T134" t="str">
            <v>A01</v>
          </cell>
          <cell r="U134" t="str">
            <v>D04A01</v>
          </cell>
        </row>
        <row r="135">
          <cell r="E135" t="str">
            <v>London</v>
          </cell>
          <cell r="F135" t="str">
            <v>Inner London</v>
          </cell>
          <cell r="S135" t="str">
            <v>D04</v>
          </cell>
          <cell r="T135" t="str">
            <v>A01</v>
          </cell>
          <cell r="U135" t="str">
            <v>D04A01</v>
          </cell>
        </row>
        <row r="136">
          <cell r="E136" t="str">
            <v>London</v>
          </cell>
          <cell r="F136" t="str">
            <v>Inner London</v>
          </cell>
          <cell r="S136" t="str">
            <v>D05</v>
          </cell>
          <cell r="T136" t="str">
            <v>A01</v>
          </cell>
          <cell r="U136" t="str">
            <v>D05A01</v>
          </cell>
        </row>
        <row r="137">
          <cell r="E137" t="str">
            <v>London</v>
          </cell>
          <cell r="F137" t="str">
            <v>Outer London</v>
          </cell>
          <cell r="S137" t="str">
            <v>D03</v>
          </cell>
          <cell r="T137" t="str">
            <v>A01</v>
          </cell>
          <cell r="U137" t="str">
            <v>D03A01</v>
          </cell>
        </row>
        <row r="138">
          <cell r="E138" t="str">
            <v>London</v>
          </cell>
          <cell r="F138" t="str">
            <v>Outer London</v>
          </cell>
          <cell r="S138" t="str">
            <v>D01</v>
          </cell>
          <cell r="T138" t="str">
            <v>A02</v>
          </cell>
          <cell r="U138" t="str">
            <v>D01A02</v>
          </cell>
        </row>
        <row r="139">
          <cell r="E139" t="str">
            <v>London</v>
          </cell>
          <cell r="F139" t="str">
            <v>Inner London</v>
          </cell>
          <cell r="S139" t="str">
            <v>D05</v>
          </cell>
          <cell r="T139" t="str">
            <v>A01</v>
          </cell>
          <cell r="U139" t="str">
            <v>D05A01</v>
          </cell>
        </row>
        <row r="140">
          <cell r="E140" t="str">
            <v>London</v>
          </cell>
          <cell r="F140" t="str">
            <v>Outer London</v>
          </cell>
          <cell r="S140" t="str">
            <v>D01</v>
          </cell>
          <cell r="T140" t="str">
            <v>A01</v>
          </cell>
          <cell r="U140" t="str">
            <v>D01A01</v>
          </cell>
        </row>
        <row r="141">
          <cell r="E141" t="str">
            <v>London</v>
          </cell>
          <cell r="F141" t="str">
            <v>Outer London</v>
          </cell>
          <cell r="S141" t="str">
            <v>D02</v>
          </cell>
          <cell r="T141" t="str">
            <v>A02</v>
          </cell>
          <cell r="U141" t="str">
            <v>D02A02</v>
          </cell>
        </row>
        <row r="142">
          <cell r="E142" t="str">
            <v>London</v>
          </cell>
          <cell r="F142" t="str">
            <v>Inner London</v>
          </cell>
          <cell r="S142" t="str">
            <v>D05</v>
          </cell>
          <cell r="T142" t="str">
            <v>A01</v>
          </cell>
          <cell r="U142" t="str">
            <v>D05A01</v>
          </cell>
        </row>
        <row r="143">
          <cell r="E143" t="str">
            <v>London</v>
          </cell>
          <cell r="F143" t="str">
            <v>Outer London</v>
          </cell>
          <cell r="S143" t="str">
            <v>D05</v>
          </cell>
          <cell r="T143" t="str">
            <v>A01</v>
          </cell>
          <cell r="U143" t="str">
            <v>D05A01</v>
          </cell>
        </row>
        <row r="144">
          <cell r="E144" t="str">
            <v>London</v>
          </cell>
          <cell r="F144" t="str">
            <v>Inner London</v>
          </cell>
          <cell r="S144" t="str">
            <v>D02</v>
          </cell>
          <cell r="T144" t="str">
            <v>A01</v>
          </cell>
          <cell r="U144" t="str">
            <v>D02A01</v>
          </cell>
        </row>
        <row r="145">
          <cell r="E145" t="str">
            <v>London</v>
          </cell>
          <cell r="F145" t="str">
            <v>Inner London</v>
          </cell>
          <cell r="S145" t="str">
            <v>D04</v>
          </cell>
          <cell r="T145" t="str">
            <v>A01</v>
          </cell>
          <cell r="U145" t="str">
            <v>D04A01</v>
          </cell>
        </row>
        <row r="146">
          <cell r="E146" t="str">
            <v>London</v>
          </cell>
          <cell r="F146" t="str">
            <v>Inner London</v>
          </cell>
          <cell r="S146" t="str">
            <v>D04</v>
          </cell>
          <cell r="T146" t="str">
            <v>A01</v>
          </cell>
          <cell r="U146" t="str">
            <v>D04A01</v>
          </cell>
        </row>
        <row r="147">
          <cell r="E147" t="str">
            <v>South East</v>
          </cell>
          <cell r="F147"/>
          <cell r="S147" t="str">
            <v>D02</v>
          </cell>
          <cell r="T147" t="str">
            <v>A03</v>
          </cell>
          <cell r="U147" t="str">
            <v>D02A03</v>
          </cell>
        </row>
        <row r="148">
          <cell r="E148" t="str">
            <v>South East</v>
          </cell>
          <cell r="F148"/>
          <cell r="S148" t="str">
            <v>D03</v>
          </cell>
          <cell r="T148" t="str">
            <v>A01</v>
          </cell>
          <cell r="U148" t="str">
            <v>D03A01</v>
          </cell>
        </row>
        <row r="149">
          <cell r="E149" t="str">
            <v>South East</v>
          </cell>
          <cell r="F149"/>
          <cell r="S149" t="str">
            <v>D02</v>
          </cell>
          <cell r="T149" t="str">
            <v>A04</v>
          </cell>
          <cell r="U149" t="str">
            <v>D02A04</v>
          </cell>
        </row>
        <row r="150">
          <cell r="E150" t="str">
            <v>South East</v>
          </cell>
          <cell r="F150"/>
          <cell r="S150" t="str">
            <v>D02</v>
          </cell>
          <cell r="T150" t="str">
            <v>A05</v>
          </cell>
          <cell r="U150" t="str">
            <v>D02A05</v>
          </cell>
        </row>
        <row r="151">
          <cell r="E151" t="str">
            <v>South East</v>
          </cell>
          <cell r="F151"/>
          <cell r="S151" t="str">
            <v>D02</v>
          </cell>
          <cell r="T151" t="str">
            <v>A05</v>
          </cell>
          <cell r="U151" t="str">
            <v>D02A05</v>
          </cell>
        </row>
        <row r="152">
          <cell r="E152" t="str">
            <v>South East</v>
          </cell>
          <cell r="F152"/>
          <cell r="S152" t="str">
            <v>D02</v>
          </cell>
          <cell r="T152" t="str">
            <v>A01</v>
          </cell>
          <cell r="U152" t="str">
            <v>D02A01</v>
          </cell>
        </row>
        <row r="153">
          <cell r="E153" t="str">
            <v>South East</v>
          </cell>
          <cell r="F153"/>
          <cell r="S153" t="str">
            <v>D03</v>
          </cell>
          <cell r="T153" t="str">
            <v>A02</v>
          </cell>
          <cell r="U153" t="str">
            <v>D03A02</v>
          </cell>
        </row>
        <row r="154">
          <cell r="E154" t="str">
            <v>South East</v>
          </cell>
          <cell r="F154"/>
          <cell r="S154" t="str">
            <v>D01</v>
          </cell>
          <cell r="T154" t="str">
            <v>A03</v>
          </cell>
          <cell r="U154" t="str">
            <v>D01A03</v>
          </cell>
        </row>
        <row r="155">
          <cell r="E155" t="str">
            <v>South East</v>
          </cell>
          <cell r="F155"/>
          <cell r="S155" t="str">
            <v>D01</v>
          </cell>
          <cell r="T155" t="str">
            <v>A03</v>
          </cell>
          <cell r="U155" t="str">
            <v>D01A03</v>
          </cell>
        </row>
        <row r="156">
          <cell r="E156" t="str">
            <v>South East</v>
          </cell>
          <cell r="F156"/>
          <cell r="S156" t="str">
            <v>D04</v>
          </cell>
          <cell r="T156" t="str">
            <v>A05</v>
          </cell>
          <cell r="U156" t="str">
            <v>D04A05</v>
          </cell>
        </row>
        <row r="157">
          <cell r="E157" t="str">
            <v>South East</v>
          </cell>
          <cell r="F157"/>
          <cell r="S157" t="str">
            <v>D03</v>
          </cell>
          <cell r="T157" t="str">
            <v>A02</v>
          </cell>
          <cell r="U157" t="str">
            <v>D03A02</v>
          </cell>
        </row>
        <row r="158">
          <cell r="E158" t="str">
            <v>South East</v>
          </cell>
          <cell r="F158"/>
          <cell r="S158" t="str">
            <v>D01</v>
          </cell>
          <cell r="T158" t="str">
            <v>A04</v>
          </cell>
          <cell r="U158" t="str">
            <v>D01A04</v>
          </cell>
        </row>
        <row r="159">
          <cell r="E159" t="str">
            <v>South East</v>
          </cell>
          <cell r="F159"/>
          <cell r="S159" t="str">
            <v>D01</v>
          </cell>
          <cell r="T159" t="str">
            <v>A02</v>
          </cell>
          <cell r="U159" t="str">
            <v>D01A02</v>
          </cell>
        </row>
        <row r="160">
          <cell r="E160" t="str">
            <v>South East</v>
          </cell>
          <cell r="F160"/>
          <cell r="S160" t="str">
            <v>D03</v>
          </cell>
          <cell r="T160" t="str">
            <v>A05</v>
          </cell>
          <cell r="U160" t="str">
            <v>D03A05</v>
          </cell>
        </row>
        <row r="161">
          <cell r="E161" t="str">
            <v>South East</v>
          </cell>
          <cell r="F161"/>
          <cell r="S161" t="str">
            <v>D01</v>
          </cell>
          <cell r="T161" t="str">
            <v>A03</v>
          </cell>
          <cell r="U161" t="str">
            <v>D01A03</v>
          </cell>
        </row>
        <row r="162">
          <cell r="E162" t="str">
            <v>South East</v>
          </cell>
          <cell r="F162"/>
          <cell r="S162" t="str">
            <v>D04</v>
          </cell>
          <cell r="T162" t="str">
            <v>A03</v>
          </cell>
          <cell r="U162" t="str">
            <v>D04A03</v>
          </cell>
        </row>
        <row r="163">
          <cell r="E163" t="str">
            <v>South East</v>
          </cell>
          <cell r="F163"/>
          <cell r="S163" t="str">
            <v>D05</v>
          </cell>
          <cell r="T163" t="str">
            <v>A05</v>
          </cell>
          <cell r="U163" t="str">
            <v>D05A05</v>
          </cell>
        </row>
        <row r="164">
          <cell r="E164" t="str">
            <v>South East</v>
          </cell>
          <cell r="F164"/>
          <cell r="S164" t="str">
            <v>D01</v>
          </cell>
          <cell r="T164" t="str">
            <v>A03</v>
          </cell>
          <cell r="U164" t="str">
            <v>D01A03</v>
          </cell>
        </row>
        <row r="165">
          <cell r="E165" t="str">
            <v>South East</v>
          </cell>
          <cell r="F165"/>
          <cell r="S165" t="str">
            <v>D01</v>
          </cell>
          <cell r="T165" t="str">
            <v>A05</v>
          </cell>
          <cell r="U165" t="str">
            <v>D01A05</v>
          </cell>
        </row>
        <row r="166">
          <cell r="E166" t="str">
            <v>South East</v>
          </cell>
          <cell r="F166"/>
          <cell r="S166" t="str">
            <v>D03</v>
          </cell>
          <cell r="T166" t="str">
            <v>A05</v>
          </cell>
          <cell r="U166" t="str">
            <v>D03A05</v>
          </cell>
        </row>
        <row r="167">
          <cell r="E167" t="str">
            <v>South East</v>
          </cell>
          <cell r="F167"/>
          <cell r="S167" t="str">
            <v>D01</v>
          </cell>
          <cell r="T167" t="str">
            <v>A02</v>
          </cell>
          <cell r="U167" t="str">
            <v>D01A02</v>
          </cell>
        </row>
        <row r="168">
          <cell r="E168" t="str">
            <v>South East</v>
          </cell>
          <cell r="F168"/>
          <cell r="S168" t="str">
            <v>D04</v>
          </cell>
          <cell r="T168" t="str">
            <v>A02</v>
          </cell>
          <cell r="U168" t="str">
            <v>D04A02</v>
          </cell>
        </row>
        <row r="169">
          <cell r="E169" t="str">
            <v>South East</v>
          </cell>
          <cell r="F169"/>
          <cell r="S169" t="str">
            <v>D02</v>
          </cell>
          <cell r="T169" t="str">
            <v>A05</v>
          </cell>
          <cell r="U169" t="str">
            <v>D02A05</v>
          </cell>
        </row>
        <row r="170">
          <cell r="E170" t="str">
            <v>South East</v>
          </cell>
          <cell r="F170"/>
          <cell r="S170" t="str">
            <v>D04</v>
          </cell>
          <cell r="T170" t="str">
            <v>A01</v>
          </cell>
          <cell r="U170" t="str">
            <v>D04A01</v>
          </cell>
        </row>
        <row r="171">
          <cell r="E171" t="str">
            <v>South East</v>
          </cell>
          <cell r="F171"/>
          <cell r="S171" t="str">
            <v>D01</v>
          </cell>
          <cell r="T171" t="str">
            <v>A05</v>
          </cell>
          <cell r="U171" t="str">
            <v>D01A05</v>
          </cell>
        </row>
        <row r="172">
          <cell r="E172" t="str">
            <v>South West</v>
          </cell>
          <cell r="F172"/>
          <cell r="S172" t="str">
            <v>D01</v>
          </cell>
          <cell r="T172" t="str">
            <v>A03</v>
          </cell>
          <cell r="U172" t="str">
            <v>D01A03</v>
          </cell>
        </row>
        <row r="173">
          <cell r="E173" t="str">
            <v>South West</v>
          </cell>
          <cell r="F173"/>
          <cell r="S173" t="str">
            <v>D02</v>
          </cell>
          <cell r="T173" t="str">
            <v>A05</v>
          </cell>
          <cell r="U173" t="str">
            <v>D02A05</v>
          </cell>
        </row>
        <row r="174">
          <cell r="E174" t="str">
            <v>South West</v>
          </cell>
          <cell r="F174"/>
          <cell r="S174" t="str">
            <v>D01</v>
          </cell>
          <cell r="T174" t="str">
            <v>A04</v>
          </cell>
          <cell r="U174" t="str">
            <v>D01A04</v>
          </cell>
        </row>
        <row r="175">
          <cell r="E175" t="str">
            <v>South West</v>
          </cell>
          <cell r="F175"/>
          <cell r="S175" t="str">
            <v>D04</v>
          </cell>
          <cell r="T175" t="str">
            <v>A05</v>
          </cell>
          <cell r="U175" t="str">
            <v>D04A05</v>
          </cell>
        </row>
        <row r="176">
          <cell r="E176" t="str">
            <v>South West</v>
          </cell>
          <cell r="F176"/>
          <cell r="S176" t="str">
            <v>D02</v>
          </cell>
          <cell r="T176" t="str">
            <v>A05</v>
          </cell>
          <cell r="U176" t="str">
            <v>D02A05</v>
          </cell>
        </row>
        <row r="177">
          <cell r="E177" t="str">
            <v>South West</v>
          </cell>
          <cell r="F177"/>
          <cell r="S177" t="str">
            <v>D02</v>
          </cell>
          <cell r="T177" t="str">
            <v>A02</v>
          </cell>
          <cell r="U177" t="str">
            <v>D02A02</v>
          </cell>
        </row>
        <row r="178">
          <cell r="E178" t="str">
            <v>North</v>
          </cell>
          <cell r="F178"/>
          <cell r="S178" t="str">
            <v>D04</v>
          </cell>
          <cell r="T178" t="str">
            <v>A04</v>
          </cell>
          <cell r="U178" t="str">
            <v>D04A04</v>
          </cell>
        </row>
        <row r="179">
          <cell r="E179" t="str">
            <v>North</v>
          </cell>
          <cell r="F179"/>
          <cell r="S179" t="str">
            <v>D04</v>
          </cell>
          <cell r="T179" t="str">
            <v>A02</v>
          </cell>
          <cell r="U179" t="str">
            <v>D04A02</v>
          </cell>
        </row>
        <row r="180">
          <cell r="E180" t="str">
            <v>North</v>
          </cell>
          <cell r="F180"/>
          <cell r="S180" t="str">
            <v>D05</v>
          </cell>
          <cell r="T180" t="str">
            <v>A01</v>
          </cell>
          <cell r="U180" t="str">
            <v>D05A01</v>
          </cell>
        </row>
        <row r="181">
          <cell r="E181" t="str">
            <v>South East</v>
          </cell>
          <cell r="F181"/>
          <cell r="S181" t="str">
            <v>D01</v>
          </cell>
          <cell r="T181" t="str">
            <v>A03</v>
          </cell>
          <cell r="U181" t="str">
            <v>D01A03</v>
          </cell>
        </row>
        <row r="182">
          <cell r="E182" t="str">
            <v>South East</v>
          </cell>
          <cell r="F182"/>
          <cell r="S182" t="str">
            <v>D01</v>
          </cell>
          <cell r="T182" t="str">
            <v>A02</v>
          </cell>
          <cell r="U182" t="str">
            <v>D01A02</v>
          </cell>
        </row>
        <row r="183">
          <cell r="E183" t="str">
            <v>South West</v>
          </cell>
          <cell r="F183"/>
          <cell r="S183" t="str">
            <v>D03</v>
          </cell>
          <cell r="T183" t="str">
            <v>A02</v>
          </cell>
          <cell r="U183" t="str">
            <v>D03A02</v>
          </cell>
        </row>
        <row r="184">
          <cell r="E184" t="str">
            <v>South East</v>
          </cell>
          <cell r="F184"/>
          <cell r="S184" t="str">
            <v>D01</v>
          </cell>
          <cell r="T184" t="str">
            <v>A01</v>
          </cell>
          <cell r="U184" t="str">
            <v>D01A01</v>
          </cell>
        </row>
        <row r="185">
          <cell r="E185" t="str">
            <v>Midlands and East</v>
          </cell>
          <cell r="F185"/>
          <cell r="S185" t="str">
            <v>D05</v>
          </cell>
          <cell r="T185" t="str">
            <v>A02</v>
          </cell>
          <cell r="U185" t="str">
            <v>D05A02</v>
          </cell>
        </row>
        <row r="186">
          <cell r="E186" t="str">
            <v>North</v>
          </cell>
          <cell r="F186"/>
          <cell r="S186" t="str">
            <v>D04</v>
          </cell>
          <cell r="T186" t="str">
            <v>A02</v>
          </cell>
          <cell r="U186" t="str">
            <v>D04A02</v>
          </cell>
        </row>
        <row r="187">
          <cell r="E187" t="str">
            <v>Midlands and East</v>
          </cell>
          <cell r="F187"/>
          <cell r="S187" t="str">
            <v>D03</v>
          </cell>
          <cell r="T187" t="str">
            <v>A04</v>
          </cell>
          <cell r="U187" t="str">
            <v>D03A04</v>
          </cell>
        </row>
        <row r="188">
          <cell r="E188" t="str">
            <v>North</v>
          </cell>
          <cell r="F188"/>
          <cell r="S188" t="str">
            <v>D05</v>
          </cell>
          <cell r="T188" t="str">
            <v>A02</v>
          </cell>
          <cell r="U188" t="str">
            <v>D05A02</v>
          </cell>
        </row>
        <row r="189">
          <cell r="E189" t="str">
            <v>North</v>
          </cell>
          <cell r="F189"/>
          <cell r="S189" t="str">
            <v>D03</v>
          </cell>
          <cell r="T189" t="str">
            <v>A04</v>
          </cell>
          <cell r="U189" t="str">
            <v>D03A04</v>
          </cell>
        </row>
        <row r="190">
          <cell r="E190" t="str">
            <v>Midlands and East</v>
          </cell>
          <cell r="F190"/>
          <cell r="S190" t="str">
            <v>D01</v>
          </cell>
          <cell r="T190" t="str">
            <v>A05</v>
          </cell>
          <cell r="U190" t="str">
            <v>D01A05</v>
          </cell>
        </row>
        <row r="191">
          <cell r="E191" t="str">
            <v>Midlands and East</v>
          </cell>
          <cell r="F191"/>
          <cell r="S191" t="str">
            <v>D03</v>
          </cell>
          <cell r="T191" t="str">
            <v>A03</v>
          </cell>
          <cell r="U191" t="str">
            <v>D03A03</v>
          </cell>
        </row>
        <row r="192">
          <cell r="E192" t="str">
            <v>Midlands and East</v>
          </cell>
          <cell r="F192"/>
          <cell r="S192" t="str">
            <v>D01</v>
          </cell>
          <cell r="T192" t="str">
            <v>A05</v>
          </cell>
          <cell r="U192" t="str">
            <v>D01A05</v>
          </cell>
        </row>
        <row r="193">
          <cell r="E193" t="str">
            <v>Midlands and East</v>
          </cell>
          <cell r="F193"/>
          <cell r="S193" t="str">
            <v>D04</v>
          </cell>
          <cell r="T193" t="str">
            <v>A03</v>
          </cell>
          <cell r="U193" t="str">
            <v>D04A03</v>
          </cell>
        </row>
        <row r="194">
          <cell r="E194" t="str">
            <v>South East</v>
          </cell>
          <cell r="S194" t="str">
            <v>D01</v>
          </cell>
          <cell r="T194" t="str">
            <v>A04</v>
          </cell>
          <cell r="U194" t="str">
            <v>D01A04</v>
          </cell>
        </row>
        <row r="195">
          <cell r="E195" t="str">
            <v>South East</v>
          </cell>
          <cell r="S195" t="str">
            <v>D01</v>
          </cell>
          <cell r="T195" t="str">
            <v>A03</v>
          </cell>
          <cell r="U195" t="str">
            <v>D01A03</v>
          </cell>
        </row>
        <row r="196">
          <cell r="E196" t="str">
            <v>South East</v>
          </cell>
          <cell r="S196" t="str">
            <v>D01</v>
          </cell>
          <cell r="T196" t="str">
            <v>A05</v>
          </cell>
          <cell r="U196" t="str">
            <v>D01A05</v>
          </cell>
        </row>
        <row r="197">
          <cell r="E197" t="str">
            <v>South East</v>
          </cell>
          <cell r="S197" t="str">
            <v>D01</v>
          </cell>
          <cell r="T197" t="str">
            <v>A03</v>
          </cell>
          <cell r="U197" t="str">
            <v>D01A03</v>
          </cell>
        </row>
        <row r="198">
          <cell r="E198" t="str">
            <v>South West</v>
          </cell>
          <cell r="S198" t="str">
            <v>D01</v>
          </cell>
          <cell r="T198" t="str">
            <v>A04</v>
          </cell>
          <cell r="U198" t="str">
            <v>D01A04</v>
          </cell>
        </row>
        <row r="199">
          <cell r="E199" t="str">
            <v>South West</v>
          </cell>
          <cell r="S199" t="str">
            <v>D03</v>
          </cell>
          <cell r="T199" t="str">
            <v>A05</v>
          </cell>
          <cell r="U199" t="str">
            <v>D03A05</v>
          </cell>
        </row>
        <row r="200">
          <cell r="E200" t="str">
            <v>South West</v>
          </cell>
          <cell r="S200" t="str">
            <v>D03</v>
          </cell>
          <cell r="T200" t="str">
            <v>A05</v>
          </cell>
          <cell r="U200" t="str">
            <v>D03A05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ummary by mandate"/>
      <sheetName val="Summary of Allocations by Geog"/>
      <sheetName val="Allocations"/>
      <sheetName val="final RCA"/>
      <sheetName val="Allocations sort"/>
      <sheetName val="Sheet5"/>
      <sheetName val="Sheet2"/>
      <sheetName val="Sheet1"/>
      <sheetName val="Sheet7"/>
      <sheetName val="CCG Cost Centre - Allocations"/>
      <sheetName val="CB Cost Centre Matrix"/>
      <sheetName val="Mandate Summary"/>
      <sheetName val="Sheet10"/>
      <sheetName val="Sheet9"/>
      <sheetName val="Frontsheet - Worksheet List"/>
      <sheetName val="Mandate Reconciliation"/>
      <sheetName val="Financial Directions"/>
      <sheetName val="Master File"/>
      <sheetName val="Programme Level Detail"/>
      <sheetName val="Report - National"/>
      <sheetName val="Report - By Area Team"/>
      <sheetName val="Report - By CCG"/>
      <sheetName val="Amendment Form"/>
      <sheetName val="Control Log"/>
      <sheetName val="CCG"/>
      <sheetName val="Local Auth"/>
      <sheetName val="DC 2013 05 22"/>
      <sheetName val="PT Rec summary"/>
      <sheetName val="Codes &amp; Organisations"/>
      <sheetName val="Timt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6535291.9199999999</v>
          </cell>
        </row>
      </sheetData>
      <sheetData sheetId="16" refreshError="1"/>
      <sheetData sheetId="17">
        <row r="7">
          <cell r="C7" t="str">
            <v>01C</v>
          </cell>
          <cell r="D7" t="str">
            <v>NHS Eastern Cheshire CCG</v>
          </cell>
          <cell r="E7" t="str">
            <v>AT</v>
          </cell>
          <cell r="F7" t="str">
            <v>Q44</v>
          </cell>
          <cell r="G7" t="str">
            <v>Cheshire, Warrington &amp; Wirral</v>
          </cell>
          <cell r="H7" t="str">
            <v>RT</v>
          </cell>
          <cell r="I7" t="str">
            <v>Y54</v>
          </cell>
          <cell r="J7" t="str">
            <v>North</v>
          </cell>
          <cell r="K7">
            <v>219307</v>
          </cell>
          <cell r="L7">
            <v>4930</v>
          </cell>
          <cell r="AC7">
            <v>224237</v>
          </cell>
        </row>
        <row r="8">
          <cell r="C8" t="str">
            <v>01R</v>
          </cell>
          <cell r="D8" t="str">
            <v>NHS South Cheshire CCG</v>
          </cell>
          <cell r="E8" t="str">
            <v>AT</v>
          </cell>
          <cell r="F8" t="str">
            <v>Q44</v>
          </cell>
          <cell r="G8" t="str">
            <v>Cheshire, Warrington &amp; Wirral</v>
          </cell>
          <cell r="H8" t="str">
            <v>RT</v>
          </cell>
          <cell r="I8" t="str">
            <v>Y54</v>
          </cell>
          <cell r="J8" t="str">
            <v>North</v>
          </cell>
          <cell r="K8">
            <v>193566</v>
          </cell>
          <cell r="L8">
            <v>4260</v>
          </cell>
          <cell r="AC8">
            <v>197826</v>
          </cell>
        </row>
        <row r="9">
          <cell r="C9" t="str">
            <v>02D</v>
          </cell>
          <cell r="D9" t="str">
            <v>NHS Vale Royal CCG</v>
          </cell>
          <cell r="E9" t="str">
            <v>AT</v>
          </cell>
          <cell r="F9" t="str">
            <v>Q44</v>
          </cell>
          <cell r="G9" t="str">
            <v>Cheshire, Warrington &amp; Wirral</v>
          </cell>
          <cell r="H9" t="str">
            <v>RT</v>
          </cell>
          <cell r="I9" t="str">
            <v>Y54</v>
          </cell>
          <cell r="J9" t="str">
            <v>North</v>
          </cell>
          <cell r="K9">
            <v>120033</v>
          </cell>
          <cell r="L9">
            <v>2440</v>
          </cell>
          <cell r="AC9">
            <v>122473</v>
          </cell>
        </row>
        <row r="10">
          <cell r="C10" t="str">
            <v>02E</v>
          </cell>
          <cell r="D10" t="str">
            <v>NHS Warrington CCG</v>
          </cell>
          <cell r="E10" t="str">
            <v>AT</v>
          </cell>
          <cell r="F10" t="str">
            <v>Q44</v>
          </cell>
          <cell r="G10" t="str">
            <v>Cheshire, Warrington &amp; Wirral</v>
          </cell>
          <cell r="H10" t="str">
            <v>RT</v>
          </cell>
          <cell r="I10" t="str">
            <v>Y54</v>
          </cell>
          <cell r="J10" t="str">
            <v>North</v>
          </cell>
          <cell r="K10">
            <v>231588</v>
          </cell>
          <cell r="L10">
            <v>5120</v>
          </cell>
          <cell r="AC10">
            <v>236708</v>
          </cell>
        </row>
        <row r="11">
          <cell r="C11" t="str">
            <v>02F</v>
          </cell>
          <cell r="D11" t="str">
            <v>NHS West Cheshire CCG</v>
          </cell>
          <cell r="E11" t="str">
            <v>AT</v>
          </cell>
          <cell r="F11" t="str">
            <v>Q44</v>
          </cell>
          <cell r="G11" t="str">
            <v>Cheshire, Warrington &amp; Wirral</v>
          </cell>
          <cell r="H11" t="str">
            <v>RT</v>
          </cell>
          <cell r="I11" t="str">
            <v>Y54</v>
          </cell>
          <cell r="J11" t="str">
            <v>North</v>
          </cell>
          <cell r="K11">
            <v>308328</v>
          </cell>
          <cell r="L11">
            <v>6070</v>
          </cell>
          <cell r="AC11">
            <v>314398</v>
          </cell>
        </row>
        <row r="12">
          <cell r="C12" t="str">
            <v>12F</v>
          </cell>
          <cell r="D12" t="str">
            <v>NHS Wirral CCG</v>
          </cell>
          <cell r="E12" t="str">
            <v>AT</v>
          </cell>
          <cell r="F12" t="str">
            <v>Q44</v>
          </cell>
          <cell r="G12" t="str">
            <v>Cheshire, Warrington &amp; Wirral</v>
          </cell>
          <cell r="H12" t="str">
            <v>RT</v>
          </cell>
          <cell r="I12" t="str">
            <v>Y54</v>
          </cell>
          <cell r="J12" t="str">
            <v>North</v>
          </cell>
          <cell r="K12">
            <v>445168</v>
          </cell>
          <cell r="L12">
            <v>8000</v>
          </cell>
          <cell r="AC12">
            <v>453168</v>
          </cell>
        </row>
        <row r="13">
          <cell r="C13" t="str">
            <v>00C</v>
          </cell>
          <cell r="D13" t="str">
            <v>NHS Darlington CCG</v>
          </cell>
          <cell r="E13" t="str">
            <v>AT</v>
          </cell>
          <cell r="F13" t="str">
            <v>Q45</v>
          </cell>
          <cell r="G13" t="str">
            <v>Durham, Darlington &amp; Tees</v>
          </cell>
          <cell r="H13" t="str">
            <v>RT</v>
          </cell>
          <cell r="I13" t="str">
            <v>Y54</v>
          </cell>
          <cell r="J13" t="str">
            <v>North</v>
          </cell>
          <cell r="K13">
            <v>130336</v>
          </cell>
          <cell r="L13">
            <v>2610</v>
          </cell>
          <cell r="AC13">
            <v>132946</v>
          </cell>
        </row>
        <row r="14">
          <cell r="C14" t="str">
            <v>00D</v>
          </cell>
          <cell r="D14" t="str">
            <v>NHS Durham Dales, Easington and Sedgefield CCG</v>
          </cell>
          <cell r="E14" t="str">
            <v>AT</v>
          </cell>
          <cell r="F14" t="str">
            <v>Q45</v>
          </cell>
          <cell r="G14" t="str">
            <v>Durham, Darlington &amp; Tees</v>
          </cell>
          <cell r="H14" t="str">
            <v>RT</v>
          </cell>
          <cell r="I14" t="str">
            <v>Y54</v>
          </cell>
          <cell r="J14" t="str">
            <v>North</v>
          </cell>
          <cell r="K14">
            <v>398372</v>
          </cell>
          <cell r="L14">
            <v>7070</v>
          </cell>
          <cell r="AC14">
            <v>405442</v>
          </cell>
        </row>
        <row r="15">
          <cell r="C15" t="str">
            <v>00J</v>
          </cell>
          <cell r="D15" t="str">
            <v>NHS North Durham CCG</v>
          </cell>
          <cell r="E15" t="str">
            <v>AT</v>
          </cell>
          <cell r="F15" t="str">
            <v>Q45</v>
          </cell>
          <cell r="G15" t="str">
            <v>Durham, Darlington &amp; Tees</v>
          </cell>
          <cell r="H15" t="str">
            <v>RT</v>
          </cell>
          <cell r="I15" t="str">
            <v>Y54</v>
          </cell>
          <cell r="J15" t="str">
            <v>North</v>
          </cell>
          <cell r="K15">
            <v>307439</v>
          </cell>
          <cell r="L15">
            <v>6070</v>
          </cell>
          <cell r="AC15">
            <v>313509</v>
          </cell>
        </row>
        <row r="16">
          <cell r="C16" t="str">
            <v>00K</v>
          </cell>
          <cell r="D16" t="str">
            <v>NHS Hartlepool and Stockton-on-Tees CCG</v>
          </cell>
          <cell r="E16" t="str">
            <v>AT</v>
          </cell>
          <cell r="F16" t="str">
            <v>Q45</v>
          </cell>
          <cell r="G16" t="str">
            <v>Durham, Darlington &amp; Tees</v>
          </cell>
          <cell r="H16" t="str">
            <v>RT</v>
          </cell>
          <cell r="I16" t="str">
            <v>Y54</v>
          </cell>
          <cell r="J16" t="str">
            <v>North</v>
          </cell>
          <cell r="K16">
            <v>362855</v>
          </cell>
          <cell r="L16">
            <v>7140</v>
          </cell>
          <cell r="AC16">
            <v>369995</v>
          </cell>
        </row>
        <row r="17">
          <cell r="C17" t="str">
            <v>00M</v>
          </cell>
          <cell r="D17" t="str">
            <v>NHS South Tees CCG</v>
          </cell>
          <cell r="E17" t="str">
            <v>AT</v>
          </cell>
          <cell r="F17" t="str">
            <v>Q45</v>
          </cell>
          <cell r="G17" t="str">
            <v>Durham, Darlington &amp; Tees</v>
          </cell>
          <cell r="H17" t="str">
            <v>RT</v>
          </cell>
          <cell r="I17" t="str">
            <v>Y54</v>
          </cell>
          <cell r="J17" t="str">
            <v>North</v>
          </cell>
          <cell r="K17">
            <v>383116</v>
          </cell>
          <cell r="L17">
            <v>6850</v>
          </cell>
          <cell r="AC17">
            <v>389966</v>
          </cell>
        </row>
        <row r="18">
          <cell r="C18" t="str">
            <v>00T</v>
          </cell>
          <cell r="D18" t="str">
            <v>NHS Bolton CCG</v>
          </cell>
          <cell r="E18" t="str">
            <v>AT</v>
          </cell>
          <cell r="F18" t="str">
            <v>Q46</v>
          </cell>
          <cell r="G18" t="str">
            <v>Greater Manchester</v>
          </cell>
          <cell r="H18" t="str">
            <v>RT</v>
          </cell>
          <cell r="I18" t="str">
            <v>Y54</v>
          </cell>
          <cell r="J18" t="str">
            <v>North</v>
          </cell>
          <cell r="K18">
            <v>331159</v>
          </cell>
          <cell r="L18">
            <v>7000</v>
          </cell>
          <cell r="AC18">
            <v>338159</v>
          </cell>
        </row>
        <row r="19">
          <cell r="C19" t="str">
            <v>00V</v>
          </cell>
          <cell r="D19" t="str">
            <v>NHS Bury CCG</v>
          </cell>
          <cell r="E19" t="str">
            <v>AT</v>
          </cell>
          <cell r="F19" t="str">
            <v>Q46</v>
          </cell>
          <cell r="G19" t="str">
            <v>Greater Manchester</v>
          </cell>
          <cell r="H19" t="str">
            <v>RT</v>
          </cell>
          <cell r="I19" t="str">
            <v>Y54</v>
          </cell>
          <cell r="J19" t="str">
            <v>North</v>
          </cell>
          <cell r="K19">
            <v>215753</v>
          </cell>
          <cell r="L19">
            <v>4670</v>
          </cell>
          <cell r="AC19">
            <v>220423</v>
          </cell>
        </row>
        <row r="20">
          <cell r="C20" t="str">
            <v>00W</v>
          </cell>
          <cell r="D20" t="str">
            <v>NHS Central Manchester CCG</v>
          </cell>
          <cell r="E20" t="str">
            <v>AT</v>
          </cell>
          <cell r="F20" t="str">
            <v>Q46</v>
          </cell>
          <cell r="G20" t="str">
            <v>Greater Manchester</v>
          </cell>
          <cell r="H20" t="str">
            <v>RT</v>
          </cell>
          <cell r="I20" t="str">
            <v>Y54</v>
          </cell>
          <cell r="J20" t="str">
            <v>North</v>
          </cell>
          <cell r="K20">
            <v>233893</v>
          </cell>
          <cell r="L20">
            <v>5080</v>
          </cell>
          <cell r="AC20">
            <v>238973</v>
          </cell>
        </row>
        <row r="21">
          <cell r="C21" t="str">
            <v>00Y</v>
          </cell>
          <cell r="D21" t="str">
            <v>NHS Oldham CCG</v>
          </cell>
          <cell r="E21" t="str">
            <v>AT</v>
          </cell>
          <cell r="F21" t="str">
            <v>Q46</v>
          </cell>
          <cell r="G21" t="str">
            <v>Greater Manchester</v>
          </cell>
          <cell r="H21" t="str">
            <v>RT</v>
          </cell>
          <cell r="I21" t="str">
            <v>Y54</v>
          </cell>
          <cell r="J21" t="str">
            <v>North</v>
          </cell>
          <cell r="K21">
            <v>295824</v>
          </cell>
          <cell r="L21">
            <v>5770</v>
          </cell>
          <cell r="AC21">
            <v>301594</v>
          </cell>
        </row>
        <row r="22">
          <cell r="C22" t="str">
            <v>01D</v>
          </cell>
          <cell r="D22" t="str">
            <v>NHS Heywood, Middleton &amp; Rochdale CCG</v>
          </cell>
          <cell r="E22" t="str">
            <v>AT</v>
          </cell>
          <cell r="F22" t="str">
            <v>Q46</v>
          </cell>
          <cell r="G22" t="str">
            <v>Greater Manchester</v>
          </cell>
          <cell r="H22" t="str">
            <v>RT</v>
          </cell>
          <cell r="I22" t="str">
            <v>Y54</v>
          </cell>
          <cell r="J22" t="str">
            <v>North</v>
          </cell>
          <cell r="K22">
            <v>268553</v>
          </cell>
          <cell r="L22">
            <v>5310</v>
          </cell>
          <cell r="AC22">
            <v>273863</v>
          </cell>
        </row>
        <row r="23">
          <cell r="C23" t="str">
            <v>01G</v>
          </cell>
          <cell r="D23" t="str">
            <v>NHS Salford CCG</v>
          </cell>
          <cell r="E23" t="str">
            <v>AT</v>
          </cell>
          <cell r="F23" t="str">
            <v>Q46</v>
          </cell>
          <cell r="G23" t="str">
            <v>Greater Manchester</v>
          </cell>
          <cell r="H23" t="str">
            <v>RT</v>
          </cell>
          <cell r="I23" t="str">
            <v>Y54</v>
          </cell>
          <cell r="J23" t="str">
            <v>North</v>
          </cell>
          <cell r="K23">
            <v>321563</v>
          </cell>
          <cell r="L23">
            <v>6050</v>
          </cell>
          <cell r="AC23">
            <v>327613</v>
          </cell>
        </row>
        <row r="24">
          <cell r="C24" t="str">
            <v>01M</v>
          </cell>
          <cell r="D24" t="str">
            <v>NHS North Manchester CCG</v>
          </cell>
          <cell r="E24" t="str">
            <v>AT</v>
          </cell>
          <cell r="F24" t="str">
            <v>Q46</v>
          </cell>
          <cell r="G24" t="str">
            <v>Greater Manchester</v>
          </cell>
          <cell r="H24" t="str">
            <v>RT</v>
          </cell>
          <cell r="I24" t="str">
            <v>Y54</v>
          </cell>
          <cell r="J24" t="str">
            <v>North</v>
          </cell>
          <cell r="K24">
            <v>251571</v>
          </cell>
          <cell r="L24">
            <v>4440</v>
          </cell>
          <cell r="AC24">
            <v>256011</v>
          </cell>
        </row>
        <row r="25">
          <cell r="C25" t="str">
            <v>01N</v>
          </cell>
          <cell r="D25" t="str">
            <v>NHS South Manchester CCG</v>
          </cell>
          <cell r="E25" t="str">
            <v>AT</v>
          </cell>
          <cell r="F25" t="str">
            <v>Q46</v>
          </cell>
          <cell r="G25" t="str">
            <v>Greater Manchester</v>
          </cell>
          <cell r="H25" t="str">
            <v>RT</v>
          </cell>
          <cell r="I25" t="str">
            <v>Y54</v>
          </cell>
          <cell r="J25" t="str">
            <v>North</v>
          </cell>
          <cell r="K25">
            <v>204163</v>
          </cell>
          <cell r="L25">
            <v>3950</v>
          </cell>
          <cell r="AC25">
            <v>208113</v>
          </cell>
        </row>
        <row r="26">
          <cell r="C26" t="str">
            <v>01W</v>
          </cell>
          <cell r="D26" t="str">
            <v>NHS Stockport CCG</v>
          </cell>
          <cell r="E26" t="str">
            <v>AT</v>
          </cell>
          <cell r="F26" t="str">
            <v>Q46</v>
          </cell>
          <cell r="G26" t="str">
            <v>Greater Manchester</v>
          </cell>
          <cell r="H26" t="str">
            <v>RT</v>
          </cell>
          <cell r="I26" t="str">
            <v>Y54</v>
          </cell>
          <cell r="J26" t="str">
            <v>North</v>
          </cell>
          <cell r="K26">
            <v>349988</v>
          </cell>
          <cell r="L26">
            <v>7180</v>
          </cell>
          <cell r="AC26">
            <v>357168</v>
          </cell>
        </row>
        <row r="27">
          <cell r="C27" t="str">
            <v>01Y</v>
          </cell>
          <cell r="D27" t="str">
            <v>NHS Tameside and Glossop CCG</v>
          </cell>
          <cell r="E27" t="str">
            <v>AT</v>
          </cell>
          <cell r="F27" t="str">
            <v>Q46</v>
          </cell>
          <cell r="G27" t="str">
            <v>Greater Manchester</v>
          </cell>
          <cell r="H27" t="str">
            <v>RT</v>
          </cell>
          <cell r="I27" t="str">
            <v>Y54</v>
          </cell>
          <cell r="J27" t="str">
            <v>North</v>
          </cell>
          <cell r="K27">
            <v>305884</v>
          </cell>
          <cell r="L27">
            <v>5810</v>
          </cell>
          <cell r="AC27">
            <v>311694</v>
          </cell>
        </row>
        <row r="28">
          <cell r="C28" t="str">
            <v>02A</v>
          </cell>
          <cell r="D28" t="str">
            <v>NHS Trafford CCG</v>
          </cell>
          <cell r="E28" t="str">
            <v>AT</v>
          </cell>
          <cell r="F28" t="str">
            <v>Q46</v>
          </cell>
          <cell r="G28" t="str">
            <v>Greater Manchester</v>
          </cell>
          <cell r="H28" t="str">
            <v>RT</v>
          </cell>
          <cell r="I28" t="str">
            <v>Y54</v>
          </cell>
          <cell r="J28" t="str">
            <v>North</v>
          </cell>
          <cell r="K28">
            <v>267981</v>
          </cell>
          <cell r="L28">
            <v>5630</v>
          </cell>
          <cell r="AC28">
            <v>273611</v>
          </cell>
        </row>
        <row r="29">
          <cell r="C29" t="str">
            <v>02H</v>
          </cell>
          <cell r="D29" t="str">
            <v>NHS Wigan Borough CCG</v>
          </cell>
          <cell r="E29" t="str">
            <v>AT</v>
          </cell>
          <cell r="F29" t="str">
            <v>Q46</v>
          </cell>
          <cell r="G29" t="str">
            <v>Greater Manchester</v>
          </cell>
          <cell r="H29" t="str">
            <v>RT</v>
          </cell>
          <cell r="I29" t="str">
            <v>Y54</v>
          </cell>
          <cell r="J29" t="str">
            <v>North</v>
          </cell>
          <cell r="K29">
            <v>407316</v>
          </cell>
          <cell r="L29">
            <v>7910</v>
          </cell>
          <cell r="AC29">
            <v>415226</v>
          </cell>
        </row>
        <row r="30">
          <cell r="C30" t="str">
            <v>00Q</v>
          </cell>
          <cell r="D30" t="str">
            <v>NHS Blackburn with Darwen CCG</v>
          </cell>
          <cell r="E30" t="str">
            <v>AT</v>
          </cell>
          <cell r="F30" t="str">
            <v>Q47</v>
          </cell>
          <cell r="G30" t="str">
            <v>Lancashire</v>
          </cell>
          <cell r="H30" t="str">
            <v>RT</v>
          </cell>
          <cell r="I30" t="str">
            <v>Y54</v>
          </cell>
          <cell r="J30" t="str">
            <v>North</v>
          </cell>
          <cell r="K30">
            <v>189152</v>
          </cell>
          <cell r="L30">
            <v>3980</v>
          </cell>
          <cell r="AC30">
            <v>193132</v>
          </cell>
        </row>
        <row r="31">
          <cell r="C31" t="str">
            <v>00R</v>
          </cell>
          <cell r="D31" t="str">
            <v>NHS Blackpool CCG</v>
          </cell>
          <cell r="E31" t="str">
            <v>AT</v>
          </cell>
          <cell r="F31" t="str">
            <v>Q47</v>
          </cell>
          <cell r="G31" t="str">
            <v>Lancashire</v>
          </cell>
          <cell r="H31" t="str">
            <v>RT</v>
          </cell>
          <cell r="I31" t="str">
            <v>Y54</v>
          </cell>
          <cell r="J31" t="str">
            <v>North</v>
          </cell>
          <cell r="K31">
            <v>222925</v>
          </cell>
          <cell r="L31">
            <v>3950</v>
          </cell>
          <cell r="AC31">
            <v>226875</v>
          </cell>
        </row>
        <row r="32">
          <cell r="C32" t="str">
            <v>00X</v>
          </cell>
          <cell r="D32" t="str">
            <v>NHS Chorley and South Ribble CCG</v>
          </cell>
          <cell r="E32" t="str">
            <v>AT</v>
          </cell>
          <cell r="F32" t="str">
            <v>Q47</v>
          </cell>
          <cell r="G32" t="str">
            <v>Lancashire</v>
          </cell>
          <cell r="H32" t="str">
            <v>RT</v>
          </cell>
          <cell r="I32" t="str">
            <v>Y54</v>
          </cell>
          <cell r="J32" t="str">
            <v>North</v>
          </cell>
          <cell r="K32">
            <v>213438</v>
          </cell>
          <cell r="L32">
            <v>4280</v>
          </cell>
          <cell r="AC32">
            <v>217718</v>
          </cell>
        </row>
        <row r="33">
          <cell r="C33" t="str">
            <v>01A</v>
          </cell>
          <cell r="D33" t="str">
            <v>NHS East Lancashire CCG</v>
          </cell>
          <cell r="E33" t="str">
            <v>AT</v>
          </cell>
          <cell r="F33" t="str">
            <v>Q47</v>
          </cell>
          <cell r="G33" t="str">
            <v>Lancashire</v>
          </cell>
          <cell r="H33" t="str">
            <v>RT</v>
          </cell>
          <cell r="I33" t="str">
            <v>Y54</v>
          </cell>
          <cell r="J33" t="str">
            <v>North</v>
          </cell>
          <cell r="K33">
            <v>473501</v>
          </cell>
          <cell r="L33">
            <v>8880</v>
          </cell>
          <cell r="AC33">
            <v>482381</v>
          </cell>
        </row>
        <row r="34">
          <cell r="C34" t="str">
            <v>01E</v>
          </cell>
          <cell r="D34" t="str">
            <v>NHS Greater Preston CCG</v>
          </cell>
          <cell r="E34" t="str">
            <v>AT</v>
          </cell>
          <cell r="F34" t="str">
            <v>Q47</v>
          </cell>
          <cell r="G34" t="str">
            <v>Lancashire</v>
          </cell>
          <cell r="H34" t="str">
            <v>RT</v>
          </cell>
          <cell r="I34" t="str">
            <v>Y54</v>
          </cell>
          <cell r="J34" t="str">
            <v>North</v>
          </cell>
          <cell r="K34">
            <v>242376</v>
          </cell>
          <cell r="L34">
            <v>5040</v>
          </cell>
          <cell r="AC34">
            <v>247416</v>
          </cell>
        </row>
        <row r="35">
          <cell r="C35" t="str">
            <v>01K</v>
          </cell>
          <cell r="D35" t="str">
            <v>NHS Lancashire North CCG</v>
          </cell>
          <cell r="E35" t="str">
            <v>AT</v>
          </cell>
          <cell r="F35" t="str">
            <v>Q47</v>
          </cell>
          <cell r="G35" t="str">
            <v>Lancashire</v>
          </cell>
          <cell r="H35" t="str">
            <v>RT</v>
          </cell>
          <cell r="I35" t="str">
            <v>Y54</v>
          </cell>
          <cell r="J35" t="str">
            <v>North</v>
          </cell>
          <cell r="K35">
            <v>193315</v>
          </cell>
          <cell r="L35">
            <v>3730</v>
          </cell>
          <cell r="AC35">
            <v>197045</v>
          </cell>
        </row>
        <row r="36">
          <cell r="C36" t="str">
            <v>02G</v>
          </cell>
          <cell r="D36" t="str">
            <v>NHS West Lancashire CCG</v>
          </cell>
          <cell r="E36" t="str">
            <v>AT</v>
          </cell>
          <cell r="F36" t="str">
            <v>Q47</v>
          </cell>
          <cell r="G36" t="str">
            <v>Lancashire</v>
          </cell>
          <cell r="H36" t="str">
            <v>RT</v>
          </cell>
          <cell r="I36" t="str">
            <v>Y54</v>
          </cell>
          <cell r="J36" t="str">
            <v>North</v>
          </cell>
          <cell r="K36">
            <v>127486</v>
          </cell>
          <cell r="L36">
            <v>2680</v>
          </cell>
          <cell r="AC36">
            <v>130166</v>
          </cell>
        </row>
        <row r="37">
          <cell r="C37" t="str">
            <v>02M</v>
          </cell>
          <cell r="D37" t="str">
            <v>NHS Fylde &amp; Wyre CCG</v>
          </cell>
          <cell r="E37" t="str">
            <v>AT</v>
          </cell>
          <cell r="F37" t="str">
            <v>Q47</v>
          </cell>
          <cell r="G37" t="str">
            <v>Lancashire</v>
          </cell>
          <cell r="H37" t="str">
            <v>RT</v>
          </cell>
          <cell r="I37" t="str">
            <v>Y54</v>
          </cell>
          <cell r="J37" t="str">
            <v>North</v>
          </cell>
          <cell r="K37">
            <v>196071</v>
          </cell>
          <cell r="L37">
            <v>3630</v>
          </cell>
          <cell r="AC37">
            <v>199701</v>
          </cell>
        </row>
        <row r="38">
          <cell r="C38" t="str">
            <v>01F</v>
          </cell>
          <cell r="D38" t="str">
            <v>NHS Halton CCG</v>
          </cell>
          <cell r="E38" t="str">
            <v>AT</v>
          </cell>
          <cell r="F38" t="str">
            <v>Q48</v>
          </cell>
          <cell r="G38" t="str">
            <v>Merseyside</v>
          </cell>
          <cell r="H38" t="str">
            <v>RT</v>
          </cell>
          <cell r="I38" t="str">
            <v>Y54</v>
          </cell>
          <cell r="J38" t="str">
            <v>North</v>
          </cell>
          <cell r="K38">
            <v>176657</v>
          </cell>
          <cell r="L38">
            <v>3100</v>
          </cell>
          <cell r="AC38">
            <v>179757</v>
          </cell>
        </row>
        <row r="39">
          <cell r="C39" t="str">
            <v>01J</v>
          </cell>
          <cell r="D39" t="str">
            <v>NHS Knowsley CCG</v>
          </cell>
          <cell r="E39" t="str">
            <v>AT</v>
          </cell>
          <cell r="F39" t="str">
            <v>Q48</v>
          </cell>
          <cell r="G39" t="str">
            <v>Merseyside</v>
          </cell>
          <cell r="H39" t="str">
            <v>RT</v>
          </cell>
          <cell r="I39" t="str">
            <v>Y54</v>
          </cell>
          <cell r="J39" t="str">
            <v>North</v>
          </cell>
          <cell r="K39">
            <v>241456</v>
          </cell>
          <cell r="L39">
            <v>3730</v>
          </cell>
          <cell r="AC39">
            <v>245186</v>
          </cell>
        </row>
        <row r="40">
          <cell r="C40" t="str">
            <v>01T</v>
          </cell>
          <cell r="D40" t="str">
            <v>NHS South Sefton CCG</v>
          </cell>
          <cell r="E40" t="str">
            <v>AT</v>
          </cell>
          <cell r="F40" t="str">
            <v>Q48</v>
          </cell>
          <cell r="G40" t="str">
            <v>Merseyside</v>
          </cell>
          <cell r="H40" t="str">
            <v>RT</v>
          </cell>
          <cell r="I40" t="str">
            <v>Y54</v>
          </cell>
          <cell r="J40" t="str">
            <v>North</v>
          </cell>
          <cell r="K40">
            <v>234963</v>
          </cell>
          <cell r="L40">
            <v>3680</v>
          </cell>
          <cell r="AC40">
            <v>238643</v>
          </cell>
        </row>
        <row r="41">
          <cell r="C41" t="str">
            <v>01V</v>
          </cell>
          <cell r="D41" t="str">
            <v>NHS Southport and Formby CCG</v>
          </cell>
          <cell r="E41" t="str">
            <v>AT</v>
          </cell>
          <cell r="F41" t="str">
            <v>Q48</v>
          </cell>
          <cell r="G41" t="str">
            <v>Merseyside</v>
          </cell>
          <cell r="H41" t="str">
            <v>RT</v>
          </cell>
          <cell r="I41" t="str">
            <v>Y54</v>
          </cell>
          <cell r="J41" t="str">
            <v>North</v>
          </cell>
          <cell r="K41">
            <v>155791</v>
          </cell>
          <cell r="L41">
            <v>2980</v>
          </cell>
          <cell r="AC41">
            <v>158771</v>
          </cell>
        </row>
        <row r="42">
          <cell r="C42" t="str">
            <v>01X</v>
          </cell>
          <cell r="D42" t="str">
            <v>NHS St Helens CCG</v>
          </cell>
          <cell r="E42" t="str">
            <v>AT</v>
          </cell>
          <cell r="F42" t="str">
            <v>Q48</v>
          </cell>
          <cell r="G42" t="str">
            <v>Merseyside</v>
          </cell>
          <cell r="H42" t="str">
            <v>RT</v>
          </cell>
          <cell r="I42" t="str">
            <v>Y54</v>
          </cell>
          <cell r="J42" t="str">
            <v>North</v>
          </cell>
          <cell r="K42">
            <v>262206</v>
          </cell>
          <cell r="L42">
            <v>4670</v>
          </cell>
          <cell r="AC42">
            <v>266876</v>
          </cell>
        </row>
        <row r="43">
          <cell r="C43" t="str">
            <v>99A</v>
          </cell>
          <cell r="D43" t="str">
            <v>NHS Liverpool CCG</v>
          </cell>
          <cell r="E43" t="str">
            <v>AT</v>
          </cell>
          <cell r="F43" t="str">
            <v>Q48</v>
          </cell>
          <cell r="G43" t="str">
            <v>Merseyside</v>
          </cell>
          <cell r="H43" t="str">
            <v>RT</v>
          </cell>
          <cell r="I43" t="str">
            <v>Y54</v>
          </cell>
          <cell r="J43" t="str">
            <v>North</v>
          </cell>
          <cell r="K43">
            <v>703032</v>
          </cell>
          <cell r="L43">
            <v>11800</v>
          </cell>
          <cell r="AC43">
            <v>714832</v>
          </cell>
        </row>
        <row r="44">
          <cell r="C44" t="str">
            <v>00F</v>
          </cell>
          <cell r="D44" t="str">
            <v>NHS Gateshead CCG</v>
          </cell>
          <cell r="E44" t="str">
            <v>AT</v>
          </cell>
          <cell r="F44" t="str">
            <v>Q49</v>
          </cell>
          <cell r="G44" t="str">
            <v>Cumbria, Northumb, Tyne &amp; Wear</v>
          </cell>
          <cell r="H44" t="str">
            <v>RT</v>
          </cell>
          <cell r="I44" t="str">
            <v>Y54</v>
          </cell>
          <cell r="J44" t="str">
            <v>North</v>
          </cell>
          <cell r="K44">
            <v>280751</v>
          </cell>
          <cell r="L44">
            <v>5100</v>
          </cell>
          <cell r="AC44">
            <v>285851</v>
          </cell>
        </row>
        <row r="45">
          <cell r="C45" t="str">
            <v>00G</v>
          </cell>
          <cell r="D45" t="str">
            <v>NHS Newcastle North and East CCG</v>
          </cell>
          <cell r="E45" t="str">
            <v>AT</v>
          </cell>
          <cell r="F45" t="str">
            <v>Q49</v>
          </cell>
          <cell r="G45" t="str">
            <v>Cumbria, Northumb, Tyne &amp; Wear</v>
          </cell>
          <cell r="H45" t="str">
            <v>RT</v>
          </cell>
          <cell r="I45" t="str">
            <v>Y54</v>
          </cell>
          <cell r="J45" t="str">
            <v>North</v>
          </cell>
          <cell r="K45">
            <v>170135</v>
          </cell>
          <cell r="L45">
            <v>3670</v>
          </cell>
          <cell r="AC45">
            <v>173805</v>
          </cell>
        </row>
        <row r="46">
          <cell r="C46" t="str">
            <v>00H</v>
          </cell>
          <cell r="D46" t="str">
            <v>NHS Newcastle West CCG</v>
          </cell>
          <cell r="E46" t="str">
            <v>AT</v>
          </cell>
          <cell r="F46" t="str">
            <v>Q49</v>
          </cell>
          <cell r="G46" t="str">
            <v>Cumbria, Northumb, Tyne &amp; Wear</v>
          </cell>
          <cell r="H46" t="str">
            <v>RT</v>
          </cell>
          <cell r="I46" t="str">
            <v>Y54</v>
          </cell>
          <cell r="J46" t="str">
            <v>North</v>
          </cell>
          <cell r="K46">
            <v>179457</v>
          </cell>
          <cell r="L46">
            <v>3190</v>
          </cell>
          <cell r="AC46">
            <v>182647</v>
          </cell>
        </row>
        <row r="47">
          <cell r="C47" t="str">
            <v>00L</v>
          </cell>
          <cell r="D47" t="str">
            <v>NHS Northumberland CCG</v>
          </cell>
          <cell r="E47" t="str">
            <v>AT</v>
          </cell>
          <cell r="F47" t="str">
            <v>Q49</v>
          </cell>
          <cell r="G47" t="str">
            <v>Cumbria, Northumb, Tyne &amp; Wear</v>
          </cell>
          <cell r="H47" t="str">
            <v>RT</v>
          </cell>
          <cell r="I47" t="str">
            <v>Y54</v>
          </cell>
          <cell r="J47" t="str">
            <v>North</v>
          </cell>
          <cell r="K47">
            <v>409740</v>
          </cell>
          <cell r="L47">
            <v>7960</v>
          </cell>
          <cell r="AC47">
            <v>417700</v>
          </cell>
        </row>
        <row r="48">
          <cell r="C48" t="str">
            <v>00N</v>
          </cell>
          <cell r="D48" t="str">
            <v>NHS South Tyneside CCG</v>
          </cell>
          <cell r="E48" t="str">
            <v>AT</v>
          </cell>
          <cell r="F48" t="str">
            <v>Q49</v>
          </cell>
          <cell r="G48" t="str">
            <v>Cumbria, Northumb, Tyne &amp; Wear</v>
          </cell>
          <cell r="H48" t="str">
            <v>RT</v>
          </cell>
          <cell r="I48" t="str">
            <v>Y54</v>
          </cell>
          <cell r="J48" t="str">
            <v>North</v>
          </cell>
          <cell r="K48">
            <v>222276</v>
          </cell>
          <cell r="L48">
            <v>3720</v>
          </cell>
          <cell r="AC48">
            <v>225996</v>
          </cell>
        </row>
        <row r="49">
          <cell r="C49" t="str">
            <v>00P</v>
          </cell>
          <cell r="D49" t="str">
            <v>NHS Sunderland CCG</v>
          </cell>
          <cell r="E49" t="str">
            <v>AT</v>
          </cell>
          <cell r="F49" t="str">
            <v>Q49</v>
          </cell>
          <cell r="G49" t="str">
            <v>Cumbria, Northumb, Tyne &amp; Wear</v>
          </cell>
          <cell r="H49" t="str">
            <v>RT</v>
          </cell>
          <cell r="I49" t="str">
            <v>Y54</v>
          </cell>
          <cell r="J49" t="str">
            <v>North</v>
          </cell>
          <cell r="K49">
            <v>408290</v>
          </cell>
          <cell r="L49">
            <v>6770</v>
          </cell>
          <cell r="AC49">
            <v>415060</v>
          </cell>
        </row>
        <row r="50">
          <cell r="C50" t="str">
            <v>01H</v>
          </cell>
          <cell r="D50" t="str">
            <v>NHS Cumbria CCG</v>
          </cell>
          <cell r="E50" t="str">
            <v>AT</v>
          </cell>
          <cell r="F50" t="str">
            <v>Q49</v>
          </cell>
          <cell r="G50" t="str">
            <v>Cumbria, Northumb, Tyne &amp; Wear</v>
          </cell>
          <cell r="H50" t="str">
            <v>RT</v>
          </cell>
          <cell r="I50" t="str">
            <v>Y54</v>
          </cell>
          <cell r="J50" t="str">
            <v>North</v>
          </cell>
          <cell r="K50">
            <v>692122</v>
          </cell>
          <cell r="L50">
            <v>12800</v>
          </cell>
          <cell r="AC50">
            <v>704922</v>
          </cell>
        </row>
        <row r="51">
          <cell r="C51" t="str">
            <v>99C</v>
          </cell>
          <cell r="D51" t="str">
            <v>NHS North Tyneside CCG</v>
          </cell>
          <cell r="E51" t="str">
            <v>AT</v>
          </cell>
          <cell r="F51" t="str">
            <v>Q49</v>
          </cell>
          <cell r="G51" t="str">
            <v>Cumbria, Northumb, Tyne &amp; Wear</v>
          </cell>
          <cell r="H51" t="str">
            <v>RT</v>
          </cell>
          <cell r="I51" t="str">
            <v>Y54</v>
          </cell>
          <cell r="J51" t="str">
            <v>North</v>
          </cell>
          <cell r="K51">
            <v>281507</v>
          </cell>
          <cell r="L51">
            <v>5280</v>
          </cell>
          <cell r="AC51">
            <v>286787</v>
          </cell>
        </row>
        <row r="52">
          <cell r="C52" t="str">
            <v>02Y</v>
          </cell>
          <cell r="D52" t="str">
            <v>NHS East Riding of Yorkshire CCG</v>
          </cell>
          <cell r="E52" t="str">
            <v>AT</v>
          </cell>
          <cell r="F52" t="str">
            <v>Q50</v>
          </cell>
          <cell r="G52" t="str">
            <v>North Yorkshire and The Humber</v>
          </cell>
          <cell r="H52" t="str">
            <v>RT</v>
          </cell>
          <cell r="I52" t="str">
            <v>Y54</v>
          </cell>
          <cell r="J52" t="str">
            <v>North</v>
          </cell>
          <cell r="K52">
            <v>342974</v>
          </cell>
          <cell r="L52">
            <v>7410</v>
          </cell>
          <cell r="AC52">
            <v>350384</v>
          </cell>
        </row>
        <row r="53">
          <cell r="C53" t="str">
            <v>03D</v>
          </cell>
          <cell r="D53" t="str">
            <v>NHS Hambleton, Richmondshire and Whitby CCG</v>
          </cell>
          <cell r="E53" t="str">
            <v>AT</v>
          </cell>
          <cell r="F53" t="str">
            <v>Q50</v>
          </cell>
          <cell r="G53" t="str">
            <v>North Yorkshire and The Humber</v>
          </cell>
          <cell r="H53" t="str">
            <v>RT</v>
          </cell>
          <cell r="I53" t="str">
            <v>Y54</v>
          </cell>
          <cell r="J53" t="str">
            <v>North</v>
          </cell>
          <cell r="K53">
            <v>169381</v>
          </cell>
          <cell r="L53">
            <v>3560</v>
          </cell>
          <cell r="AC53">
            <v>172941</v>
          </cell>
        </row>
        <row r="54">
          <cell r="C54" t="str">
            <v>03E</v>
          </cell>
          <cell r="D54" t="str">
            <v>NHS Harrogate and Rural District CCG</v>
          </cell>
          <cell r="E54" t="str">
            <v>AT</v>
          </cell>
          <cell r="F54" t="str">
            <v>Q50</v>
          </cell>
          <cell r="G54" t="str">
            <v>North Yorkshire and The Humber</v>
          </cell>
          <cell r="H54" t="str">
            <v>RT</v>
          </cell>
          <cell r="I54" t="str">
            <v>Y54</v>
          </cell>
          <cell r="J54" t="str">
            <v>North</v>
          </cell>
          <cell r="K54">
            <v>173328</v>
          </cell>
          <cell r="L54">
            <v>3820</v>
          </cell>
          <cell r="AC54">
            <v>177148</v>
          </cell>
        </row>
        <row r="55">
          <cell r="C55" t="str">
            <v>03F</v>
          </cell>
          <cell r="D55" t="str">
            <v>NHS Hull CCG</v>
          </cell>
          <cell r="E55" t="str">
            <v>AT</v>
          </cell>
          <cell r="F55" t="str">
            <v>Q50</v>
          </cell>
          <cell r="G55" t="str">
            <v>North Yorkshire and The Humber</v>
          </cell>
          <cell r="H55" t="str">
            <v>RT</v>
          </cell>
          <cell r="I55" t="str">
            <v>Y54</v>
          </cell>
          <cell r="J55" t="str">
            <v>North</v>
          </cell>
          <cell r="K55">
            <v>347615</v>
          </cell>
          <cell r="L55">
            <v>7020</v>
          </cell>
          <cell r="AC55">
            <v>354635</v>
          </cell>
        </row>
        <row r="56">
          <cell r="C56" t="str">
            <v>03H</v>
          </cell>
          <cell r="D56" t="str">
            <v>NHS North East Lincolnshire CCG</v>
          </cell>
          <cell r="E56" t="str">
            <v>AT</v>
          </cell>
          <cell r="F56" t="str">
            <v>Q50</v>
          </cell>
          <cell r="G56" t="str">
            <v>North Yorkshire and The Humber</v>
          </cell>
          <cell r="H56" t="str">
            <v>RT</v>
          </cell>
          <cell r="I56" t="str">
            <v>Y54</v>
          </cell>
          <cell r="J56" t="str">
            <v>North</v>
          </cell>
          <cell r="K56">
            <v>201337</v>
          </cell>
          <cell r="L56">
            <v>4100</v>
          </cell>
          <cell r="AC56">
            <v>205437</v>
          </cell>
        </row>
        <row r="57">
          <cell r="C57" t="str">
            <v>03K</v>
          </cell>
          <cell r="D57" t="str">
            <v>NHS North Lincolnshire CCG</v>
          </cell>
          <cell r="E57" t="str">
            <v>AT</v>
          </cell>
          <cell r="F57" t="str">
            <v>Q50</v>
          </cell>
          <cell r="G57" t="str">
            <v>North Yorkshire and The Humber</v>
          </cell>
          <cell r="H57" t="str">
            <v>RT</v>
          </cell>
          <cell r="I57" t="str">
            <v>Y54</v>
          </cell>
          <cell r="J57" t="str">
            <v>North</v>
          </cell>
          <cell r="K57">
            <v>195881</v>
          </cell>
          <cell r="L57">
            <v>4230</v>
          </cell>
          <cell r="AC57">
            <v>200111</v>
          </cell>
        </row>
        <row r="58">
          <cell r="C58" t="str">
            <v>03M</v>
          </cell>
          <cell r="D58" t="str">
            <v>NHS Scarborough and Ryedale CCG</v>
          </cell>
          <cell r="E58" t="str">
            <v>AT</v>
          </cell>
          <cell r="F58" t="str">
            <v>Q50</v>
          </cell>
          <cell r="G58" t="str">
            <v>North Yorkshire and The Humber</v>
          </cell>
          <cell r="H58" t="str">
            <v>RT</v>
          </cell>
          <cell r="I58" t="str">
            <v>Y54</v>
          </cell>
          <cell r="J58" t="str">
            <v>North</v>
          </cell>
          <cell r="K58">
            <v>145696</v>
          </cell>
          <cell r="L58">
            <v>2850</v>
          </cell>
          <cell r="AC58">
            <v>148546</v>
          </cell>
        </row>
        <row r="59">
          <cell r="C59" t="str">
            <v>03Q</v>
          </cell>
          <cell r="D59" t="str">
            <v>NHS Vale of York CCG</v>
          </cell>
          <cell r="E59" t="str">
            <v>AT</v>
          </cell>
          <cell r="F59" t="str">
            <v>Q50</v>
          </cell>
          <cell r="G59" t="str">
            <v>North Yorkshire and The Humber</v>
          </cell>
          <cell r="H59" t="str">
            <v>RT</v>
          </cell>
          <cell r="I59" t="str">
            <v>Y54</v>
          </cell>
          <cell r="J59" t="str">
            <v>North</v>
          </cell>
          <cell r="K59">
            <v>357831</v>
          </cell>
          <cell r="L59">
            <v>8330</v>
          </cell>
          <cell r="AC59">
            <v>366161</v>
          </cell>
        </row>
        <row r="60">
          <cell r="C60" t="str">
            <v>02P</v>
          </cell>
          <cell r="D60" t="str">
            <v>NHS Barnsley CCG</v>
          </cell>
          <cell r="E60" t="str">
            <v>AT</v>
          </cell>
          <cell r="F60" t="str">
            <v>Q51</v>
          </cell>
          <cell r="G60" t="str">
            <v>South Yorkshire and Bassetlaw</v>
          </cell>
          <cell r="H60" t="str">
            <v>RT</v>
          </cell>
          <cell r="I60" t="str">
            <v>Y54</v>
          </cell>
          <cell r="J60" t="str">
            <v>North</v>
          </cell>
          <cell r="K60">
            <v>343604</v>
          </cell>
          <cell r="L60">
            <v>6100</v>
          </cell>
          <cell r="AC60">
            <v>349704</v>
          </cell>
        </row>
        <row r="61">
          <cell r="C61" t="str">
            <v>02Q</v>
          </cell>
          <cell r="D61" t="str">
            <v>NHS Bassetlaw CCG</v>
          </cell>
          <cell r="E61" t="str">
            <v>AT</v>
          </cell>
          <cell r="F61" t="str">
            <v>Q51</v>
          </cell>
          <cell r="G61" t="str">
            <v>South Yorkshire and Bassetlaw</v>
          </cell>
          <cell r="H61" t="str">
            <v>RT</v>
          </cell>
          <cell r="I61" t="str">
            <v>Y54</v>
          </cell>
          <cell r="J61" t="str">
            <v>North</v>
          </cell>
          <cell r="K61">
            <v>141839</v>
          </cell>
          <cell r="L61">
            <v>2750</v>
          </cell>
          <cell r="AC61">
            <v>144589</v>
          </cell>
        </row>
        <row r="62">
          <cell r="C62" t="str">
            <v>02X</v>
          </cell>
          <cell r="D62" t="str">
            <v>NHS Doncaster CCG</v>
          </cell>
          <cell r="E62" t="str">
            <v>AT</v>
          </cell>
          <cell r="F62" t="str">
            <v>Q51</v>
          </cell>
          <cell r="G62" t="str">
            <v>South Yorkshire and Bassetlaw</v>
          </cell>
          <cell r="H62" t="str">
            <v>RT</v>
          </cell>
          <cell r="I62" t="str">
            <v>Y54</v>
          </cell>
          <cell r="J62" t="str">
            <v>North</v>
          </cell>
          <cell r="K62">
            <v>409957</v>
          </cell>
          <cell r="L62">
            <v>7680</v>
          </cell>
          <cell r="AC62">
            <v>417637</v>
          </cell>
        </row>
        <row r="63">
          <cell r="C63" t="str">
            <v>03L</v>
          </cell>
          <cell r="D63" t="str">
            <v>NHS Rotherham CCG</v>
          </cell>
          <cell r="E63" t="str">
            <v>AT</v>
          </cell>
          <cell r="F63" t="str">
            <v>Q51</v>
          </cell>
          <cell r="G63" t="str">
            <v>South Yorkshire and Bassetlaw</v>
          </cell>
          <cell r="H63" t="str">
            <v>RT</v>
          </cell>
          <cell r="I63" t="str">
            <v>Y54</v>
          </cell>
          <cell r="J63" t="str">
            <v>North</v>
          </cell>
          <cell r="K63">
            <v>329086</v>
          </cell>
          <cell r="L63">
            <v>6200</v>
          </cell>
          <cell r="AC63">
            <v>335286</v>
          </cell>
        </row>
        <row r="64">
          <cell r="C64" t="str">
            <v>03N</v>
          </cell>
          <cell r="D64" t="str">
            <v>NHS Sheffield CCG</v>
          </cell>
          <cell r="E64" t="str">
            <v>AT</v>
          </cell>
          <cell r="F64" t="str">
            <v>Q51</v>
          </cell>
          <cell r="G64" t="str">
            <v>South Yorkshire and Bassetlaw</v>
          </cell>
          <cell r="H64" t="str">
            <v>RT</v>
          </cell>
          <cell r="I64" t="str">
            <v>Y54</v>
          </cell>
          <cell r="J64" t="str">
            <v>North</v>
          </cell>
          <cell r="K64">
            <v>690869</v>
          </cell>
          <cell r="L64">
            <v>14070</v>
          </cell>
          <cell r="AC64">
            <v>704939</v>
          </cell>
        </row>
        <row r="65">
          <cell r="C65" t="str">
            <v>02N</v>
          </cell>
          <cell r="D65" t="str">
            <v>NHS Airedale, Wharfedale and Craven CCG</v>
          </cell>
          <cell r="E65" t="str">
            <v>AT</v>
          </cell>
          <cell r="F65" t="str">
            <v>Q52</v>
          </cell>
          <cell r="G65" t="str">
            <v>West Yorkshire</v>
          </cell>
          <cell r="H65" t="str">
            <v>RT</v>
          </cell>
          <cell r="I65" t="str">
            <v>Y54</v>
          </cell>
          <cell r="J65" t="str">
            <v>North</v>
          </cell>
          <cell r="K65">
            <v>182619</v>
          </cell>
          <cell r="L65">
            <v>3750</v>
          </cell>
          <cell r="AC65">
            <v>186369</v>
          </cell>
        </row>
        <row r="66">
          <cell r="C66" t="str">
            <v>02R</v>
          </cell>
          <cell r="D66" t="str">
            <v>NHS Bradford Districts CCG</v>
          </cell>
          <cell r="E66" t="str">
            <v>AT</v>
          </cell>
          <cell r="F66" t="str">
            <v>Q52</v>
          </cell>
          <cell r="G66" t="str">
            <v>West Yorkshire</v>
          </cell>
          <cell r="H66" t="str">
            <v>RT</v>
          </cell>
          <cell r="I66" t="str">
            <v>Y54</v>
          </cell>
          <cell r="J66" t="str">
            <v>North</v>
          </cell>
          <cell r="K66">
            <v>390718</v>
          </cell>
          <cell r="L66">
            <v>7930</v>
          </cell>
          <cell r="AC66">
            <v>398648</v>
          </cell>
        </row>
        <row r="67">
          <cell r="C67" t="str">
            <v>02T</v>
          </cell>
          <cell r="D67" t="str">
            <v>NHS Calderdale CCG</v>
          </cell>
          <cell r="E67" t="str">
            <v>AT</v>
          </cell>
          <cell r="F67" t="str">
            <v>Q52</v>
          </cell>
          <cell r="G67" t="str">
            <v>West Yorkshire</v>
          </cell>
          <cell r="H67" t="str">
            <v>RT</v>
          </cell>
          <cell r="I67" t="str">
            <v>Y54</v>
          </cell>
          <cell r="J67" t="str">
            <v>North</v>
          </cell>
          <cell r="K67">
            <v>255642</v>
          </cell>
          <cell r="L67">
            <v>5190</v>
          </cell>
          <cell r="AC67">
            <v>260832</v>
          </cell>
        </row>
        <row r="68">
          <cell r="C68" t="str">
            <v>02V</v>
          </cell>
          <cell r="D68" t="str">
            <v>NHS Leeds North CCG</v>
          </cell>
          <cell r="E68" t="str">
            <v>AT</v>
          </cell>
          <cell r="F68" t="str">
            <v>Q52</v>
          </cell>
          <cell r="G68" t="str">
            <v>West Yorkshire</v>
          </cell>
          <cell r="H68" t="str">
            <v>RT</v>
          </cell>
          <cell r="I68" t="str">
            <v>Y54</v>
          </cell>
          <cell r="J68" t="str">
            <v>North</v>
          </cell>
          <cell r="K68">
            <v>231390</v>
          </cell>
          <cell r="L68">
            <v>4810</v>
          </cell>
          <cell r="AC68">
            <v>236200</v>
          </cell>
        </row>
        <row r="69">
          <cell r="C69" t="str">
            <v>02W</v>
          </cell>
          <cell r="D69" t="str">
            <v>NHS Bradford City CCG</v>
          </cell>
          <cell r="E69" t="str">
            <v>AT</v>
          </cell>
          <cell r="F69" t="str">
            <v>Q52</v>
          </cell>
          <cell r="G69" t="str">
            <v>West Yorkshire</v>
          </cell>
          <cell r="H69" t="str">
            <v>RT</v>
          </cell>
          <cell r="I69" t="str">
            <v>Y54</v>
          </cell>
          <cell r="J69" t="str">
            <v>North</v>
          </cell>
          <cell r="K69">
            <v>113864</v>
          </cell>
          <cell r="L69">
            <v>2850</v>
          </cell>
          <cell r="AC69">
            <v>116714</v>
          </cell>
        </row>
        <row r="70">
          <cell r="C70" t="str">
            <v>03A</v>
          </cell>
          <cell r="D70" t="str">
            <v>NHS Greater Huddersfield CCG</v>
          </cell>
          <cell r="E70" t="str">
            <v>AT</v>
          </cell>
          <cell r="F70" t="str">
            <v>Q52</v>
          </cell>
          <cell r="G70" t="str">
            <v>West Yorkshire</v>
          </cell>
          <cell r="H70" t="str">
            <v>RT</v>
          </cell>
          <cell r="I70" t="str">
            <v>Y54</v>
          </cell>
          <cell r="J70" t="str">
            <v>North</v>
          </cell>
          <cell r="K70">
            <v>268794</v>
          </cell>
          <cell r="L70">
            <v>5900</v>
          </cell>
          <cell r="AC70">
            <v>274694</v>
          </cell>
        </row>
        <row r="71">
          <cell r="C71" t="str">
            <v>03C</v>
          </cell>
          <cell r="D71" t="str">
            <v>NHS Leeds West CCG</v>
          </cell>
          <cell r="E71" t="str">
            <v>AT</v>
          </cell>
          <cell r="F71" t="str">
            <v>Q52</v>
          </cell>
          <cell r="G71" t="str">
            <v>West Yorkshire</v>
          </cell>
          <cell r="H71" t="str">
            <v>RT</v>
          </cell>
          <cell r="I71" t="str">
            <v>Y54</v>
          </cell>
          <cell r="J71" t="str">
            <v>North</v>
          </cell>
          <cell r="K71">
            <v>381136</v>
          </cell>
          <cell r="L71">
            <v>8510</v>
          </cell>
          <cell r="AC71">
            <v>389646</v>
          </cell>
        </row>
        <row r="72">
          <cell r="C72" t="str">
            <v>03G</v>
          </cell>
          <cell r="D72" t="str">
            <v>NHS Leeds South and East CCG</v>
          </cell>
          <cell r="E72" t="str">
            <v>AT</v>
          </cell>
          <cell r="F72" t="str">
            <v>Q52</v>
          </cell>
          <cell r="G72" t="str">
            <v>West Yorkshire</v>
          </cell>
          <cell r="H72" t="str">
            <v>RT</v>
          </cell>
          <cell r="I72" t="str">
            <v>Y54</v>
          </cell>
          <cell r="J72" t="str">
            <v>North</v>
          </cell>
          <cell r="K72">
            <v>341016</v>
          </cell>
          <cell r="L72">
            <v>6190</v>
          </cell>
          <cell r="AC72">
            <v>347206</v>
          </cell>
        </row>
        <row r="73">
          <cell r="C73" t="str">
            <v>03J</v>
          </cell>
          <cell r="D73" t="str">
            <v>NHS North Kirklees CCG</v>
          </cell>
          <cell r="E73" t="str">
            <v>AT</v>
          </cell>
          <cell r="F73" t="str">
            <v>Q52</v>
          </cell>
          <cell r="G73" t="str">
            <v>West Yorkshire</v>
          </cell>
          <cell r="H73" t="str">
            <v>RT</v>
          </cell>
          <cell r="I73" t="str">
            <v>Y54</v>
          </cell>
          <cell r="J73" t="str">
            <v>North</v>
          </cell>
          <cell r="K73">
            <v>215541</v>
          </cell>
          <cell r="L73">
            <v>4570</v>
          </cell>
          <cell r="AC73">
            <v>220111</v>
          </cell>
        </row>
        <row r="74">
          <cell r="C74" t="str">
            <v>03R</v>
          </cell>
          <cell r="D74" t="str">
            <v xml:space="preserve">NHS Wakefield CCG </v>
          </cell>
          <cell r="E74" t="str">
            <v>AT</v>
          </cell>
          <cell r="F74" t="str">
            <v>Q52</v>
          </cell>
          <cell r="G74" t="str">
            <v>West Yorkshire</v>
          </cell>
          <cell r="H74" t="str">
            <v>RT</v>
          </cell>
          <cell r="I74" t="str">
            <v>Y54</v>
          </cell>
          <cell r="J74" t="str">
            <v>North</v>
          </cell>
          <cell r="K74">
            <v>450210</v>
          </cell>
          <cell r="L74">
            <v>8580</v>
          </cell>
          <cell r="AC74">
            <v>458790</v>
          </cell>
        </row>
        <row r="75">
          <cell r="C75" t="str">
            <v>05A</v>
          </cell>
          <cell r="D75" t="str">
            <v>NHS Coventry and Rugby CCG</v>
          </cell>
          <cell r="E75" t="str">
            <v>AT</v>
          </cell>
          <cell r="F75" t="str">
            <v>Q53</v>
          </cell>
          <cell r="G75" t="str">
            <v>Arden, Herefordshire &amp; Worcestershire</v>
          </cell>
          <cell r="H75" t="str">
            <v>RT</v>
          </cell>
          <cell r="I75" t="str">
            <v>Y55</v>
          </cell>
          <cell r="J75" t="str">
            <v>Midlands &amp; East</v>
          </cell>
          <cell r="K75">
            <v>508914</v>
          </cell>
          <cell r="L75">
            <v>11110</v>
          </cell>
          <cell r="AC75">
            <v>520024</v>
          </cell>
        </row>
        <row r="76">
          <cell r="C76" t="str">
            <v>05F</v>
          </cell>
          <cell r="D76" t="str">
            <v>NHS Herefordshire CCG</v>
          </cell>
          <cell r="E76" t="str">
            <v>AT</v>
          </cell>
          <cell r="F76" t="str">
            <v>Q53</v>
          </cell>
          <cell r="G76" t="str">
            <v>Arden, Herefordshire &amp; Worcestershire</v>
          </cell>
          <cell r="H76" t="str">
            <v>RT</v>
          </cell>
          <cell r="I76" t="str">
            <v>Y55</v>
          </cell>
          <cell r="J76" t="str">
            <v>Midlands &amp; East</v>
          </cell>
          <cell r="K76">
            <v>204218</v>
          </cell>
          <cell r="L76">
            <v>4570</v>
          </cell>
          <cell r="AC76">
            <v>208788</v>
          </cell>
        </row>
        <row r="77">
          <cell r="C77" t="str">
            <v>05H</v>
          </cell>
          <cell r="D77" t="str">
            <v>NHS Warwickshire North CCG</v>
          </cell>
          <cell r="E77" t="str">
            <v>AT</v>
          </cell>
          <cell r="F77" t="str">
            <v>Q53</v>
          </cell>
          <cell r="G77" t="str">
            <v>Arden, Herefordshire &amp; Worcestershire</v>
          </cell>
          <cell r="H77" t="str">
            <v>RT</v>
          </cell>
          <cell r="I77" t="str">
            <v>Y55</v>
          </cell>
          <cell r="J77" t="str">
            <v>Midlands &amp; East</v>
          </cell>
          <cell r="K77">
            <v>194730</v>
          </cell>
          <cell r="L77">
            <v>4480</v>
          </cell>
          <cell r="AC77">
            <v>199210</v>
          </cell>
        </row>
        <row r="78">
          <cell r="C78" t="str">
            <v>05J</v>
          </cell>
          <cell r="D78" t="str">
            <v>NHS Redditch and Bromsgrove CCG</v>
          </cell>
          <cell r="E78" t="str">
            <v>AT</v>
          </cell>
          <cell r="F78" t="str">
            <v>Q53</v>
          </cell>
          <cell r="G78" t="str">
            <v>Arden, Herefordshire &amp; Worcestershire</v>
          </cell>
          <cell r="H78" t="str">
            <v>RT</v>
          </cell>
          <cell r="I78" t="str">
            <v>Y55</v>
          </cell>
          <cell r="J78" t="str">
            <v>Midlands &amp; East</v>
          </cell>
          <cell r="K78">
            <v>178071</v>
          </cell>
          <cell r="L78">
            <v>4220</v>
          </cell>
          <cell r="AC78">
            <v>182291</v>
          </cell>
        </row>
        <row r="79">
          <cell r="C79" t="str">
            <v>05R</v>
          </cell>
          <cell r="D79" t="str">
            <v>NHS South Warwickshire CCG</v>
          </cell>
          <cell r="E79" t="str">
            <v>AT</v>
          </cell>
          <cell r="F79" t="str">
            <v>Q53</v>
          </cell>
          <cell r="G79" t="str">
            <v>Arden, Herefordshire &amp; Worcestershire</v>
          </cell>
          <cell r="H79" t="str">
            <v>RT</v>
          </cell>
          <cell r="I79" t="str">
            <v>Y55</v>
          </cell>
          <cell r="J79" t="str">
            <v>Midlands &amp; East</v>
          </cell>
          <cell r="K79">
            <v>284644</v>
          </cell>
          <cell r="L79">
            <v>6590</v>
          </cell>
          <cell r="AC79">
            <v>291234</v>
          </cell>
        </row>
        <row r="80">
          <cell r="C80" t="str">
            <v>05T</v>
          </cell>
          <cell r="D80" t="str">
            <v>NHS South Worcestershire CCG</v>
          </cell>
          <cell r="E80" t="str">
            <v>AT</v>
          </cell>
          <cell r="F80" t="str">
            <v>Q53</v>
          </cell>
          <cell r="G80" t="str">
            <v>Arden, Herefordshire &amp; Worcestershire</v>
          </cell>
          <cell r="H80" t="str">
            <v>RT</v>
          </cell>
          <cell r="I80" t="str">
            <v>Y55</v>
          </cell>
          <cell r="J80" t="str">
            <v>Midlands &amp; East</v>
          </cell>
          <cell r="K80">
            <v>299572</v>
          </cell>
          <cell r="L80">
            <v>7130</v>
          </cell>
          <cell r="AC80">
            <v>306702</v>
          </cell>
        </row>
        <row r="81">
          <cell r="C81" t="str">
            <v>06D</v>
          </cell>
          <cell r="D81" t="str">
            <v>NHS Wyre Forest CCG</v>
          </cell>
          <cell r="E81" t="str">
            <v>AT</v>
          </cell>
          <cell r="F81" t="str">
            <v>Q53</v>
          </cell>
          <cell r="G81" t="str">
            <v>Arden, Herefordshire &amp; Worcestershire</v>
          </cell>
          <cell r="H81" t="str">
            <v>RT</v>
          </cell>
          <cell r="I81" t="str">
            <v>Y55</v>
          </cell>
          <cell r="J81" t="str">
            <v>Midlands &amp; East</v>
          </cell>
          <cell r="K81">
            <v>124639</v>
          </cell>
          <cell r="L81">
            <v>2730</v>
          </cell>
          <cell r="AC81">
            <v>127369</v>
          </cell>
        </row>
        <row r="82">
          <cell r="C82" t="str">
            <v>04X</v>
          </cell>
          <cell r="D82" t="str">
            <v>NHS Birmingham South and Central CCG</v>
          </cell>
          <cell r="E82" t="str">
            <v>AT</v>
          </cell>
          <cell r="F82" t="str">
            <v>Q54</v>
          </cell>
          <cell r="G82" t="str">
            <v>Birmingham and the Black Country</v>
          </cell>
          <cell r="H82" t="str">
            <v>RT</v>
          </cell>
          <cell r="I82" t="str">
            <v>Y55</v>
          </cell>
          <cell r="J82" t="str">
            <v>Midlands &amp; East</v>
          </cell>
          <cell r="K82">
            <v>263060</v>
          </cell>
          <cell r="L82">
            <v>5750</v>
          </cell>
          <cell r="AC82">
            <v>268810</v>
          </cell>
        </row>
        <row r="83">
          <cell r="C83" t="str">
            <v>05C</v>
          </cell>
          <cell r="D83" t="str">
            <v>NHS Dudley CCG</v>
          </cell>
          <cell r="E83" t="str">
            <v>AT</v>
          </cell>
          <cell r="F83" t="str">
            <v>Q54</v>
          </cell>
          <cell r="G83" t="str">
            <v>Birmingham and the Black Country</v>
          </cell>
          <cell r="H83" t="str">
            <v>RT</v>
          </cell>
          <cell r="I83" t="str">
            <v>Y55</v>
          </cell>
          <cell r="J83" t="str">
            <v>Midlands &amp; East</v>
          </cell>
          <cell r="K83">
            <v>360311</v>
          </cell>
          <cell r="L83">
            <v>7710</v>
          </cell>
          <cell r="AC83">
            <v>368021</v>
          </cell>
        </row>
        <row r="84">
          <cell r="C84" t="str">
            <v>05L</v>
          </cell>
          <cell r="D84" t="str">
            <v>NHS Sandwell and West Birmingham CCG</v>
          </cell>
          <cell r="E84" t="str">
            <v>AT</v>
          </cell>
          <cell r="F84" t="str">
            <v>Q54</v>
          </cell>
          <cell r="G84" t="str">
            <v>Birmingham and the Black Country</v>
          </cell>
          <cell r="H84" t="str">
            <v>RT</v>
          </cell>
          <cell r="I84" t="str">
            <v>Y55</v>
          </cell>
          <cell r="J84" t="str">
            <v>Midlands &amp; East</v>
          </cell>
          <cell r="K84">
            <v>588573</v>
          </cell>
          <cell r="L84">
            <v>12690</v>
          </cell>
          <cell r="AC84">
            <v>601263</v>
          </cell>
        </row>
        <row r="85">
          <cell r="C85" t="str">
            <v>05P</v>
          </cell>
          <cell r="D85" t="str">
            <v>NHS Solihull CCG</v>
          </cell>
          <cell r="E85" t="str">
            <v>AT</v>
          </cell>
          <cell r="F85" t="str">
            <v>Q54</v>
          </cell>
          <cell r="G85" t="str">
            <v>Birmingham and the Black Country</v>
          </cell>
          <cell r="H85" t="str">
            <v>RT</v>
          </cell>
          <cell r="I85" t="str">
            <v>Y55</v>
          </cell>
          <cell r="J85" t="str">
            <v>Midlands &amp; East</v>
          </cell>
          <cell r="K85">
            <v>260227</v>
          </cell>
          <cell r="L85">
            <v>5650</v>
          </cell>
          <cell r="AC85">
            <v>265877</v>
          </cell>
        </row>
        <row r="86">
          <cell r="C86" t="str">
            <v>05Y</v>
          </cell>
          <cell r="D86" t="str">
            <v>NHS Walsall CCG</v>
          </cell>
          <cell r="E86" t="str">
            <v>AT</v>
          </cell>
          <cell r="F86" t="str">
            <v>Q54</v>
          </cell>
          <cell r="G86" t="str">
            <v>Birmingham and the Black Country</v>
          </cell>
          <cell r="H86" t="str">
            <v>RT</v>
          </cell>
          <cell r="I86" t="str">
            <v>Y55</v>
          </cell>
          <cell r="J86" t="str">
            <v>Midlands &amp; East</v>
          </cell>
          <cell r="K86">
            <v>339100</v>
          </cell>
          <cell r="L86">
            <v>6630</v>
          </cell>
          <cell r="AC86">
            <v>345730</v>
          </cell>
        </row>
        <row r="87">
          <cell r="C87" t="str">
            <v>06A</v>
          </cell>
          <cell r="D87" t="str">
            <v>NHS Wolverhampton CCG</v>
          </cell>
          <cell r="E87" t="str">
            <v>AT</v>
          </cell>
          <cell r="F87" t="str">
            <v>Q54</v>
          </cell>
          <cell r="G87" t="str">
            <v>Birmingham and the Black Country</v>
          </cell>
          <cell r="H87" t="str">
            <v>RT</v>
          </cell>
          <cell r="I87" t="str">
            <v>Y55</v>
          </cell>
          <cell r="J87" t="str">
            <v>Midlands &amp; East</v>
          </cell>
          <cell r="K87">
            <v>310143</v>
          </cell>
          <cell r="L87">
            <v>6290</v>
          </cell>
          <cell r="AC87">
            <v>316433</v>
          </cell>
        </row>
        <row r="88">
          <cell r="C88" t="str">
            <v>13P</v>
          </cell>
          <cell r="D88" t="str">
            <v>NHS Birmingham CrossCity CCG</v>
          </cell>
          <cell r="E88" t="str">
            <v>AT</v>
          </cell>
          <cell r="F88" t="str">
            <v>Q54</v>
          </cell>
          <cell r="G88" t="str">
            <v>Birmingham and the Black Country</v>
          </cell>
          <cell r="H88" t="str">
            <v>RT</v>
          </cell>
          <cell r="I88" t="str">
            <v>Y55</v>
          </cell>
          <cell r="J88" t="str">
            <v>Midlands &amp; East</v>
          </cell>
          <cell r="K88">
            <v>841714</v>
          </cell>
          <cell r="L88">
            <v>17190</v>
          </cell>
          <cell r="AC88">
            <v>858904</v>
          </cell>
        </row>
        <row r="89">
          <cell r="C89" t="str">
            <v>03X</v>
          </cell>
          <cell r="D89" t="str">
            <v>NHS Erewash CCG</v>
          </cell>
          <cell r="E89" t="str">
            <v>AT</v>
          </cell>
          <cell r="F89" t="str">
            <v>Q55</v>
          </cell>
          <cell r="G89" t="str">
            <v>Derbyshire and Nottinghamshire</v>
          </cell>
          <cell r="H89" t="str">
            <v>RT</v>
          </cell>
          <cell r="I89" t="str">
            <v>Y55</v>
          </cell>
          <cell r="J89" t="str">
            <v>Midlands &amp; East</v>
          </cell>
          <cell r="K89">
            <v>107151</v>
          </cell>
          <cell r="L89">
            <v>2400</v>
          </cell>
          <cell r="AC89">
            <v>109551</v>
          </cell>
        </row>
        <row r="90">
          <cell r="C90" t="str">
            <v>03Y</v>
          </cell>
          <cell r="D90" t="str">
            <v>NHS Hardwick CCG</v>
          </cell>
          <cell r="E90" t="str">
            <v>AT</v>
          </cell>
          <cell r="F90" t="str">
            <v>Q55</v>
          </cell>
          <cell r="G90" t="str">
            <v>Derbyshire and Nottinghamshire</v>
          </cell>
          <cell r="H90" t="str">
            <v>RT</v>
          </cell>
          <cell r="I90" t="str">
            <v>Y55</v>
          </cell>
          <cell r="J90" t="str">
            <v>Midlands &amp; East</v>
          </cell>
          <cell r="K90">
            <v>131600</v>
          </cell>
          <cell r="L90">
            <v>2520</v>
          </cell>
          <cell r="AC90">
            <v>134120</v>
          </cell>
        </row>
        <row r="91">
          <cell r="C91" t="str">
            <v>04E</v>
          </cell>
          <cell r="D91" t="str">
            <v>NHS Mansfield &amp; Ashfield CCG</v>
          </cell>
          <cell r="E91" t="str">
            <v>AT</v>
          </cell>
          <cell r="F91" t="str">
            <v>Q55</v>
          </cell>
          <cell r="G91" t="str">
            <v>Derbyshire and Nottinghamshire</v>
          </cell>
          <cell r="H91" t="str">
            <v>RT</v>
          </cell>
          <cell r="I91" t="str">
            <v>Y55</v>
          </cell>
          <cell r="J91" t="str">
            <v>Midlands &amp; East</v>
          </cell>
          <cell r="K91">
            <v>226289</v>
          </cell>
          <cell r="L91">
            <v>4540</v>
          </cell>
          <cell r="AC91">
            <v>230829</v>
          </cell>
        </row>
        <row r="92">
          <cell r="C92" t="str">
            <v>04H</v>
          </cell>
          <cell r="D92" t="str">
            <v>NHS Newark &amp; Sherwood CCG</v>
          </cell>
          <cell r="E92" t="str">
            <v>AT</v>
          </cell>
          <cell r="F92" t="str">
            <v>Q55</v>
          </cell>
          <cell r="G92" t="str">
            <v>Derbyshire and Nottinghamshire</v>
          </cell>
          <cell r="H92" t="str">
            <v>RT</v>
          </cell>
          <cell r="I92" t="str">
            <v>Y55</v>
          </cell>
          <cell r="J92" t="str">
            <v>Midlands &amp; East</v>
          </cell>
          <cell r="K92">
            <v>144993</v>
          </cell>
          <cell r="L92">
            <v>3150</v>
          </cell>
          <cell r="AC92">
            <v>148143</v>
          </cell>
        </row>
        <row r="93">
          <cell r="C93" t="str">
            <v>04J</v>
          </cell>
          <cell r="D93" t="str">
            <v>NHS North Derbyshire CCG</v>
          </cell>
          <cell r="E93" t="str">
            <v>AT</v>
          </cell>
          <cell r="F93" t="str">
            <v>Q55</v>
          </cell>
          <cell r="G93" t="str">
            <v>Derbyshire and Nottinghamshire</v>
          </cell>
          <cell r="H93" t="str">
            <v>RT</v>
          </cell>
          <cell r="I93" t="str">
            <v>Y55</v>
          </cell>
          <cell r="J93" t="str">
            <v>Midlands &amp; East</v>
          </cell>
          <cell r="K93">
            <v>363165</v>
          </cell>
          <cell r="L93">
            <v>7110</v>
          </cell>
          <cell r="AC93">
            <v>370275</v>
          </cell>
        </row>
        <row r="94">
          <cell r="C94" t="str">
            <v>04K</v>
          </cell>
          <cell r="D94" t="str">
            <v>NHS Nottingham City CCG</v>
          </cell>
          <cell r="E94" t="str">
            <v>AT</v>
          </cell>
          <cell r="F94" t="str">
            <v>Q55</v>
          </cell>
          <cell r="G94" t="str">
            <v>Derbyshire and Nottinghamshire</v>
          </cell>
          <cell r="H94" t="str">
            <v>RT</v>
          </cell>
          <cell r="I94" t="str">
            <v>Y55</v>
          </cell>
          <cell r="J94" t="str">
            <v>Midlands &amp; East</v>
          </cell>
          <cell r="K94">
            <v>383618</v>
          </cell>
          <cell r="L94">
            <v>8250</v>
          </cell>
          <cell r="AC94">
            <v>391868</v>
          </cell>
        </row>
        <row r="95">
          <cell r="C95" t="str">
            <v>04L</v>
          </cell>
          <cell r="D95" t="str">
            <v>NHS Nottingham North &amp; East CCG</v>
          </cell>
          <cell r="E95" t="str">
            <v>AT</v>
          </cell>
          <cell r="F95" t="str">
            <v>Q55</v>
          </cell>
          <cell r="G95" t="str">
            <v>Derbyshire and Nottinghamshire</v>
          </cell>
          <cell r="H95" t="str">
            <v>RT</v>
          </cell>
          <cell r="I95" t="str">
            <v>Y55</v>
          </cell>
          <cell r="J95" t="str">
            <v>Midlands &amp; East</v>
          </cell>
          <cell r="K95">
            <v>161503</v>
          </cell>
          <cell r="L95">
            <v>3570</v>
          </cell>
          <cell r="AC95">
            <v>165073</v>
          </cell>
        </row>
        <row r="96">
          <cell r="C96" t="str">
            <v>04M</v>
          </cell>
          <cell r="D96" t="str">
            <v>NHS Nottingham West CCG</v>
          </cell>
          <cell r="E96" t="str">
            <v>AT</v>
          </cell>
          <cell r="F96" t="str">
            <v>Q55</v>
          </cell>
          <cell r="G96" t="str">
            <v>Derbyshire and Nottinghamshire</v>
          </cell>
          <cell r="H96" t="str">
            <v>RT</v>
          </cell>
          <cell r="I96" t="str">
            <v>Y55</v>
          </cell>
          <cell r="J96" t="str">
            <v>Midlands &amp; East</v>
          </cell>
          <cell r="K96">
            <v>100895</v>
          </cell>
          <cell r="L96">
            <v>2250</v>
          </cell>
          <cell r="AC96">
            <v>103145</v>
          </cell>
        </row>
        <row r="97">
          <cell r="C97" t="str">
            <v>04N</v>
          </cell>
          <cell r="D97" t="str">
            <v>NHS Rushcliffe CCG</v>
          </cell>
          <cell r="E97" t="str">
            <v>AT</v>
          </cell>
          <cell r="F97" t="str">
            <v>Q55</v>
          </cell>
          <cell r="G97" t="str">
            <v>Derbyshire and Nottinghamshire</v>
          </cell>
          <cell r="H97" t="str">
            <v>RT</v>
          </cell>
          <cell r="I97" t="str">
            <v>Y55</v>
          </cell>
          <cell r="J97" t="str">
            <v>Midlands &amp; East</v>
          </cell>
          <cell r="K97">
            <v>122227</v>
          </cell>
          <cell r="L97">
            <v>3040</v>
          </cell>
          <cell r="AC97">
            <v>125267</v>
          </cell>
        </row>
        <row r="98">
          <cell r="C98" t="str">
            <v>04R</v>
          </cell>
          <cell r="D98" t="str">
            <v>NHS Southern Derbyshire CCG</v>
          </cell>
          <cell r="E98" t="str">
            <v>AT</v>
          </cell>
          <cell r="F98" t="str">
            <v>Q55</v>
          </cell>
          <cell r="G98" t="str">
            <v>Derbyshire and Nottinghamshire</v>
          </cell>
          <cell r="H98" t="str">
            <v>RT</v>
          </cell>
          <cell r="I98" t="str">
            <v>Y55</v>
          </cell>
          <cell r="J98" t="str">
            <v>Midlands &amp; East</v>
          </cell>
          <cell r="K98">
            <v>598115</v>
          </cell>
          <cell r="L98">
            <v>12970</v>
          </cell>
          <cell r="AC98">
            <v>611085</v>
          </cell>
        </row>
        <row r="99">
          <cell r="C99" t="str">
            <v>06H</v>
          </cell>
          <cell r="D99" t="str">
            <v>NHS Cambridgeshire and Peterborough CCG</v>
          </cell>
          <cell r="E99" t="str">
            <v>AT</v>
          </cell>
          <cell r="F99" t="str">
            <v>Q56</v>
          </cell>
          <cell r="G99" t="str">
            <v>East Anglia</v>
          </cell>
          <cell r="H99" t="str">
            <v>RT</v>
          </cell>
          <cell r="I99" t="str">
            <v>Y55</v>
          </cell>
          <cell r="J99" t="str">
            <v>Midlands &amp; East</v>
          </cell>
          <cell r="K99">
            <v>853942</v>
          </cell>
          <cell r="L99">
            <v>20800</v>
          </cell>
          <cell r="AC99">
            <v>874742</v>
          </cell>
        </row>
        <row r="100">
          <cell r="C100" t="str">
            <v>06L</v>
          </cell>
          <cell r="D100" t="str">
            <v>NHS Ipswich and East Suffolk CCG</v>
          </cell>
          <cell r="E100" t="str">
            <v>AT</v>
          </cell>
          <cell r="F100" t="str">
            <v>Q56</v>
          </cell>
          <cell r="G100" t="str">
            <v>East Anglia</v>
          </cell>
          <cell r="H100" t="str">
            <v>RT</v>
          </cell>
          <cell r="I100" t="str">
            <v>Y55</v>
          </cell>
          <cell r="J100" t="str">
            <v>Midlands &amp; East</v>
          </cell>
          <cell r="K100">
            <v>392450</v>
          </cell>
          <cell r="L100">
            <v>9600</v>
          </cell>
          <cell r="AC100">
            <v>402050</v>
          </cell>
        </row>
        <row r="101">
          <cell r="C101" t="str">
            <v>06M</v>
          </cell>
          <cell r="D101" t="str">
            <v>NHS Great Yarmouth &amp; Waveney CCG</v>
          </cell>
          <cell r="E101" t="str">
            <v>AT</v>
          </cell>
          <cell r="F101" t="str">
            <v>Q56</v>
          </cell>
          <cell r="G101" t="str">
            <v>East Anglia</v>
          </cell>
          <cell r="H101" t="str">
            <v>RT</v>
          </cell>
          <cell r="I101" t="str">
            <v>Y55</v>
          </cell>
          <cell r="J101" t="str">
            <v>Midlands &amp; East</v>
          </cell>
          <cell r="K101">
            <v>291814</v>
          </cell>
          <cell r="L101">
            <v>5630</v>
          </cell>
          <cell r="AC101">
            <v>297444</v>
          </cell>
        </row>
        <row r="102">
          <cell r="C102" t="str">
            <v>06V</v>
          </cell>
          <cell r="D102" t="str">
            <v>NHS North Norfolk CCG</v>
          </cell>
          <cell r="E102" t="str">
            <v>AT</v>
          </cell>
          <cell r="F102" t="str">
            <v>Q56</v>
          </cell>
          <cell r="G102" t="str">
            <v>East Anglia</v>
          </cell>
          <cell r="H102" t="str">
            <v>RT</v>
          </cell>
          <cell r="I102" t="str">
            <v>Y55</v>
          </cell>
          <cell r="J102" t="str">
            <v>Midlands &amp; East</v>
          </cell>
          <cell r="K102">
            <v>205393</v>
          </cell>
          <cell r="L102">
            <v>4180</v>
          </cell>
          <cell r="AC102">
            <v>209573</v>
          </cell>
        </row>
        <row r="103">
          <cell r="C103" t="str">
            <v>06W</v>
          </cell>
          <cell r="D103" t="str">
            <v>NHS Norwich CCG</v>
          </cell>
          <cell r="E103" t="str">
            <v>AT</v>
          </cell>
          <cell r="F103" t="str">
            <v>Q56</v>
          </cell>
          <cell r="G103" t="str">
            <v>East Anglia</v>
          </cell>
          <cell r="H103" t="str">
            <v>RT</v>
          </cell>
          <cell r="I103" t="str">
            <v>Y55</v>
          </cell>
          <cell r="J103" t="str">
            <v>Midlands &amp; East</v>
          </cell>
          <cell r="K103">
            <v>209621</v>
          </cell>
          <cell r="L103">
            <v>5010</v>
          </cell>
          <cell r="AC103">
            <v>214631</v>
          </cell>
        </row>
        <row r="104">
          <cell r="C104" t="str">
            <v>06Y</v>
          </cell>
          <cell r="D104" t="str">
            <v>NHS South Norfolk CCG</v>
          </cell>
          <cell r="E104" t="str">
            <v>AT</v>
          </cell>
          <cell r="F104" t="str">
            <v>Q56</v>
          </cell>
          <cell r="G104" t="str">
            <v>East Anglia</v>
          </cell>
          <cell r="H104" t="str">
            <v>RT</v>
          </cell>
          <cell r="I104" t="str">
            <v>Y55</v>
          </cell>
          <cell r="J104" t="str">
            <v>Midlands &amp; East</v>
          </cell>
          <cell r="K104">
            <v>234253</v>
          </cell>
          <cell r="L104">
            <v>5580</v>
          </cell>
          <cell r="AC104">
            <v>239833</v>
          </cell>
        </row>
        <row r="105">
          <cell r="C105" t="str">
            <v>07J</v>
          </cell>
          <cell r="D105" t="str">
            <v>NHS West Norfolk CCG</v>
          </cell>
          <cell r="E105" t="str">
            <v>AT</v>
          </cell>
          <cell r="F105" t="str">
            <v>Q56</v>
          </cell>
          <cell r="G105" t="str">
            <v>East Anglia</v>
          </cell>
          <cell r="H105" t="str">
            <v>RT</v>
          </cell>
          <cell r="I105" t="str">
            <v>Y55</v>
          </cell>
          <cell r="J105" t="str">
            <v>Midlands &amp; East</v>
          </cell>
          <cell r="K105">
            <v>207604</v>
          </cell>
          <cell r="L105">
            <v>4080</v>
          </cell>
          <cell r="AC105">
            <v>211684</v>
          </cell>
        </row>
        <row r="106">
          <cell r="C106" t="str">
            <v>07K</v>
          </cell>
          <cell r="D106" t="str">
            <v>NHS West Suffolk CCG</v>
          </cell>
          <cell r="E106" t="str">
            <v>AT</v>
          </cell>
          <cell r="F106" t="str">
            <v>Q56</v>
          </cell>
          <cell r="G106" t="str">
            <v>East Anglia</v>
          </cell>
          <cell r="H106" t="str">
            <v>RT</v>
          </cell>
          <cell r="I106" t="str">
            <v>Y55</v>
          </cell>
          <cell r="J106" t="str">
            <v>Midlands &amp; East</v>
          </cell>
          <cell r="K106">
            <v>263037</v>
          </cell>
          <cell r="L106">
            <v>5920</v>
          </cell>
          <cell r="AC106">
            <v>268957</v>
          </cell>
        </row>
        <row r="107">
          <cell r="C107" t="str">
            <v>06Q</v>
          </cell>
          <cell r="D107" t="str">
            <v>NHS Mid Essex CCG</v>
          </cell>
          <cell r="E107" t="str">
            <v>AT</v>
          </cell>
          <cell r="F107" t="str">
            <v>Q57</v>
          </cell>
          <cell r="G107" t="str">
            <v>Essex</v>
          </cell>
          <cell r="H107" t="str">
            <v>RT</v>
          </cell>
          <cell r="I107" t="str">
            <v>Y55</v>
          </cell>
          <cell r="J107" t="str">
            <v>Midlands &amp; East</v>
          </cell>
          <cell r="K107">
            <v>368029</v>
          </cell>
          <cell r="L107">
            <v>9300</v>
          </cell>
          <cell r="AC107">
            <v>377329</v>
          </cell>
        </row>
        <row r="108">
          <cell r="C108" t="str">
            <v>06T</v>
          </cell>
          <cell r="D108" t="str">
            <v>NHS North East Essex CCG</v>
          </cell>
          <cell r="E108" t="str">
            <v>AT</v>
          </cell>
          <cell r="F108" t="str">
            <v>Q57</v>
          </cell>
          <cell r="G108" t="str">
            <v>Essex</v>
          </cell>
          <cell r="H108" t="str">
            <v>RT</v>
          </cell>
          <cell r="I108" t="str">
            <v>Y55</v>
          </cell>
          <cell r="J108" t="str">
            <v>Midlands &amp; East</v>
          </cell>
          <cell r="K108">
            <v>388790</v>
          </cell>
          <cell r="L108">
            <v>7940</v>
          </cell>
          <cell r="AC108">
            <v>396730</v>
          </cell>
        </row>
        <row r="109">
          <cell r="C109" t="str">
            <v>07G</v>
          </cell>
          <cell r="D109" t="str">
            <v>NHS Thurrock CCG</v>
          </cell>
          <cell r="E109" t="str">
            <v>AT</v>
          </cell>
          <cell r="F109" t="str">
            <v>Q57</v>
          </cell>
          <cell r="G109" t="str">
            <v>Essex</v>
          </cell>
          <cell r="H109" t="str">
            <v>RT</v>
          </cell>
          <cell r="I109" t="str">
            <v>Y55</v>
          </cell>
          <cell r="J109" t="str">
            <v>Midlands &amp; East</v>
          </cell>
          <cell r="K109">
            <v>175282</v>
          </cell>
          <cell r="L109">
            <v>4100</v>
          </cell>
          <cell r="AC109">
            <v>179382</v>
          </cell>
        </row>
        <row r="110">
          <cell r="C110" t="str">
            <v>07H</v>
          </cell>
          <cell r="D110" t="str">
            <v>NHS West Essex CCG</v>
          </cell>
          <cell r="E110" t="str">
            <v>AT</v>
          </cell>
          <cell r="F110" t="str">
            <v>Q57</v>
          </cell>
          <cell r="G110" t="str">
            <v>Essex</v>
          </cell>
          <cell r="H110" t="str">
            <v>RT</v>
          </cell>
          <cell r="I110" t="str">
            <v>Y55</v>
          </cell>
          <cell r="J110" t="str">
            <v>Midlands &amp; East</v>
          </cell>
          <cell r="K110">
            <v>310407</v>
          </cell>
          <cell r="L110">
            <v>7000</v>
          </cell>
          <cell r="AC110">
            <v>317407</v>
          </cell>
        </row>
        <row r="111">
          <cell r="C111" t="str">
            <v>99E</v>
          </cell>
          <cell r="D111" t="str">
            <v>NHS Basildon and Brentwood CCG</v>
          </cell>
          <cell r="E111" t="str">
            <v>AT</v>
          </cell>
          <cell r="F111" t="str">
            <v>Q57</v>
          </cell>
          <cell r="G111" t="str">
            <v>Essex</v>
          </cell>
          <cell r="H111" t="str">
            <v>RT</v>
          </cell>
          <cell r="I111" t="str">
            <v>Y55</v>
          </cell>
          <cell r="J111" t="str">
            <v>Midlands &amp; East</v>
          </cell>
          <cell r="K111">
            <v>292064</v>
          </cell>
          <cell r="L111">
            <v>6390</v>
          </cell>
          <cell r="AC111">
            <v>298454</v>
          </cell>
        </row>
        <row r="112">
          <cell r="C112" t="str">
            <v>99F</v>
          </cell>
          <cell r="D112" t="str">
            <v>NHS Castle Point, Rayleigh and Rochford CCG</v>
          </cell>
          <cell r="E112" t="str">
            <v>AT</v>
          </cell>
          <cell r="F112" t="str">
            <v>Q57</v>
          </cell>
          <cell r="G112" t="str">
            <v>Essex</v>
          </cell>
          <cell r="H112" t="str">
            <v>RT</v>
          </cell>
          <cell r="I112" t="str">
            <v>Y55</v>
          </cell>
          <cell r="J112" t="str">
            <v>Midlands &amp; East</v>
          </cell>
          <cell r="K112">
            <v>192516</v>
          </cell>
          <cell r="L112">
            <v>4300</v>
          </cell>
          <cell r="AC112">
            <v>196816</v>
          </cell>
        </row>
        <row r="113">
          <cell r="C113" t="str">
            <v>99G</v>
          </cell>
          <cell r="D113" t="str">
            <v>NHS Southend CCG</v>
          </cell>
          <cell r="E113" t="str">
            <v>AT</v>
          </cell>
          <cell r="F113" t="str">
            <v>Q57</v>
          </cell>
          <cell r="G113" t="str">
            <v>Essex</v>
          </cell>
          <cell r="H113" t="str">
            <v>RT</v>
          </cell>
          <cell r="I113" t="str">
            <v>Y55</v>
          </cell>
          <cell r="J113" t="str">
            <v>Midlands &amp; East</v>
          </cell>
          <cell r="K113">
            <v>198232</v>
          </cell>
          <cell r="L113">
            <v>4450</v>
          </cell>
          <cell r="AC113">
            <v>202682</v>
          </cell>
        </row>
        <row r="114">
          <cell r="C114" t="str">
            <v>03V</v>
          </cell>
          <cell r="D114" t="str">
            <v>NHS Corby CCG</v>
          </cell>
          <cell r="E114" t="str">
            <v>AT</v>
          </cell>
          <cell r="F114" t="str">
            <v>Q58</v>
          </cell>
          <cell r="G114" t="str">
            <v>Hertfordshire and the South Midlands</v>
          </cell>
          <cell r="H114" t="str">
            <v>RT</v>
          </cell>
          <cell r="I114" t="str">
            <v>Y55</v>
          </cell>
          <cell r="J114" t="str">
            <v>Midlands &amp; East</v>
          </cell>
          <cell r="K114">
            <v>73851</v>
          </cell>
          <cell r="L114">
            <v>1660</v>
          </cell>
          <cell r="AC114">
            <v>75511</v>
          </cell>
        </row>
        <row r="115">
          <cell r="C115" t="str">
            <v>04F</v>
          </cell>
          <cell r="D115" t="str">
            <v>NHS Milton Keynes CCG</v>
          </cell>
          <cell r="E115" t="str">
            <v>AT</v>
          </cell>
          <cell r="F115" t="str">
            <v>Q58</v>
          </cell>
          <cell r="G115" t="str">
            <v>Hertfordshire and the South Midlands</v>
          </cell>
          <cell r="H115" t="str">
            <v>RT</v>
          </cell>
          <cell r="I115" t="str">
            <v>Y55</v>
          </cell>
          <cell r="J115" t="str">
            <v>Midlands &amp; East</v>
          </cell>
          <cell r="K115">
            <v>252657</v>
          </cell>
          <cell r="L115">
            <v>6510</v>
          </cell>
          <cell r="AC115">
            <v>259167</v>
          </cell>
        </row>
        <row r="116">
          <cell r="C116" t="str">
            <v>04G</v>
          </cell>
          <cell r="D116" t="str">
            <v>NHS Nene CCG</v>
          </cell>
          <cell r="E116" t="str">
            <v>AT</v>
          </cell>
          <cell r="F116" t="str">
            <v>Q58</v>
          </cell>
          <cell r="G116" t="str">
            <v>Hertfordshire and the South Midlands</v>
          </cell>
          <cell r="H116" t="str">
            <v>RT</v>
          </cell>
          <cell r="I116" t="str">
            <v>Y55</v>
          </cell>
          <cell r="J116" t="str">
            <v>Midlands &amp; East</v>
          </cell>
          <cell r="K116">
            <v>636496</v>
          </cell>
          <cell r="L116">
            <v>15260</v>
          </cell>
          <cell r="AC116">
            <v>651756</v>
          </cell>
        </row>
        <row r="117">
          <cell r="C117" t="str">
            <v>06F</v>
          </cell>
          <cell r="D117" t="str">
            <v>NHS Bedfordshire CCG</v>
          </cell>
          <cell r="E117" t="str">
            <v>AT</v>
          </cell>
          <cell r="F117" t="str">
            <v>Q58</v>
          </cell>
          <cell r="G117" t="str">
            <v>Hertfordshire and the South Midlands</v>
          </cell>
          <cell r="H117" t="str">
            <v>RT</v>
          </cell>
          <cell r="I117" t="str">
            <v>Y55</v>
          </cell>
          <cell r="J117" t="str">
            <v>Midlands &amp; East</v>
          </cell>
          <cell r="K117">
            <v>429474</v>
          </cell>
          <cell r="L117">
            <v>10730</v>
          </cell>
          <cell r="AC117">
            <v>440204</v>
          </cell>
        </row>
        <row r="118">
          <cell r="C118" t="str">
            <v>06K</v>
          </cell>
          <cell r="D118" t="str">
            <v>NHS East and North Hertfordshire CCG</v>
          </cell>
          <cell r="E118" t="str">
            <v>AT</v>
          </cell>
          <cell r="F118" t="str">
            <v>Q58</v>
          </cell>
          <cell r="G118" t="str">
            <v>Hertfordshire and the South Midlands</v>
          </cell>
          <cell r="H118" t="str">
            <v>RT</v>
          </cell>
          <cell r="I118" t="str">
            <v>Y55</v>
          </cell>
          <cell r="J118" t="str">
            <v>Midlands &amp; East</v>
          </cell>
          <cell r="K118">
            <v>588105</v>
          </cell>
          <cell r="L118">
            <v>14000</v>
          </cell>
          <cell r="AC118">
            <v>602105</v>
          </cell>
        </row>
        <row r="119">
          <cell r="C119" t="str">
            <v>06N</v>
          </cell>
          <cell r="D119" t="str">
            <v>NHS Herts Valleys CCG</v>
          </cell>
          <cell r="E119" t="str">
            <v>AT</v>
          </cell>
          <cell r="F119" t="str">
            <v>Q58</v>
          </cell>
          <cell r="G119" t="str">
            <v>Hertfordshire and the South Midlands</v>
          </cell>
          <cell r="H119" t="str">
            <v>RT</v>
          </cell>
          <cell r="I119" t="str">
            <v>Y55</v>
          </cell>
          <cell r="J119" t="str">
            <v>Midlands &amp; East</v>
          </cell>
          <cell r="K119">
            <v>625710</v>
          </cell>
          <cell r="L119">
            <v>14440</v>
          </cell>
          <cell r="AC119">
            <v>640150</v>
          </cell>
        </row>
        <row r="120">
          <cell r="C120" t="str">
            <v>06P</v>
          </cell>
          <cell r="D120" t="str">
            <v>NHS Luton CCG</v>
          </cell>
          <cell r="E120" t="str">
            <v>AT</v>
          </cell>
          <cell r="F120" t="str">
            <v>Q58</v>
          </cell>
          <cell r="G120" t="str">
            <v>Hertfordshire and the South Midlands</v>
          </cell>
          <cell r="H120" t="str">
            <v>RT</v>
          </cell>
          <cell r="I120" t="str">
            <v>Y55</v>
          </cell>
          <cell r="J120" t="str">
            <v>Midlands &amp; East</v>
          </cell>
          <cell r="K120">
            <v>213250</v>
          </cell>
          <cell r="L120">
            <v>5160</v>
          </cell>
          <cell r="AC120">
            <v>218410</v>
          </cell>
        </row>
        <row r="121">
          <cell r="C121" t="str">
            <v>03T</v>
          </cell>
          <cell r="D121" t="str">
            <v>NHS Lincolnshire East CCG</v>
          </cell>
          <cell r="E121" t="str">
            <v>AT</v>
          </cell>
          <cell r="F121" t="str">
            <v>Q59</v>
          </cell>
          <cell r="G121" t="str">
            <v>Leicestershire and Lincolnshire</v>
          </cell>
          <cell r="H121" t="str">
            <v>RT</v>
          </cell>
          <cell r="I121" t="str">
            <v>Y55</v>
          </cell>
          <cell r="J121" t="str">
            <v>Midlands &amp; East</v>
          </cell>
          <cell r="K121">
            <v>307297</v>
          </cell>
          <cell r="L121">
            <v>5860</v>
          </cell>
          <cell r="AC121">
            <v>313157</v>
          </cell>
        </row>
        <row r="122">
          <cell r="C122" t="str">
            <v>03W</v>
          </cell>
          <cell r="D122" t="str">
            <v>NHS East Leicestershire and Rutland CCG</v>
          </cell>
          <cell r="E122" t="str">
            <v>AT</v>
          </cell>
          <cell r="F122" t="str">
            <v>Q59</v>
          </cell>
          <cell r="G122" t="str">
            <v>Leicestershire and Lincolnshire</v>
          </cell>
          <cell r="H122" t="str">
            <v>RT</v>
          </cell>
          <cell r="I122" t="str">
            <v>Y55</v>
          </cell>
          <cell r="J122" t="str">
            <v>Midlands &amp; East</v>
          </cell>
          <cell r="K122">
            <v>299974</v>
          </cell>
          <cell r="L122">
            <v>7770</v>
          </cell>
          <cell r="AC122">
            <v>307744</v>
          </cell>
        </row>
        <row r="123">
          <cell r="C123" t="str">
            <v>04C</v>
          </cell>
          <cell r="D123" t="str">
            <v>NHS Leicester City CCG</v>
          </cell>
          <cell r="E123" t="str">
            <v>AT</v>
          </cell>
          <cell r="F123" t="str">
            <v>Q59</v>
          </cell>
          <cell r="G123" t="str">
            <v>Leicestershire and Lincolnshire</v>
          </cell>
          <cell r="H123" t="str">
            <v>RT</v>
          </cell>
          <cell r="I123" t="str">
            <v>Y55</v>
          </cell>
          <cell r="J123" t="str">
            <v>Midlands &amp; East</v>
          </cell>
          <cell r="K123">
            <v>364096</v>
          </cell>
          <cell r="L123">
            <v>8670</v>
          </cell>
          <cell r="AC123">
            <v>372766</v>
          </cell>
        </row>
        <row r="124">
          <cell r="C124" t="str">
            <v>04D</v>
          </cell>
          <cell r="D124" t="str">
            <v>NHS Lincolnshire West CCG</v>
          </cell>
          <cell r="E124" t="str">
            <v>AT</v>
          </cell>
          <cell r="F124" t="str">
            <v>Q59</v>
          </cell>
          <cell r="G124" t="str">
            <v>Leicestershire and Lincolnshire</v>
          </cell>
          <cell r="H124" t="str">
            <v>RT</v>
          </cell>
          <cell r="I124" t="str">
            <v>Y55</v>
          </cell>
          <cell r="J124" t="str">
            <v>Midlands &amp; East</v>
          </cell>
          <cell r="K124">
            <v>256513</v>
          </cell>
          <cell r="L124">
            <v>5540</v>
          </cell>
          <cell r="AC124">
            <v>262053</v>
          </cell>
        </row>
        <row r="125">
          <cell r="C125" t="str">
            <v>04Q</v>
          </cell>
          <cell r="D125" t="str">
            <v xml:space="preserve">NHS South West Lincolnshire CCG </v>
          </cell>
          <cell r="E125" t="str">
            <v>AT</v>
          </cell>
          <cell r="F125" t="str">
            <v>Q59</v>
          </cell>
          <cell r="G125" t="str">
            <v>Leicestershire and Lincolnshire</v>
          </cell>
          <cell r="H125" t="str">
            <v>RT</v>
          </cell>
          <cell r="I125" t="str">
            <v>Y55</v>
          </cell>
          <cell r="J125" t="str">
            <v>Midlands &amp; East</v>
          </cell>
          <cell r="K125">
            <v>145254</v>
          </cell>
          <cell r="L125">
            <v>3190</v>
          </cell>
          <cell r="AC125">
            <v>148444</v>
          </cell>
        </row>
        <row r="126">
          <cell r="C126" t="str">
            <v>04V</v>
          </cell>
          <cell r="D126" t="str">
            <v>NHS West Leicestershire CCG</v>
          </cell>
          <cell r="E126" t="str">
            <v>AT</v>
          </cell>
          <cell r="F126" t="str">
            <v>Q59</v>
          </cell>
          <cell r="G126" t="str">
            <v>Leicestershire and Lincolnshire</v>
          </cell>
          <cell r="H126" t="str">
            <v>RT</v>
          </cell>
          <cell r="I126" t="str">
            <v>Y55</v>
          </cell>
          <cell r="J126" t="str">
            <v>Midlands &amp; East</v>
          </cell>
          <cell r="K126">
            <v>346178</v>
          </cell>
          <cell r="L126">
            <v>9050</v>
          </cell>
          <cell r="AC126">
            <v>355228</v>
          </cell>
        </row>
        <row r="127">
          <cell r="C127" t="str">
            <v>99D</v>
          </cell>
          <cell r="D127" t="str">
            <v>NHS South Lincolnshire CCG</v>
          </cell>
          <cell r="E127" t="str">
            <v>AT</v>
          </cell>
          <cell r="F127" t="str">
            <v>Q59</v>
          </cell>
          <cell r="G127" t="str">
            <v>Leicestershire and Lincolnshire</v>
          </cell>
          <cell r="H127" t="str">
            <v>RT</v>
          </cell>
          <cell r="I127" t="str">
            <v>Y55</v>
          </cell>
          <cell r="J127" t="str">
            <v>Midlands &amp; East</v>
          </cell>
          <cell r="K127">
            <v>174922</v>
          </cell>
          <cell r="L127">
            <v>3870</v>
          </cell>
          <cell r="AC127">
            <v>178792</v>
          </cell>
        </row>
        <row r="128">
          <cell r="C128" t="str">
            <v>04Y</v>
          </cell>
          <cell r="D128" t="str">
            <v>NHS Cannock Chase CCG</v>
          </cell>
          <cell r="E128" t="str">
            <v>AT</v>
          </cell>
          <cell r="F128" t="str">
            <v>Q60</v>
          </cell>
          <cell r="G128" t="str">
            <v>Shropshire and Staffordshire</v>
          </cell>
          <cell r="H128" t="str">
            <v>RT</v>
          </cell>
          <cell r="I128" t="str">
            <v>Y55</v>
          </cell>
          <cell r="J128" t="str">
            <v>Midlands &amp; East</v>
          </cell>
          <cell r="K128">
            <v>149180</v>
          </cell>
          <cell r="L128">
            <v>3290</v>
          </cell>
          <cell r="AC128">
            <v>152470</v>
          </cell>
        </row>
        <row r="129">
          <cell r="C129" t="str">
            <v>05D</v>
          </cell>
          <cell r="D129" t="str">
            <v>NHS East Staffordshire CCG</v>
          </cell>
          <cell r="E129" t="str">
            <v>AT</v>
          </cell>
          <cell r="F129" t="str">
            <v>Q60</v>
          </cell>
          <cell r="G129" t="str">
            <v>Shropshire and Staffordshire</v>
          </cell>
          <cell r="H129" t="str">
            <v>RT</v>
          </cell>
          <cell r="I129" t="str">
            <v>Y55</v>
          </cell>
          <cell r="J129" t="str">
            <v>Midlands &amp; East</v>
          </cell>
          <cell r="K129">
            <v>134990</v>
          </cell>
          <cell r="L129">
            <v>3330</v>
          </cell>
          <cell r="AC129">
            <v>138320</v>
          </cell>
        </row>
        <row r="130">
          <cell r="C130" t="str">
            <v>05G</v>
          </cell>
          <cell r="D130" t="str">
            <v>NHS North Staffordshire CCG</v>
          </cell>
          <cell r="E130" t="str">
            <v>AT</v>
          </cell>
          <cell r="F130" t="str">
            <v>Q60</v>
          </cell>
          <cell r="G130" t="str">
            <v>Shropshire and Staffordshire</v>
          </cell>
          <cell r="H130" t="str">
            <v>RT</v>
          </cell>
          <cell r="I130" t="str">
            <v>Y55</v>
          </cell>
          <cell r="J130" t="str">
            <v>Midlands &amp; East</v>
          </cell>
          <cell r="K130">
            <v>248369</v>
          </cell>
          <cell r="L130">
            <v>5270</v>
          </cell>
          <cell r="AC130">
            <v>253639</v>
          </cell>
        </row>
        <row r="131">
          <cell r="C131" t="str">
            <v>05N</v>
          </cell>
          <cell r="D131" t="str">
            <v>NHS Shropshire CCG</v>
          </cell>
          <cell r="E131" t="str">
            <v>AT</v>
          </cell>
          <cell r="F131" t="str">
            <v>Q60</v>
          </cell>
          <cell r="G131" t="str">
            <v>Shropshire and Staffordshire</v>
          </cell>
          <cell r="H131" t="str">
            <v>RT</v>
          </cell>
          <cell r="I131" t="str">
            <v>Y55</v>
          </cell>
          <cell r="J131" t="str">
            <v>Midlands &amp; East</v>
          </cell>
          <cell r="K131">
            <v>342929</v>
          </cell>
          <cell r="L131">
            <v>7550</v>
          </cell>
          <cell r="AC131">
            <v>350479</v>
          </cell>
        </row>
        <row r="132">
          <cell r="C132" t="str">
            <v>05Q</v>
          </cell>
          <cell r="D132" t="str">
            <v>NHS South East Staffs and Seisdon and Peninsular CCG</v>
          </cell>
          <cell r="E132" t="str">
            <v>AT</v>
          </cell>
          <cell r="F132" t="str">
            <v>Q60</v>
          </cell>
          <cell r="G132" t="str">
            <v>Shropshire and Staffordshire</v>
          </cell>
          <cell r="H132" t="str">
            <v>RT</v>
          </cell>
          <cell r="I132" t="str">
            <v>Y55</v>
          </cell>
          <cell r="J132" t="str">
            <v>Midlands &amp; East</v>
          </cell>
          <cell r="K132">
            <v>219625</v>
          </cell>
          <cell r="L132">
            <v>5220</v>
          </cell>
          <cell r="AC132">
            <v>224845</v>
          </cell>
        </row>
        <row r="133">
          <cell r="C133" t="str">
            <v>05V</v>
          </cell>
          <cell r="D133" t="str">
            <v>NHS Stafford and Surrounds CCG</v>
          </cell>
          <cell r="E133" t="str">
            <v>AT</v>
          </cell>
          <cell r="F133" t="str">
            <v>Q60</v>
          </cell>
          <cell r="G133" t="str">
            <v>Shropshire and Staffordshire</v>
          </cell>
          <cell r="H133" t="str">
            <v>RT</v>
          </cell>
          <cell r="I133" t="str">
            <v>Y55</v>
          </cell>
          <cell r="J133" t="str">
            <v>Midlands &amp; East</v>
          </cell>
          <cell r="K133">
            <v>154272</v>
          </cell>
          <cell r="L133">
            <v>3610</v>
          </cell>
          <cell r="AC133">
            <v>157882</v>
          </cell>
        </row>
        <row r="134">
          <cell r="C134" t="str">
            <v>05W</v>
          </cell>
          <cell r="D134" t="str">
            <v>NHS Stoke on Trent CCG</v>
          </cell>
          <cell r="E134" t="str">
            <v>AT</v>
          </cell>
          <cell r="F134" t="str">
            <v>Q60</v>
          </cell>
          <cell r="G134" t="str">
            <v>Shropshire and Staffordshire</v>
          </cell>
          <cell r="H134" t="str">
            <v>RT</v>
          </cell>
          <cell r="I134" t="str">
            <v>Y55</v>
          </cell>
          <cell r="J134" t="str">
            <v>Midlands &amp; East</v>
          </cell>
          <cell r="K134">
            <v>334576</v>
          </cell>
          <cell r="L134">
            <v>6700</v>
          </cell>
          <cell r="AC134">
            <v>341276</v>
          </cell>
        </row>
        <row r="135">
          <cell r="C135" t="str">
            <v>05X</v>
          </cell>
          <cell r="D135" t="str">
            <v>NHS Telford &amp; Wrekin CCG</v>
          </cell>
          <cell r="E135" t="str">
            <v>AT</v>
          </cell>
          <cell r="F135" t="str">
            <v>Q60</v>
          </cell>
          <cell r="G135" t="str">
            <v>Shropshire and Staffordshire</v>
          </cell>
          <cell r="H135" t="str">
            <v>RT</v>
          </cell>
          <cell r="I135" t="str">
            <v>Y55</v>
          </cell>
          <cell r="J135" t="str">
            <v>Midlands &amp; East</v>
          </cell>
          <cell r="K135">
            <v>185046</v>
          </cell>
          <cell r="L135">
            <v>4220</v>
          </cell>
          <cell r="AC135">
            <v>189266</v>
          </cell>
        </row>
        <row r="136">
          <cell r="C136" t="str">
            <v>07L</v>
          </cell>
          <cell r="D136" t="str">
            <v>NHS Barking &amp; Dagenham CCG</v>
          </cell>
          <cell r="E136" t="str">
            <v>AT</v>
          </cell>
          <cell r="F136" t="str">
            <v>Q71</v>
          </cell>
          <cell r="G136" t="str">
            <v>London</v>
          </cell>
          <cell r="H136" t="str">
            <v>RT</v>
          </cell>
          <cell r="I136" t="str">
            <v>Y56</v>
          </cell>
          <cell r="J136" t="str">
            <v>London</v>
          </cell>
          <cell r="K136">
            <v>238394</v>
          </cell>
          <cell r="L136">
            <v>4840</v>
          </cell>
          <cell r="AC136">
            <v>243234</v>
          </cell>
        </row>
        <row r="137">
          <cell r="C137" t="str">
            <v>07M</v>
          </cell>
          <cell r="D137" t="str">
            <v>NHS Barnet CCG</v>
          </cell>
          <cell r="E137" t="str">
            <v>AT</v>
          </cell>
          <cell r="F137" t="str">
            <v>Q71</v>
          </cell>
          <cell r="G137" t="str">
            <v>London</v>
          </cell>
          <cell r="H137" t="str">
            <v>RT</v>
          </cell>
          <cell r="I137" t="str">
            <v>Y56</v>
          </cell>
          <cell r="J137" t="str">
            <v>London</v>
          </cell>
          <cell r="K137">
            <v>415488</v>
          </cell>
          <cell r="L137">
            <v>9360</v>
          </cell>
          <cell r="AC137">
            <v>424848</v>
          </cell>
        </row>
        <row r="138">
          <cell r="C138" t="str">
            <v>07R</v>
          </cell>
          <cell r="D138" t="str">
            <v>NHS Camden CCG</v>
          </cell>
          <cell r="E138" t="str">
            <v>AT</v>
          </cell>
          <cell r="F138" t="str">
            <v>Q71</v>
          </cell>
          <cell r="G138" t="str">
            <v>London</v>
          </cell>
          <cell r="H138" t="str">
            <v>RT</v>
          </cell>
          <cell r="I138" t="str">
            <v>Y56</v>
          </cell>
          <cell r="J138" t="str">
            <v>London</v>
          </cell>
          <cell r="K138">
            <v>348722</v>
          </cell>
          <cell r="L138">
            <v>6090</v>
          </cell>
          <cell r="AC138">
            <v>354812</v>
          </cell>
        </row>
        <row r="139">
          <cell r="C139" t="str">
            <v>07T</v>
          </cell>
          <cell r="D139" t="str">
            <v>NHS City and Hackney CCG</v>
          </cell>
          <cell r="E139" t="str">
            <v>AT</v>
          </cell>
          <cell r="F139" t="str">
            <v>Q71</v>
          </cell>
          <cell r="G139" t="str">
            <v>London</v>
          </cell>
          <cell r="H139" t="str">
            <v>RT</v>
          </cell>
          <cell r="I139" t="str">
            <v>Y56</v>
          </cell>
          <cell r="J139" t="str">
            <v>London</v>
          </cell>
          <cell r="K139">
            <v>341085</v>
          </cell>
          <cell r="L139">
            <v>6540</v>
          </cell>
          <cell r="AC139">
            <v>347625</v>
          </cell>
        </row>
        <row r="140">
          <cell r="C140" t="str">
            <v>07X</v>
          </cell>
          <cell r="D140" t="str">
            <v>NHS Endfield CCG</v>
          </cell>
          <cell r="E140" t="str">
            <v>AT</v>
          </cell>
          <cell r="F140" t="str">
            <v>Q71</v>
          </cell>
          <cell r="G140" t="str">
            <v>London</v>
          </cell>
          <cell r="H140" t="str">
            <v>RT</v>
          </cell>
          <cell r="I140" t="str">
            <v>Y56</v>
          </cell>
          <cell r="J140" t="str">
            <v>London</v>
          </cell>
          <cell r="K140">
            <v>339393</v>
          </cell>
          <cell r="L140">
            <v>7670</v>
          </cell>
          <cell r="AC140">
            <v>347063</v>
          </cell>
        </row>
        <row r="141">
          <cell r="C141" t="str">
            <v>08D</v>
          </cell>
          <cell r="D141" t="str">
            <v>NHS Haringey CCG</v>
          </cell>
          <cell r="E141" t="str">
            <v>AT</v>
          </cell>
          <cell r="F141" t="str">
            <v>Q71</v>
          </cell>
          <cell r="G141" t="str">
            <v>London</v>
          </cell>
          <cell r="H141" t="str">
            <v>RT</v>
          </cell>
          <cell r="I141" t="str">
            <v>Y56</v>
          </cell>
          <cell r="J141" t="str">
            <v>London</v>
          </cell>
          <cell r="K141">
            <v>310170</v>
          </cell>
          <cell r="L141">
            <v>6860</v>
          </cell>
          <cell r="AC141">
            <v>317030</v>
          </cell>
        </row>
        <row r="142">
          <cell r="C142" t="str">
            <v>08F</v>
          </cell>
          <cell r="D142" t="str">
            <v>NHS Havering CCG</v>
          </cell>
          <cell r="E142" t="str">
            <v>AT</v>
          </cell>
          <cell r="F142" t="str">
            <v>Q71</v>
          </cell>
          <cell r="G142" t="str">
            <v>London</v>
          </cell>
          <cell r="H142" t="str">
            <v>RT</v>
          </cell>
          <cell r="I142" t="str">
            <v>Y56</v>
          </cell>
          <cell r="J142" t="str">
            <v>London</v>
          </cell>
          <cell r="K142">
            <v>309365</v>
          </cell>
          <cell r="L142">
            <v>6310</v>
          </cell>
          <cell r="AC142">
            <v>315675</v>
          </cell>
        </row>
        <row r="143">
          <cell r="C143" t="str">
            <v>08H</v>
          </cell>
          <cell r="D143" t="str">
            <v>NHS Islington CCG</v>
          </cell>
          <cell r="E143" t="str">
            <v>AT</v>
          </cell>
          <cell r="F143" t="str">
            <v>Q71</v>
          </cell>
          <cell r="G143" t="str">
            <v>London</v>
          </cell>
          <cell r="H143" t="str">
            <v>RT</v>
          </cell>
          <cell r="I143" t="str">
            <v>Y56</v>
          </cell>
          <cell r="J143" t="str">
            <v>London</v>
          </cell>
          <cell r="K143">
            <v>303858</v>
          </cell>
          <cell r="L143">
            <v>5300</v>
          </cell>
          <cell r="AC143">
            <v>309158</v>
          </cell>
        </row>
        <row r="144">
          <cell r="C144" t="str">
            <v>08M</v>
          </cell>
          <cell r="D144" t="str">
            <v>NHS Newham CCG</v>
          </cell>
          <cell r="E144" t="str">
            <v>AT</v>
          </cell>
          <cell r="F144" t="str">
            <v>Q71</v>
          </cell>
          <cell r="G144" t="str">
            <v>London</v>
          </cell>
          <cell r="H144" t="str">
            <v>RT</v>
          </cell>
          <cell r="I144" t="str">
            <v>Y56</v>
          </cell>
          <cell r="J144" t="str">
            <v>London</v>
          </cell>
          <cell r="K144">
            <v>384651</v>
          </cell>
          <cell r="L144">
            <v>8020</v>
          </cell>
          <cell r="AC144">
            <v>392671</v>
          </cell>
        </row>
        <row r="145">
          <cell r="C145" t="str">
            <v>08N</v>
          </cell>
          <cell r="D145" t="str">
            <v>NHS Redbridge CCG</v>
          </cell>
          <cell r="E145" t="str">
            <v>AT</v>
          </cell>
          <cell r="F145" t="str">
            <v>Q71</v>
          </cell>
          <cell r="G145" t="str">
            <v>London</v>
          </cell>
          <cell r="H145" t="str">
            <v>RT</v>
          </cell>
          <cell r="I145" t="str">
            <v>Y56</v>
          </cell>
          <cell r="J145" t="str">
            <v>London</v>
          </cell>
          <cell r="K145">
            <v>292779</v>
          </cell>
          <cell r="L145">
            <v>6940</v>
          </cell>
          <cell r="AC145">
            <v>299719</v>
          </cell>
        </row>
        <row r="146">
          <cell r="C146" t="str">
            <v>08V</v>
          </cell>
          <cell r="D146" t="str">
            <v>NHS Tower Hamlets CCG</v>
          </cell>
          <cell r="E146" t="str">
            <v>AT</v>
          </cell>
          <cell r="F146" t="str">
            <v>Q71</v>
          </cell>
          <cell r="G146" t="str">
            <v>London</v>
          </cell>
          <cell r="H146" t="str">
            <v>RT</v>
          </cell>
          <cell r="I146" t="str">
            <v>Y56</v>
          </cell>
          <cell r="J146" t="str">
            <v>London</v>
          </cell>
          <cell r="K146">
            <v>324996</v>
          </cell>
          <cell r="L146">
            <v>6630</v>
          </cell>
          <cell r="AC146">
            <v>331626</v>
          </cell>
        </row>
        <row r="147">
          <cell r="C147" t="str">
            <v>08W</v>
          </cell>
          <cell r="D147" t="str">
            <v>NHS Waltham Forest CCG</v>
          </cell>
          <cell r="E147" t="str">
            <v>AT</v>
          </cell>
          <cell r="F147" t="str">
            <v>Q71</v>
          </cell>
          <cell r="G147" t="str">
            <v>London</v>
          </cell>
          <cell r="H147" t="str">
            <v>RT</v>
          </cell>
          <cell r="I147" t="str">
            <v>Y56</v>
          </cell>
          <cell r="J147" t="str">
            <v>London</v>
          </cell>
          <cell r="K147">
            <v>303481</v>
          </cell>
          <cell r="L147">
            <v>6820</v>
          </cell>
          <cell r="AC147">
            <v>310301</v>
          </cell>
        </row>
        <row r="148">
          <cell r="C148" t="str">
            <v>07P</v>
          </cell>
          <cell r="D148" t="str">
            <v>NHS Brent CCG</v>
          </cell>
          <cell r="E148" t="str">
            <v>AT</v>
          </cell>
          <cell r="F148" t="str">
            <v>Q71</v>
          </cell>
          <cell r="G148" t="str">
            <v>London</v>
          </cell>
          <cell r="H148" t="str">
            <v>RT</v>
          </cell>
          <cell r="I148" t="str">
            <v>Y56</v>
          </cell>
          <cell r="J148" t="str">
            <v>London</v>
          </cell>
          <cell r="K148">
            <v>397829</v>
          </cell>
          <cell r="L148">
            <v>7900</v>
          </cell>
          <cell r="AC148">
            <v>405729</v>
          </cell>
        </row>
        <row r="149">
          <cell r="C149" t="str">
            <v>07W</v>
          </cell>
          <cell r="D149" t="str">
            <v>NHS Ealing CCG</v>
          </cell>
          <cell r="E149" t="str">
            <v>AT</v>
          </cell>
          <cell r="F149" t="str">
            <v>Q71</v>
          </cell>
          <cell r="G149" t="str">
            <v>London</v>
          </cell>
          <cell r="H149" t="str">
            <v>RT</v>
          </cell>
          <cell r="I149" t="str">
            <v>Y56</v>
          </cell>
          <cell r="J149" t="str">
            <v>London</v>
          </cell>
          <cell r="K149">
            <v>418571</v>
          </cell>
          <cell r="L149">
            <v>9100</v>
          </cell>
          <cell r="AC149">
            <v>427671</v>
          </cell>
        </row>
        <row r="150">
          <cell r="C150" t="str">
            <v>07Y</v>
          </cell>
          <cell r="D150" t="str">
            <v>NHS Hounslow CCG</v>
          </cell>
          <cell r="E150" t="str">
            <v>AT</v>
          </cell>
          <cell r="F150" t="str">
            <v>Q71</v>
          </cell>
          <cell r="G150" t="str">
            <v>London</v>
          </cell>
          <cell r="H150" t="str">
            <v>RT</v>
          </cell>
          <cell r="I150" t="str">
            <v>Y56</v>
          </cell>
          <cell r="J150" t="str">
            <v>London</v>
          </cell>
          <cell r="K150">
            <v>280752</v>
          </cell>
          <cell r="L150">
            <v>6500</v>
          </cell>
          <cell r="AC150">
            <v>287252</v>
          </cell>
        </row>
        <row r="151">
          <cell r="C151" t="str">
            <v>08C</v>
          </cell>
          <cell r="D151" t="str">
            <v>NHS Hammersmith and Fulham CCG</v>
          </cell>
          <cell r="E151" t="str">
            <v>AT</v>
          </cell>
          <cell r="F151" t="str">
            <v>Q71</v>
          </cell>
          <cell r="G151" t="str">
            <v>London</v>
          </cell>
          <cell r="H151" t="str">
            <v>RT</v>
          </cell>
          <cell r="I151" t="str">
            <v>Y56</v>
          </cell>
          <cell r="J151" t="str">
            <v>London</v>
          </cell>
          <cell r="K151">
            <v>243652</v>
          </cell>
          <cell r="L151">
            <v>4460</v>
          </cell>
          <cell r="AC151">
            <v>248112</v>
          </cell>
        </row>
        <row r="152">
          <cell r="C152" t="str">
            <v>08E</v>
          </cell>
          <cell r="D152" t="str">
            <v>NHS Harrow CCG</v>
          </cell>
          <cell r="E152" t="str">
            <v>AT</v>
          </cell>
          <cell r="F152" t="str">
            <v>Q71</v>
          </cell>
          <cell r="G152" t="str">
            <v>London</v>
          </cell>
          <cell r="H152" t="str">
            <v>RT</v>
          </cell>
          <cell r="I152" t="str">
            <v>Y56</v>
          </cell>
          <cell r="J152" t="str">
            <v>London</v>
          </cell>
          <cell r="K152">
            <v>245893</v>
          </cell>
          <cell r="L152">
            <v>5730</v>
          </cell>
          <cell r="AC152">
            <v>251623</v>
          </cell>
        </row>
        <row r="153">
          <cell r="C153" t="str">
            <v>08G</v>
          </cell>
          <cell r="D153" t="str">
            <v>NHS Hillingdon CCG</v>
          </cell>
          <cell r="E153" t="str">
            <v>AT</v>
          </cell>
          <cell r="F153" t="str">
            <v>Q71</v>
          </cell>
          <cell r="G153" t="str">
            <v>London</v>
          </cell>
          <cell r="H153" t="str">
            <v>RT</v>
          </cell>
          <cell r="I153" t="str">
            <v>Y56</v>
          </cell>
          <cell r="J153" t="str">
            <v>London</v>
          </cell>
          <cell r="K153">
            <v>294320</v>
          </cell>
          <cell r="L153">
            <v>6780</v>
          </cell>
          <cell r="AC153">
            <v>301100</v>
          </cell>
        </row>
        <row r="154">
          <cell r="C154" t="str">
            <v>08Y</v>
          </cell>
          <cell r="D154" t="str">
            <v>NHS West London (K&amp;C &amp; QPP) CCG</v>
          </cell>
          <cell r="E154" t="str">
            <v>AT</v>
          </cell>
          <cell r="F154" t="str">
            <v>Q71</v>
          </cell>
          <cell r="G154" t="str">
            <v>London</v>
          </cell>
          <cell r="H154" t="str">
            <v>RT</v>
          </cell>
          <cell r="I154" t="str">
            <v>Y56</v>
          </cell>
          <cell r="J154" t="str">
            <v>London</v>
          </cell>
          <cell r="K154">
            <v>329236</v>
          </cell>
          <cell r="L154">
            <v>5550</v>
          </cell>
          <cell r="AC154">
            <v>334786</v>
          </cell>
        </row>
        <row r="155">
          <cell r="C155" t="str">
            <v>09A</v>
          </cell>
          <cell r="D155" t="str">
            <v>NHS Central London (Westminster) CCG</v>
          </cell>
          <cell r="E155" t="str">
            <v>AT</v>
          </cell>
          <cell r="F155" t="str">
            <v>Q71</v>
          </cell>
          <cell r="G155" t="str">
            <v>London</v>
          </cell>
          <cell r="H155" t="str">
            <v>RT</v>
          </cell>
          <cell r="I155" t="str">
            <v>Y56</v>
          </cell>
          <cell r="J155" t="str">
            <v>London</v>
          </cell>
          <cell r="K155">
            <v>248751</v>
          </cell>
          <cell r="L155">
            <v>4700</v>
          </cell>
          <cell r="AC155">
            <v>253451</v>
          </cell>
        </row>
        <row r="156">
          <cell r="C156" t="str">
            <v>07N</v>
          </cell>
          <cell r="D156" t="str">
            <v>NHS Bexley CCG</v>
          </cell>
          <cell r="E156" t="str">
            <v>AT</v>
          </cell>
          <cell r="F156" t="str">
            <v>Q71</v>
          </cell>
          <cell r="G156" t="str">
            <v>London</v>
          </cell>
          <cell r="H156" t="str">
            <v>RT</v>
          </cell>
          <cell r="I156" t="str">
            <v>Y56</v>
          </cell>
          <cell r="J156" t="str">
            <v>London</v>
          </cell>
          <cell r="K156">
            <v>256924</v>
          </cell>
          <cell r="L156">
            <v>5660</v>
          </cell>
          <cell r="AC156">
            <v>262584</v>
          </cell>
        </row>
        <row r="157">
          <cell r="C157" t="str">
            <v>07Q</v>
          </cell>
          <cell r="D157" t="str">
            <v>NHS Bromley CCG</v>
          </cell>
          <cell r="E157" t="str">
            <v>AT</v>
          </cell>
          <cell r="F157" t="str">
            <v>Q71</v>
          </cell>
          <cell r="G157" t="str">
            <v>London</v>
          </cell>
          <cell r="H157" t="str">
            <v>RT</v>
          </cell>
          <cell r="I157" t="str">
            <v>Y56</v>
          </cell>
          <cell r="J157" t="str">
            <v>London</v>
          </cell>
          <cell r="K157">
            <v>369235</v>
          </cell>
          <cell r="L157">
            <v>8010</v>
          </cell>
          <cell r="AC157">
            <v>377245</v>
          </cell>
        </row>
        <row r="158">
          <cell r="C158" t="str">
            <v>07V</v>
          </cell>
          <cell r="D158" t="str">
            <v>NHS Croydon CCG</v>
          </cell>
          <cell r="E158" t="str">
            <v>AT</v>
          </cell>
          <cell r="F158" t="str">
            <v>Q71</v>
          </cell>
          <cell r="G158" t="str">
            <v>London</v>
          </cell>
          <cell r="H158" t="str">
            <v>RT</v>
          </cell>
          <cell r="I158" t="str">
            <v>Y56</v>
          </cell>
          <cell r="J158" t="str">
            <v>London</v>
          </cell>
          <cell r="K158">
            <v>409568</v>
          </cell>
          <cell r="L158">
            <v>9110</v>
          </cell>
          <cell r="AC158">
            <v>418678</v>
          </cell>
        </row>
        <row r="159">
          <cell r="C159" t="str">
            <v>08A</v>
          </cell>
          <cell r="D159" t="str">
            <v>NHS Greenwich CCG</v>
          </cell>
          <cell r="E159" t="str">
            <v>AT</v>
          </cell>
          <cell r="F159" t="str">
            <v>Q71</v>
          </cell>
          <cell r="G159" t="str">
            <v>London</v>
          </cell>
          <cell r="H159" t="str">
            <v>RT</v>
          </cell>
          <cell r="I159" t="str">
            <v>Y56</v>
          </cell>
          <cell r="J159" t="str">
            <v>London</v>
          </cell>
          <cell r="K159">
            <v>326541</v>
          </cell>
          <cell r="L159">
            <v>6600</v>
          </cell>
          <cell r="AC159">
            <v>333141</v>
          </cell>
        </row>
        <row r="160">
          <cell r="C160" t="str">
            <v>08J</v>
          </cell>
          <cell r="D160" t="str">
            <v>NHS Kingston CCG</v>
          </cell>
          <cell r="E160" t="str">
            <v>AT</v>
          </cell>
          <cell r="F160" t="str">
            <v>Q71</v>
          </cell>
          <cell r="G160" t="str">
            <v>London</v>
          </cell>
          <cell r="H160" t="str">
            <v>RT</v>
          </cell>
          <cell r="I160" t="str">
            <v>Y56</v>
          </cell>
          <cell r="J160" t="str">
            <v>London</v>
          </cell>
          <cell r="K160">
            <v>196840</v>
          </cell>
          <cell r="L160">
            <v>4610</v>
          </cell>
          <cell r="AC160">
            <v>201450</v>
          </cell>
        </row>
        <row r="161">
          <cell r="C161" t="str">
            <v>08K</v>
          </cell>
          <cell r="D161" t="str">
            <v>NHS Lambeth CCG</v>
          </cell>
          <cell r="E161" t="str">
            <v>AT</v>
          </cell>
          <cell r="F161" t="str">
            <v>Q71</v>
          </cell>
          <cell r="G161" t="str">
            <v>London</v>
          </cell>
          <cell r="H161" t="str">
            <v>RT</v>
          </cell>
          <cell r="I161" t="str">
            <v>Y56</v>
          </cell>
          <cell r="J161" t="str">
            <v>London</v>
          </cell>
          <cell r="K161">
            <v>415607</v>
          </cell>
          <cell r="L161">
            <v>8280</v>
          </cell>
          <cell r="AC161">
            <v>423887</v>
          </cell>
        </row>
        <row r="162">
          <cell r="C162" t="str">
            <v>08L</v>
          </cell>
          <cell r="D162" t="str">
            <v>NHS Lewisham CCG</v>
          </cell>
          <cell r="E162" t="str">
            <v>AT</v>
          </cell>
          <cell r="F162" t="str">
            <v>Q71</v>
          </cell>
          <cell r="G162" t="str">
            <v>London</v>
          </cell>
          <cell r="H162" t="str">
            <v>RT</v>
          </cell>
          <cell r="I162" t="str">
            <v>Y56</v>
          </cell>
          <cell r="J162" t="str">
            <v>London</v>
          </cell>
          <cell r="K162">
            <v>364146</v>
          </cell>
          <cell r="L162">
            <v>7160</v>
          </cell>
          <cell r="AC162">
            <v>371306</v>
          </cell>
        </row>
        <row r="163">
          <cell r="C163" t="str">
            <v>08P</v>
          </cell>
          <cell r="D163" t="str">
            <v>NHS Richmond CCG</v>
          </cell>
          <cell r="E163" t="str">
            <v>AT</v>
          </cell>
          <cell r="F163" t="str">
            <v>Q71</v>
          </cell>
          <cell r="G163" t="str">
            <v>London</v>
          </cell>
          <cell r="H163" t="str">
            <v>RT</v>
          </cell>
          <cell r="I163" t="str">
            <v>Y56</v>
          </cell>
          <cell r="J163" t="str">
            <v>London</v>
          </cell>
          <cell r="K163">
            <v>209295</v>
          </cell>
          <cell r="L163">
            <v>4690</v>
          </cell>
          <cell r="AC163">
            <v>213985</v>
          </cell>
        </row>
        <row r="164">
          <cell r="C164" t="str">
            <v>08Q</v>
          </cell>
          <cell r="D164" t="str">
            <v>NHS Southwark CCG</v>
          </cell>
          <cell r="E164" t="str">
            <v>AT</v>
          </cell>
          <cell r="F164" t="str">
            <v>Q71</v>
          </cell>
          <cell r="G164" t="str">
            <v>London</v>
          </cell>
          <cell r="H164" t="str">
            <v>RT</v>
          </cell>
          <cell r="I164" t="str">
            <v>Y56</v>
          </cell>
          <cell r="J164" t="str">
            <v>London</v>
          </cell>
          <cell r="K164">
            <v>350720</v>
          </cell>
          <cell r="L164">
            <v>7220</v>
          </cell>
          <cell r="AC164">
            <v>357940</v>
          </cell>
        </row>
        <row r="165">
          <cell r="C165" t="str">
            <v>08R</v>
          </cell>
          <cell r="D165" t="str">
            <v>NHS Merton CCG</v>
          </cell>
          <cell r="E165" t="str">
            <v>AT</v>
          </cell>
          <cell r="F165" t="str">
            <v>Q71</v>
          </cell>
          <cell r="G165" t="str">
            <v>London</v>
          </cell>
          <cell r="H165" t="str">
            <v>RT</v>
          </cell>
          <cell r="I165" t="str">
            <v>Y56</v>
          </cell>
          <cell r="J165" t="str">
            <v>London</v>
          </cell>
          <cell r="K165">
            <v>208020</v>
          </cell>
          <cell r="L165">
            <v>4960</v>
          </cell>
          <cell r="AC165">
            <v>212980</v>
          </cell>
        </row>
        <row r="166">
          <cell r="C166" t="str">
            <v>08T</v>
          </cell>
          <cell r="D166" t="str">
            <v>NHS Sutton CCG</v>
          </cell>
          <cell r="E166" t="str">
            <v>AT</v>
          </cell>
          <cell r="F166" t="str">
            <v>Q71</v>
          </cell>
          <cell r="G166" t="str">
            <v>London</v>
          </cell>
          <cell r="H166" t="str">
            <v>RT</v>
          </cell>
          <cell r="I166" t="str">
            <v>Y56</v>
          </cell>
          <cell r="J166" t="str">
            <v>London</v>
          </cell>
          <cell r="K166">
            <v>208986</v>
          </cell>
          <cell r="L166">
            <v>4500</v>
          </cell>
          <cell r="AC166">
            <v>213486</v>
          </cell>
        </row>
        <row r="167">
          <cell r="C167" t="str">
            <v>08X</v>
          </cell>
          <cell r="D167" t="str">
            <v>NHS Wandsworth CCG</v>
          </cell>
          <cell r="E167" t="str">
            <v>AT</v>
          </cell>
          <cell r="F167" t="str">
            <v>Q71</v>
          </cell>
          <cell r="G167" t="str">
            <v>London</v>
          </cell>
          <cell r="H167" t="str">
            <v>RT</v>
          </cell>
          <cell r="I167" t="str">
            <v>Y56</v>
          </cell>
          <cell r="J167" t="str">
            <v>London</v>
          </cell>
          <cell r="K167">
            <v>391052</v>
          </cell>
          <cell r="L167">
            <v>8270</v>
          </cell>
          <cell r="AC167">
            <v>399322</v>
          </cell>
        </row>
        <row r="168">
          <cell r="C168" t="str">
            <v>11E</v>
          </cell>
          <cell r="D168" t="str">
            <v>NHS Bath and North East Somerset CCG</v>
          </cell>
          <cell r="E168" t="str">
            <v>AT</v>
          </cell>
          <cell r="F168" t="str">
            <v>Q64</v>
          </cell>
          <cell r="G168" t="str">
            <v>Bath, Gloucester, Swindon &amp; Wiltshire</v>
          </cell>
          <cell r="H168" t="str">
            <v>RT</v>
          </cell>
          <cell r="I168" t="str">
            <v>Y57</v>
          </cell>
          <cell r="J168" t="str">
            <v>South</v>
          </cell>
          <cell r="K168">
            <v>206474</v>
          </cell>
          <cell r="L168">
            <v>4660</v>
          </cell>
          <cell r="AC168">
            <v>211134</v>
          </cell>
        </row>
        <row r="169">
          <cell r="C169" t="str">
            <v>11M</v>
          </cell>
          <cell r="D169" t="str">
            <v>NHS Gloucestershire CCG</v>
          </cell>
          <cell r="E169" t="str">
            <v>AT</v>
          </cell>
          <cell r="F169" t="str">
            <v>Q64</v>
          </cell>
          <cell r="G169" t="str">
            <v>Bath, Gloucester, Swindon &amp; Wiltshire</v>
          </cell>
          <cell r="H169" t="str">
            <v>RT</v>
          </cell>
          <cell r="I169" t="str">
            <v>Y57</v>
          </cell>
          <cell r="J169" t="str">
            <v>South</v>
          </cell>
          <cell r="K169">
            <v>675741</v>
          </cell>
          <cell r="L169">
            <v>15090</v>
          </cell>
          <cell r="AC169">
            <v>690831</v>
          </cell>
        </row>
        <row r="170">
          <cell r="C170" t="str">
            <v>12D</v>
          </cell>
          <cell r="D170" t="str">
            <v>NHS Swindon CCG</v>
          </cell>
          <cell r="E170" t="str">
            <v>AT</v>
          </cell>
          <cell r="F170" t="str">
            <v>Q64</v>
          </cell>
          <cell r="G170" t="str">
            <v>Bath, Gloucester, Swindon &amp; Wiltshire</v>
          </cell>
          <cell r="H170" t="str">
            <v>RT</v>
          </cell>
          <cell r="I170" t="str">
            <v>Y57</v>
          </cell>
          <cell r="J170" t="str">
            <v>South</v>
          </cell>
          <cell r="K170">
            <v>222994</v>
          </cell>
          <cell r="L170">
            <v>5460</v>
          </cell>
          <cell r="AC170">
            <v>228454</v>
          </cell>
        </row>
        <row r="171">
          <cell r="C171" t="str">
            <v>99N</v>
          </cell>
          <cell r="D171" t="str">
            <v>NHS Wiltshire CCG</v>
          </cell>
          <cell r="E171" t="str">
            <v>AT</v>
          </cell>
          <cell r="F171" t="str">
            <v>Q64</v>
          </cell>
          <cell r="G171" t="str">
            <v>Bath, Gloucester, Swindon &amp; Wiltshire</v>
          </cell>
          <cell r="H171" t="str">
            <v>RT</v>
          </cell>
          <cell r="I171" t="str">
            <v>Y57</v>
          </cell>
          <cell r="J171" t="str">
            <v>South</v>
          </cell>
          <cell r="K171">
            <v>503458</v>
          </cell>
          <cell r="L171">
            <v>11660</v>
          </cell>
          <cell r="AC171">
            <v>515118</v>
          </cell>
        </row>
        <row r="172">
          <cell r="C172" t="str">
            <v>11H</v>
          </cell>
          <cell r="D172" t="str">
            <v>NHS Bristol CCG</v>
          </cell>
          <cell r="E172" t="str">
            <v>AT</v>
          </cell>
          <cell r="F172" t="str">
            <v>Q65</v>
          </cell>
          <cell r="G172" t="str">
            <v>Bristol, North Somerset, Somerset &amp; South Glos</v>
          </cell>
          <cell r="H172" t="str">
            <v>RT</v>
          </cell>
          <cell r="I172" t="str">
            <v>Y57</v>
          </cell>
          <cell r="J172" t="str">
            <v>South</v>
          </cell>
          <cell r="K172">
            <v>499279</v>
          </cell>
          <cell r="L172">
            <v>11280</v>
          </cell>
          <cell r="AC172">
            <v>510559</v>
          </cell>
        </row>
        <row r="173">
          <cell r="C173" t="str">
            <v>11T</v>
          </cell>
          <cell r="D173" t="str">
            <v>NHS North Somerset CCG</v>
          </cell>
          <cell r="E173" t="str">
            <v>AT</v>
          </cell>
          <cell r="F173" t="str">
            <v>Q65</v>
          </cell>
          <cell r="G173" t="str">
            <v>Bristol, North Somerset, Somerset &amp; South Glos</v>
          </cell>
          <cell r="H173" t="str">
            <v>RT</v>
          </cell>
          <cell r="I173" t="str">
            <v>Y57</v>
          </cell>
          <cell r="J173" t="str">
            <v>South</v>
          </cell>
          <cell r="K173">
            <v>235405</v>
          </cell>
          <cell r="L173">
            <v>5150</v>
          </cell>
          <cell r="AC173">
            <v>240555</v>
          </cell>
        </row>
        <row r="174">
          <cell r="C174" t="str">
            <v>11X</v>
          </cell>
          <cell r="D174" t="str">
            <v>NHS Somerset CCG</v>
          </cell>
          <cell r="E174" t="str">
            <v>AT</v>
          </cell>
          <cell r="F174" t="str">
            <v>Q65</v>
          </cell>
          <cell r="G174" t="str">
            <v>Bristol, North Somerset, Somerset &amp; South Glos</v>
          </cell>
          <cell r="H174" t="str">
            <v>RT</v>
          </cell>
          <cell r="I174" t="str">
            <v>Y57</v>
          </cell>
          <cell r="J174" t="str">
            <v>South</v>
          </cell>
          <cell r="K174">
            <v>636701</v>
          </cell>
          <cell r="L174">
            <v>13220</v>
          </cell>
          <cell r="AC174">
            <v>649921</v>
          </cell>
        </row>
        <row r="175">
          <cell r="C175" t="str">
            <v>12A</v>
          </cell>
          <cell r="D175" t="str">
            <v>NHS South Gloucestershire CCG</v>
          </cell>
          <cell r="E175" t="str">
            <v>AT</v>
          </cell>
          <cell r="F175" t="str">
            <v>Q65</v>
          </cell>
          <cell r="G175" t="str">
            <v>Bristol, North Somerset, Somerset &amp; South Glos</v>
          </cell>
          <cell r="H175" t="str">
            <v>RT</v>
          </cell>
          <cell r="I175" t="str">
            <v>Y57</v>
          </cell>
          <cell r="J175" t="str">
            <v>South</v>
          </cell>
          <cell r="K175">
            <v>244121</v>
          </cell>
          <cell r="L175">
            <v>6350</v>
          </cell>
          <cell r="AC175">
            <v>250471</v>
          </cell>
        </row>
        <row r="176">
          <cell r="C176" t="str">
            <v>11N</v>
          </cell>
          <cell r="D176" t="str">
            <v>NHS Kernow CCG</v>
          </cell>
          <cell r="E176" t="str">
            <v>AT</v>
          </cell>
          <cell r="F176" t="str">
            <v>Q66</v>
          </cell>
          <cell r="G176" t="str">
            <v>Devon, Cornwall and the Isles of Scilly</v>
          </cell>
          <cell r="H176" t="str">
            <v>RT</v>
          </cell>
          <cell r="I176" t="str">
            <v>Y57</v>
          </cell>
          <cell r="J176" t="str">
            <v>South</v>
          </cell>
          <cell r="K176">
            <v>686623</v>
          </cell>
          <cell r="L176">
            <v>13520</v>
          </cell>
          <cell r="AC176">
            <v>700143</v>
          </cell>
        </row>
        <row r="177">
          <cell r="C177" t="str">
            <v>99P</v>
          </cell>
          <cell r="D177" t="str">
            <v>NHS North, East, West Devon CCG</v>
          </cell>
          <cell r="E177" t="str">
            <v>AT</v>
          </cell>
          <cell r="F177" t="str">
            <v>Q66</v>
          </cell>
          <cell r="G177" t="str">
            <v>Devon, Cornwall and the Isles of Scilly</v>
          </cell>
          <cell r="H177" t="str">
            <v>RT</v>
          </cell>
          <cell r="I177" t="str">
            <v>Y57</v>
          </cell>
          <cell r="J177" t="str">
            <v>South</v>
          </cell>
          <cell r="K177">
            <v>1060184</v>
          </cell>
          <cell r="L177">
            <v>21750</v>
          </cell>
          <cell r="AC177">
            <v>1081934</v>
          </cell>
        </row>
        <row r="178">
          <cell r="C178" t="str">
            <v>99Q</v>
          </cell>
          <cell r="D178" t="str">
            <v>NHS South Devon and Torbay CCG</v>
          </cell>
          <cell r="E178" t="str">
            <v>AT</v>
          </cell>
          <cell r="F178" t="str">
            <v>Q66</v>
          </cell>
          <cell r="G178" t="str">
            <v>Devon, Cornwall and the Isles of Scilly</v>
          </cell>
          <cell r="H178" t="str">
            <v>RT</v>
          </cell>
          <cell r="I178" t="str">
            <v>Y57</v>
          </cell>
          <cell r="J178" t="str">
            <v>South</v>
          </cell>
          <cell r="K178">
            <v>368794</v>
          </cell>
          <cell r="L178">
            <v>6720</v>
          </cell>
          <cell r="AC178">
            <v>375514</v>
          </cell>
        </row>
        <row r="179">
          <cell r="C179" t="str">
            <v>09C</v>
          </cell>
          <cell r="D179" t="str">
            <v>NHS Ashford CCG</v>
          </cell>
          <cell r="E179" t="str">
            <v>AT</v>
          </cell>
          <cell r="F179" t="str">
            <v>Q67</v>
          </cell>
          <cell r="G179" t="str">
            <v>Kent &amp; Medway</v>
          </cell>
          <cell r="H179" t="str">
            <v>RT</v>
          </cell>
          <cell r="I179" t="str">
            <v>Y57</v>
          </cell>
          <cell r="J179" t="str">
            <v>South</v>
          </cell>
          <cell r="K179">
            <v>130093</v>
          </cell>
          <cell r="L179">
            <v>3010</v>
          </cell>
          <cell r="AC179">
            <v>133103</v>
          </cell>
        </row>
        <row r="180">
          <cell r="C180" t="str">
            <v>09E</v>
          </cell>
          <cell r="D180" t="str">
            <v>NHS Canterbury and Coastal CCG</v>
          </cell>
          <cell r="E180" t="str">
            <v>AT</v>
          </cell>
          <cell r="F180" t="str">
            <v>Q67</v>
          </cell>
          <cell r="G180" t="str">
            <v>Kent &amp; Medway</v>
          </cell>
          <cell r="H180" t="str">
            <v>RT</v>
          </cell>
          <cell r="I180" t="str">
            <v>Y57</v>
          </cell>
          <cell r="J180" t="str">
            <v>South</v>
          </cell>
          <cell r="K180">
            <v>235401</v>
          </cell>
          <cell r="L180">
            <v>5120</v>
          </cell>
          <cell r="AC180">
            <v>240521</v>
          </cell>
        </row>
        <row r="181">
          <cell r="C181" t="str">
            <v>09J</v>
          </cell>
          <cell r="D181" t="str">
            <v>NHS Dartford, Gravesham and Swanley CCG</v>
          </cell>
          <cell r="E181" t="str">
            <v>AT</v>
          </cell>
          <cell r="F181" t="str">
            <v>Q67</v>
          </cell>
          <cell r="G181" t="str">
            <v>Kent &amp; Medway</v>
          </cell>
          <cell r="H181" t="str">
            <v>RT</v>
          </cell>
          <cell r="I181" t="str">
            <v>Y57</v>
          </cell>
          <cell r="J181" t="str">
            <v>South</v>
          </cell>
          <cell r="K181">
            <v>275777</v>
          </cell>
          <cell r="L181">
            <v>6200</v>
          </cell>
          <cell r="AC181">
            <v>281977</v>
          </cell>
        </row>
        <row r="182">
          <cell r="C182" t="str">
            <v>09W</v>
          </cell>
          <cell r="D182" t="str">
            <v>NHS Medway CCG</v>
          </cell>
          <cell r="E182" t="str">
            <v>AT</v>
          </cell>
          <cell r="F182" t="str">
            <v>Q67</v>
          </cell>
          <cell r="G182" t="str">
            <v>Kent &amp; Medway</v>
          </cell>
          <cell r="H182" t="str">
            <v>RT</v>
          </cell>
          <cell r="I182" t="str">
            <v>Y57</v>
          </cell>
          <cell r="J182" t="str">
            <v>South</v>
          </cell>
          <cell r="K182">
            <v>314990</v>
          </cell>
          <cell r="L182">
            <v>7090</v>
          </cell>
          <cell r="AC182">
            <v>322080</v>
          </cell>
        </row>
        <row r="183">
          <cell r="C183" t="str">
            <v>10A</v>
          </cell>
          <cell r="D183" t="str">
            <v>NHS South Kent Coast CCG</v>
          </cell>
          <cell r="E183" t="str">
            <v>AT</v>
          </cell>
          <cell r="F183" t="str">
            <v>Q67</v>
          </cell>
          <cell r="G183" t="str">
            <v>Kent &amp; Medway</v>
          </cell>
          <cell r="H183" t="str">
            <v>RT</v>
          </cell>
          <cell r="I183" t="str">
            <v>Y57</v>
          </cell>
          <cell r="J183" t="str">
            <v>South</v>
          </cell>
          <cell r="K183">
            <v>253123</v>
          </cell>
          <cell r="L183">
            <v>4940</v>
          </cell>
          <cell r="AC183">
            <v>258063</v>
          </cell>
        </row>
        <row r="184">
          <cell r="C184" t="str">
            <v>10D</v>
          </cell>
          <cell r="D184" t="str">
            <v>NHS Swale CCG</v>
          </cell>
          <cell r="E184" t="str">
            <v>AT</v>
          </cell>
          <cell r="F184" t="str">
            <v>Q67</v>
          </cell>
          <cell r="G184" t="str">
            <v>Kent &amp; Medway</v>
          </cell>
          <cell r="H184" t="str">
            <v>RT</v>
          </cell>
          <cell r="I184" t="str">
            <v>Y57</v>
          </cell>
          <cell r="J184" t="str">
            <v>South</v>
          </cell>
          <cell r="K184">
            <v>117739</v>
          </cell>
          <cell r="L184">
            <v>2670</v>
          </cell>
          <cell r="AC184">
            <v>120409</v>
          </cell>
        </row>
        <row r="185">
          <cell r="C185" t="str">
            <v>10E</v>
          </cell>
          <cell r="D185" t="str">
            <v>NHS Thanet CCG</v>
          </cell>
          <cell r="E185" t="str">
            <v>AT</v>
          </cell>
          <cell r="F185" t="str">
            <v>Q67</v>
          </cell>
          <cell r="G185" t="str">
            <v>Kent &amp; Medway</v>
          </cell>
          <cell r="H185" t="str">
            <v>RT</v>
          </cell>
          <cell r="I185" t="str">
            <v>Y57</v>
          </cell>
          <cell r="J185" t="str">
            <v>South</v>
          </cell>
          <cell r="K185">
            <v>190259</v>
          </cell>
          <cell r="L185">
            <v>3360</v>
          </cell>
          <cell r="AC185">
            <v>193619</v>
          </cell>
        </row>
        <row r="186">
          <cell r="C186" t="str">
            <v>99J</v>
          </cell>
          <cell r="D186" t="str">
            <v>NHS West Kent CCG</v>
          </cell>
          <cell r="E186" t="str">
            <v>AT</v>
          </cell>
          <cell r="F186" t="str">
            <v>Q67</v>
          </cell>
          <cell r="G186" t="str">
            <v>Kent &amp; Medway</v>
          </cell>
          <cell r="H186" t="str">
            <v>RT</v>
          </cell>
          <cell r="I186" t="str">
            <v>Y57</v>
          </cell>
          <cell r="J186" t="str">
            <v>South</v>
          </cell>
          <cell r="K186">
            <v>466024</v>
          </cell>
          <cell r="L186">
            <v>11700</v>
          </cell>
          <cell r="AC186">
            <v>477724</v>
          </cell>
        </row>
        <row r="187">
          <cell r="C187" t="str">
            <v>09D</v>
          </cell>
          <cell r="D187" t="str">
            <v>NHS Brighton &amp; Hove CCG</v>
          </cell>
          <cell r="E187" t="str">
            <v>AT</v>
          </cell>
          <cell r="F187" t="str">
            <v>Q68</v>
          </cell>
          <cell r="G187" t="str">
            <v>Surrey &amp; Sussex</v>
          </cell>
          <cell r="H187" t="str">
            <v>RT</v>
          </cell>
          <cell r="I187" t="str">
            <v>Y57</v>
          </cell>
          <cell r="J187" t="str">
            <v>South</v>
          </cell>
          <cell r="K187">
            <v>348461</v>
          </cell>
          <cell r="L187">
            <v>7070</v>
          </cell>
          <cell r="AC187">
            <v>355531</v>
          </cell>
        </row>
        <row r="188">
          <cell r="C188" t="str">
            <v>09F</v>
          </cell>
          <cell r="D188" t="str">
            <v>NHS Eastbourne, Hailsham and Seaford CCG</v>
          </cell>
          <cell r="E188" t="str">
            <v>AT</v>
          </cell>
          <cell r="F188" t="str">
            <v>Q68</v>
          </cell>
          <cell r="G188" t="str">
            <v>Surrey &amp; Sussex</v>
          </cell>
          <cell r="H188" t="str">
            <v>RT</v>
          </cell>
          <cell r="I188" t="str">
            <v>Y57</v>
          </cell>
          <cell r="J188" t="str">
            <v>South</v>
          </cell>
          <cell r="K188">
            <v>225275</v>
          </cell>
          <cell r="L188">
            <v>4540</v>
          </cell>
          <cell r="AC188">
            <v>229815</v>
          </cell>
        </row>
        <row r="189">
          <cell r="C189" t="str">
            <v>09G</v>
          </cell>
          <cell r="D189" t="str">
            <v>NHS Coastal West Sussex CCG</v>
          </cell>
          <cell r="E189" t="str">
            <v>AT</v>
          </cell>
          <cell r="F189" t="str">
            <v>Q68</v>
          </cell>
          <cell r="G189" t="str">
            <v>Surrey &amp; Sussex</v>
          </cell>
          <cell r="H189" t="str">
            <v>RT</v>
          </cell>
          <cell r="I189" t="str">
            <v>Y57</v>
          </cell>
          <cell r="J189" t="str">
            <v>South</v>
          </cell>
          <cell r="K189">
            <v>582953</v>
          </cell>
          <cell r="L189">
            <v>11890</v>
          </cell>
          <cell r="AC189">
            <v>594843</v>
          </cell>
        </row>
        <row r="190">
          <cell r="C190" t="str">
            <v>09H</v>
          </cell>
          <cell r="D190" t="str">
            <v>NHS Crawley CCG</v>
          </cell>
          <cell r="E190" t="str">
            <v>AT</v>
          </cell>
          <cell r="F190" t="str">
            <v>Q68</v>
          </cell>
          <cell r="G190" t="str">
            <v>Surrey &amp; Sussex</v>
          </cell>
          <cell r="H190" t="str">
            <v>RT</v>
          </cell>
          <cell r="I190" t="str">
            <v>Y57</v>
          </cell>
          <cell r="J190" t="str">
            <v>South</v>
          </cell>
          <cell r="K190">
            <v>144302</v>
          </cell>
          <cell r="L190">
            <v>3110</v>
          </cell>
          <cell r="AC190">
            <v>147412</v>
          </cell>
        </row>
        <row r="191">
          <cell r="C191" t="str">
            <v>09L</v>
          </cell>
          <cell r="D191" t="str">
            <v>NHS East Surrey CCG</v>
          </cell>
          <cell r="E191" t="str">
            <v>AT</v>
          </cell>
          <cell r="F191" t="str">
            <v>Q68</v>
          </cell>
          <cell r="G191" t="str">
            <v>Surrey &amp; Sussex</v>
          </cell>
          <cell r="H191" t="str">
            <v>RT</v>
          </cell>
          <cell r="I191" t="str">
            <v>Y57</v>
          </cell>
          <cell r="J191" t="str">
            <v>South</v>
          </cell>
          <cell r="K191">
            <v>188146</v>
          </cell>
          <cell r="L191">
            <v>4220</v>
          </cell>
          <cell r="AC191">
            <v>192366</v>
          </cell>
        </row>
        <row r="192">
          <cell r="C192" t="str">
            <v>09N</v>
          </cell>
          <cell r="D192" t="str">
            <v>NHS Guildford and Waverley CCG</v>
          </cell>
          <cell r="E192" t="str">
            <v>AT</v>
          </cell>
          <cell r="F192" t="str">
            <v>Q68</v>
          </cell>
          <cell r="G192" t="str">
            <v>Surrey &amp; Sussex</v>
          </cell>
          <cell r="H192" t="str">
            <v>RT</v>
          </cell>
          <cell r="I192" t="str">
            <v>Y57</v>
          </cell>
          <cell r="J192" t="str">
            <v>South</v>
          </cell>
          <cell r="K192">
            <v>227773</v>
          </cell>
          <cell r="L192">
            <v>5240</v>
          </cell>
          <cell r="AC192">
            <v>233013</v>
          </cell>
        </row>
        <row r="193">
          <cell r="C193" t="str">
            <v>09P</v>
          </cell>
          <cell r="D193" t="str">
            <v>NHS Hastings &amp; Rother CCG</v>
          </cell>
          <cell r="E193" t="str">
            <v>AT</v>
          </cell>
          <cell r="F193" t="str">
            <v>Q68</v>
          </cell>
          <cell r="G193" t="str">
            <v>Surrey &amp; Sussex</v>
          </cell>
          <cell r="H193" t="str">
            <v>RT</v>
          </cell>
          <cell r="I193" t="str">
            <v>Y57</v>
          </cell>
          <cell r="J193" t="str">
            <v>South</v>
          </cell>
          <cell r="K193">
            <v>254190</v>
          </cell>
          <cell r="L193">
            <v>4510</v>
          </cell>
          <cell r="AC193">
            <v>258700</v>
          </cell>
        </row>
        <row r="194">
          <cell r="C194" t="str">
            <v>09X</v>
          </cell>
          <cell r="D194" t="str">
            <v>NHS Horsham and Mid Sussex CCG</v>
          </cell>
          <cell r="E194" t="str">
            <v>AT</v>
          </cell>
          <cell r="F194" t="str">
            <v>Q68</v>
          </cell>
          <cell r="G194" t="str">
            <v>Surrey &amp; Sussex</v>
          </cell>
          <cell r="H194" t="str">
            <v>RT</v>
          </cell>
          <cell r="I194" t="str">
            <v>Y57</v>
          </cell>
          <cell r="J194" t="str">
            <v>South</v>
          </cell>
          <cell r="K194">
            <v>227835</v>
          </cell>
          <cell r="L194">
            <v>5540</v>
          </cell>
          <cell r="AC194">
            <v>233375</v>
          </cell>
        </row>
        <row r="195">
          <cell r="C195" t="str">
            <v>09Y</v>
          </cell>
          <cell r="D195" t="str">
            <v>NHS North West Surrey CCG</v>
          </cell>
          <cell r="E195" t="str">
            <v>AT</v>
          </cell>
          <cell r="F195" t="str">
            <v>Q68</v>
          </cell>
          <cell r="G195" t="str">
            <v>Surrey &amp; Sussex</v>
          </cell>
          <cell r="H195" t="str">
            <v>RT</v>
          </cell>
          <cell r="I195" t="str">
            <v>Y57</v>
          </cell>
          <cell r="J195" t="str">
            <v>South</v>
          </cell>
          <cell r="K195">
            <v>394645</v>
          </cell>
          <cell r="L195">
            <v>8530</v>
          </cell>
          <cell r="AC195">
            <v>403175</v>
          </cell>
        </row>
        <row r="196">
          <cell r="C196" t="str">
            <v>10C</v>
          </cell>
          <cell r="D196" t="str">
            <v>NHS Surrey Heath CCG</v>
          </cell>
          <cell r="E196" t="str">
            <v>AT</v>
          </cell>
          <cell r="F196" t="str">
            <v>Q68</v>
          </cell>
          <cell r="G196" t="str">
            <v>Surrey &amp; Sussex</v>
          </cell>
          <cell r="H196" t="str">
            <v>RT</v>
          </cell>
          <cell r="I196" t="str">
            <v>Y57</v>
          </cell>
          <cell r="J196" t="str">
            <v>South</v>
          </cell>
          <cell r="K196">
            <v>109062</v>
          </cell>
          <cell r="L196">
            <v>2200</v>
          </cell>
          <cell r="AC196">
            <v>111262</v>
          </cell>
        </row>
        <row r="197">
          <cell r="C197" t="str">
            <v>99H</v>
          </cell>
          <cell r="D197" t="str">
            <v>NHS Surrey Downs CCG</v>
          </cell>
          <cell r="E197" t="str">
            <v>AT</v>
          </cell>
          <cell r="F197" t="str">
            <v>Q68</v>
          </cell>
          <cell r="G197" t="str">
            <v>Surrey &amp; Sussex</v>
          </cell>
          <cell r="H197" t="str">
            <v>RT</v>
          </cell>
          <cell r="I197" t="str">
            <v>Y57</v>
          </cell>
          <cell r="J197" t="str">
            <v>South</v>
          </cell>
          <cell r="K197">
            <v>314358</v>
          </cell>
          <cell r="L197">
            <v>7050</v>
          </cell>
          <cell r="AC197">
            <v>321408</v>
          </cell>
        </row>
        <row r="198">
          <cell r="C198" t="str">
            <v>99K</v>
          </cell>
          <cell r="D198" t="str">
            <v>NHS High Weald Lewes Havens CCG</v>
          </cell>
          <cell r="E198" t="str">
            <v>AT</v>
          </cell>
          <cell r="F198" t="str">
            <v>Q68</v>
          </cell>
          <cell r="G198" t="str">
            <v>Surrey &amp; Sussex</v>
          </cell>
          <cell r="H198" t="str">
            <v>RT</v>
          </cell>
          <cell r="I198" t="str">
            <v>Y57</v>
          </cell>
          <cell r="J198" t="str">
            <v>South</v>
          </cell>
          <cell r="K198">
            <v>191788</v>
          </cell>
          <cell r="L198">
            <v>4070.0000000000005</v>
          </cell>
          <cell r="AC198">
            <v>195858</v>
          </cell>
        </row>
        <row r="199">
          <cell r="C199" t="str">
            <v>10G</v>
          </cell>
          <cell r="D199" t="str">
            <v>NHS Bracknell and Ascot CCG</v>
          </cell>
          <cell r="E199" t="str">
            <v>AT</v>
          </cell>
          <cell r="F199" t="str">
            <v>Q69</v>
          </cell>
          <cell r="G199" t="str">
            <v>Thames Valley</v>
          </cell>
          <cell r="H199" t="str">
            <v>RT</v>
          </cell>
          <cell r="I199" t="str">
            <v>Y57</v>
          </cell>
          <cell r="J199" t="str">
            <v>South</v>
          </cell>
          <cell r="K199">
            <v>132917</v>
          </cell>
          <cell r="L199">
            <v>3350</v>
          </cell>
          <cell r="AC199">
            <v>136267</v>
          </cell>
        </row>
        <row r="200">
          <cell r="C200" t="str">
            <v>10H</v>
          </cell>
          <cell r="D200" t="str">
            <v>NHS Chiltern CCG</v>
          </cell>
          <cell r="E200" t="str">
            <v>AT</v>
          </cell>
          <cell r="F200" t="str">
            <v>Q69</v>
          </cell>
          <cell r="G200" t="str">
            <v>Thames Valley</v>
          </cell>
          <cell r="H200" t="str">
            <v>RT</v>
          </cell>
          <cell r="I200" t="str">
            <v>Y57</v>
          </cell>
          <cell r="J200" t="str">
            <v>South</v>
          </cell>
          <cell r="K200">
            <v>305931</v>
          </cell>
          <cell r="L200">
            <v>7900</v>
          </cell>
          <cell r="AC200">
            <v>313831</v>
          </cell>
        </row>
        <row r="201">
          <cell r="C201" t="str">
            <v>10M</v>
          </cell>
          <cell r="D201" t="str">
            <v>NHS Newbury and District CCG</v>
          </cell>
          <cell r="E201" t="str">
            <v>AT</v>
          </cell>
          <cell r="F201" t="str">
            <v>Q69</v>
          </cell>
          <cell r="G201" t="str">
            <v>Thames Valley</v>
          </cell>
          <cell r="H201" t="str">
            <v>RT</v>
          </cell>
          <cell r="I201" t="str">
            <v>Y57</v>
          </cell>
          <cell r="J201" t="str">
            <v>South</v>
          </cell>
          <cell r="K201">
            <v>110605</v>
          </cell>
          <cell r="L201">
            <v>2780</v>
          </cell>
          <cell r="AC201">
            <v>113385</v>
          </cell>
        </row>
        <row r="202">
          <cell r="C202" t="str">
            <v>10N</v>
          </cell>
          <cell r="D202" t="str">
            <v>NHS North &amp; West Reading CCG</v>
          </cell>
          <cell r="E202" t="str">
            <v>AT</v>
          </cell>
          <cell r="F202" t="str">
            <v>Q69</v>
          </cell>
          <cell r="G202" t="str">
            <v>Thames Valley</v>
          </cell>
          <cell r="H202" t="str">
            <v>RT</v>
          </cell>
          <cell r="I202" t="str">
            <v>Y57</v>
          </cell>
          <cell r="J202" t="str">
            <v>South</v>
          </cell>
          <cell r="K202">
            <v>107385</v>
          </cell>
          <cell r="L202">
            <v>2500</v>
          </cell>
          <cell r="AC202">
            <v>109885</v>
          </cell>
        </row>
        <row r="203">
          <cell r="C203" t="str">
            <v>10Q</v>
          </cell>
          <cell r="D203" t="str">
            <v>NHS Oxfordshire CCG</v>
          </cell>
          <cell r="E203" t="str">
            <v>AT</v>
          </cell>
          <cell r="F203" t="str">
            <v>Q69</v>
          </cell>
          <cell r="G203" t="str">
            <v>Thames Valley</v>
          </cell>
          <cell r="H203" t="str">
            <v>RT</v>
          </cell>
          <cell r="I203" t="str">
            <v>Y57</v>
          </cell>
          <cell r="J203" t="str">
            <v>South</v>
          </cell>
          <cell r="K203">
            <v>645566</v>
          </cell>
          <cell r="L203">
            <v>16260.000000000002</v>
          </cell>
          <cell r="AC203">
            <v>661826</v>
          </cell>
        </row>
        <row r="204">
          <cell r="C204" t="str">
            <v>10T</v>
          </cell>
          <cell r="D204" t="str">
            <v>NHS Slough CCG</v>
          </cell>
          <cell r="E204" t="str">
            <v>AT</v>
          </cell>
          <cell r="F204" t="str">
            <v>Q69</v>
          </cell>
          <cell r="G204" t="str">
            <v>Thames Valley</v>
          </cell>
          <cell r="H204" t="str">
            <v>RT</v>
          </cell>
          <cell r="I204" t="str">
            <v>Y57</v>
          </cell>
          <cell r="J204" t="str">
            <v>South</v>
          </cell>
          <cell r="K204">
            <v>150492</v>
          </cell>
          <cell r="L204">
            <v>3480</v>
          </cell>
          <cell r="AC204">
            <v>153972</v>
          </cell>
        </row>
        <row r="205">
          <cell r="C205" t="str">
            <v>10W</v>
          </cell>
          <cell r="D205" t="str">
            <v>NHS South Reading CCG</v>
          </cell>
          <cell r="E205" t="str">
            <v>AT</v>
          </cell>
          <cell r="F205" t="str">
            <v>Q69</v>
          </cell>
          <cell r="G205" t="str">
            <v>Thames Valley</v>
          </cell>
          <cell r="H205" t="str">
            <v>RT</v>
          </cell>
          <cell r="I205" t="str">
            <v>Y57</v>
          </cell>
          <cell r="J205" t="str">
            <v>South</v>
          </cell>
          <cell r="K205">
            <v>116366</v>
          </cell>
          <cell r="L205">
            <v>2950</v>
          </cell>
          <cell r="AC205">
            <v>119316</v>
          </cell>
        </row>
        <row r="206">
          <cell r="C206" t="str">
            <v>10Y</v>
          </cell>
          <cell r="D206" t="str">
            <v>NHS Aylesbury Vale CCG</v>
          </cell>
          <cell r="E206" t="str">
            <v>AT</v>
          </cell>
          <cell r="F206" t="str">
            <v>Q69</v>
          </cell>
          <cell r="G206" t="str">
            <v>Thames Valley</v>
          </cell>
          <cell r="H206" t="str">
            <v>RT</v>
          </cell>
          <cell r="I206" t="str">
            <v>Y57</v>
          </cell>
          <cell r="J206" t="str">
            <v>South</v>
          </cell>
          <cell r="K206">
            <v>199565</v>
          </cell>
          <cell r="L206">
            <v>4890</v>
          </cell>
          <cell r="AC206">
            <v>204455</v>
          </cell>
        </row>
        <row r="207">
          <cell r="C207" t="str">
            <v>11C</v>
          </cell>
          <cell r="D207" t="str">
            <v>NHS Windsor, Ascot and Maidenhead CCG</v>
          </cell>
          <cell r="E207" t="str">
            <v>AT</v>
          </cell>
          <cell r="F207" t="str">
            <v>Q69</v>
          </cell>
          <cell r="G207" t="str">
            <v>Thames Valley</v>
          </cell>
          <cell r="H207" t="str">
            <v>RT</v>
          </cell>
          <cell r="I207" t="str">
            <v>Y57</v>
          </cell>
          <cell r="J207" t="str">
            <v>South</v>
          </cell>
          <cell r="K207">
            <v>144405</v>
          </cell>
          <cell r="L207">
            <v>3610</v>
          </cell>
          <cell r="AC207">
            <v>148015</v>
          </cell>
        </row>
        <row r="208">
          <cell r="C208" t="str">
            <v>11D</v>
          </cell>
          <cell r="D208" t="str">
            <v>NHS Wokingham CCG</v>
          </cell>
          <cell r="E208" t="str">
            <v>AT</v>
          </cell>
          <cell r="F208" t="str">
            <v>Q69</v>
          </cell>
          <cell r="G208" t="str">
            <v>Thames Valley</v>
          </cell>
          <cell r="H208" t="str">
            <v>RT</v>
          </cell>
          <cell r="I208" t="str">
            <v>Y57</v>
          </cell>
          <cell r="J208" t="str">
            <v>South</v>
          </cell>
          <cell r="K208">
            <v>145091</v>
          </cell>
          <cell r="L208">
            <v>3770</v>
          </cell>
          <cell r="AC208">
            <v>148861</v>
          </cell>
        </row>
        <row r="209">
          <cell r="C209" t="str">
            <v>10J</v>
          </cell>
          <cell r="D209" t="str">
            <v>NHS North Hampshire CCG</v>
          </cell>
          <cell r="E209" t="str">
            <v>AT</v>
          </cell>
          <cell r="F209" t="str">
            <v>Q70</v>
          </cell>
          <cell r="G209" t="str">
            <v>Wessex</v>
          </cell>
          <cell r="H209" t="str">
            <v>RT</v>
          </cell>
          <cell r="I209" t="str">
            <v>Y57</v>
          </cell>
          <cell r="J209" t="str">
            <v>South</v>
          </cell>
          <cell r="K209">
            <v>206515</v>
          </cell>
          <cell r="L209">
            <v>5220</v>
          </cell>
          <cell r="AC209">
            <v>211735</v>
          </cell>
        </row>
        <row r="210">
          <cell r="C210" t="str">
            <v>10K</v>
          </cell>
          <cell r="D210" t="str">
            <v>NHS Fareham and Gosport CCG</v>
          </cell>
          <cell r="E210" t="str">
            <v>AT</v>
          </cell>
          <cell r="F210" t="str">
            <v>Q70</v>
          </cell>
          <cell r="G210" t="str">
            <v>Wessex</v>
          </cell>
          <cell r="H210" t="str">
            <v>RT</v>
          </cell>
          <cell r="I210" t="str">
            <v>Y57</v>
          </cell>
          <cell r="J210" t="str">
            <v>South</v>
          </cell>
          <cell r="K210">
            <v>196338</v>
          </cell>
          <cell r="L210">
            <v>4910</v>
          </cell>
          <cell r="AC210">
            <v>201248</v>
          </cell>
        </row>
        <row r="211">
          <cell r="C211" t="str">
            <v>10L</v>
          </cell>
          <cell r="D211" t="str">
            <v>NHS Isle of Wight CCG</v>
          </cell>
          <cell r="E211" t="str">
            <v>AT</v>
          </cell>
          <cell r="F211" t="str">
            <v>Q70</v>
          </cell>
          <cell r="G211" t="str">
            <v>Wessex</v>
          </cell>
          <cell r="H211" t="str">
            <v>RT</v>
          </cell>
          <cell r="I211" t="str">
            <v>Y57</v>
          </cell>
          <cell r="J211" t="str">
            <v>South</v>
          </cell>
          <cell r="K211">
            <v>193410</v>
          </cell>
          <cell r="L211">
            <v>3490</v>
          </cell>
          <cell r="AC211">
            <v>196900</v>
          </cell>
        </row>
        <row r="212">
          <cell r="C212" t="str">
            <v>10R</v>
          </cell>
          <cell r="D212" t="str">
            <v>NHS Portsmouth CCG</v>
          </cell>
          <cell r="E212" t="str">
            <v>AT</v>
          </cell>
          <cell r="F212" t="str">
            <v>Q70</v>
          </cell>
          <cell r="G212" t="str">
            <v>Wessex</v>
          </cell>
          <cell r="H212" t="str">
            <v>RT</v>
          </cell>
          <cell r="I212" t="str">
            <v>Y57</v>
          </cell>
          <cell r="J212" t="str">
            <v>South</v>
          </cell>
          <cell r="K212">
            <v>238193</v>
          </cell>
          <cell r="L212">
            <v>5280</v>
          </cell>
          <cell r="AC212">
            <v>243473</v>
          </cell>
        </row>
        <row r="213">
          <cell r="C213" t="str">
            <v>10V</v>
          </cell>
          <cell r="D213" t="str">
            <v>NHS South Eastern Hampshire CCG</v>
          </cell>
          <cell r="E213" t="str">
            <v>AT</v>
          </cell>
          <cell r="F213" t="str">
            <v>Q70</v>
          </cell>
          <cell r="G213" t="str">
            <v>Wessex</v>
          </cell>
          <cell r="H213" t="str">
            <v>RT</v>
          </cell>
          <cell r="I213" t="str">
            <v>Y57</v>
          </cell>
          <cell r="J213" t="str">
            <v>South</v>
          </cell>
          <cell r="K213">
            <v>210343</v>
          </cell>
          <cell r="L213">
            <v>5060</v>
          </cell>
          <cell r="AC213">
            <v>215403</v>
          </cell>
        </row>
        <row r="214">
          <cell r="C214" t="str">
            <v>10X</v>
          </cell>
          <cell r="D214" t="str">
            <v>NHS Southampton CCG</v>
          </cell>
          <cell r="E214" t="str">
            <v>AT</v>
          </cell>
          <cell r="F214" t="str">
            <v>Q70</v>
          </cell>
          <cell r="G214" t="str">
            <v>Wessex</v>
          </cell>
          <cell r="H214" t="str">
            <v>RT</v>
          </cell>
          <cell r="I214" t="str">
            <v>Y57</v>
          </cell>
          <cell r="J214" t="str">
            <v>South</v>
          </cell>
          <cell r="K214">
            <v>272132</v>
          </cell>
          <cell r="L214">
            <v>6380</v>
          </cell>
          <cell r="AC214">
            <v>278512</v>
          </cell>
        </row>
        <row r="215">
          <cell r="C215" t="str">
            <v>11A</v>
          </cell>
          <cell r="D215" t="str">
            <v>NHS West Hampshire CCG</v>
          </cell>
          <cell r="E215" t="str">
            <v>AT</v>
          </cell>
          <cell r="F215" t="str">
            <v>Q70</v>
          </cell>
          <cell r="G215" t="str">
            <v>Wessex</v>
          </cell>
          <cell r="H215" t="str">
            <v>RT</v>
          </cell>
          <cell r="I215" t="str">
            <v>Y57</v>
          </cell>
          <cell r="J215" t="str">
            <v>South</v>
          </cell>
          <cell r="K215">
            <v>570234</v>
          </cell>
          <cell r="L215">
            <v>13240</v>
          </cell>
          <cell r="AC215">
            <v>583474</v>
          </cell>
        </row>
        <row r="216">
          <cell r="C216" t="str">
            <v>11J</v>
          </cell>
          <cell r="D216" t="str">
            <v>NHS Dorset CCG</v>
          </cell>
          <cell r="E216" t="str">
            <v>AT</v>
          </cell>
          <cell r="F216" t="str">
            <v>Q70</v>
          </cell>
          <cell r="G216" t="str">
            <v>Wessex</v>
          </cell>
          <cell r="H216" t="str">
            <v>RT</v>
          </cell>
          <cell r="I216" t="str">
            <v>Y57</v>
          </cell>
          <cell r="J216" t="str">
            <v>South</v>
          </cell>
          <cell r="K216">
            <v>896682</v>
          </cell>
          <cell r="L216">
            <v>18730</v>
          </cell>
          <cell r="AC216">
            <v>915412</v>
          </cell>
        </row>
        <row r="217">
          <cell r="C217" t="str">
            <v>99M</v>
          </cell>
          <cell r="D217" t="str">
            <v>NHS North East Hampshire and Farnham CCG</v>
          </cell>
          <cell r="E217" t="str">
            <v>AT</v>
          </cell>
          <cell r="F217" t="str">
            <v>Q70</v>
          </cell>
          <cell r="G217" t="str">
            <v>Wessex</v>
          </cell>
          <cell r="H217" t="str">
            <v>RT</v>
          </cell>
          <cell r="I217" t="str">
            <v>Y57</v>
          </cell>
          <cell r="J217" t="str">
            <v>South</v>
          </cell>
          <cell r="K217">
            <v>228440</v>
          </cell>
          <cell r="L217">
            <v>5210</v>
          </cell>
          <cell r="AC217">
            <v>233650</v>
          </cell>
        </row>
        <row r="218">
          <cell r="C218" t="str">
            <v>Q53</v>
          </cell>
          <cell r="D218" t="str">
            <v>Arden, Herefordshire &amp; Worcestershire</v>
          </cell>
          <cell r="E218" t="str">
            <v>RT</v>
          </cell>
          <cell r="F218" t="str">
            <v>Y55</v>
          </cell>
          <cell r="G218" t="str">
            <v>Midlands &amp; East</v>
          </cell>
          <cell r="H218" t="str">
            <v>NT</v>
          </cell>
          <cell r="I218"/>
          <cell r="M218">
            <v>25236</v>
          </cell>
          <cell r="N218">
            <v>185545</v>
          </cell>
          <cell r="O218">
            <v>152211.46970365528</v>
          </cell>
          <cell r="P218">
            <v>4563</v>
          </cell>
          <cell r="Q218">
            <v>2068</v>
          </cell>
          <cell r="R218">
            <v>0</v>
          </cell>
          <cell r="T218">
            <v>0</v>
          </cell>
          <cell r="U218">
            <v>0</v>
          </cell>
          <cell r="V218">
            <v>46514.537931571824</v>
          </cell>
          <cell r="AC218">
            <v>416138.00763522711</v>
          </cell>
        </row>
        <row r="219">
          <cell r="C219" t="str">
            <v>Q54</v>
          </cell>
          <cell r="D219" t="str">
            <v>Birmingham and the Black Country</v>
          </cell>
          <cell r="E219" t="str">
            <v>RT</v>
          </cell>
          <cell r="F219" t="str">
            <v>Y55</v>
          </cell>
          <cell r="G219" t="str">
            <v>Midlands &amp; East</v>
          </cell>
          <cell r="H219" t="str">
            <v>NT</v>
          </cell>
          <cell r="I219"/>
          <cell r="M219">
            <v>45414</v>
          </cell>
          <cell r="N219">
            <v>266276</v>
          </cell>
          <cell r="O219">
            <v>268819.66841399355</v>
          </cell>
          <cell r="P219">
            <v>9986</v>
          </cell>
          <cell r="Q219">
            <v>19790</v>
          </cell>
          <cell r="R219">
            <v>1304678.763</v>
          </cell>
          <cell r="T219">
            <v>0</v>
          </cell>
          <cell r="U219">
            <v>0</v>
          </cell>
          <cell r="V219">
            <v>82030.22049592495</v>
          </cell>
          <cell r="AC219">
            <v>1996994.6519099188</v>
          </cell>
        </row>
        <row r="220">
          <cell r="C220" t="str">
            <v>Q55</v>
          </cell>
          <cell r="D220" t="str">
            <v>Derbyshire and Nottinghamshire</v>
          </cell>
          <cell r="E220" t="str">
            <v>RT</v>
          </cell>
          <cell r="F220" t="str">
            <v>Y55</v>
          </cell>
          <cell r="G220" t="str">
            <v>Midlands &amp; East</v>
          </cell>
          <cell r="H220" t="str">
            <v>NT</v>
          </cell>
          <cell r="I220"/>
          <cell r="M220">
            <v>35265</v>
          </cell>
          <cell r="N220">
            <v>222027</v>
          </cell>
          <cell r="O220">
            <v>191536.52246064477</v>
          </cell>
          <cell r="P220">
            <v>6091</v>
          </cell>
          <cell r="Q220">
            <v>1833</v>
          </cell>
          <cell r="R220">
            <v>0</v>
          </cell>
          <cell r="T220">
            <v>9102.880000000001</v>
          </cell>
          <cell r="U220">
            <v>43841.909</v>
          </cell>
          <cell r="V220">
            <v>66292.730775045391</v>
          </cell>
          <cell r="AC220">
            <v>575990.04223569017</v>
          </cell>
        </row>
        <row r="221">
          <cell r="C221" t="str">
            <v>Q56</v>
          </cell>
          <cell r="D221" t="str">
            <v>East Anglia</v>
          </cell>
          <cell r="E221" t="str">
            <v>RT</v>
          </cell>
          <cell r="F221" t="str">
            <v>Y55</v>
          </cell>
          <cell r="G221" t="str">
            <v>Midlands &amp; East</v>
          </cell>
          <cell r="H221" t="str">
            <v>NT</v>
          </cell>
          <cell r="I221"/>
          <cell r="M221">
            <v>37788</v>
          </cell>
          <cell r="N221">
            <v>269975</v>
          </cell>
          <cell r="O221">
            <v>225300.9545027503</v>
          </cell>
          <cell r="P221">
            <v>8194</v>
          </cell>
          <cell r="Q221">
            <v>1516</v>
          </cell>
          <cell r="R221">
            <v>924725.13522499998</v>
          </cell>
          <cell r="T221">
            <v>0</v>
          </cell>
          <cell r="U221">
            <v>38054</v>
          </cell>
          <cell r="V221">
            <v>74641.726483707957</v>
          </cell>
          <cell r="AC221">
            <v>1580194.8162114583</v>
          </cell>
        </row>
        <row r="222">
          <cell r="C222" t="str">
            <v>Q57</v>
          </cell>
          <cell r="D222" t="str">
            <v>Essex</v>
          </cell>
          <cell r="E222" t="str">
            <v>RT</v>
          </cell>
          <cell r="F222" t="str">
            <v>Y55</v>
          </cell>
          <cell r="G222" t="str">
            <v>Midlands &amp; East</v>
          </cell>
          <cell r="H222" t="str">
            <v>NT</v>
          </cell>
          <cell r="I222"/>
          <cell r="M222">
            <v>26478</v>
          </cell>
          <cell r="N222">
            <v>182485</v>
          </cell>
          <cell r="O222">
            <v>155798.91018835496</v>
          </cell>
          <cell r="P222">
            <v>6806</v>
          </cell>
          <cell r="Q222">
            <v>1536</v>
          </cell>
          <cell r="R222">
            <v>0</v>
          </cell>
          <cell r="T222">
            <v>0</v>
          </cell>
          <cell r="U222">
            <v>0</v>
          </cell>
          <cell r="V222">
            <v>54647.419038406741</v>
          </cell>
          <cell r="AC222">
            <v>427751.32922676171</v>
          </cell>
        </row>
        <row r="223">
          <cell r="C223" t="str">
            <v>Q58</v>
          </cell>
          <cell r="D223" t="str">
            <v>Hertfordshire and the South Midlands</v>
          </cell>
          <cell r="E223" t="str">
            <v>RT</v>
          </cell>
          <cell r="F223" t="str">
            <v>Y55</v>
          </cell>
          <cell r="G223" t="str">
            <v>Midlands &amp; East</v>
          </cell>
          <cell r="H223" t="str">
            <v>NT</v>
          </cell>
          <cell r="I223"/>
          <cell r="M223">
            <v>35915</v>
          </cell>
          <cell r="N223">
            <v>290649</v>
          </cell>
          <cell r="O223">
            <v>253913.74274367327</v>
          </cell>
          <cell r="P223">
            <v>8133</v>
          </cell>
          <cell r="Q223">
            <v>1068</v>
          </cell>
          <cell r="R223">
            <v>0</v>
          </cell>
          <cell r="T223">
            <v>0</v>
          </cell>
          <cell r="U223">
            <v>0</v>
          </cell>
          <cell r="V223">
            <v>77985.436832853753</v>
          </cell>
          <cell r="AC223">
            <v>667664.17957652698</v>
          </cell>
        </row>
        <row r="224">
          <cell r="C224" t="str">
            <v>Q59</v>
          </cell>
          <cell r="D224" t="str">
            <v>Leicestershire and Lincolnshire</v>
          </cell>
          <cell r="E224" t="str">
            <v>RT</v>
          </cell>
          <cell r="F224" t="str">
            <v>Y55</v>
          </cell>
          <cell r="G224" t="str">
            <v>Midlands &amp; East</v>
          </cell>
          <cell r="H224" t="str">
            <v>NT</v>
          </cell>
          <cell r="I224"/>
          <cell r="M224">
            <v>26814</v>
          </cell>
          <cell r="N224">
            <v>199842</v>
          </cell>
          <cell r="O224">
            <v>159289.29505581764</v>
          </cell>
          <cell r="P224">
            <v>5769</v>
          </cell>
          <cell r="Q224">
            <v>-808</v>
          </cell>
          <cell r="R224">
            <v>899556.5022000001</v>
          </cell>
          <cell r="T224">
            <v>0</v>
          </cell>
          <cell r="U224">
            <v>0</v>
          </cell>
          <cell r="V224">
            <v>58384.591934998985</v>
          </cell>
          <cell r="AC224">
            <v>1348847.3891908168</v>
          </cell>
        </row>
        <row r="225">
          <cell r="C225" t="str">
            <v>Q60</v>
          </cell>
          <cell r="D225" t="str">
            <v>Shropshire and Staffordshire</v>
          </cell>
          <cell r="E225" t="str">
            <v>RT</v>
          </cell>
          <cell r="F225" t="str">
            <v>Y55</v>
          </cell>
          <cell r="G225" t="str">
            <v>Midlands &amp; East</v>
          </cell>
          <cell r="H225" t="str">
            <v>NT</v>
          </cell>
          <cell r="I225"/>
          <cell r="M225">
            <v>25204</v>
          </cell>
          <cell r="N225">
            <v>184244</v>
          </cell>
          <cell r="O225">
            <v>143887.51196666632</v>
          </cell>
          <cell r="P225">
            <v>3256</v>
          </cell>
          <cell r="Q225">
            <v>4870</v>
          </cell>
          <cell r="R225">
            <v>0</v>
          </cell>
          <cell r="T225">
            <v>0</v>
          </cell>
          <cell r="U225">
            <v>42364.78</v>
          </cell>
          <cell r="V225">
            <v>51666.074113664043</v>
          </cell>
          <cell r="AC225">
            <v>455492.36608033039</v>
          </cell>
        </row>
        <row r="226">
          <cell r="C226" t="str">
            <v>Q44</v>
          </cell>
          <cell r="D226" t="str">
            <v>Cheshire, Warrington &amp; Wirral</v>
          </cell>
          <cell r="E226" t="str">
            <v>RT</v>
          </cell>
          <cell r="F226" t="str">
            <v>Y54</v>
          </cell>
          <cell r="G226" t="str">
            <v>North</v>
          </cell>
          <cell r="H226" t="str">
            <v>NT</v>
          </cell>
          <cell r="I226"/>
          <cell r="M226">
            <v>19836</v>
          </cell>
          <cell r="N226">
            <v>144095</v>
          </cell>
          <cell r="O226">
            <v>131608.52600000001</v>
          </cell>
          <cell r="P226">
            <v>4481</v>
          </cell>
          <cell r="Q226">
            <v>942</v>
          </cell>
          <cell r="R226">
            <v>1722012.673</v>
          </cell>
          <cell r="T226">
            <v>0</v>
          </cell>
          <cell r="U226">
            <v>0</v>
          </cell>
          <cell r="V226">
            <v>37037.127878595333</v>
          </cell>
          <cell r="AC226">
            <v>2060012.3268785954</v>
          </cell>
        </row>
        <row r="227">
          <cell r="C227" t="str">
            <v>Q45</v>
          </cell>
          <cell r="D227" t="str">
            <v>Durham, Darlington &amp; Tees</v>
          </cell>
          <cell r="E227" t="str">
            <v>RT</v>
          </cell>
          <cell r="F227" t="str">
            <v>Y54</v>
          </cell>
          <cell r="G227" t="str">
            <v>North</v>
          </cell>
          <cell r="H227" t="str">
            <v>NT</v>
          </cell>
          <cell r="I227"/>
          <cell r="M227">
            <v>22005</v>
          </cell>
          <cell r="N227">
            <v>134883</v>
          </cell>
          <cell r="O227">
            <v>139377.962</v>
          </cell>
          <cell r="P227">
            <v>6405</v>
          </cell>
          <cell r="Q227">
            <v>2440</v>
          </cell>
          <cell r="R227">
            <v>0</v>
          </cell>
          <cell r="T227">
            <v>0</v>
          </cell>
          <cell r="U227">
            <v>28577</v>
          </cell>
          <cell r="V227">
            <v>47265.449029724579</v>
          </cell>
          <cell r="AC227">
            <v>380953.41102972458</v>
          </cell>
        </row>
        <row r="228">
          <cell r="C228" t="str">
            <v>Q46</v>
          </cell>
          <cell r="D228" t="str">
            <v>Greater Manchester</v>
          </cell>
          <cell r="E228" t="str">
            <v>RT</v>
          </cell>
          <cell r="F228" t="str">
            <v>Y54</v>
          </cell>
          <cell r="G228" t="str">
            <v>North</v>
          </cell>
          <cell r="H228" t="str">
            <v>NT</v>
          </cell>
          <cell r="I228"/>
          <cell r="M228">
            <v>47948</v>
          </cell>
          <cell r="N228">
            <v>291970</v>
          </cell>
          <cell r="O228">
            <v>339877.37399999995</v>
          </cell>
          <cell r="P228">
            <v>10580.777</v>
          </cell>
          <cell r="Q228">
            <v>11761</v>
          </cell>
          <cell r="R228">
            <v>0</v>
          </cell>
          <cell r="T228">
            <v>0</v>
          </cell>
          <cell r="U228">
            <v>0</v>
          </cell>
          <cell r="V228">
            <v>92572.493968866023</v>
          </cell>
          <cell r="AC228">
            <v>794709.64496886602</v>
          </cell>
        </row>
        <row r="229">
          <cell r="C229" t="str">
            <v>Q47</v>
          </cell>
          <cell r="D229" t="str">
            <v>Lancashire</v>
          </cell>
          <cell r="E229" t="str">
            <v>RT</v>
          </cell>
          <cell r="F229" t="str">
            <v>Y54</v>
          </cell>
          <cell r="G229" t="str">
            <v>North</v>
          </cell>
          <cell r="H229" t="str">
            <v>NT</v>
          </cell>
          <cell r="I229"/>
          <cell r="M229">
            <v>25721</v>
          </cell>
          <cell r="N229">
            <v>160471</v>
          </cell>
          <cell r="O229">
            <v>165812.01799999998</v>
          </cell>
          <cell r="P229">
            <v>6625</v>
          </cell>
          <cell r="Q229">
            <v>6278</v>
          </cell>
          <cell r="R229">
            <v>0</v>
          </cell>
          <cell r="T229">
            <v>0</v>
          </cell>
          <cell r="U229">
            <v>50659.805</v>
          </cell>
          <cell r="V229">
            <v>45653.544684521425</v>
          </cell>
          <cell r="AC229">
            <v>461220.36768452142</v>
          </cell>
        </row>
        <row r="230">
          <cell r="C230" t="str">
            <v>Q48</v>
          </cell>
          <cell r="D230" t="str">
            <v>Merseyside</v>
          </cell>
          <cell r="E230" t="str">
            <v>RT</v>
          </cell>
          <cell r="F230" t="str">
            <v>Y54</v>
          </cell>
          <cell r="G230" t="str">
            <v>North</v>
          </cell>
          <cell r="H230" t="str">
            <v>NT</v>
          </cell>
          <cell r="I230"/>
          <cell r="M230">
            <v>25273</v>
          </cell>
          <cell r="N230">
            <v>132446</v>
          </cell>
          <cell r="O230">
            <v>149726.712</v>
          </cell>
          <cell r="P230">
            <v>7077</v>
          </cell>
          <cell r="Q230">
            <v>2277</v>
          </cell>
          <cell r="R230">
            <v>0</v>
          </cell>
          <cell r="T230">
            <v>0</v>
          </cell>
          <cell r="U230">
            <v>0</v>
          </cell>
          <cell r="V230">
            <v>46716.07941698526</v>
          </cell>
          <cell r="AC230">
            <v>363515.79141698527</v>
          </cell>
        </row>
        <row r="231">
          <cell r="C231" t="str">
            <v>Q49</v>
          </cell>
          <cell r="D231" t="str">
            <v>Cumbria, Northumb, Tyne &amp; Wear</v>
          </cell>
          <cell r="E231" t="str">
            <v>RT</v>
          </cell>
          <cell r="F231" t="str">
            <v>Y54</v>
          </cell>
          <cell r="G231" t="str">
            <v>North</v>
          </cell>
          <cell r="H231" t="str">
            <v>NT</v>
          </cell>
          <cell r="I231"/>
          <cell r="M231">
            <v>36425</v>
          </cell>
          <cell r="N231">
            <v>215104</v>
          </cell>
          <cell r="O231">
            <v>206886.44799999997</v>
          </cell>
          <cell r="P231">
            <v>12503</v>
          </cell>
          <cell r="Q231">
            <v>5802</v>
          </cell>
          <cell r="R231">
            <v>651979.72699999996</v>
          </cell>
          <cell r="T231">
            <v>0</v>
          </cell>
          <cell r="U231">
            <v>0</v>
          </cell>
          <cell r="V231">
            <v>70540.405049066205</v>
          </cell>
          <cell r="AC231">
            <v>1199240.5800490661</v>
          </cell>
        </row>
        <row r="232">
          <cell r="C232" t="str">
            <v>Q50</v>
          </cell>
          <cell r="D232" t="str">
            <v>North Yorkshire and The Humber</v>
          </cell>
          <cell r="E232" t="str">
            <v>RT</v>
          </cell>
          <cell r="F232" t="str">
            <v>Y54</v>
          </cell>
          <cell r="G232" t="str">
            <v>North</v>
          </cell>
          <cell r="H232" t="str">
            <v>NT</v>
          </cell>
          <cell r="I232"/>
          <cell r="M232">
            <v>27184</v>
          </cell>
          <cell r="N232">
            <v>191636</v>
          </cell>
          <cell r="O232">
            <v>172952.09600000002</v>
          </cell>
          <cell r="P232">
            <v>6050</v>
          </cell>
          <cell r="Q232">
            <v>9805</v>
          </cell>
          <cell r="R232">
            <v>0</v>
          </cell>
          <cell r="T232">
            <v>6251.8119999999999</v>
          </cell>
          <cell r="U232">
            <v>0</v>
          </cell>
          <cell r="V232">
            <v>53398.34308415436</v>
          </cell>
          <cell r="AC232">
            <v>467277.25108415436</v>
          </cell>
        </row>
        <row r="233">
          <cell r="C233" t="str">
            <v>Q51</v>
          </cell>
          <cell r="D233" t="str">
            <v>South Yorkshire and Bassetlaw</v>
          </cell>
          <cell r="E233" t="str">
            <v>RT</v>
          </cell>
          <cell r="F233" t="str">
            <v>Y54</v>
          </cell>
          <cell r="G233" t="str">
            <v>North</v>
          </cell>
          <cell r="H233" t="str">
            <v>NT</v>
          </cell>
          <cell r="I233"/>
          <cell r="M233">
            <v>24334</v>
          </cell>
          <cell r="N233">
            <v>169477</v>
          </cell>
          <cell r="O233">
            <v>178373.45400000003</v>
          </cell>
          <cell r="P233">
            <v>3861</v>
          </cell>
          <cell r="Q233">
            <v>4828</v>
          </cell>
          <cell r="R233">
            <v>1085724.754</v>
          </cell>
          <cell r="T233">
            <v>0</v>
          </cell>
          <cell r="U233">
            <v>0</v>
          </cell>
          <cell r="V233">
            <v>46175.503706982759</v>
          </cell>
          <cell r="AC233">
            <v>1512773.7117069829</v>
          </cell>
        </row>
        <row r="234">
          <cell r="C234" t="str">
            <v>Q52</v>
          </cell>
          <cell r="D234" t="str">
            <v>West Yorkshire</v>
          </cell>
          <cell r="E234" t="str">
            <v>RT</v>
          </cell>
          <cell r="F234" t="str">
            <v>Y54</v>
          </cell>
          <cell r="G234" t="str">
            <v>North</v>
          </cell>
          <cell r="H234" t="str">
            <v>NT</v>
          </cell>
          <cell r="I234"/>
          <cell r="M234">
            <v>35925</v>
          </cell>
          <cell r="N234">
            <v>280802</v>
          </cell>
          <cell r="O234">
            <v>252122.74600000004</v>
          </cell>
          <cell r="P234">
            <v>6981</v>
          </cell>
          <cell r="Q234">
            <v>4346</v>
          </cell>
          <cell r="R234">
            <v>0</v>
          </cell>
          <cell r="T234">
            <v>0</v>
          </cell>
          <cell r="U234">
            <v>44391.664470000003</v>
          </cell>
          <cell r="V234">
            <v>75713.027409899354</v>
          </cell>
          <cell r="AC234">
            <v>700281.4378798994</v>
          </cell>
        </row>
        <row r="235">
          <cell r="C235" t="str">
            <v>Q64</v>
          </cell>
          <cell r="D235" t="str">
            <v>Bath, Gloucester, Swindon &amp; Wiltshire</v>
          </cell>
          <cell r="E235" t="str">
            <v>RT</v>
          </cell>
          <cell r="F235" t="str">
            <v>Y57</v>
          </cell>
          <cell r="G235" t="str">
            <v>South</v>
          </cell>
          <cell r="H235" t="str">
            <v>NT</v>
          </cell>
          <cell r="I235"/>
          <cell r="M235">
            <v>20945</v>
          </cell>
          <cell r="N235">
            <v>155805</v>
          </cell>
          <cell r="O235">
            <v>125721.54200000002</v>
          </cell>
          <cell r="P235">
            <v>2355</v>
          </cell>
          <cell r="Q235">
            <v>334</v>
          </cell>
          <cell r="R235">
            <v>0</v>
          </cell>
          <cell r="T235">
            <v>27261.376</v>
          </cell>
          <cell r="U235">
            <v>0</v>
          </cell>
          <cell r="V235">
            <v>41019.620125479705</v>
          </cell>
          <cell r="AC235">
            <v>373441.53812547971</v>
          </cell>
        </row>
        <row r="236">
          <cell r="C236" t="str">
            <v>Q65</v>
          </cell>
          <cell r="D236" t="str">
            <v>Bristol, North Somerset, Somerset &amp; South Glos</v>
          </cell>
          <cell r="E236" t="str">
            <v>RT</v>
          </cell>
          <cell r="F236" t="str">
            <v>Y57</v>
          </cell>
          <cell r="G236" t="str">
            <v>South</v>
          </cell>
          <cell r="H236" t="str">
            <v>NT</v>
          </cell>
          <cell r="I236"/>
          <cell r="M236">
            <v>22853</v>
          </cell>
          <cell r="N236">
            <v>168993</v>
          </cell>
          <cell r="O236">
            <v>132447.69400000002</v>
          </cell>
          <cell r="P236">
            <v>4735</v>
          </cell>
          <cell r="Q236">
            <v>85</v>
          </cell>
          <cell r="R236">
            <v>766810.49100000004</v>
          </cell>
          <cell r="T236">
            <v>0</v>
          </cell>
          <cell r="U236">
            <v>26170</v>
          </cell>
          <cell r="V236">
            <v>43379.111410754667</v>
          </cell>
          <cell r="AC236">
            <v>1165473.2964107548</v>
          </cell>
        </row>
        <row r="237">
          <cell r="C237" t="str">
            <v>Q66</v>
          </cell>
          <cell r="D237" t="str">
            <v>Devon, Cornwall and the Isles of Scilly</v>
          </cell>
          <cell r="E237" t="str">
            <v>RT</v>
          </cell>
          <cell r="F237" t="str">
            <v>Y57</v>
          </cell>
          <cell r="G237" t="str">
            <v>South</v>
          </cell>
          <cell r="H237" t="str">
            <v>NT</v>
          </cell>
          <cell r="I237"/>
          <cell r="M237">
            <v>30402</v>
          </cell>
          <cell r="N237">
            <v>195408</v>
          </cell>
          <cell r="O237">
            <v>181645.41399999999</v>
          </cell>
          <cell r="P237">
            <v>4808</v>
          </cell>
          <cell r="Q237">
            <v>-2515</v>
          </cell>
          <cell r="R237">
            <v>0</v>
          </cell>
          <cell r="T237">
            <v>0</v>
          </cell>
          <cell r="U237">
            <v>0</v>
          </cell>
          <cell r="V237">
            <v>49311.189409600716</v>
          </cell>
          <cell r="AC237">
            <v>459059.60340960068</v>
          </cell>
        </row>
        <row r="238">
          <cell r="C238" t="str">
            <v>Q67</v>
          </cell>
          <cell r="D238" t="str">
            <v>Kent &amp; Medway</v>
          </cell>
          <cell r="E238" t="str">
            <v>RT</v>
          </cell>
          <cell r="F238" t="str">
            <v>Y57</v>
          </cell>
          <cell r="G238" t="str">
            <v>South</v>
          </cell>
          <cell r="H238" t="str">
            <v>NT</v>
          </cell>
          <cell r="I238"/>
          <cell r="M238">
            <v>25635</v>
          </cell>
          <cell r="N238">
            <v>183979</v>
          </cell>
          <cell r="O238">
            <v>159338.85800000001</v>
          </cell>
          <cell r="P238">
            <v>5782</v>
          </cell>
          <cell r="Q238">
            <v>1581</v>
          </cell>
          <cell r="R238">
            <v>0</v>
          </cell>
          <cell r="T238">
            <v>0</v>
          </cell>
          <cell r="U238">
            <v>38667</v>
          </cell>
          <cell r="V238">
            <v>51065.267046356486</v>
          </cell>
          <cell r="AC238">
            <v>466048.12504635646</v>
          </cell>
        </row>
        <row r="239">
          <cell r="C239" t="str">
            <v>Q68</v>
          </cell>
          <cell r="D239" t="str">
            <v>Surrey &amp; Sussex</v>
          </cell>
          <cell r="E239" t="str">
            <v>RT</v>
          </cell>
          <cell r="F239" t="str">
            <v>Y57</v>
          </cell>
          <cell r="G239" t="str">
            <v>South</v>
          </cell>
          <cell r="H239" t="str">
            <v>NT</v>
          </cell>
          <cell r="I239"/>
          <cell r="M239">
            <v>39773</v>
          </cell>
          <cell r="N239">
            <v>298971</v>
          </cell>
          <cell r="O239">
            <v>245694.89</v>
          </cell>
          <cell r="P239">
            <v>5739</v>
          </cell>
          <cell r="Q239">
            <v>702</v>
          </cell>
          <cell r="R239">
            <v>410276.85800000001</v>
          </cell>
          <cell r="T239">
            <v>0</v>
          </cell>
          <cell r="U239">
            <v>0</v>
          </cell>
          <cell r="V239">
            <v>69588.282702107274</v>
          </cell>
          <cell r="AC239">
            <v>1070745.0307021074</v>
          </cell>
        </row>
        <row r="240">
          <cell r="C240" t="str">
            <v>Q69</v>
          </cell>
          <cell r="D240" t="str">
            <v>Thames Valley</v>
          </cell>
          <cell r="E240" t="str">
            <v>RT</v>
          </cell>
          <cell r="F240" t="str">
            <v>Y57</v>
          </cell>
          <cell r="G240" t="str">
            <v>South</v>
          </cell>
          <cell r="H240" t="str">
            <v>NT</v>
          </cell>
          <cell r="I240"/>
          <cell r="M240">
            <v>24298</v>
          </cell>
          <cell r="N240">
            <v>214560</v>
          </cell>
          <cell r="O240">
            <v>167415.35399999999</v>
          </cell>
          <cell r="P240">
            <v>9104</v>
          </cell>
          <cell r="Q240">
            <v>1873</v>
          </cell>
          <cell r="R240">
            <v>0</v>
          </cell>
          <cell r="T240">
            <v>0</v>
          </cell>
          <cell r="U240">
            <v>28626</v>
          </cell>
          <cell r="V240">
            <v>62634.437208283947</v>
          </cell>
          <cell r="AC240">
            <v>508510.79120828392</v>
          </cell>
        </row>
        <row r="241">
          <cell r="C241" t="str">
            <v>Q70</v>
          </cell>
          <cell r="D241" t="str">
            <v>Wessex</v>
          </cell>
          <cell r="E241" t="str">
            <v>RT</v>
          </cell>
          <cell r="F241" t="str">
            <v>Y57</v>
          </cell>
          <cell r="G241" t="str">
            <v>South</v>
          </cell>
          <cell r="H241" t="str">
            <v>NT</v>
          </cell>
          <cell r="I241"/>
          <cell r="M241">
            <v>39290</v>
          </cell>
          <cell r="N241">
            <v>301300</v>
          </cell>
          <cell r="O241">
            <v>241108.80200000003</v>
          </cell>
          <cell r="P241">
            <v>5167</v>
          </cell>
          <cell r="Q241">
            <v>586</v>
          </cell>
          <cell r="R241">
            <v>871314.37600000005</v>
          </cell>
          <cell r="T241">
            <v>0</v>
          </cell>
          <cell r="U241">
            <v>0</v>
          </cell>
          <cell r="V241">
            <v>75296.108713282374</v>
          </cell>
          <cell r="AC241">
            <v>1534062.2867132823</v>
          </cell>
        </row>
        <row r="242">
          <cell r="C242" t="str">
            <v>Q71</v>
          </cell>
          <cell r="D242" t="str">
            <v>London</v>
          </cell>
          <cell r="E242" t="str">
            <v>RT</v>
          </cell>
          <cell r="F242" t="str">
            <v>Y56</v>
          </cell>
          <cell r="G242" t="str">
            <v>London</v>
          </cell>
          <cell r="H242" t="str">
            <v>NT</v>
          </cell>
          <cell r="M242">
            <v>133039</v>
          </cell>
          <cell r="N242">
            <v>1032061</v>
          </cell>
          <cell r="O242">
            <v>808507.06</v>
          </cell>
          <cell r="P242">
            <v>30752</v>
          </cell>
          <cell r="Q242">
            <v>26505</v>
          </cell>
          <cell r="R242">
            <v>3045739.6582968067</v>
          </cell>
          <cell r="T242">
            <v>0</v>
          </cell>
          <cell r="U242">
            <v>64227</v>
          </cell>
          <cell r="V242">
            <v>247595.32119377679</v>
          </cell>
          <cell r="AC242">
            <v>5388426.0394905843</v>
          </cell>
        </row>
        <row r="243">
          <cell r="C243" t="str">
            <v>Y56</v>
          </cell>
          <cell r="D243" t="str">
            <v>London</v>
          </cell>
          <cell r="E243" t="str">
            <v>NT</v>
          </cell>
          <cell r="H243" t="str">
            <v>NT</v>
          </cell>
          <cell r="X243">
            <v>61232.939423498334</v>
          </cell>
          <cell r="Y243">
            <v>4794</v>
          </cell>
          <cell r="AC243">
            <v>66026.939423498334</v>
          </cell>
        </row>
        <row r="244">
          <cell r="C244" t="str">
            <v>Y55</v>
          </cell>
          <cell r="D244" t="str">
            <v>Midlands &amp; East</v>
          </cell>
          <cell r="E244" t="str">
            <v>NT</v>
          </cell>
          <cell r="H244" t="str">
            <v>NT</v>
          </cell>
          <cell r="X244">
            <v>90258.678726835788</v>
          </cell>
          <cell r="Y244">
            <v>9162</v>
          </cell>
          <cell r="AC244">
            <v>99420.678726835788</v>
          </cell>
        </row>
        <row r="245">
          <cell r="C245" t="str">
            <v>Y54</v>
          </cell>
          <cell r="D245" t="str">
            <v>North</v>
          </cell>
          <cell r="E245" t="str">
            <v>NT</v>
          </cell>
          <cell r="H245" t="str">
            <v>NT</v>
          </cell>
          <cell r="X245">
            <v>79579.48517031924</v>
          </cell>
          <cell r="Y245">
            <v>9740</v>
          </cell>
          <cell r="AC245">
            <v>89319.48517031924</v>
          </cell>
        </row>
        <row r="246">
          <cell r="C246" t="str">
            <v>Y57</v>
          </cell>
          <cell r="D246" t="str">
            <v>South</v>
          </cell>
          <cell r="E246" t="str">
            <v>NT</v>
          </cell>
          <cell r="H246" t="str">
            <v>NT</v>
          </cell>
          <cell r="X246">
            <v>74690.18786138315</v>
          </cell>
          <cell r="Y246">
            <v>8305</v>
          </cell>
          <cell r="AC246">
            <v>82995.18786138315</v>
          </cell>
        </row>
        <row r="247">
          <cell r="C247" t="str">
            <v>Med</v>
          </cell>
          <cell r="D247" t="str">
            <v>Medical Directorate</v>
          </cell>
          <cell r="W247">
            <v>25183</v>
          </cell>
          <cell r="Y247">
            <v>138421</v>
          </cell>
          <cell r="AC247">
            <v>163604</v>
          </cell>
        </row>
        <row r="248">
          <cell r="C248" t="str">
            <v>Nur</v>
          </cell>
          <cell r="D248" t="str">
            <v>Nursing Directorate</v>
          </cell>
          <cell r="W248">
            <v>10823</v>
          </cell>
          <cell r="Y248">
            <v>4055</v>
          </cell>
          <cell r="AC248">
            <v>14878</v>
          </cell>
        </row>
        <row r="249">
          <cell r="C249" t="str">
            <v>OpsCOO</v>
          </cell>
          <cell r="D249" t="str">
            <v>Operations Directorate - COO</v>
          </cell>
          <cell r="W249">
            <v>9279.863222</v>
          </cell>
          <cell r="Y249">
            <v>0</v>
          </cell>
          <cell r="AC249">
            <v>9279.863222</v>
          </cell>
        </row>
        <row r="250">
          <cell r="C250" t="str">
            <v>OpsOth</v>
          </cell>
          <cell r="D250" t="str">
            <v>Operations Directorate - Not Yet Devolved</v>
          </cell>
          <cell r="W250">
            <v>52597</v>
          </cell>
          <cell r="Y250">
            <v>59201</v>
          </cell>
          <cell r="AC250">
            <v>111798</v>
          </cell>
        </row>
        <row r="251">
          <cell r="C251" t="str">
            <v>Com</v>
          </cell>
          <cell r="D251" t="str">
            <v>Commissioning Development</v>
          </cell>
          <cell r="W251">
            <v>10691.743315499998</v>
          </cell>
          <cell r="Y251">
            <v>4995</v>
          </cell>
          <cell r="AC251">
            <v>15686.743315499998</v>
          </cell>
        </row>
        <row r="252">
          <cell r="C252" t="str">
            <v>Pat</v>
          </cell>
          <cell r="D252" t="str">
            <v>Patients &amp; Information</v>
          </cell>
          <cell r="W252">
            <v>18494.716101123831</v>
          </cell>
          <cell r="Y252">
            <v>117629</v>
          </cell>
          <cell r="AC252">
            <v>136123.71610112383</v>
          </cell>
        </row>
        <row r="253">
          <cell r="C253" t="str">
            <v>Fin</v>
          </cell>
          <cell r="D253" t="str">
            <v>Finance</v>
          </cell>
          <cell r="W253">
            <v>15750</v>
          </cell>
          <cell r="Y253">
            <v>2500</v>
          </cell>
          <cell r="AA253">
            <v>360000</v>
          </cell>
          <cell r="AB253">
            <v>1184000</v>
          </cell>
          <cell r="AC253">
            <v>1562250</v>
          </cell>
        </row>
        <row r="254">
          <cell r="C254" t="str">
            <v>Pol</v>
          </cell>
          <cell r="D254" t="str">
            <v>Policy</v>
          </cell>
          <cell r="W254">
            <v>11581.887918000002</v>
          </cell>
          <cell r="Y254">
            <v>0</v>
          </cell>
          <cell r="AC254">
            <v>11581.887918000002</v>
          </cell>
        </row>
        <row r="255">
          <cell r="C255" t="str">
            <v>Hum</v>
          </cell>
          <cell r="D255" t="str">
            <v>Human Resources</v>
          </cell>
          <cell r="W255">
            <v>8270</v>
          </cell>
          <cell r="Y255">
            <v>46729</v>
          </cell>
          <cell r="AC255">
            <v>54999</v>
          </cell>
        </row>
        <row r="256">
          <cell r="C256" t="str">
            <v>CorPol</v>
          </cell>
          <cell r="D256" t="str">
            <v>Corporate  - Policy</v>
          </cell>
          <cell r="W256">
            <v>17400</v>
          </cell>
          <cell r="Y256">
            <v>0</v>
          </cell>
          <cell r="Z256">
            <v>300000</v>
          </cell>
          <cell r="AC256">
            <v>317400</v>
          </cell>
        </row>
        <row r="257">
          <cell r="C257" t="str">
            <v>CorOth</v>
          </cell>
          <cell r="D257" t="str">
            <v>Corporate  - Other</v>
          </cell>
          <cell r="W257">
            <v>16800</v>
          </cell>
          <cell r="Y257">
            <v>0</v>
          </cell>
          <cell r="AC257">
            <v>16800</v>
          </cell>
        </row>
        <row r="258">
          <cell r="C258" t="str">
            <v>CorIT</v>
          </cell>
          <cell r="D258" t="str">
            <v>Corporate  - IT</v>
          </cell>
          <cell r="W258">
            <v>14387</v>
          </cell>
          <cell r="Y258">
            <v>0</v>
          </cell>
          <cell r="AC258">
            <v>14387</v>
          </cell>
        </row>
        <row r="259">
          <cell r="C259" t="str">
            <v>Tra</v>
          </cell>
          <cell r="D259" t="str">
            <v xml:space="preserve">Travel &amp; Subsistence </v>
          </cell>
          <cell r="W259">
            <v>28200</v>
          </cell>
          <cell r="Y259">
            <v>0</v>
          </cell>
          <cell r="AC259">
            <v>28200</v>
          </cell>
        </row>
        <row r="260">
          <cell r="C260" t="str">
            <v>Est</v>
          </cell>
          <cell r="D260" t="str">
            <v>Estates</v>
          </cell>
          <cell r="W260">
            <v>21500</v>
          </cell>
          <cell r="Y260">
            <v>0</v>
          </cell>
          <cell r="AC260">
            <v>21500</v>
          </cell>
        </row>
        <row r="261">
          <cell r="C261" t="str">
            <v>Off</v>
          </cell>
          <cell r="D261" t="str">
            <v>Office Expenses</v>
          </cell>
          <cell r="W261">
            <v>7200</v>
          </cell>
          <cell r="Y261">
            <v>0</v>
          </cell>
          <cell r="AC261">
            <v>7200</v>
          </cell>
        </row>
        <row r="262">
          <cell r="C262" t="str">
            <v>Dep</v>
          </cell>
          <cell r="D262" t="str">
            <v>Depreciation</v>
          </cell>
          <cell r="W262">
            <v>30000</v>
          </cell>
          <cell r="Y262">
            <v>0</v>
          </cell>
          <cell r="AC262">
            <v>30000</v>
          </cell>
        </row>
        <row r="263">
          <cell r="C263" t="str">
            <v>Oth</v>
          </cell>
          <cell r="D263" t="str">
            <v>Other</v>
          </cell>
          <cell r="W263">
            <v>54000</v>
          </cell>
          <cell r="Y263">
            <v>516529</v>
          </cell>
          <cell r="AC263">
            <v>570529</v>
          </cell>
        </row>
        <row r="264">
          <cell r="C264" t="str">
            <v>Con</v>
          </cell>
          <cell r="D264" t="str">
            <v>Contingency</v>
          </cell>
          <cell r="W264">
            <v>18225</v>
          </cell>
          <cell r="Y264">
            <v>101190</v>
          </cell>
          <cell r="AC264">
            <v>119415</v>
          </cell>
        </row>
      </sheetData>
      <sheetData sheetId="18" refreshError="1"/>
      <sheetData sheetId="19" refreshError="1"/>
      <sheetData sheetId="20" refreshError="1"/>
      <sheetData sheetId="21">
        <row r="8">
          <cell r="B8" t="str">
            <v>01C</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paper supporting material"/>
      <sheetName val="Base Data"/>
      <sheetName val="Orig_closest CCG highlight4"/>
      <sheetName val="CCG1819"/>
      <sheetName val="Impacts Table full"/>
      <sheetName val="Waterfall Tool (to publish)"/>
      <sheetName val="Nearest 10 _to USE"/>
      <sheetName val="Nearest 10 CCGs (to publish)"/>
      <sheetName val="Original_closest CCG"/>
      <sheetName val="working J 1920"/>
    </sheetNames>
    <sheetDataSet>
      <sheetData sheetId="0"/>
      <sheetData sheetId="1"/>
      <sheetData sheetId="2"/>
      <sheetData sheetId="3">
        <row r="9">
          <cell r="B9" t="str">
            <v>00C</v>
          </cell>
        </row>
        <row r="10">
          <cell r="B10" t="str">
            <v>00D</v>
          </cell>
        </row>
        <row r="11">
          <cell r="B11" t="str">
            <v>00J</v>
          </cell>
        </row>
        <row r="12">
          <cell r="B12" t="str">
            <v>00K</v>
          </cell>
        </row>
        <row r="13">
          <cell r="B13" t="str">
            <v>00L</v>
          </cell>
        </row>
        <row r="14">
          <cell r="B14" t="str">
            <v>00M</v>
          </cell>
        </row>
        <row r="15">
          <cell r="B15" t="str">
            <v>00N</v>
          </cell>
        </row>
        <row r="16">
          <cell r="B16" t="str">
            <v>00P</v>
          </cell>
        </row>
        <row r="17">
          <cell r="B17" t="str">
            <v>00Q</v>
          </cell>
        </row>
        <row r="18">
          <cell r="B18" t="str">
            <v>00R</v>
          </cell>
        </row>
        <row r="19">
          <cell r="B19" t="str">
            <v>00T</v>
          </cell>
        </row>
        <row r="20">
          <cell r="B20" t="str">
            <v>00V</v>
          </cell>
        </row>
        <row r="21">
          <cell r="B21" t="str">
            <v>00X</v>
          </cell>
        </row>
        <row r="22">
          <cell r="B22" t="str">
            <v>00Y</v>
          </cell>
        </row>
        <row r="23">
          <cell r="B23" t="str">
            <v>01A</v>
          </cell>
        </row>
        <row r="24">
          <cell r="B24" t="str">
            <v>01C</v>
          </cell>
        </row>
        <row r="25">
          <cell r="B25" t="str">
            <v>01D</v>
          </cell>
        </row>
        <row r="26">
          <cell r="B26" t="str">
            <v>01E</v>
          </cell>
        </row>
        <row r="27">
          <cell r="B27" t="str">
            <v>01F</v>
          </cell>
        </row>
        <row r="28">
          <cell r="B28" t="str">
            <v>01G</v>
          </cell>
        </row>
        <row r="29">
          <cell r="B29" t="str">
            <v>01H</v>
          </cell>
        </row>
        <row r="30">
          <cell r="B30" t="str">
            <v>01J</v>
          </cell>
        </row>
        <row r="31">
          <cell r="B31" t="str">
            <v>01K</v>
          </cell>
        </row>
        <row r="32">
          <cell r="B32" t="str">
            <v>01R</v>
          </cell>
        </row>
        <row r="33">
          <cell r="B33" t="str">
            <v>01T</v>
          </cell>
        </row>
        <row r="34">
          <cell r="B34" t="str">
            <v>01V</v>
          </cell>
        </row>
        <row r="35">
          <cell r="B35" t="str">
            <v>01W</v>
          </cell>
        </row>
        <row r="36">
          <cell r="B36" t="str">
            <v>01X</v>
          </cell>
        </row>
        <row r="37">
          <cell r="B37" t="str">
            <v>01Y</v>
          </cell>
        </row>
        <row r="38">
          <cell r="B38" t="str">
            <v>02A</v>
          </cell>
        </row>
        <row r="39">
          <cell r="B39" t="str">
            <v>02D</v>
          </cell>
        </row>
        <row r="40">
          <cell r="B40" t="str">
            <v>02E</v>
          </cell>
        </row>
        <row r="41">
          <cell r="B41" t="str">
            <v>02F</v>
          </cell>
        </row>
        <row r="42">
          <cell r="B42" t="str">
            <v>02G</v>
          </cell>
        </row>
        <row r="43">
          <cell r="B43" t="str">
            <v>02H</v>
          </cell>
        </row>
        <row r="44">
          <cell r="B44" t="str">
            <v>02M</v>
          </cell>
        </row>
        <row r="45">
          <cell r="B45" t="str">
            <v>02N</v>
          </cell>
        </row>
        <row r="46">
          <cell r="B46" t="str">
            <v>02P</v>
          </cell>
        </row>
        <row r="47">
          <cell r="B47" t="str">
            <v>02Q</v>
          </cell>
        </row>
        <row r="48">
          <cell r="B48" t="str">
            <v>02R</v>
          </cell>
        </row>
        <row r="49">
          <cell r="B49" t="str">
            <v>02T</v>
          </cell>
        </row>
        <row r="50">
          <cell r="B50" t="str">
            <v>02W</v>
          </cell>
        </row>
        <row r="51">
          <cell r="B51" t="str">
            <v>02X</v>
          </cell>
        </row>
        <row r="52">
          <cell r="B52" t="str">
            <v>02Y</v>
          </cell>
        </row>
        <row r="53">
          <cell r="B53" t="str">
            <v>03A</v>
          </cell>
        </row>
        <row r="54">
          <cell r="B54" t="str">
            <v>03D</v>
          </cell>
        </row>
        <row r="55">
          <cell r="B55" t="str">
            <v>03E</v>
          </cell>
        </row>
        <row r="56">
          <cell r="B56" t="str">
            <v>03F</v>
          </cell>
        </row>
        <row r="57">
          <cell r="B57" t="str">
            <v>03H</v>
          </cell>
        </row>
        <row r="58">
          <cell r="B58" t="str">
            <v>03J</v>
          </cell>
        </row>
        <row r="59">
          <cell r="B59" t="str">
            <v>03K</v>
          </cell>
        </row>
        <row r="60">
          <cell r="B60" t="str">
            <v>03L</v>
          </cell>
        </row>
        <row r="61">
          <cell r="B61" t="str">
            <v>03M</v>
          </cell>
        </row>
        <row r="62">
          <cell r="B62" t="str">
            <v>03N</v>
          </cell>
        </row>
        <row r="63">
          <cell r="B63" t="str">
            <v>03Q</v>
          </cell>
        </row>
        <row r="64">
          <cell r="B64" t="str">
            <v>03R</v>
          </cell>
        </row>
        <row r="65">
          <cell r="B65" t="str">
            <v>03T</v>
          </cell>
        </row>
        <row r="66">
          <cell r="B66" t="str">
            <v>03V</v>
          </cell>
        </row>
        <row r="67">
          <cell r="B67" t="str">
            <v>03W</v>
          </cell>
        </row>
        <row r="68">
          <cell r="B68" t="str">
            <v>04C</v>
          </cell>
        </row>
        <row r="69">
          <cell r="B69" t="str">
            <v>04D</v>
          </cell>
        </row>
        <row r="70">
          <cell r="B70" t="str">
            <v>04E</v>
          </cell>
        </row>
        <row r="71">
          <cell r="B71" t="str">
            <v>04F</v>
          </cell>
        </row>
        <row r="72">
          <cell r="B72" t="str">
            <v>04G</v>
          </cell>
        </row>
        <row r="73">
          <cell r="B73" t="str">
            <v>04H</v>
          </cell>
        </row>
        <row r="74">
          <cell r="B74" t="str">
            <v>04K</v>
          </cell>
        </row>
        <row r="75">
          <cell r="B75" t="str">
            <v>04L</v>
          </cell>
        </row>
        <row r="76">
          <cell r="B76" t="str">
            <v>04M</v>
          </cell>
        </row>
        <row r="77">
          <cell r="B77" t="str">
            <v>04N</v>
          </cell>
        </row>
        <row r="78">
          <cell r="B78" t="str">
            <v>04Q</v>
          </cell>
        </row>
        <row r="79">
          <cell r="B79" t="str">
            <v>04V</v>
          </cell>
        </row>
        <row r="80">
          <cell r="B80" t="str">
            <v>04Y</v>
          </cell>
        </row>
        <row r="81">
          <cell r="B81" t="str">
            <v>05A</v>
          </cell>
        </row>
        <row r="82">
          <cell r="B82" t="str">
            <v>05C</v>
          </cell>
        </row>
        <row r="83">
          <cell r="B83" t="str">
            <v>05D</v>
          </cell>
        </row>
        <row r="84">
          <cell r="B84" t="str">
            <v>05F</v>
          </cell>
        </row>
        <row r="85">
          <cell r="B85" t="str">
            <v>05G</v>
          </cell>
        </row>
        <row r="86">
          <cell r="B86" t="str">
            <v>05H</v>
          </cell>
        </row>
        <row r="87">
          <cell r="B87" t="str">
            <v>05J</v>
          </cell>
        </row>
        <row r="88">
          <cell r="B88" t="str">
            <v>05L</v>
          </cell>
        </row>
        <row r="89">
          <cell r="B89" t="str">
            <v>05N</v>
          </cell>
        </row>
        <row r="90">
          <cell r="B90" t="str">
            <v>05Q</v>
          </cell>
        </row>
        <row r="91">
          <cell r="B91" t="str">
            <v>05R</v>
          </cell>
        </row>
        <row r="92">
          <cell r="B92" t="str">
            <v>05T</v>
          </cell>
        </row>
        <row r="93">
          <cell r="B93" t="str">
            <v>05V</v>
          </cell>
        </row>
        <row r="94">
          <cell r="B94" t="str">
            <v>05W</v>
          </cell>
        </row>
        <row r="95">
          <cell r="B95" t="str">
            <v>05X</v>
          </cell>
        </row>
        <row r="96">
          <cell r="B96" t="str">
            <v>05Y</v>
          </cell>
        </row>
        <row r="97">
          <cell r="B97" t="str">
            <v>06A</v>
          </cell>
        </row>
        <row r="98">
          <cell r="B98" t="str">
            <v>06D</v>
          </cell>
        </row>
        <row r="99">
          <cell r="B99" t="str">
            <v>06F</v>
          </cell>
        </row>
        <row r="100">
          <cell r="B100" t="str">
            <v>06H</v>
          </cell>
        </row>
        <row r="101">
          <cell r="B101" t="str">
            <v>06K</v>
          </cell>
        </row>
        <row r="102">
          <cell r="B102" t="str">
            <v>06L</v>
          </cell>
        </row>
        <row r="103">
          <cell r="B103" t="str">
            <v>06M</v>
          </cell>
        </row>
        <row r="104">
          <cell r="B104" t="str">
            <v>06N</v>
          </cell>
        </row>
        <row r="105">
          <cell r="B105" t="str">
            <v>06P</v>
          </cell>
        </row>
        <row r="106">
          <cell r="B106" t="str">
            <v>06Q</v>
          </cell>
        </row>
        <row r="107">
          <cell r="B107" t="str">
            <v>06T</v>
          </cell>
        </row>
        <row r="108">
          <cell r="B108" t="str">
            <v>06V</v>
          </cell>
        </row>
        <row r="109">
          <cell r="B109" t="str">
            <v>06W</v>
          </cell>
        </row>
        <row r="110">
          <cell r="B110" t="str">
            <v>06Y</v>
          </cell>
        </row>
        <row r="111">
          <cell r="B111" t="str">
            <v>07G</v>
          </cell>
        </row>
        <row r="112">
          <cell r="B112" t="str">
            <v>07H</v>
          </cell>
        </row>
        <row r="113">
          <cell r="B113" t="str">
            <v>07J</v>
          </cell>
        </row>
        <row r="114">
          <cell r="B114" t="str">
            <v>07K</v>
          </cell>
        </row>
        <row r="115">
          <cell r="B115" t="str">
            <v>07L</v>
          </cell>
        </row>
        <row r="116">
          <cell r="B116" t="str">
            <v>07M</v>
          </cell>
        </row>
        <row r="117">
          <cell r="B117" t="str">
            <v>07N</v>
          </cell>
        </row>
        <row r="118">
          <cell r="B118" t="str">
            <v>07P</v>
          </cell>
        </row>
        <row r="119">
          <cell r="B119" t="str">
            <v>07Q</v>
          </cell>
        </row>
        <row r="120">
          <cell r="B120" t="str">
            <v>07R</v>
          </cell>
        </row>
        <row r="121">
          <cell r="B121" t="str">
            <v>07T</v>
          </cell>
        </row>
        <row r="122">
          <cell r="B122" t="str">
            <v>07V</v>
          </cell>
        </row>
        <row r="123">
          <cell r="B123" t="str">
            <v>07W</v>
          </cell>
        </row>
        <row r="124">
          <cell r="B124" t="str">
            <v>07X</v>
          </cell>
        </row>
        <row r="125">
          <cell r="B125" t="str">
            <v>07Y</v>
          </cell>
        </row>
        <row r="126">
          <cell r="B126" t="str">
            <v>08A</v>
          </cell>
        </row>
        <row r="127">
          <cell r="B127" t="str">
            <v>08C</v>
          </cell>
        </row>
        <row r="128">
          <cell r="B128" t="str">
            <v>08D</v>
          </cell>
        </row>
        <row r="129">
          <cell r="B129" t="str">
            <v>08E</v>
          </cell>
        </row>
        <row r="130">
          <cell r="B130" t="str">
            <v>08F</v>
          </cell>
        </row>
        <row r="131">
          <cell r="B131" t="str">
            <v>08G</v>
          </cell>
        </row>
        <row r="132">
          <cell r="B132" t="str">
            <v>08H</v>
          </cell>
        </row>
        <row r="133">
          <cell r="B133" t="str">
            <v>08J</v>
          </cell>
        </row>
        <row r="134">
          <cell r="B134" t="str">
            <v>08K</v>
          </cell>
        </row>
        <row r="135">
          <cell r="B135" t="str">
            <v>08L</v>
          </cell>
        </row>
        <row r="136">
          <cell r="B136" t="str">
            <v>08M</v>
          </cell>
        </row>
        <row r="137">
          <cell r="B137" t="str">
            <v>08N</v>
          </cell>
        </row>
        <row r="138">
          <cell r="B138" t="str">
            <v>08P</v>
          </cell>
        </row>
        <row r="139">
          <cell r="B139" t="str">
            <v>08Q</v>
          </cell>
        </row>
        <row r="140">
          <cell r="B140" t="str">
            <v>08R</v>
          </cell>
        </row>
        <row r="141">
          <cell r="B141" t="str">
            <v>08T</v>
          </cell>
        </row>
        <row r="142">
          <cell r="B142" t="str">
            <v>08V</v>
          </cell>
        </row>
        <row r="143">
          <cell r="B143" t="str">
            <v>08W</v>
          </cell>
        </row>
        <row r="144">
          <cell r="B144" t="str">
            <v>08X</v>
          </cell>
        </row>
        <row r="145">
          <cell r="B145" t="str">
            <v>08Y</v>
          </cell>
        </row>
        <row r="146">
          <cell r="B146" t="str">
            <v>09A</v>
          </cell>
        </row>
        <row r="147">
          <cell r="B147" t="str">
            <v>09C</v>
          </cell>
        </row>
        <row r="148">
          <cell r="B148" t="str">
            <v>09D</v>
          </cell>
        </row>
        <row r="149">
          <cell r="B149" t="str">
            <v>09E</v>
          </cell>
        </row>
        <row r="150">
          <cell r="B150" t="str">
            <v>09F</v>
          </cell>
        </row>
        <row r="151">
          <cell r="B151" t="str">
            <v>09G</v>
          </cell>
        </row>
        <row r="152">
          <cell r="B152" t="str">
            <v>09H</v>
          </cell>
        </row>
        <row r="153">
          <cell r="B153" t="str">
            <v>09J</v>
          </cell>
        </row>
        <row r="154">
          <cell r="B154" t="str">
            <v>09L</v>
          </cell>
        </row>
        <row r="155">
          <cell r="B155" t="str">
            <v>09N</v>
          </cell>
        </row>
        <row r="156">
          <cell r="B156" t="str">
            <v>09P</v>
          </cell>
        </row>
        <row r="157">
          <cell r="B157" t="str">
            <v>09W</v>
          </cell>
        </row>
        <row r="158">
          <cell r="B158" t="str">
            <v>09X</v>
          </cell>
        </row>
        <row r="159">
          <cell r="B159" t="str">
            <v>09Y</v>
          </cell>
        </row>
        <row r="160">
          <cell r="B160" t="str">
            <v>10A</v>
          </cell>
        </row>
        <row r="161">
          <cell r="B161" t="str">
            <v>10C</v>
          </cell>
        </row>
        <row r="162">
          <cell r="B162" t="str">
            <v>10D</v>
          </cell>
        </row>
        <row r="163">
          <cell r="B163" t="str">
            <v>10E</v>
          </cell>
        </row>
        <row r="164">
          <cell r="B164" t="str">
            <v>10J</v>
          </cell>
        </row>
        <row r="165">
          <cell r="B165" t="str">
            <v>10K</v>
          </cell>
        </row>
        <row r="166">
          <cell r="B166" t="str">
            <v>10L</v>
          </cell>
        </row>
        <row r="167">
          <cell r="B167" t="str">
            <v>10Q</v>
          </cell>
        </row>
        <row r="168">
          <cell r="B168" t="str">
            <v>10R</v>
          </cell>
        </row>
        <row r="169">
          <cell r="B169" t="str">
            <v>10V</v>
          </cell>
        </row>
        <row r="170">
          <cell r="B170" t="str">
            <v>10X</v>
          </cell>
        </row>
        <row r="171">
          <cell r="B171" t="str">
            <v>11A</v>
          </cell>
        </row>
        <row r="172">
          <cell r="B172" t="str">
            <v>11E</v>
          </cell>
        </row>
        <row r="173">
          <cell r="B173" t="str">
            <v>11J</v>
          </cell>
        </row>
        <row r="174">
          <cell r="B174" t="str">
            <v>11M</v>
          </cell>
        </row>
        <row r="175">
          <cell r="B175" t="str">
            <v>11N</v>
          </cell>
        </row>
        <row r="176">
          <cell r="B176" t="str">
            <v>11X</v>
          </cell>
        </row>
        <row r="177">
          <cell r="B177" t="str">
            <v>12D</v>
          </cell>
        </row>
        <row r="178">
          <cell r="B178" t="str">
            <v>12F</v>
          </cell>
        </row>
        <row r="179">
          <cell r="B179" t="str">
            <v>13T</v>
          </cell>
        </row>
        <row r="180">
          <cell r="B180" t="str">
            <v>14L</v>
          </cell>
        </row>
        <row r="181">
          <cell r="B181" t="str">
            <v>14Y</v>
          </cell>
        </row>
        <row r="182">
          <cell r="B182" t="str">
            <v>15A</v>
          </cell>
        </row>
        <row r="183">
          <cell r="B183" t="str">
            <v>15C</v>
          </cell>
        </row>
        <row r="184">
          <cell r="B184" t="str">
            <v>15D</v>
          </cell>
        </row>
        <row r="185">
          <cell r="B185" t="str">
            <v>15E</v>
          </cell>
        </row>
        <row r="186">
          <cell r="B186" t="str">
            <v>15F</v>
          </cell>
        </row>
        <row r="187">
          <cell r="B187" t="str">
            <v>26A</v>
          </cell>
        </row>
        <row r="188">
          <cell r="B188" t="str">
            <v>99A</v>
          </cell>
        </row>
        <row r="189">
          <cell r="B189" t="str">
            <v>99C</v>
          </cell>
        </row>
        <row r="190">
          <cell r="B190" t="str">
            <v>99D</v>
          </cell>
        </row>
        <row r="191">
          <cell r="B191" t="str">
            <v>99E</v>
          </cell>
        </row>
        <row r="192">
          <cell r="B192" t="str">
            <v>99F</v>
          </cell>
        </row>
        <row r="193">
          <cell r="B193" t="str">
            <v>99G</v>
          </cell>
        </row>
        <row r="194">
          <cell r="B194" t="str">
            <v>99H</v>
          </cell>
        </row>
        <row r="195">
          <cell r="B195" t="str">
            <v>99J</v>
          </cell>
        </row>
        <row r="196">
          <cell r="B196" t="str">
            <v>99K</v>
          </cell>
        </row>
        <row r="197">
          <cell r="B197" t="str">
            <v>99M</v>
          </cell>
        </row>
        <row r="198">
          <cell r="B198" t="str">
            <v>99N</v>
          </cell>
        </row>
        <row r="199">
          <cell r="B199" t="str">
            <v>99P</v>
          </cell>
        </row>
        <row r="200">
          <cell r="B200" t="str">
            <v>99Q</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Allocations"/>
      <sheetName val="Baselines"/>
      <sheetName val="Sources"/>
      <sheetName val="HCHS"/>
      <sheetName val="HCHS_MH"/>
      <sheetName val="Prescribing"/>
      <sheetName val="Primary"/>
      <sheetName val="Unified"/>
      <sheetName val="Criteria"/>
      <sheetName val="POC"/>
      <sheetName val="PoC_Chart"/>
      <sheetName val="Change in DFTs"/>
      <sheetName val="DFTs_Charts"/>
      <sheetName val="Weights"/>
      <sheetName val="HCHSMFF"/>
      <sheetName val="PMSMFF"/>
      <sheetName val="MFF"/>
      <sheetName val="PPM"/>
      <sheetName val="MH_age_weights"/>
      <sheetName val="Glossary"/>
      <sheetName val="Org_Lookups"/>
    </sheetNames>
    <sheetDataSet>
      <sheetData sheetId="0">
        <row r="1">
          <cell r="B1" t="str">
            <v>[2012ExpoBook_A.xls]</v>
          </cell>
        </row>
      </sheetData>
      <sheetData sheetId="1"/>
      <sheetData sheetId="2"/>
      <sheetData sheetId="3"/>
      <sheetData sheetId="4"/>
      <sheetData sheetId="5">
        <row r="8">
          <cell r="B8" t="str">
            <v>5ND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NHS England Colour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NHS England Colours" id="{2C84A856-5EFC-45D8-8E96-99082D2FB3A5}" vid="{BD44953E-B830-4B96-A9F5-66F488093FD5}"/>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revenue-allocations@nhs.net?subject=FAO%20Allocations%20Tea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N40"/>
  <sheetViews>
    <sheetView tabSelected="1" workbookViewId="0"/>
  </sheetViews>
  <sheetFormatPr defaultColWidth="9" defaultRowHeight="12.75" x14ac:dyDescent="0.2"/>
  <cols>
    <col min="1" max="1" width="11.25" style="88" customWidth="1"/>
    <col min="2" max="2" width="4.875" style="88" customWidth="1"/>
    <col min="3" max="3" width="5.375" style="88" customWidth="1"/>
    <col min="4" max="7" width="9" style="88"/>
    <col min="8" max="8" width="8.875" style="88" customWidth="1"/>
    <col min="9" max="10" width="9" style="88"/>
    <col min="11" max="11" width="3" style="88" customWidth="1"/>
    <col min="12" max="12" width="10.875" style="88" customWidth="1"/>
    <col min="13" max="13" width="12.5" style="88" customWidth="1"/>
    <col min="14" max="16384" width="9" style="88"/>
  </cols>
  <sheetData>
    <row r="1" spans="1:14" x14ac:dyDescent="0.2">
      <c r="A1" s="87" t="s">
        <v>0</v>
      </c>
      <c r="B1" s="87"/>
      <c r="C1" s="87"/>
      <c r="D1" s="87"/>
      <c r="E1" s="87"/>
      <c r="F1" s="87"/>
      <c r="G1" s="87"/>
      <c r="H1" s="87"/>
    </row>
    <row r="2" spans="1:14" x14ac:dyDescent="0.2">
      <c r="A2" s="87" t="s">
        <v>605</v>
      </c>
      <c r="B2" s="87"/>
      <c r="C2" s="87"/>
      <c r="D2" s="87"/>
      <c r="E2" s="87"/>
      <c r="F2" s="87"/>
      <c r="G2" s="87"/>
      <c r="H2" s="87"/>
    </row>
    <row r="3" spans="1:14" x14ac:dyDescent="0.2">
      <c r="A3" s="116" t="s">
        <v>606</v>
      </c>
      <c r="B3" s="87"/>
      <c r="C3" s="87"/>
      <c r="D3" s="87"/>
      <c r="E3" s="87"/>
      <c r="F3" s="87"/>
      <c r="G3" s="87"/>
      <c r="H3" s="87"/>
    </row>
    <row r="4" spans="1:14" x14ac:dyDescent="0.2">
      <c r="A4" s="90"/>
      <c r="B4" s="87"/>
      <c r="C4" s="87"/>
      <c r="D4" s="87"/>
      <c r="E4" s="87"/>
      <c r="F4" s="87"/>
      <c r="G4" s="87"/>
      <c r="H4" s="87"/>
    </row>
    <row r="5" spans="1:14" x14ac:dyDescent="0.2">
      <c r="A5" s="87"/>
      <c r="B5" s="87"/>
      <c r="C5" s="87"/>
      <c r="D5" s="87"/>
      <c r="E5" s="87"/>
      <c r="F5" s="87"/>
      <c r="G5" s="87"/>
      <c r="H5" s="87"/>
    </row>
    <row r="6" spans="1:14" ht="25.5" x14ac:dyDescent="0.35">
      <c r="A6" s="132" t="s">
        <v>567</v>
      </c>
      <c r="B6" s="91"/>
      <c r="C6" s="91"/>
      <c r="D6" s="91"/>
      <c r="E6" s="91"/>
      <c r="F6" s="91"/>
      <c r="G6" s="91"/>
      <c r="H6" s="92"/>
    </row>
    <row r="7" spans="1:14" x14ac:dyDescent="0.2">
      <c r="A7" s="174" t="s">
        <v>604</v>
      </c>
      <c r="B7" s="175"/>
      <c r="C7" s="175"/>
      <c r="D7" s="175"/>
      <c r="E7" s="175"/>
      <c r="F7" s="175"/>
      <c r="G7" s="175"/>
      <c r="H7" s="175"/>
      <c r="N7" s="119"/>
    </row>
    <row r="8" spans="1:14" x14ac:dyDescent="0.2">
      <c r="A8" s="176" t="s">
        <v>607</v>
      </c>
      <c r="B8" s="175"/>
      <c r="C8" s="175"/>
      <c r="D8" s="175"/>
      <c r="E8" s="175"/>
      <c r="F8" s="175"/>
      <c r="G8" s="175"/>
      <c r="H8" s="175"/>
      <c r="N8" s="119"/>
    </row>
    <row r="9" spans="1:14" x14ac:dyDescent="0.2">
      <c r="A9" s="176" t="s">
        <v>608</v>
      </c>
      <c r="B9" s="175"/>
      <c r="C9" s="175"/>
      <c r="D9" s="175"/>
      <c r="E9" s="175"/>
      <c r="F9" s="175"/>
      <c r="G9" s="175"/>
      <c r="H9" s="175"/>
      <c r="N9" s="119"/>
    </row>
    <row r="10" spans="1:14" x14ac:dyDescent="0.2">
      <c r="A10" s="176" t="s">
        <v>610</v>
      </c>
      <c r="B10" s="175"/>
      <c r="C10" s="175"/>
      <c r="D10" s="175"/>
      <c r="E10" s="175"/>
      <c r="F10" s="175"/>
      <c r="G10" s="175"/>
      <c r="H10" s="175"/>
      <c r="N10" s="119"/>
    </row>
    <row r="11" spans="1:14" x14ac:dyDescent="0.2">
      <c r="A11" s="175"/>
      <c r="B11" s="175"/>
      <c r="C11" s="175"/>
      <c r="D11" s="175"/>
      <c r="E11" s="175"/>
      <c r="F11" s="175"/>
      <c r="G11" s="175"/>
      <c r="H11" s="175"/>
      <c r="N11" s="119"/>
    </row>
    <row r="12" spans="1:14" x14ac:dyDescent="0.2">
      <c r="A12" s="87" t="s">
        <v>523</v>
      </c>
      <c r="B12" s="87"/>
      <c r="C12" s="87"/>
      <c r="D12" s="87"/>
      <c r="E12" s="87"/>
      <c r="F12" s="87"/>
      <c r="G12" s="87"/>
      <c r="H12" s="87"/>
    </row>
    <row r="13" spans="1:14" x14ac:dyDescent="0.2">
      <c r="A13" s="87"/>
      <c r="B13" s="87"/>
      <c r="C13" s="87"/>
      <c r="D13" s="87"/>
      <c r="E13" s="87"/>
      <c r="F13" s="87"/>
      <c r="G13" s="87"/>
      <c r="H13" s="87"/>
    </row>
    <row r="14" spans="1:14" x14ac:dyDescent="0.2">
      <c r="A14" s="89" t="s">
        <v>559</v>
      </c>
      <c r="B14" s="87"/>
      <c r="C14" s="87"/>
      <c r="D14" s="87"/>
      <c r="E14" s="87"/>
      <c r="F14" s="87"/>
      <c r="G14" s="87"/>
      <c r="H14" s="87"/>
    </row>
    <row r="15" spans="1:14" x14ac:dyDescent="0.2">
      <c r="A15" s="89" t="s">
        <v>569</v>
      </c>
      <c r="B15" s="87"/>
      <c r="C15" s="87"/>
      <c r="D15" s="87"/>
      <c r="E15" s="87"/>
      <c r="F15" s="87"/>
      <c r="G15" s="87"/>
      <c r="H15" s="87"/>
    </row>
    <row r="16" spans="1:14" x14ac:dyDescent="0.2">
      <c r="A16" s="87"/>
      <c r="B16" s="87"/>
      <c r="C16" s="87"/>
      <c r="D16" s="87"/>
      <c r="E16" s="87"/>
      <c r="F16" s="87"/>
      <c r="G16" s="87"/>
      <c r="H16" s="87"/>
    </row>
    <row r="17" spans="1:14" x14ac:dyDescent="0.2">
      <c r="A17" s="150" t="s">
        <v>550</v>
      </c>
      <c r="B17" s="151"/>
      <c r="C17" s="151"/>
      <c r="D17" s="150"/>
      <c r="E17" s="151"/>
      <c r="F17" s="151"/>
      <c r="G17" s="151"/>
      <c r="H17" s="155" t="s">
        <v>560</v>
      </c>
      <c r="N17" s="119"/>
    </row>
    <row r="18" spans="1:14" s="103" customFormat="1" x14ac:dyDescent="0.2">
      <c r="A18" s="152" t="s">
        <v>551</v>
      </c>
      <c r="B18" s="153"/>
      <c r="C18" s="153"/>
      <c r="D18" s="153"/>
      <c r="E18" s="153"/>
      <c r="F18" s="153"/>
      <c r="G18" s="153"/>
      <c r="H18" s="162"/>
      <c r="N18" s="120"/>
    </row>
    <row r="19" spans="1:14" s="103" customFormat="1" ht="14.25" x14ac:dyDescent="0.2">
      <c r="A19" s="193" t="s">
        <v>552</v>
      </c>
      <c r="B19" s="193"/>
      <c r="C19" s="193"/>
      <c r="D19" s="193"/>
      <c r="E19" s="193"/>
      <c r="F19" s="193"/>
      <c r="G19" s="193"/>
      <c r="H19" s="193"/>
      <c r="L19" s="192"/>
      <c r="N19" s="120"/>
    </row>
    <row r="20" spans="1:14" s="103" customFormat="1" x14ac:dyDescent="0.2">
      <c r="A20" s="193"/>
      <c r="B20" s="193"/>
      <c r="C20" s="193"/>
      <c r="D20" s="193"/>
      <c r="E20" s="193"/>
      <c r="F20" s="193"/>
      <c r="G20" s="193"/>
      <c r="H20" s="193"/>
      <c r="N20" s="120"/>
    </row>
    <row r="21" spans="1:14" s="103" customFormat="1" x14ac:dyDescent="0.2">
      <c r="A21" s="163"/>
      <c r="B21" s="163"/>
      <c r="C21" s="163"/>
      <c r="D21" s="163"/>
      <c r="E21" s="163"/>
      <c r="F21" s="163"/>
      <c r="G21" s="163"/>
      <c r="H21" s="163"/>
      <c r="N21" s="120"/>
    </row>
    <row r="22" spans="1:14" ht="14.25" customHeight="1" x14ac:dyDescent="0.2">
      <c r="A22" s="156" t="s">
        <v>555</v>
      </c>
      <c r="B22" s="157"/>
      <c r="C22" s="157"/>
      <c r="D22" s="156"/>
      <c r="E22" s="157"/>
      <c r="F22" s="157"/>
      <c r="G22" s="157"/>
      <c r="H22" s="158" t="s">
        <v>524</v>
      </c>
    </row>
    <row r="23" spans="1:14" x14ac:dyDescent="0.2">
      <c r="A23" s="159" t="s">
        <v>563</v>
      </c>
      <c r="B23" s="160"/>
      <c r="C23" s="160"/>
      <c r="D23" s="160"/>
      <c r="E23" s="160"/>
      <c r="F23" s="160"/>
      <c r="G23" s="160"/>
      <c r="H23" s="161"/>
    </row>
    <row r="24" spans="1:14" x14ac:dyDescent="0.2">
      <c r="A24" s="154" t="s">
        <v>525</v>
      </c>
      <c r="B24" s="160"/>
      <c r="C24" s="160"/>
      <c r="D24" s="160"/>
      <c r="E24" s="160"/>
      <c r="F24" s="160"/>
      <c r="G24" s="160"/>
      <c r="H24" s="161"/>
    </row>
    <row r="25" spans="1:14" x14ac:dyDescent="0.2">
      <c r="A25" s="159" t="s">
        <v>568</v>
      </c>
      <c r="B25" s="160"/>
      <c r="C25" s="160"/>
      <c r="D25" s="160"/>
      <c r="E25" s="160"/>
      <c r="F25" s="160"/>
      <c r="G25" s="160"/>
      <c r="H25" s="161"/>
      <c r="N25" s="119"/>
    </row>
    <row r="26" spans="1:14" x14ac:dyDescent="0.2">
      <c r="A26" s="154"/>
      <c r="B26" s="160"/>
      <c r="C26" s="160"/>
      <c r="D26" s="160"/>
      <c r="E26" s="160"/>
      <c r="F26" s="160"/>
      <c r="G26" s="160"/>
      <c r="H26" s="161"/>
      <c r="N26" s="119"/>
    </row>
    <row r="27" spans="1:14" x14ac:dyDescent="0.2">
      <c r="A27" s="194" t="s">
        <v>564</v>
      </c>
      <c r="B27" s="194"/>
      <c r="C27" s="194"/>
      <c r="D27" s="194"/>
      <c r="E27" s="194"/>
      <c r="F27" s="194"/>
      <c r="G27" s="194"/>
      <c r="H27" s="194"/>
      <c r="N27" s="119"/>
    </row>
    <row r="28" spans="1:14" x14ac:dyDescent="0.2">
      <c r="A28" s="194"/>
      <c r="B28" s="194"/>
      <c r="C28" s="194"/>
      <c r="D28" s="194"/>
      <c r="E28" s="194"/>
      <c r="F28" s="194"/>
      <c r="G28" s="194"/>
      <c r="H28" s="194"/>
      <c r="N28" s="119"/>
    </row>
    <row r="29" spans="1:14" x14ac:dyDescent="0.2">
      <c r="A29" s="194"/>
      <c r="B29" s="194"/>
      <c r="C29" s="194"/>
      <c r="D29" s="194"/>
      <c r="E29" s="194"/>
      <c r="F29" s="194"/>
      <c r="G29" s="194"/>
      <c r="H29" s="194"/>
      <c r="N29" s="119"/>
    </row>
    <row r="30" spans="1:14" x14ac:dyDescent="0.2">
      <c r="A30" s="173"/>
      <c r="B30" s="173"/>
      <c r="C30" s="173"/>
      <c r="D30" s="173"/>
      <c r="E30" s="173"/>
      <c r="F30" s="173"/>
      <c r="G30" s="173"/>
      <c r="H30" s="173"/>
      <c r="N30" s="119"/>
    </row>
    <row r="31" spans="1:14" x14ac:dyDescent="0.2">
      <c r="A31" s="177"/>
      <c r="B31" s="177"/>
      <c r="C31" s="177"/>
      <c r="D31" s="177"/>
      <c r="E31" s="177"/>
      <c r="F31" s="177"/>
      <c r="G31" s="177"/>
      <c r="H31" s="177"/>
      <c r="N31" s="119"/>
    </row>
    <row r="32" spans="1:14" x14ac:dyDescent="0.2">
      <c r="A32" s="90"/>
      <c r="B32" s="87"/>
      <c r="C32" s="87"/>
      <c r="D32" s="87"/>
      <c r="E32" s="87"/>
      <c r="F32" s="87"/>
      <c r="G32" s="87"/>
      <c r="H32" s="87"/>
      <c r="N32" s="119"/>
    </row>
    <row r="33" spans="1:14" x14ac:dyDescent="0.2">
      <c r="A33" s="90"/>
      <c r="B33" s="87"/>
      <c r="C33" s="87"/>
      <c r="D33" s="87"/>
      <c r="E33" s="87"/>
      <c r="F33" s="87"/>
      <c r="G33" s="87"/>
      <c r="H33" s="87"/>
    </row>
    <row r="34" spans="1:14" s="127" customFormat="1" x14ac:dyDescent="0.2">
      <c r="A34" s="4" t="s">
        <v>556</v>
      </c>
      <c r="B34" s="87"/>
      <c r="C34" s="87"/>
      <c r="D34" s="87"/>
      <c r="E34" s="87"/>
      <c r="F34" s="125"/>
      <c r="G34" s="125"/>
      <c r="H34" s="126"/>
      <c r="L34" s="124"/>
      <c r="M34" s="124"/>
    </row>
    <row r="35" spans="1:14" s="127" customFormat="1" x14ac:dyDescent="0.2">
      <c r="A35" s="135" t="s">
        <v>522</v>
      </c>
      <c r="B35" s="87"/>
      <c r="C35" s="87"/>
      <c r="D35" s="87"/>
      <c r="E35" s="87"/>
      <c r="F35" s="125"/>
      <c r="G35" s="125"/>
      <c r="H35" s="125"/>
      <c r="L35" s="124"/>
      <c r="M35" s="124"/>
    </row>
    <row r="36" spans="1:14" s="127" customFormat="1" x14ac:dyDescent="0.2">
      <c r="A36" s="87"/>
      <c r="B36" s="87"/>
      <c r="C36" s="87"/>
      <c r="D36" s="87"/>
      <c r="E36" s="87"/>
      <c r="F36" s="125"/>
      <c r="G36" s="125"/>
      <c r="H36" s="125"/>
      <c r="L36" s="124"/>
      <c r="M36" s="124"/>
    </row>
    <row r="37" spans="1:14" s="127" customFormat="1" x14ac:dyDescent="0.2">
      <c r="A37" s="87" t="s">
        <v>565</v>
      </c>
      <c r="B37" s="87"/>
      <c r="C37" s="87"/>
      <c r="D37" s="87"/>
      <c r="E37" s="87"/>
      <c r="F37" s="125"/>
      <c r="G37" s="125"/>
      <c r="H37" s="125"/>
      <c r="L37" s="124"/>
      <c r="M37" s="124"/>
    </row>
    <row r="38" spans="1:14" s="127" customFormat="1" x14ac:dyDescent="0.2">
      <c r="A38" s="136" t="s">
        <v>553</v>
      </c>
      <c r="B38" s="87"/>
      <c r="C38" s="87"/>
      <c r="D38" s="87"/>
      <c r="E38" s="87"/>
      <c r="F38" s="125"/>
      <c r="G38" s="125"/>
      <c r="H38" s="125"/>
    </row>
    <row r="39" spans="1:14" x14ac:dyDescent="0.2">
      <c r="A39" s="87"/>
      <c r="B39" s="87"/>
      <c r="C39" s="87"/>
      <c r="D39" s="87"/>
      <c r="E39" s="87"/>
      <c r="F39" s="87"/>
      <c r="G39" s="87"/>
      <c r="H39" s="87"/>
    </row>
    <row r="40" spans="1:14" s="103" customFormat="1" x14ac:dyDescent="0.2">
      <c r="A40" s="117"/>
      <c r="B40" s="117"/>
      <c r="C40" s="117"/>
      <c r="D40" s="117"/>
      <c r="E40" s="117"/>
      <c r="F40" s="117"/>
      <c r="G40" s="117"/>
      <c r="H40" s="117"/>
      <c r="N40" s="120"/>
    </row>
  </sheetData>
  <mergeCells count="2">
    <mergeCell ref="A19:H20"/>
    <mergeCell ref="A27:H29"/>
  </mergeCells>
  <hyperlinks>
    <hyperlink ref="A38" r:id="rId1" xr:uid="{00000000-0004-0000-0000-000000000000}"/>
  </hyperlinks>
  <printOptions horizontalCentered="1"/>
  <pageMargins left="0.39370078740157483" right="0.39370078740157483" top="0.55118110236220474" bottom="0.55118110236220474" header="0.31496062992125984" footer="0.31496062992125984"/>
  <pageSetup paperSize="9" scale="12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EB8"/>
    <pageSetUpPr fitToPage="1"/>
  </sheetPr>
  <dimension ref="A1:AE310"/>
  <sheetViews>
    <sheetView zoomScaleNormal="100" workbookViewId="0">
      <pane xSplit="2" ySplit="6" topLeftCell="C7" activePane="bottomRight" state="frozen"/>
      <selection activeCell="B33" sqref="B33"/>
      <selection pane="topRight" activeCell="B33" sqref="B33"/>
      <selection pane="bottomLeft" activeCell="B33" sqref="B33"/>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20" width="11.375" style="1" customWidth="1"/>
    <col min="21" max="21" width="2.75" style="1" customWidth="1"/>
    <col min="22" max="23" width="11.375" style="1" customWidth="1"/>
    <col min="24" max="24" width="2.75" style="1" customWidth="1"/>
    <col min="25" max="27" width="12" style="1" customWidth="1"/>
    <col min="28" max="28" width="11.375" style="186" customWidth="1"/>
    <col min="29" max="29" width="2.875" style="1" customWidth="1"/>
    <col min="30" max="30" width="10.625" style="1" customWidth="1"/>
    <col min="31" max="16384" width="9" style="1"/>
  </cols>
  <sheetData>
    <row r="1" spans="1:28" x14ac:dyDescent="0.2">
      <c r="B1" s="2"/>
      <c r="C1" s="48"/>
      <c r="D1" s="4"/>
      <c r="E1" s="5"/>
      <c r="F1" s="5"/>
      <c r="G1" s="5"/>
      <c r="H1" s="5"/>
      <c r="I1" s="4"/>
      <c r="J1" s="5"/>
      <c r="K1" s="5"/>
      <c r="L1" s="5"/>
      <c r="M1" s="5"/>
      <c r="N1" s="5"/>
      <c r="O1" s="5"/>
      <c r="P1" s="5"/>
      <c r="Q1" s="5"/>
      <c r="R1" s="5"/>
      <c r="S1" s="5"/>
      <c r="T1" s="5"/>
      <c r="U1" s="5"/>
      <c r="V1" s="5"/>
      <c r="W1" s="5"/>
      <c r="X1" s="5"/>
      <c r="Y1" s="5"/>
      <c r="Z1" s="5"/>
      <c r="AA1" s="5"/>
      <c r="AB1" s="5"/>
    </row>
    <row r="2" spans="1:28" x14ac:dyDescent="0.2">
      <c r="A2" s="4" t="s">
        <v>0</v>
      </c>
      <c r="B2" s="38"/>
      <c r="C2" s="49"/>
      <c r="D2" s="2" t="s">
        <v>598</v>
      </c>
      <c r="E2" s="37"/>
      <c r="F2" s="37"/>
      <c r="G2" s="37"/>
      <c r="H2" s="37"/>
      <c r="I2" s="2" t="s">
        <v>599</v>
      </c>
      <c r="J2" s="37"/>
      <c r="K2" s="37"/>
      <c r="L2" s="37"/>
      <c r="M2" s="37"/>
      <c r="N2" s="37"/>
      <c r="O2" s="46"/>
      <c r="P2" s="46"/>
      <c r="Q2" s="46"/>
      <c r="R2" s="37"/>
      <c r="S2" s="37"/>
      <c r="T2" s="37"/>
      <c r="U2" s="46"/>
      <c r="V2" s="46"/>
      <c r="W2" s="46"/>
      <c r="X2" s="46"/>
      <c r="Y2" s="46"/>
      <c r="Z2" s="46"/>
      <c r="AA2" s="46"/>
      <c r="AB2" s="46"/>
    </row>
    <row r="3" spans="1:28" x14ac:dyDescent="0.2">
      <c r="A3" s="86" t="s">
        <v>609</v>
      </c>
      <c r="B3" s="2"/>
      <c r="C3" s="50"/>
      <c r="D3" s="9">
        <v>1</v>
      </c>
      <c r="E3" s="9">
        <v>2</v>
      </c>
      <c r="F3" s="9">
        <v>3</v>
      </c>
      <c r="G3" s="9">
        <v>4</v>
      </c>
      <c r="H3" s="44"/>
      <c r="I3" s="9">
        <v>5</v>
      </c>
      <c r="J3" s="9">
        <v>6</v>
      </c>
      <c r="K3" s="9">
        <v>7</v>
      </c>
      <c r="L3" s="9">
        <v>8</v>
      </c>
      <c r="M3" s="9">
        <v>9</v>
      </c>
      <c r="N3" s="9">
        <v>10</v>
      </c>
      <c r="O3" s="9">
        <v>11</v>
      </c>
      <c r="P3" s="9">
        <v>12</v>
      </c>
      <c r="Q3" s="44"/>
      <c r="R3" s="9">
        <v>13</v>
      </c>
      <c r="S3" s="9">
        <v>14</v>
      </c>
      <c r="T3" s="9">
        <v>15</v>
      </c>
      <c r="U3" s="44"/>
      <c r="V3" s="9">
        <v>16</v>
      </c>
      <c r="W3" s="9">
        <v>17</v>
      </c>
      <c r="X3" s="44"/>
      <c r="Y3" s="9"/>
      <c r="Z3" s="9"/>
      <c r="AA3" s="9"/>
      <c r="AB3" s="178">
        <v>18</v>
      </c>
    </row>
    <row r="4" spans="1:28" x14ac:dyDescent="0.2">
      <c r="A4" s="2" t="s">
        <v>513</v>
      </c>
      <c r="B4" s="7"/>
      <c r="C4" s="48"/>
      <c r="D4" s="9" t="s">
        <v>598</v>
      </c>
      <c r="E4" s="9" t="s">
        <v>598</v>
      </c>
      <c r="F4" s="9" t="s">
        <v>598</v>
      </c>
      <c r="G4" s="9" t="s">
        <v>598</v>
      </c>
      <c r="H4" s="44"/>
      <c r="I4" s="9" t="s">
        <v>599</v>
      </c>
      <c r="J4" s="9" t="s">
        <v>599</v>
      </c>
      <c r="K4" s="9" t="s">
        <v>599</v>
      </c>
      <c r="L4" s="9" t="s">
        <v>599</v>
      </c>
      <c r="M4" s="9" t="s">
        <v>599</v>
      </c>
      <c r="N4" s="9" t="s">
        <v>599</v>
      </c>
      <c r="O4" s="9" t="s">
        <v>599</v>
      </c>
      <c r="P4" s="9" t="s">
        <v>599</v>
      </c>
      <c r="Q4" s="44"/>
      <c r="R4" s="9" t="s">
        <v>599</v>
      </c>
      <c r="S4" s="9" t="s">
        <v>599</v>
      </c>
      <c r="T4" s="9" t="s">
        <v>599</v>
      </c>
      <c r="U4" s="44"/>
      <c r="V4" s="9" t="s">
        <v>598</v>
      </c>
      <c r="W4" s="9" t="s">
        <v>599</v>
      </c>
      <c r="X4" s="44"/>
      <c r="Y4" s="9" t="s">
        <v>598</v>
      </c>
      <c r="Z4" s="9" t="s">
        <v>599</v>
      </c>
      <c r="AA4" s="9" t="s">
        <v>599</v>
      </c>
      <c r="AB4" s="178" t="s">
        <v>589</v>
      </c>
    </row>
    <row r="5" spans="1:28"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8"/>
      <c r="R5" s="141" t="s">
        <v>595</v>
      </c>
      <c r="S5" s="141" t="s">
        <v>596</v>
      </c>
      <c r="T5" s="141" t="s">
        <v>597</v>
      </c>
      <c r="U5" s="142"/>
      <c r="V5" s="141" t="s">
        <v>13</v>
      </c>
      <c r="W5" s="141" t="s">
        <v>13</v>
      </c>
      <c r="X5" s="142"/>
      <c r="Y5" s="141" t="s">
        <v>14</v>
      </c>
      <c r="Z5" s="141" t="s">
        <v>15</v>
      </c>
      <c r="AA5" s="141" t="s">
        <v>14</v>
      </c>
      <c r="AB5" s="145" t="s">
        <v>520</v>
      </c>
    </row>
    <row r="6" spans="1:28"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3" t="s">
        <v>17</v>
      </c>
      <c r="S6" s="93" t="s">
        <v>17</v>
      </c>
      <c r="T6" s="93" t="s">
        <v>17</v>
      </c>
      <c r="U6" s="94"/>
      <c r="V6" s="93"/>
      <c r="W6" s="93"/>
      <c r="X6" s="94"/>
      <c r="Y6" s="93" t="s">
        <v>17</v>
      </c>
      <c r="Z6" s="93" t="s">
        <v>17</v>
      </c>
      <c r="AA6" s="93" t="s">
        <v>17</v>
      </c>
      <c r="AB6" s="179"/>
    </row>
    <row r="7" spans="1:28" x14ac:dyDescent="0.2">
      <c r="A7" s="12"/>
      <c r="B7" s="12"/>
      <c r="C7" s="52"/>
      <c r="D7" s="14"/>
      <c r="E7" s="14"/>
      <c r="F7" s="14"/>
      <c r="G7" s="14"/>
      <c r="H7" s="15"/>
      <c r="I7" s="16"/>
      <c r="J7" s="17"/>
      <c r="K7" s="16"/>
      <c r="L7" s="16"/>
      <c r="M7" s="16"/>
      <c r="N7" s="16"/>
      <c r="O7" s="16"/>
      <c r="P7" s="14"/>
      <c r="Q7" s="17"/>
      <c r="R7" s="14"/>
      <c r="S7" s="14"/>
      <c r="T7" s="14"/>
      <c r="U7" s="15"/>
      <c r="V7" s="16"/>
      <c r="W7" s="16"/>
      <c r="X7" s="15"/>
      <c r="Y7" s="16"/>
      <c r="Z7" s="16"/>
      <c r="AA7" s="16"/>
      <c r="AB7" s="180"/>
    </row>
    <row r="8" spans="1:28" x14ac:dyDescent="0.2">
      <c r="A8" s="18" t="s">
        <v>19</v>
      </c>
      <c r="B8" s="18" t="s">
        <v>20</v>
      </c>
      <c r="D8" s="19">
        <v>15947</v>
      </c>
      <c r="E8" s="20">
        <v>0</v>
      </c>
      <c r="F8" s="20">
        <v>15947</v>
      </c>
      <c r="G8" s="21">
        <v>1.1614266820502595E-2</v>
      </c>
      <c r="I8" s="21">
        <v>1.5033382021063302E-2</v>
      </c>
      <c r="J8" s="19">
        <v>16662</v>
      </c>
      <c r="K8" s="21">
        <v>4.4836019313977626E-2</v>
      </c>
      <c r="L8" s="21">
        <v>4.457174515785689E-2</v>
      </c>
      <c r="M8" s="19">
        <v>16665</v>
      </c>
      <c r="N8" s="21">
        <v>4.50241424719382E-2</v>
      </c>
      <c r="O8" s="21">
        <v>4.4759820733146327E-2</v>
      </c>
      <c r="P8" s="21">
        <v>6.2095530720154279E-3</v>
      </c>
      <c r="R8" s="20">
        <v>-606</v>
      </c>
      <c r="S8" s="20">
        <v>0</v>
      </c>
      <c r="T8" s="20">
        <v>16059</v>
      </c>
      <c r="V8" s="19">
        <v>108449.640625</v>
      </c>
      <c r="W8" s="19">
        <v>108477.078125</v>
      </c>
      <c r="Y8" s="19">
        <v>15763.913700151068</v>
      </c>
      <c r="Z8" s="19">
        <v>15714.788139423774</v>
      </c>
      <c r="AA8" s="19">
        <v>16562.156410780241</v>
      </c>
      <c r="AB8" s="181">
        <v>109549.25714025277</v>
      </c>
    </row>
    <row r="9" spans="1:28" x14ac:dyDescent="0.2">
      <c r="A9" s="18" t="s">
        <v>21</v>
      </c>
      <c r="B9" s="18" t="s">
        <v>22</v>
      </c>
      <c r="D9" s="19">
        <v>48160</v>
      </c>
      <c r="E9" s="20">
        <v>0</v>
      </c>
      <c r="F9" s="20">
        <v>48160</v>
      </c>
      <c r="G9" s="21">
        <v>6.155414910601853E-2</v>
      </c>
      <c r="I9" s="21">
        <v>6.6978473840261676E-2</v>
      </c>
      <c r="J9" s="19">
        <v>50330</v>
      </c>
      <c r="K9" s="21">
        <v>4.505813953488369E-2</v>
      </c>
      <c r="L9" s="21">
        <v>4.1529639017801268E-2</v>
      </c>
      <c r="M9" s="19">
        <v>50460</v>
      </c>
      <c r="N9" s="21">
        <v>4.77574750830565E-2</v>
      </c>
      <c r="O9" s="21">
        <v>4.4219860616694806E-2</v>
      </c>
      <c r="P9" s="21">
        <v>5.7156429308929724E-2</v>
      </c>
      <c r="R9" s="20">
        <v>-1836</v>
      </c>
      <c r="S9" s="20">
        <v>0</v>
      </c>
      <c r="T9" s="20">
        <v>48624</v>
      </c>
      <c r="V9" s="19">
        <v>294087.8125</v>
      </c>
      <c r="W9" s="19">
        <v>295084.125</v>
      </c>
      <c r="Y9" s="19">
        <v>45367.445495415996</v>
      </c>
      <c r="Z9" s="19">
        <v>45289.720391722483</v>
      </c>
      <c r="AA9" s="19">
        <v>47731.819625772921</v>
      </c>
      <c r="AB9" s="181">
        <v>315718.8745393345</v>
      </c>
    </row>
    <row r="10" spans="1:28" x14ac:dyDescent="0.2">
      <c r="A10" s="18" t="s">
        <v>23</v>
      </c>
      <c r="B10" s="18" t="s">
        <v>24</v>
      </c>
      <c r="D10" s="19">
        <v>23632</v>
      </c>
      <c r="E10" s="20">
        <v>0</v>
      </c>
      <c r="F10" s="20">
        <v>23632</v>
      </c>
      <c r="G10" s="21">
        <v>3.1440352551905804E-2</v>
      </c>
      <c r="I10" s="21">
        <v>3.3690740695827337E-2</v>
      </c>
      <c r="J10" s="19">
        <v>24692</v>
      </c>
      <c r="K10" s="21">
        <v>4.4854434664861165E-2</v>
      </c>
      <c r="L10" s="21">
        <v>4.4606842048007911E-2</v>
      </c>
      <c r="M10" s="19">
        <v>24715</v>
      </c>
      <c r="N10" s="21">
        <v>4.5827691266079995E-2</v>
      </c>
      <c r="O10" s="21">
        <v>4.557986802270042E-2</v>
      </c>
      <c r="P10" s="21">
        <v>2.5509026433087723E-2</v>
      </c>
      <c r="R10" s="20">
        <v>-899</v>
      </c>
      <c r="S10" s="20">
        <v>116</v>
      </c>
      <c r="T10" s="20">
        <v>23932</v>
      </c>
      <c r="V10" s="19">
        <v>144107.09375</v>
      </c>
      <c r="W10" s="19">
        <v>144141.25</v>
      </c>
      <c r="Y10" s="19">
        <v>22911.649657230908</v>
      </c>
      <c r="Z10" s="19">
        <v>22867.188728552788</v>
      </c>
      <c r="AA10" s="19">
        <v>24100.226680562137</v>
      </c>
      <c r="AB10" s="181">
        <v>159409.3102543586</v>
      </c>
    </row>
    <row r="11" spans="1:28" x14ac:dyDescent="0.2">
      <c r="A11" s="18" t="s">
        <v>25</v>
      </c>
      <c r="B11" s="18" t="s">
        <v>26</v>
      </c>
      <c r="D11" s="19">
        <v>44957</v>
      </c>
      <c r="E11" s="20">
        <v>0</v>
      </c>
      <c r="F11" s="20">
        <v>44957</v>
      </c>
      <c r="G11" s="21">
        <v>-1.7699026427268838E-2</v>
      </c>
      <c r="I11" s="21">
        <v>-1.2629652719196138E-2</v>
      </c>
      <c r="J11" s="19">
        <v>47194</v>
      </c>
      <c r="K11" s="21">
        <v>4.9758658273461265E-2</v>
      </c>
      <c r="L11" s="21">
        <v>4.7320304881755204E-2</v>
      </c>
      <c r="M11" s="19">
        <v>47355</v>
      </c>
      <c r="N11" s="21">
        <v>5.333985808661601E-2</v>
      </c>
      <c r="O11" s="21">
        <v>5.0893186372749089E-2</v>
      </c>
      <c r="P11" s="21">
        <v>-1.5466937322543561E-2</v>
      </c>
      <c r="R11" s="20">
        <v>-1723</v>
      </c>
      <c r="S11" s="20">
        <v>0</v>
      </c>
      <c r="T11" s="20">
        <v>45632</v>
      </c>
      <c r="V11" s="19">
        <v>298891.875</v>
      </c>
      <c r="W11" s="19">
        <v>299587.75</v>
      </c>
      <c r="Y11" s="19">
        <v>45767.031907223609</v>
      </c>
      <c r="Z11" s="19">
        <v>45638.060986847748</v>
      </c>
      <c r="AA11" s="19">
        <v>48098.943341950522</v>
      </c>
      <c r="AB11" s="181">
        <v>318147.18939087441</v>
      </c>
    </row>
    <row r="12" spans="1:28" x14ac:dyDescent="0.2">
      <c r="A12" s="18" t="s">
        <v>27</v>
      </c>
      <c r="B12" s="18" t="s">
        <v>28</v>
      </c>
      <c r="D12" s="19">
        <v>77333</v>
      </c>
      <c r="E12" s="20">
        <v>0</v>
      </c>
      <c r="F12" s="20">
        <v>77333</v>
      </c>
      <c r="G12" s="21">
        <v>-1.7251103515371957E-2</v>
      </c>
      <c r="I12" s="21">
        <v>-1.0951358392360167E-2</v>
      </c>
      <c r="J12" s="19">
        <v>81152</v>
      </c>
      <c r="K12" s="21">
        <v>4.9383833551006617E-2</v>
      </c>
      <c r="L12" s="21">
        <v>4.695236672310843E-2</v>
      </c>
      <c r="M12" s="19">
        <v>82114</v>
      </c>
      <c r="N12" s="21">
        <v>6.1823542342855031E-2</v>
      </c>
      <c r="O12" s="21">
        <v>5.9363252182341064E-2</v>
      </c>
      <c r="P12" s="21">
        <v>-5.8447661061714618E-3</v>
      </c>
      <c r="R12" s="20">
        <v>-2987</v>
      </c>
      <c r="S12" s="20">
        <v>0</v>
      </c>
      <c r="T12" s="20">
        <v>79127</v>
      </c>
      <c r="V12" s="19">
        <v>529457.6875</v>
      </c>
      <c r="W12" s="19">
        <v>530687.3125</v>
      </c>
      <c r="Y12" s="19">
        <v>78690.497925387011</v>
      </c>
      <c r="Z12" s="19">
        <v>78370.86743689554</v>
      </c>
      <c r="AA12" s="19">
        <v>82596.758735939438</v>
      </c>
      <c r="AB12" s="181">
        <v>546330.64302093373</v>
      </c>
    </row>
    <row r="13" spans="1:28" x14ac:dyDescent="0.2">
      <c r="A13" s="18" t="s">
        <v>29</v>
      </c>
      <c r="B13" s="18" t="s">
        <v>30</v>
      </c>
      <c r="D13" s="19">
        <v>50989</v>
      </c>
      <c r="E13" s="20">
        <v>0</v>
      </c>
      <c r="F13" s="20">
        <v>50989</v>
      </c>
      <c r="G13" s="21">
        <v>1.4248929753579942E-2</v>
      </c>
      <c r="I13" s="21">
        <v>1.7802211998789286E-2</v>
      </c>
      <c r="J13" s="19">
        <v>53195</v>
      </c>
      <c r="K13" s="21">
        <v>4.3264233462119384E-2</v>
      </c>
      <c r="L13" s="21">
        <v>4.4601564040241071E-2</v>
      </c>
      <c r="M13" s="19">
        <v>53195</v>
      </c>
      <c r="N13" s="21">
        <v>4.3264233462119384E-2</v>
      </c>
      <c r="O13" s="21">
        <v>4.4601564040241071E-2</v>
      </c>
      <c r="P13" s="21">
        <v>8.8014802231706213E-3</v>
      </c>
      <c r="R13" s="20">
        <v>-1935</v>
      </c>
      <c r="S13" s="20">
        <v>296</v>
      </c>
      <c r="T13" s="20">
        <v>51556</v>
      </c>
      <c r="V13" s="19">
        <v>323354.90625</v>
      </c>
      <c r="W13" s="19">
        <v>322940.9375</v>
      </c>
      <c r="Y13" s="19">
        <v>50272.668281137056</v>
      </c>
      <c r="Z13" s="19">
        <v>50033.023839683512</v>
      </c>
      <c r="AA13" s="19">
        <v>52730.890113515707</v>
      </c>
      <c r="AB13" s="181">
        <v>348784.88627966098</v>
      </c>
    </row>
    <row r="14" spans="1:28" x14ac:dyDescent="0.2">
      <c r="A14" s="18" t="s">
        <v>31</v>
      </c>
      <c r="B14" s="18" t="s">
        <v>32</v>
      </c>
      <c r="D14" s="19">
        <v>37925</v>
      </c>
      <c r="E14" s="20">
        <v>0</v>
      </c>
      <c r="F14" s="20">
        <v>37925</v>
      </c>
      <c r="G14" s="21">
        <v>3.6939997703109517E-2</v>
      </c>
      <c r="I14" s="21">
        <v>4.2116723169666859E-2</v>
      </c>
      <c r="J14" s="19">
        <v>39688</v>
      </c>
      <c r="K14" s="21">
        <v>4.6486486486486456E-2</v>
      </c>
      <c r="L14" s="21">
        <v>4.4606394742740418E-2</v>
      </c>
      <c r="M14" s="19">
        <v>39765</v>
      </c>
      <c r="N14" s="21">
        <v>4.8516809492419322E-2</v>
      </c>
      <c r="O14" s="21">
        <v>4.6633070120567499E-2</v>
      </c>
      <c r="P14" s="21">
        <v>3.4909722001365884E-2</v>
      </c>
      <c r="R14" s="20">
        <v>-1447</v>
      </c>
      <c r="S14" s="20">
        <v>0</v>
      </c>
      <c r="T14" s="20">
        <v>38318</v>
      </c>
      <c r="V14" s="19">
        <v>260704.78125</v>
      </c>
      <c r="W14" s="19">
        <v>261174</v>
      </c>
      <c r="Y14" s="19">
        <v>36573.95807279725</v>
      </c>
      <c r="Z14" s="19">
        <v>36457.775700786799</v>
      </c>
      <c r="AA14" s="19">
        <v>38423.641361780072</v>
      </c>
      <c r="AB14" s="181">
        <v>254150.56248754499</v>
      </c>
    </row>
    <row r="15" spans="1:28" x14ac:dyDescent="0.2">
      <c r="A15" s="18" t="s">
        <v>33</v>
      </c>
      <c r="B15" s="18" t="s">
        <v>34</v>
      </c>
      <c r="D15" s="19">
        <v>31590</v>
      </c>
      <c r="E15" s="20">
        <v>0</v>
      </c>
      <c r="F15" s="20">
        <v>31590</v>
      </c>
      <c r="G15" s="21">
        <v>-7.7284666934440693E-3</v>
      </c>
      <c r="I15" s="21">
        <v>-3.0378898535559085E-3</v>
      </c>
      <c r="J15" s="19">
        <v>33111</v>
      </c>
      <c r="K15" s="21">
        <v>4.8148148148148051E-2</v>
      </c>
      <c r="L15" s="21">
        <v>4.5244578975350835E-2</v>
      </c>
      <c r="M15" s="19">
        <v>33505</v>
      </c>
      <c r="N15" s="21">
        <v>6.0620449509338314E-2</v>
      </c>
      <c r="O15" s="21">
        <v>5.7682329696147283E-2</v>
      </c>
      <c r="P15" s="21">
        <v>5.1948435540505322E-4</v>
      </c>
      <c r="R15" s="20">
        <v>-1219</v>
      </c>
      <c r="S15" s="20">
        <v>0</v>
      </c>
      <c r="T15" s="20">
        <v>32286</v>
      </c>
      <c r="V15" s="19">
        <v>220334</v>
      </c>
      <c r="W15" s="19">
        <v>220946.0625</v>
      </c>
      <c r="Y15" s="19">
        <v>31836.043804191722</v>
      </c>
      <c r="Z15" s="19">
        <v>31774.280148468635</v>
      </c>
      <c r="AA15" s="19">
        <v>33487.603713770695</v>
      </c>
      <c r="AB15" s="181">
        <v>221501.4771785943</v>
      </c>
    </row>
    <row r="16" spans="1:28" x14ac:dyDescent="0.2">
      <c r="A16" s="18" t="s">
        <v>35</v>
      </c>
      <c r="B16" s="18" t="s">
        <v>36</v>
      </c>
      <c r="D16" s="19">
        <v>48647</v>
      </c>
      <c r="E16" s="20">
        <v>0</v>
      </c>
      <c r="F16" s="20">
        <v>48647</v>
      </c>
      <c r="G16" s="21">
        <v>4.0056909411538832E-3</v>
      </c>
      <c r="I16" s="21">
        <v>6.5342624727229293E-3</v>
      </c>
      <c r="J16" s="19">
        <v>50830</v>
      </c>
      <c r="K16" s="21">
        <v>4.4874298517894262E-2</v>
      </c>
      <c r="L16" s="21">
        <v>4.4591744725520632E-2</v>
      </c>
      <c r="M16" s="19">
        <v>50986</v>
      </c>
      <c r="N16" s="21">
        <v>4.8081073858614154E-2</v>
      </c>
      <c r="O16" s="21">
        <v>4.7797652893476261E-2</v>
      </c>
      <c r="P16" s="21">
        <v>6.8555978150919294E-4</v>
      </c>
      <c r="R16" s="20">
        <v>-1855</v>
      </c>
      <c r="S16" s="20">
        <v>0</v>
      </c>
      <c r="T16" s="20">
        <v>49131</v>
      </c>
      <c r="V16" s="19">
        <v>325564.0625</v>
      </c>
      <c r="W16" s="19">
        <v>325652.125</v>
      </c>
      <c r="Y16" s="19">
        <v>48452.912606898033</v>
      </c>
      <c r="Z16" s="19">
        <v>48344.264514759991</v>
      </c>
      <c r="AA16" s="19">
        <v>50951.069995586164</v>
      </c>
      <c r="AB16" s="181">
        <v>337012.38716018957</v>
      </c>
    </row>
    <row r="17" spans="1:28" x14ac:dyDescent="0.2">
      <c r="A17" s="18" t="s">
        <v>37</v>
      </c>
      <c r="B17" s="18" t="s">
        <v>38</v>
      </c>
      <c r="D17" s="19">
        <v>48719</v>
      </c>
      <c r="E17" s="20">
        <v>0</v>
      </c>
      <c r="F17" s="20">
        <v>48719</v>
      </c>
      <c r="G17" s="21">
        <v>-3.4026466441665626E-3</v>
      </c>
      <c r="I17" s="21">
        <v>1.7787953545549406E-3</v>
      </c>
      <c r="J17" s="19">
        <v>50899</v>
      </c>
      <c r="K17" s="21">
        <v>4.4746402840780908E-2</v>
      </c>
      <c r="L17" s="21">
        <v>4.4596583004420376E-2</v>
      </c>
      <c r="M17" s="19">
        <v>50999</v>
      </c>
      <c r="N17" s="21">
        <v>4.6798990127055129E-2</v>
      </c>
      <c r="O17" s="21">
        <v>4.6648875943386514E-2</v>
      </c>
      <c r="P17" s="21">
        <v>-5.1342156415195017E-3</v>
      </c>
      <c r="R17" s="20">
        <v>-1855</v>
      </c>
      <c r="S17" s="20">
        <v>0</v>
      </c>
      <c r="T17" s="20">
        <v>49144</v>
      </c>
      <c r="V17" s="19">
        <v>297414.375</v>
      </c>
      <c r="W17" s="19">
        <v>297457.03125</v>
      </c>
      <c r="Y17" s="19">
        <v>48885.339536522893</v>
      </c>
      <c r="Z17" s="19">
        <v>48639.467796583871</v>
      </c>
      <c r="AA17" s="19">
        <v>51262.191143587974</v>
      </c>
      <c r="AB17" s="181">
        <v>339070.27683342295</v>
      </c>
    </row>
    <row r="18" spans="1:28" x14ac:dyDescent="0.2">
      <c r="A18" s="18" t="s">
        <v>39</v>
      </c>
      <c r="B18" s="18" t="s">
        <v>40</v>
      </c>
      <c r="D18" s="19">
        <v>24049</v>
      </c>
      <c r="E18" s="20">
        <v>0</v>
      </c>
      <c r="F18" s="20">
        <v>24049</v>
      </c>
      <c r="G18" s="21">
        <v>8.3288076544882905E-3</v>
      </c>
      <c r="I18" s="21">
        <v>1.4174837721909972E-2</v>
      </c>
      <c r="J18" s="19">
        <v>25150</v>
      </c>
      <c r="K18" s="21">
        <v>4.5781529377521002E-2</v>
      </c>
      <c r="L18" s="21">
        <v>4.4592993628545408E-2</v>
      </c>
      <c r="M18" s="19">
        <v>25201</v>
      </c>
      <c r="N18" s="21">
        <v>4.7902199675662116E-2</v>
      </c>
      <c r="O18" s="21">
        <v>4.671125377467078E-2</v>
      </c>
      <c r="P18" s="21">
        <v>7.2363102669710244E-3</v>
      </c>
      <c r="R18" s="20">
        <v>-917</v>
      </c>
      <c r="S18" s="20">
        <v>0</v>
      </c>
      <c r="T18" s="20">
        <v>24284</v>
      </c>
      <c r="V18" s="19">
        <v>157527.421875</v>
      </c>
      <c r="W18" s="19">
        <v>157706.65625</v>
      </c>
      <c r="Y18" s="19">
        <v>23850.354980873042</v>
      </c>
      <c r="Z18" s="19">
        <v>23739.854319963419</v>
      </c>
      <c r="AA18" s="19">
        <v>25019.947894174304</v>
      </c>
      <c r="AB18" s="181">
        <v>165492.74366896899</v>
      </c>
    </row>
    <row r="19" spans="1:28" x14ac:dyDescent="0.2">
      <c r="A19" s="18" t="s">
        <v>41</v>
      </c>
      <c r="B19" s="18" t="s">
        <v>42</v>
      </c>
      <c r="D19" s="19">
        <v>45100</v>
      </c>
      <c r="E19" s="20">
        <v>0</v>
      </c>
      <c r="F19" s="20">
        <v>45100</v>
      </c>
      <c r="G19" s="21">
        <v>3.8810445086223E-2</v>
      </c>
      <c r="I19" s="21">
        <v>4.4435212821273051E-2</v>
      </c>
      <c r="J19" s="19">
        <v>47147</v>
      </c>
      <c r="K19" s="21">
        <v>4.5388026607538823E-2</v>
      </c>
      <c r="L19" s="21">
        <v>4.4596720735379014E-2</v>
      </c>
      <c r="M19" s="19">
        <v>47400</v>
      </c>
      <c r="N19" s="21">
        <v>5.0997782705099803E-2</v>
      </c>
      <c r="O19" s="21">
        <v>5.0202230531252612E-2</v>
      </c>
      <c r="P19" s="21">
        <v>4.07492114894763E-2</v>
      </c>
      <c r="R19" s="20">
        <v>-1725</v>
      </c>
      <c r="S19" s="20">
        <v>0</v>
      </c>
      <c r="T19" s="20">
        <v>45675</v>
      </c>
      <c r="V19" s="19">
        <v>284521.125</v>
      </c>
      <c r="W19" s="19">
        <v>284736.65625</v>
      </c>
      <c r="Y19" s="19">
        <v>43415.042863047667</v>
      </c>
      <c r="Z19" s="19">
        <v>43213.943503554066</v>
      </c>
      <c r="AA19" s="19">
        <v>45544.113295231924</v>
      </c>
      <c r="AB19" s="181">
        <v>301248.43980803341</v>
      </c>
    </row>
    <row r="20" spans="1:28" ht="25.5" customHeight="1" x14ac:dyDescent="0.2">
      <c r="A20" s="22" t="s">
        <v>43</v>
      </c>
      <c r="B20" s="22" t="s">
        <v>44</v>
      </c>
      <c r="C20" s="54"/>
      <c r="D20" s="24">
        <v>497048</v>
      </c>
      <c r="E20" s="25">
        <v>0</v>
      </c>
      <c r="F20" s="25">
        <v>497048</v>
      </c>
      <c r="G20" s="26">
        <v>1.0698010885510145E-2</v>
      </c>
      <c r="H20" s="23"/>
      <c r="I20" s="26">
        <v>1.5516881553811146E-2</v>
      </c>
      <c r="J20" s="24">
        <v>520050</v>
      </c>
      <c r="K20" s="26">
        <v>4.6277220711078204E-2</v>
      </c>
      <c r="L20" s="26">
        <v>4.4932186442447231E-2</v>
      </c>
      <c r="M20" s="24">
        <v>522360</v>
      </c>
      <c r="N20" s="26">
        <v>5.0924659187844945E-2</v>
      </c>
      <c r="O20" s="26">
        <v>4.9573650437605421E-2</v>
      </c>
      <c r="P20" s="26">
        <v>1.1327263577860069E-2</v>
      </c>
      <c r="Q20" s="23"/>
      <c r="R20" s="25">
        <v>-19004</v>
      </c>
      <c r="S20" s="25">
        <v>412</v>
      </c>
      <c r="T20" s="25">
        <v>503768</v>
      </c>
      <c r="U20" s="23"/>
      <c r="V20" s="24">
        <v>3244414.78125</v>
      </c>
      <c r="W20" s="24">
        <v>3248590.984375</v>
      </c>
      <c r="X20" s="23"/>
      <c r="Y20" s="24">
        <v>491786.85883087642</v>
      </c>
      <c r="Z20" s="24">
        <v>490083.23550724261</v>
      </c>
      <c r="AA20" s="24">
        <v>516509.36231265217</v>
      </c>
      <c r="AB20" s="182">
        <f>SUM(AB8:AB19)</f>
        <v>3416416.0477621686</v>
      </c>
    </row>
    <row r="21" spans="1:28" x14ac:dyDescent="0.2">
      <c r="A21" s="18" t="s">
        <v>45</v>
      </c>
      <c r="B21" s="18" t="s">
        <v>46</v>
      </c>
      <c r="D21" s="19">
        <v>23713</v>
      </c>
      <c r="E21" s="20">
        <v>0</v>
      </c>
      <c r="F21" s="20">
        <v>23713</v>
      </c>
      <c r="G21" s="21">
        <v>3.8554127566965413E-2</v>
      </c>
      <c r="I21" s="21">
        <v>4.2932287338820707E-2</v>
      </c>
      <c r="J21" s="19">
        <v>24846</v>
      </c>
      <c r="K21" s="21">
        <v>4.7779698899337975E-2</v>
      </c>
      <c r="L21" s="21">
        <v>4.4602582001344482E-2</v>
      </c>
      <c r="M21" s="19">
        <v>24846</v>
      </c>
      <c r="N21" s="21">
        <v>4.7779698899337975E-2</v>
      </c>
      <c r="O21" s="21">
        <v>4.4602582001344482E-2</v>
      </c>
      <c r="P21" s="21">
        <v>3.3710330078194239E-2</v>
      </c>
      <c r="R21" s="20">
        <v>-904</v>
      </c>
      <c r="S21" s="20">
        <v>0</v>
      </c>
      <c r="T21" s="20">
        <v>23942</v>
      </c>
      <c r="V21" s="19">
        <v>160223.21875</v>
      </c>
      <c r="W21" s="19">
        <v>160710.53125</v>
      </c>
      <c r="Y21" s="19">
        <v>22832.704979520673</v>
      </c>
      <c r="Z21" s="19">
        <v>22806.008048765823</v>
      </c>
      <c r="AA21" s="19">
        <v>24035.747033814147</v>
      </c>
      <c r="AB21" s="181">
        <v>158982.8140163862</v>
      </c>
    </row>
    <row r="22" spans="1:28" x14ac:dyDescent="0.2">
      <c r="A22" s="18" t="s">
        <v>47</v>
      </c>
      <c r="B22" s="18" t="s">
        <v>48</v>
      </c>
      <c r="D22" s="19">
        <v>21896</v>
      </c>
      <c r="E22" s="20">
        <v>0</v>
      </c>
      <c r="F22" s="20">
        <v>21896</v>
      </c>
      <c r="G22" s="21">
        <v>3.9288630727434271E-3</v>
      </c>
      <c r="I22" s="21">
        <v>9.964778845309441E-3</v>
      </c>
      <c r="J22" s="19">
        <v>22849</v>
      </c>
      <c r="K22" s="21">
        <v>4.3523931311655106E-2</v>
      </c>
      <c r="L22" s="21">
        <v>4.4608088200258189E-2</v>
      </c>
      <c r="M22" s="19">
        <v>22849</v>
      </c>
      <c r="N22" s="21">
        <v>4.3523931311655106E-2</v>
      </c>
      <c r="O22" s="21">
        <v>4.4608088200258189E-2</v>
      </c>
      <c r="P22" s="21">
        <v>1.03960790421187E-3</v>
      </c>
      <c r="R22" s="20">
        <v>-827</v>
      </c>
      <c r="S22" s="20">
        <v>0</v>
      </c>
      <c r="T22" s="20">
        <v>22022</v>
      </c>
      <c r="V22" s="19">
        <v>140252.546875</v>
      </c>
      <c r="W22" s="19">
        <v>140106.984375</v>
      </c>
      <c r="Y22" s="19">
        <v>21810.31027734626</v>
      </c>
      <c r="Z22" s="19">
        <v>21657.463187719677</v>
      </c>
      <c r="AA22" s="19">
        <v>22825.270668197569</v>
      </c>
      <c r="AB22" s="181">
        <v>150976.20042391852</v>
      </c>
    </row>
    <row r="23" spans="1:28" x14ac:dyDescent="0.2">
      <c r="A23" s="18" t="s">
        <v>49</v>
      </c>
      <c r="B23" s="18" t="s">
        <v>50</v>
      </c>
      <c r="D23" s="19">
        <v>53304</v>
      </c>
      <c r="E23" s="20">
        <v>0</v>
      </c>
      <c r="F23" s="20">
        <v>53304</v>
      </c>
      <c r="G23" s="21">
        <v>8.456962632716114E-2</v>
      </c>
      <c r="I23" s="21">
        <v>9.0261365079704614E-2</v>
      </c>
      <c r="J23" s="19">
        <v>55414</v>
      </c>
      <c r="K23" s="21">
        <v>3.9584271349242028E-2</v>
      </c>
      <c r="L23" s="21">
        <v>3.7307989133672059E-2</v>
      </c>
      <c r="M23" s="19">
        <v>55557</v>
      </c>
      <c r="N23" s="21">
        <v>4.2266996848266514E-2</v>
      </c>
      <c r="O23" s="21">
        <v>3.9984840515021824E-2</v>
      </c>
      <c r="P23" s="21">
        <v>7.5843945121418566E-2</v>
      </c>
      <c r="R23" s="20">
        <v>-2021</v>
      </c>
      <c r="S23" s="20">
        <v>0</v>
      </c>
      <c r="T23" s="20">
        <v>53536</v>
      </c>
      <c r="V23" s="19">
        <v>334984.21875</v>
      </c>
      <c r="W23" s="19">
        <v>335719.3125</v>
      </c>
      <c r="Y23" s="19">
        <v>49147.60537828377</v>
      </c>
      <c r="Z23" s="19">
        <v>48998.316097092029</v>
      </c>
      <c r="AA23" s="19">
        <v>51640.389158605991</v>
      </c>
      <c r="AB23" s="181">
        <v>341571.84188144858</v>
      </c>
    </row>
    <row r="24" spans="1:28" x14ac:dyDescent="0.2">
      <c r="A24" s="18" t="s">
        <v>51</v>
      </c>
      <c r="B24" s="18" t="s">
        <v>52</v>
      </c>
      <c r="D24" s="19">
        <v>32454</v>
      </c>
      <c r="E24" s="20">
        <v>0</v>
      </c>
      <c r="F24" s="20">
        <v>32454</v>
      </c>
      <c r="G24" s="21">
        <v>2.0788798729564073E-2</v>
      </c>
      <c r="I24" s="21">
        <v>2.5278778877320995E-2</v>
      </c>
      <c r="J24" s="19">
        <v>34014</v>
      </c>
      <c r="K24" s="21">
        <v>4.8068034756886702E-2</v>
      </c>
      <c r="L24" s="21">
        <v>4.4585615034531179E-2</v>
      </c>
      <c r="M24" s="19">
        <v>34064</v>
      </c>
      <c r="N24" s="21">
        <v>4.9608676896530479E-2</v>
      </c>
      <c r="O24" s="21">
        <v>4.6121138076564705E-2</v>
      </c>
      <c r="P24" s="21">
        <v>1.7690205415636262E-2</v>
      </c>
      <c r="R24" s="20">
        <v>-1239</v>
      </c>
      <c r="S24" s="20">
        <v>0</v>
      </c>
      <c r="T24" s="20">
        <v>32825</v>
      </c>
      <c r="V24" s="19">
        <v>222195.15625</v>
      </c>
      <c r="W24" s="19">
        <v>222935.90625</v>
      </c>
      <c r="Y24" s="19">
        <v>31793.060464996328</v>
      </c>
      <c r="Z24" s="19">
        <v>31759.356772858602</v>
      </c>
      <c r="AA24" s="19">
        <v>33471.875644207343</v>
      </c>
      <c r="AB24" s="181">
        <v>221397.44493217778</v>
      </c>
    </row>
    <row r="25" spans="1:28" x14ac:dyDescent="0.2">
      <c r="A25" s="18" t="s">
        <v>53</v>
      </c>
      <c r="B25" s="18" t="s">
        <v>54</v>
      </c>
      <c r="D25" s="19">
        <v>36183</v>
      </c>
      <c r="E25" s="20">
        <v>0</v>
      </c>
      <c r="F25" s="20">
        <v>36183</v>
      </c>
      <c r="G25" s="21">
        <v>5.0566931973917928E-2</v>
      </c>
      <c r="I25" s="21">
        <v>5.6000334011063746E-2</v>
      </c>
      <c r="J25" s="19">
        <v>37901</v>
      </c>
      <c r="K25" s="21">
        <v>4.7480861177901179E-2</v>
      </c>
      <c r="L25" s="21">
        <v>4.3520022385513224E-2</v>
      </c>
      <c r="M25" s="19">
        <v>37981</v>
      </c>
      <c r="N25" s="21">
        <v>4.969184423624351E-2</v>
      </c>
      <c r="O25" s="21">
        <v>4.5722645054858013E-2</v>
      </c>
      <c r="P25" s="21">
        <v>4.7785096821474582E-2</v>
      </c>
      <c r="R25" s="20">
        <v>-1382</v>
      </c>
      <c r="S25" s="20">
        <v>0</v>
      </c>
      <c r="T25" s="20">
        <v>36599</v>
      </c>
      <c r="V25" s="19">
        <v>251006.78125</v>
      </c>
      <c r="W25" s="19">
        <v>251959.515625</v>
      </c>
      <c r="Y25" s="19">
        <v>34441.403873254887</v>
      </c>
      <c r="Z25" s="19">
        <v>34394.248660901314</v>
      </c>
      <c r="AA25" s="19">
        <v>36248.845412306277</v>
      </c>
      <c r="AB25" s="181">
        <v>239765.52259374157</v>
      </c>
    </row>
    <row r="26" spans="1:28" x14ac:dyDescent="0.2">
      <c r="A26" s="18" t="s">
        <v>55</v>
      </c>
      <c r="B26" s="18" t="s">
        <v>56</v>
      </c>
      <c r="D26" s="19">
        <v>23410</v>
      </c>
      <c r="E26" s="20">
        <v>0</v>
      </c>
      <c r="F26" s="20">
        <v>23410</v>
      </c>
      <c r="G26" s="21">
        <v>1.31907476608355E-2</v>
      </c>
      <c r="I26" s="21">
        <v>1.4535410990314412E-2</v>
      </c>
      <c r="J26" s="19">
        <v>24463</v>
      </c>
      <c r="K26" s="21">
        <v>4.4980777445536191E-2</v>
      </c>
      <c r="L26" s="21">
        <v>4.4606302553973576E-2</v>
      </c>
      <c r="M26" s="19">
        <v>24498</v>
      </c>
      <c r="N26" s="21">
        <v>4.6475865014950823E-2</v>
      </c>
      <c r="O26" s="21">
        <v>4.6100854350130449E-2</v>
      </c>
      <c r="P26" s="21">
        <v>7.0068285791282658E-3</v>
      </c>
      <c r="R26" s="20">
        <v>-891</v>
      </c>
      <c r="S26" s="20">
        <v>0</v>
      </c>
      <c r="T26" s="20">
        <v>23607</v>
      </c>
      <c r="V26" s="19">
        <v>163361.4375</v>
      </c>
      <c r="W26" s="19">
        <v>163420</v>
      </c>
      <c r="Y26" s="19">
        <v>23105.22480988592</v>
      </c>
      <c r="Z26" s="19">
        <v>23082.873069052475</v>
      </c>
      <c r="AA26" s="19">
        <v>24327.541089831848</v>
      </c>
      <c r="AB26" s="181">
        <v>160912.86595418063</v>
      </c>
    </row>
    <row r="27" spans="1:28" x14ac:dyDescent="0.2">
      <c r="A27" s="18" t="s">
        <v>57</v>
      </c>
      <c r="B27" s="18" t="s">
        <v>58</v>
      </c>
      <c r="D27" s="19">
        <v>125530</v>
      </c>
      <c r="E27" s="20">
        <v>0</v>
      </c>
      <c r="F27" s="20">
        <v>125530</v>
      </c>
      <c r="G27" s="21">
        <v>-3.6208039902393518E-2</v>
      </c>
      <c r="I27" s="21">
        <v>-2.9581977037110296E-2</v>
      </c>
      <c r="J27" s="19">
        <v>132491</v>
      </c>
      <c r="K27" s="21">
        <v>5.54528797896916E-2</v>
      </c>
      <c r="L27" s="21">
        <v>5.0964312050635119E-2</v>
      </c>
      <c r="M27" s="19">
        <v>132506</v>
      </c>
      <c r="N27" s="21">
        <v>5.5572373137895426E-2</v>
      </c>
      <c r="O27" s="21">
        <v>5.1083297224577384E-2</v>
      </c>
      <c r="P27" s="21">
        <v>-3.21954997295687E-2</v>
      </c>
      <c r="R27" s="20">
        <v>-4821</v>
      </c>
      <c r="S27" s="20">
        <v>0</v>
      </c>
      <c r="T27" s="20">
        <v>127685</v>
      </c>
      <c r="V27" s="19">
        <v>888936.5</v>
      </c>
      <c r="W27" s="19">
        <v>892733.0625</v>
      </c>
      <c r="Y27" s="19">
        <v>130245.95057556524</v>
      </c>
      <c r="Z27" s="19">
        <v>129909.09443413527</v>
      </c>
      <c r="AA27" s="19">
        <v>136914.01513732801</v>
      </c>
      <c r="AB27" s="181">
        <v>905608.44121849549</v>
      </c>
    </row>
    <row r="28" spans="1:28" x14ac:dyDescent="0.2">
      <c r="A28" s="18" t="s">
        <v>59</v>
      </c>
      <c r="B28" s="18" t="s">
        <v>60</v>
      </c>
      <c r="D28" s="19">
        <v>27928</v>
      </c>
      <c r="E28" s="20">
        <v>0</v>
      </c>
      <c r="F28" s="20">
        <v>27928</v>
      </c>
      <c r="G28" s="21">
        <v>3.00902710004054E-2</v>
      </c>
      <c r="I28" s="21">
        <v>3.5702243999735206E-2</v>
      </c>
      <c r="J28" s="19">
        <v>29288</v>
      </c>
      <c r="K28" s="21">
        <v>4.8696648524777952E-2</v>
      </c>
      <c r="L28" s="21">
        <v>4.4595127188021166E-2</v>
      </c>
      <c r="M28" s="19">
        <v>29339</v>
      </c>
      <c r="N28" s="21">
        <v>5.0522772844457275E-2</v>
      </c>
      <c r="O28" s="21">
        <v>4.6414109415779725E-2</v>
      </c>
      <c r="P28" s="21">
        <v>2.8324428193650997E-2</v>
      </c>
      <c r="R28" s="20">
        <v>-1067</v>
      </c>
      <c r="S28" s="20">
        <v>0</v>
      </c>
      <c r="T28" s="20">
        <v>28272</v>
      </c>
      <c r="V28" s="19">
        <v>195498.4375</v>
      </c>
      <c r="W28" s="19">
        <v>196266.046875</v>
      </c>
      <c r="Y28" s="19">
        <v>27112.186947340862</v>
      </c>
      <c r="Z28" s="19">
        <v>27071.156094660135</v>
      </c>
      <c r="AA28" s="19">
        <v>28530.879161877663</v>
      </c>
      <c r="AB28" s="181">
        <v>188715.55975087979</v>
      </c>
    </row>
    <row r="29" spans="1:28" x14ac:dyDescent="0.2">
      <c r="A29" s="18" t="s">
        <v>61</v>
      </c>
      <c r="B29" s="18" t="s">
        <v>62</v>
      </c>
      <c r="D29" s="19">
        <v>61711</v>
      </c>
      <c r="E29" s="20">
        <v>0</v>
      </c>
      <c r="F29" s="20">
        <v>61711</v>
      </c>
      <c r="G29" s="21">
        <v>0.10929428482871217</v>
      </c>
      <c r="I29" s="21">
        <v>0.11550709208091114</v>
      </c>
      <c r="J29" s="19">
        <v>64226</v>
      </c>
      <c r="K29" s="21">
        <v>4.0754484613764186E-2</v>
      </c>
      <c r="L29" s="21">
        <v>3.5550433729676367E-2</v>
      </c>
      <c r="M29" s="19">
        <v>64226</v>
      </c>
      <c r="N29" s="21">
        <v>4.0754484613764186E-2</v>
      </c>
      <c r="O29" s="21">
        <v>3.5550433729676367E-2</v>
      </c>
      <c r="P29" s="21">
        <v>9.6062298078343655E-2</v>
      </c>
      <c r="R29" s="20">
        <v>-2337</v>
      </c>
      <c r="S29" s="20">
        <v>0</v>
      </c>
      <c r="T29" s="20">
        <v>61889</v>
      </c>
      <c r="V29" s="19">
        <v>377694.125</v>
      </c>
      <c r="W29" s="19">
        <v>379592.1875</v>
      </c>
      <c r="Y29" s="19">
        <v>55630.864454988958</v>
      </c>
      <c r="Z29" s="19">
        <v>55599.038899436382</v>
      </c>
      <c r="AA29" s="19">
        <v>58597.034231177706</v>
      </c>
      <c r="AB29" s="181">
        <v>387586.09757297114</v>
      </c>
    </row>
    <row r="30" spans="1:28" ht="25.5" customHeight="1" x14ac:dyDescent="0.2">
      <c r="A30" s="22" t="s">
        <v>63</v>
      </c>
      <c r="B30" s="22" t="s">
        <v>64</v>
      </c>
      <c r="C30" s="54"/>
      <c r="D30" s="24">
        <v>406129</v>
      </c>
      <c r="E30" s="25">
        <v>0</v>
      </c>
      <c r="F30" s="25">
        <v>406129</v>
      </c>
      <c r="G30" s="26">
        <v>2.5269377032675067E-2</v>
      </c>
      <c r="H30" s="23"/>
      <c r="I30" s="26">
        <v>3.094418461430104E-2</v>
      </c>
      <c r="J30" s="24">
        <v>425492</v>
      </c>
      <c r="K30" s="26">
        <v>4.7676969632801436E-2</v>
      </c>
      <c r="L30" s="26">
        <v>4.4128838418084904E-2</v>
      </c>
      <c r="M30" s="24">
        <v>425866</v>
      </c>
      <c r="N30" s="26">
        <v>4.8597859300862467E-2</v>
      </c>
      <c r="O30" s="26">
        <v>4.5046609341083066E-2</v>
      </c>
      <c r="P30" s="26">
        <v>2.2262576867796646E-2</v>
      </c>
      <c r="Q30" s="23"/>
      <c r="R30" s="25">
        <v>-15489</v>
      </c>
      <c r="S30" s="25">
        <v>0</v>
      </c>
      <c r="T30" s="25">
        <v>410377</v>
      </c>
      <c r="U30" s="23"/>
      <c r="V30" s="24">
        <v>2734152.421875</v>
      </c>
      <c r="W30" s="24">
        <v>2743443.546875</v>
      </c>
      <c r="X30" s="23"/>
      <c r="Y30" s="24">
        <v>396119.31176118291</v>
      </c>
      <c r="Z30" s="24">
        <v>395277.55526462168</v>
      </c>
      <c r="AA30" s="24">
        <v>416591.59753734659</v>
      </c>
      <c r="AB30" s="182">
        <f>SUM(AB21:AB29)</f>
        <v>2755516.7883441998</v>
      </c>
    </row>
    <row r="31" spans="1:28" x14ac:dyDescent="0.2">
      <c r="A31" s="18" t="s">
        <v>65</v>
      </c>
      <c r="B31" s="18" t="s">
        <v>66</v>
      </c>
      <c r="D31" s="19">
        <v>46160</v>
      </c>
      <c r="E31" s="20">
        <v>0</v>
      </c>
      <c r="F31" s="20">
        <v>46160</v>
      </c>
      <c r="G31" s="21">
        <v>-7.7026925983398886E-3</v>
      </c>
      <c r="I31" s="21">
        <v>-5.0918601949925257E-3</v>
      </c>
      <c r="J31" s="19">
        <v>48358</v>
      </c>
      <c r="K31" s="21">
        <v>4.7616984402079732E-2</v>
      </c>
      <c r="L31" s="21">
        <v>4.5684885834851752E-2</v>
      </c>
      <c r="M31" s="19">
        <v>48449</v>
      </c>
      <c r="N31" s="21">
        <v>4.9588388214904633E-2</v>
      </c>
      <c r="O31" s="21">
        <v>4.7652653827964908E-2</v>
      </c>
      <c r="P31" s="21">
        <v>-1.100988653130297E-2</v>
      </c>
      <c r="R31" s="20">
        <v>-1763</v>
      </c>
      <c r="S31" s="20">
        <v>859</v>
      </c>
      <c r="T31" s="20">
        <v>47545</v>
      </c>
      <c r="V31" s="19">
        <v>305466.34375</v>
      </c>
      <c r="W31" s="19">
        <v>306030.75</v>
      </c>
      <c r="Y31" s="19">
        <v>46518.316290578674</v>
      </c>
      <c r="Z31" s="19">
        <v>46481.968928011011</v>
      </c>
      <c r="AA31" s="19">
        <v>48988.356243597053</v>
      </c>
      <c r="AB31" s="181">
        <v>324030.15053734172</v>
      </c>
    </row>
    <row r="32" spans="1:28" x14ac:dyDescent="0.2">
      <c r="A32" s="18" t="s">
        <v>67</v>
      </c>
      <c r="B32" s="18" t="s">
        <v>68</v>
      </c>
      <c r="D32" s="19">
        <v>49044</v>
      </c>
      <c r="E32" s="20">
        <v>0</v>
      </c>
      <c r="F32" s="20">
        <v>49044</v>
      </c>
      <c r="G32" s="21">
        <v>5.1465572068298382E-2</v>
      </c>
      <c r="I32" s="21">
        <v>5.8299517849920601E-2</v>
      </c>
      <c r="J32" s="19">
        <v>51251</v>
      </c>
      <c r="K32" s="21">
        <v>4.5000407797080255E-2</v>
      </c>
      <c r="L32" s="21">
        <v>4.3089164821485282E-2</v>
      </c>
      <c r="M32" s="19">
        <v>51251</v>
      </c>
      <c r="N32" s="21">
        <v>4.5000407797080255E-2</v>
      </c>
      <c r="O32" s="21">
        <v>4.3089164821485282E-2</v>
      </c>
      <c r="P32" s="21">
        <v>4.7421974730283756E-2</v>
      </c>
      <c r="R32" s="20">
        <v>-1865</v>
      </c>
      <c r="S32" s="20">
        <v>0</v>
      </c>
      <c r="T32" s="20">
        <v>49386</v>
      </c>
      <c r="V32" s="19">
        <v>300221.8125</v>
      </c>
      <c r="W32" s="19">
        <v>300771.90625</v>
      </c>
      <c r="Y32" s="19">
        <v>46643.467273519367</v>
      </c>
      <c r="Z32" s="19">
        <v>46427.180637578254</v>
      </c>
      <c r="AA32" s="19">
        <v>48930.613674777429</v>
      </c>
      <c r="AB32" s="181">
        <v>323648.21624311886</v>
      </c>
    </row>
    <row r="33" spans="1:28" x14ac:dyDescent="0.2">
      <c r="A33" s="18" t="s">
        <v>69</v>
      </c>
      <c r="B33" s="18" t="s">
        <v>70</v>
      </c>
      <c r="D33" s="19">
        <v>30332</v>
      </c>
      <c r="E33" s="20">
        <v>0</v>
      </c>
      <c r="F33" s="20">
        <v>30332</v>
      </c>
      <c r="G33" s="21">
        <v>0.15199414559693381</v>
      </c>
      <c r="I33" s="21">
        <v>0.15769416614786969</v>
      </c>
      <c r="J33" s="19">
        <v>31390</v>
      </c>
      <c r="K33" s="21">
        <v>3.4880654094685548E-2</v>
      </c>
      <c r="L33" s="21">
        <v>3.5546389148203961E-2</v>
      </c>
      <c r="M33" s="19">
        <v>31390</v>
      </c>
      <c r="N33" s="21">
        <v>3.4880654094685548E-2</v>
      </c>
      <c r="O33" s="21">
        <v>3.5546389148203961E-2</v>
      </c>
      <c r="P33" s="21">
        <v>0.13750955168873435</v>
      </c>
      <c r="R33" s="20">
        <v>-1142</v>
      </c>
      <c r="S33" s="20">
        <v>0</v>
      </c>
      <c r="T33" s="20">
        <v>30248</v>
      </c>
      <c r="V33" s="19">
        <v>169500.15625</v>
      </c>
      <c r="W33" s="19">
        <v>169391.1875</v>
      </c>
      <c r="Y33" s="19">
        <v>26329.994918752589</v>
      </c>
      <c r="Z33" s="19">
        <v>26183.512850459876</v>
      </c>
      <c r="AA33" s="19">
        <v>27595.372674804134</v>
      </c>
      <c r="AB33" s="181">
        <v>182527.71571856007</v>
      </c>
    </row>
    <row r="34" spans="1:28" x14ac:dyDescent="0.2">
      <c r="A34" s="18" t="s">
        <v>71</v>
      </c>
      <c r="B34" s="18" t="s">
        <v>72</v>
      </c>
      <c r="D34" s="19">
        <v>26986</v>
      </c>
      <c r="E34" s="20">
        <v>0</v>
      </c>
      <c r="F34" s="20">
        <v>26986</v>
      </c>
      <c r="G34" s="21">
        <v>-4.1718623062341975E-2</v>
      </c>
      <c r="I34" s="21">
        <v>-3.7625372149379777E-2</v>
      </c>
      <c r="J34" s="19">
        <v>28479</v>
      </c>
      <c r="K34" s="21">
        <v>5.5324983324686938E-2</v>
      </c>
      <c r="L34" s="21">
        <v>5.2680239540227713E-2</v>
      </c>
      <c r="M34" s="19">
        <v>28628</v>
      </c>
      <c r="N34" s="21">
        <v>6.0846364781738771E-2</v>
      </c>
      <c r="O34" s="21">
        <v>5.818778389541901E-2</v>
      </c>
      <c r="P34" s="21">
        <v>-3.3729864684777566E-2</v>
      </c>
      <c r="R34" s="20">
        <v>-1042</v>
      </c>
      <c r="S34" s="20">
        <v>0</v>
      </c>
      <c r="T34" s="20">
        <v>27586</v>
      </c>
      <c r="V34" s="19">
        <v>178117.21875</v>
      </c>
      <c r="W34" s="19">
        <v>178564.71875</v>
      </c>
      <c r="Y34" s="19">
        <v>28160.831097686667</v>
      </c>
      <c r="Z34" s="19">
        <v>28111.505214140718</v>
      </c>
      <c r="AA34" s="19">
        <v>29627.325686373202</v>
      </c>
      <c r="AB34" s="181">
        <v>195967.93071474269</v>
      </c>
    </row>
    <row r="35" spans="1:28" x14ac:dyDescent="0.2">
      <c r="A35" s="18" t="s">
        <v>73</v>
      </c>
      <c r="B35" s="18" t="s">
        <v>74</v>
      </c>
      <c r="D35" s="19">
        <v>18978</v>
      </c>
      <c r="E35" s="20">
        <v>0</v>
      </c>
      <c r="F35" s="20">
        <v>18978</v>
      </c>
      <c r="G35" s="21">
        <v>-8.2281697572916812E-3</v>
      </c>
      <c r="I35" s="21">
        <v>-4.3021806022401909E-3</v>
      </c>
      <c r="J35" s="19">
        <v>19867</v>
      </c>
      <c r="K35" s="21">
        <v>4.6843713773843332E-2</v>
      </c>
      <c r="L35" s="21">
        <v>4.5530597709912746E-2</v>
      </c>
      <c r="M35" s="19">
        <v>19891</v>
      </c>
      <c r="N35" s="21">
        <v>4.8108335967962823E-2</v>
      </c>
      <c r="O35" s="21">
        <v>4.6793633615939578E-2</v>
      </c>
      <c r="P35" s="21">
        <v>-1.10364678519147E-2</v>
      </c>
      <c r="R35" s="20">
        <v>-724</v>
      </c>
      <c r="S35" s="20">
        <v>0</v>
      </c>
      <c r="T35" s="20">
        <v>19167</v>
      </c>
      <c r="V35" s="19">
        <v>120801.65625</v>
      </c>
      <c r="W35" s="19">
        <v>120953.375</v>
      </c>
      <c r="Y35" s="19">
        <v>19135.449728750278</v>
      </c>
      <c r="Z35" s="19">
        <v>19083.937637050178</v>
      </c>
      <c r="AA35" s="19">
        <v>20112.976215407671</v>
      </c>
      <c r="AB35" s="181">
        <v>133035.91323671618</v>
      </c>
    </row>
    <row r="36" spans="1:28" x14ac:dyDescent="0.2">
      <c r="A36" s="18" t="s">
        <v>75</v>
      </c>
      <c r="B36" s="18" t="s">
        <v>76</v>
      </c>
      <c r="D36" s="19">
        <v>49747</v>
      </c>
      <c r="E36" s="20">
        <v>0</v>
      </c>
      <c r="F36" s="20">
        <v>49747</v>
      </c>
      <c r="G36" s="21">
        <v>2.5568688468258216E-5</v>
      </c>
      <c r="I36" s="21">
        <v>4.874127731342881E-3</v>
      </c>
      <c r="J36" s="19">
        <v>52174</v>
      </c>
      <c r="K36" s="21">
        <v>4.8786861519287683E-2</v>
      </c>
      <c r="L36" s="21">
        <v>4.4605812267396017E-2</v>
      </c>
      <c r="M36" s="19">
        <v>52434</v>
      </c>
      <c r="N36" s="21">
        <v>5.4013307335115668E-2</v>
      </c>
      <c r="O36" s="21">
        <v>4.9811422555844587E-2</v>
      </c>
      <c r="P36" s="21">
        <v>9.551241564869084E-4</v>
      </c>
      <c r="R36" s="20">
        <v>-1908</v>
      </c>
      <c r="S36" s="20">
        <v>0</v>
      </c>
      <c r="T36" s="20">
        <v>50526</v>
      </c>
      <c r="V36" s="19">
        <v>360500</v>
      </c>
      <c r="W36" s="19">
        <v>361942.90625</v>
      </c>
      <c r="Y36" s="19">
        <v>49745.72806697643</v>
      </c>
      <c r="Z36" s="19">
        <v>49703.850143135103</v>
      </c>
      <c r="AA36" s="19">
        <v>52383.966807889177</v>
      </c>
      <c r="AB36" s="181">
        <v>346490.18566982431</v>
      </c>
    </row>
    <row r="37" spans="1:28" ht="25.5" customHeight="1" x14ac:dyDescent="0.2">
      <c r="A37" s="22" t="s">
        <v>77</v>
      </c>
      <c r="B37" s="22" t="s">
        <v>78</v>
      </c>
      <c r="C37" s="54"/>
      <c r="D37" s="24">
        <v>221247</v>
      </c>
      <c r="E37" s="25">
        <v>0</v>
      </c>
      <c r="F37" s="25">
        <v>221247</v>
      </c>
      <c r="G37" s="26">
        <v>2.1766638273157835E-2</v>
      </c>
      <c r="H37" s="23"/>
      <c r="I37" s="26">
        <v>2.6505885918273187E-2</v>
      </c>
      <c r="J37" s="24">
        <v>231519</v>
      </c>
      <c r="K37" s="26">
        <v>4.6427748172856553E-2</v>
      </c>
      <c r="L37" s="26">
        <v>4.4209446554246856E-2</v>
      </c>
      <c r="M37" s="24">
        <v>232043</v>
      </c>
      <c r="N37" s="26">
        <v>4.879614186859027E-2</v>
      </c>
      <c r="O37" s="26">
        <v>4.6572819538729604E-2</v>
      </c>
      <c r="P37" s="26">
        <v>1.9348161860343494E-2</v>
      </c>
      <c r="Q37" s="23"/>
      <c r="R37" s="25">
        <v>-8444</v>
      </c>
      <c r="S37" s="25">
        <v>859</v>
      </c>
      <c r="T37" s="25">
        <v>224458</v>
      </c>
      <c r="U37" s="23"/>
      <c r="V37" s="24">
        <v>1434607.1875</v>
      </c>
      <c r="W37" s="24">
        <v>1437654.84375</v>
      </c>
      <c r="X37" s="23"/>
      <c r="Y37" s="24">
        <v>216533.78737626399</v>
      </c>
      <c r="Z37" s="24">
        <v>215991.95541037514</v>
      </c>
      <c r="AA37" s="24">
        <v>227638.61130284864</v>
      </c>
      <c r="AB37" s="182">
        <f>SUM(AB31:AB36)</f>
        <v>1505700.1121203036</v>
      </c>
    </row>
    <row r="38" spans="1:28" x14ac:dyDescent="0.2">
      <c r="A38" s="18" t="s">
        <v>79</v>
      </c>
      <c r="B38" s="18" t="s">
        <v>80</v>
      </c>
      <c r="D38" s="19">
        <v>39771</v>
      </c>
      <c r="E38" s="20">
        <v>0</v>
      </c>
      <c r="F38" s="20">
        <v>39771</v>
      </c>
      <c r="G38" s="21">
        <v>3.0060813788017393E-2</v>
      </c>
      <c r="I38" s="21">
        <v>3.6032499502822057E-2</v>
      </c>
      <c r="J38" s="19">
        <v>41819</v>
      </c>
      <c r="K38" s="21">
        <v>5.1494807774508988E-2</v>
      </c>
      <c r="L38" s="21">
        <v>4.4610700346397136E-2</v>
      </c>
      <c r="M38" s="19">
        <v>41887</v>
      </c>
      <c r="N38" s="21">
        <v>5.3204596313896957E-2</v>
      </c>
      <c r="O38" s="21">
        <v>4.6309294947500801E-2</v>
      </c>
      <c r="P38" s="21">
        <v>2.8549295771588934E-2</v>
      </c>
      <c r="R38" s="20">
        <v>-1524</v>
      </c>
      <c r="S38" s="20">
        <v>0</v>
      </c>
      <c r="T38" s="20">
        <v>40363</v>
      </c>
      <c r="V38" s="19">
        <v>264060.15625</v>
      </c>
      <c r="W38" s="19">
        <v>265800.34375</v>
      </c>
      <c r="Y38" s="19">
        <v>38610.34170763506</v>
      </c>
      <c r="Z38" s="19">
        <v>38640.771972710303</v>
      </c>
      <c r="AA38" s="19">
        <v>40724.348528747512</v>
      </c>
      <c r="AB38" s="181">
        <v>269368.4335658839</v>
      </c>
    </row>
    <row r="39" spans="1:28" x14ac:dyDescent="0.2">
      <c r="A39" s="18" t="s">
        <v>81</v>
      </c>
      <c r="B39" s="18" t="s">
        <v>82</v>
      </c>
      <c r="D39" s="19">
        <v>18179</v>
      </c>
      <c r="E39" s="20">
        <v>0</v>
      </c>
      <c r="F39" s="20">
        <v>18179</v>
      </c>
      <c r="G39" s="21">
        <v>5.6224106328727652E-2</v>
      </c>
      <c r="I39" s="21">
        <v>6.0896451584439903E-2</v>
      </c>
      <c r="J39" s="19">
        <v>19011</v>
      </c>
      <c r="K39" s="21">
        <v>4.5767093899554467E-2</v>
      </c>
      <c r="L39" s="21">
        <v>4.2611747226858121E-2</v>
      </c>
      <c r="M39" s="19">
        <v>19011</v>
      </c>
      <c r="N39" s="21">
        <v>4.5767093899554467E-2</v>
      </c>
      <c r="O39" s="21">
        <v>4.2611747226858121E-2</v>
      </c>
      <c r="P39" s="21">
        <v>4.9511639251160755E-2</v>
      </c>
      <c r="R39" s="20">
        <v>-692</v>
      </c>
      <c r="S39" s="20">
        <v>0</v>
      </c>
      <c r="T39" s="20">
        <v>18319</v>
      </c>
      <c r="V39" s="19">
        <v>118099.2578125</v>
      </c>
      <c r="W39" s="19">
        <v>118456.671875</v>
      </c>
      <c r="Y39" s="19">
        <v>17211.309504369678</v>
      </c>
      <c r="Z39" s="19">
        <v>17187.367025922413</v>
      </c>
      <c r="AA39" s="19">
        <v>18114.139271065709</v>
      </c>
      <c r="AB39" s="181">
        <v>119814.74221489034</v>
      </c>
    </row>
    <row r="40" spans="1:28" x14ac:dyDescent="0.2">
      <c r="A40" s="18" t="s">
        <v>83</v>
      </c>
      <c r="B40" s="18" t="s">
        <v>84</v>
      </c>
      <c r="D40" s="19">
        <v>47664</v>
      </c>
      <c r="E40" s="20">
        <v>0</v>
      </c>
      <c r="F40" s="20">
        <v>47664</v>
      </c>
      <c r="G40" s="21">
        <v>3.3310770998884465E-3</v>
      </c>
      <c r="I40" s="21">
        <v>8.5377651432427815E-3</v>
      </c>
      <c r="J40" s="19">
        <v>49886</v>
      </c>
      <c r="K40" s="21">
        <v>4.661799261497146E-2</v>
      </c>
      <c r="L40" s="21">
        <v>4.459858308832354E-2</v>
      </c>
      <c r="M40" s="19">
        <v>49991</v>
      </c>
      <c r="N40" s="21">
        <v>4.8820913058073234E-2</v>
      </c>
      <c r="O40" s="21">
        <v>4.6797253080391066E-2</v>
      </c>
      <c r="P40" s="21">
        <v>1.7201000060484972E-3</v>
      </c>
      <c r="R40" s="20">
        <v>-1819</v>
      </c>
      <c r="S40" s="20">
        <v>0</v>
      </c>
      <c r="T40" s="20">
        <v>48172</v>
      </c>
      <c r="V40" s="19">
        <v>322119.46875</v>
      </c>
      <c r="W40" s="19">
        <v>322742.1875</v>
      </c>
      <c r="Y40" s="19">
        <v>47505.75466851081</v>
      </c>
      <c r="Z40" s="19">
        <v>47351.864560333437</v>
      </c>
      <c r="AA40" s="19">
        <v>49905.158137186372</v>
      </c>
      <c r="AB40" s="181">
        <v>330094.27430821216</v>
      </c>
    </row>
    <row r="41" spans="1:28" x14ac:dyDescent="0.2">
      <c r="A41" s="18" t="s">
        <v>85</v>
      </c>
      <c r="B41" s="18" t="s">
        <v>86</v>
      </c>
      <c r="D41" s="19">
        <v>40779</v>
      </c>
      <c r="E41" s="20">
        <v>0</v>
      </c>
      <c r="F41" s="20">
        <v>40779</v>
      </c>
      <c r="G41" s="21">
        <v>4.5175839061619261E-2</v>
      </c>
      <c r="I41" s="21">
        <v>5.0866942393502201E-2</v>
      </c>
      <c r="J41" s="19">
        <v>42723</v>
      </c>
      <c r="K41" s="21">
        <v>4.7671595674244172E-2</v>
      </c>
      <c r="L41" s="21">
        <v>4.4445286095385228E-2</v>
      </c>
      <c r="M41" s="19">
        <v>42787</v>
      </c>
      <c r="N41" s="21">
        <v>4.9241030922778872E-2</v>
      </c>
      <c r="O41" s="21">
        <v>4.6009888260731824E-2</v>
      </c>
      <c r="P41" s="21">
        <v>4.2978051463212097E-2</v>
      </c>
      <c r="R41" s="20">
        <v>-1557</v>
      </c>
      <c r="S41" s="20">
        <v>0</v>
      </c>
      <c r="T41" s="20">
        <v>41230</v>
      </c>
      <c r="V41" s="19">
        <v>264819.25</v>
      </c>
      <c r="W41" s="19">
        <v>265637.28125</v>
      </c>
      <c r="Y41" s="19">
        <v>39016.401332633402</v>
      </c>
      <c r="Z41" s="19">
        <v>38924.972693629199</v>
      </c>
      <c r="AA41" s="19">
        <v>41023.873838930143</v>
      </c>
      <c r="AB41" s="181">
        <v>271349.6233585279</v>
      </c>
    </row>
    <row r="42" spans="1:28" x14ac:dyDescent="0.2">
      <c r="A42" s="18" t="s">
        <v>87</v>
      </c>
      <c r="B42" s="18" t="s">
        <v>88</v>
      </c>
      <c r="D42" s="19">
        <v>85811</v>
      </c>
      <c r="E42" s="20">
        <v>0</v>
      </c>
      <c r="F42" s="20">
        <v>85811</v>
      </c>
      <c r="G42" s="21">
        <v>2.8791207298590749E-3</v>
      </c>
      <c r="I42" s="21">
        <v>9.6633327380275524E-3</v>
      </c>
      <c r="J42" s="19">
        <v>90051</v>
      </c>
      <c r="K42" s="21">
        <v>4.9410914684597573E-2</v>
      </c>
      <c r="L42" s="21">
        <v>4.4598087642643724E-2</v>
      </c>
      <c r="M42" s="19">
        <v>90051</v>
      </c>
      <c r="N42" s="21">
        <v>4.9410914684597573E-2</v>
      </c>
      <c r="O42" s="21">
        <v>4.4598087642643724E-2</v>
      </c>
      <c r="P42" s="21">
        <v>7.3124511537603354E-4</v>
      </c>
      <c r="R42" s="20">
        <v>-3276</v>
      </c>
      <c r="S42" s="20">
        <v>0</v>
      </c>
      <c r="T42" s="20">
        <v>86775</v>
      </c>
      <c r="V42" s="19">
        <v>607792.6875</v>
      </c>
      <c r="W42" s="19">
        <v>610593</v>
      </c>
      <c r="Y42" s="19">
        <v>85564.649045190876</v>
      </c>
      <c r="Z42" s="19">
        <v>85381.293303282786</v>
      </c>
      <c r="AA42" s="19">
        <v>89985.19876294845</v>
      </c>
      <c r="AB42" s="181">
        <v>595200.97707099211</v>
      </c>
    </row>
    <row r="43" spans="1:28" ht="25.5" customHeight="1" x14ac:dyDescent="0.2">
      <c r="A43" s="22" t="s">
        <v>89</v>
      </c>
      <c r="B43" s="22" t="s">
        <v>90</v>
      </c>
      <c r="C43" s="54"/>
      <c r="D43" s="24">
        <v>232204</v>
      </c>
      <c r="E43" s="25">
        <v>0</v>
      </c>
      <c r="F43" s="25">
        <v>232204</v>
      </c>
      <c r="G43" s="26">
        <v>1.8847671614216299E-2</v>
      </c>
      <c r="H43" s="23"/>
      <c r="I43" s="26">
        <v>2.4841614308572346E-2</v>
      </c>
      <c r="J43" s="24">
        <v>243490</v>
      </c>
      <c r="K43" s="26">
        <v>4.8603813887788228E-2</v>
      </c>
      <c r="L43" s="26">
        <v>4.4405592861406218E-2</v>
      </c>
      <c r="M43" s="24">
        <v>243727</v>
      </c>
      <c r="N43" s="26">
        <v>4.96244681400837E-2</v>
      </c>
      <c r="O43" s="26">
        <v>4.5422160792361055E-2</v>
      </c>
      <c r="P43" s="26">
        <v>1.6576585597619875E-2</v>
      </c>
      <c r="Q43" s="23"/>
      <c r="R43" s="25">
        <v>-8868</v>
      </c>
      <c r="S43" s="25">
        <v>0</v>
      </c>
      <c r="T43" s="25">
        <v>234859</v>
      </c>
      <c r="U43" s="23"/>
      <c r="V43" s="24">
        <v>1576890.8203125</v>
      </c>
      <c r="W43" s="24">
        <v>1583229.484375</v>
      </c>
      <c r="X43" s="23"/>
      <c r="Y43" s="24">
        <v>227908.45625833981</v>
      </c>
      <c r="Z43" s="24">
        <v>227486.26955587816</v>
      </c>
      <c r="AA43" s="24">
        <v>239752.71853887819</v>
      </c>
      <c r="AB43" s="182">
        <f>SUM(AB38:AB42)</f>
        <v>1585828.0505185064</v>
      </c>
    </row>
    <row r="44" spans="1:28" ht="25.5" customHeight="1" x14ac:dyDescent="0.2">
      <c r="A44" s="22" t="s">
        <v>91</v>
      </c>
      <c r="B44" s="22" t="s">
        <v>92</v>
      </c>
      <c r="C44" s="54"/>
      <c r="D44" s="24">
        <v>1356628</v>
      </c>
      <c r="E44" s="25">
        <v>0</v>
      </c>
      <c r="F44" s="25">
        <v>1356628</v>
      </c>
      <c r="G44" s="26">
        <v>1.8223150576892833E-2</v>
      </c>
      <c r="H44" s="23"/>
      <c r="I44" s="26">
        <v>2.3507489232137413E-2</v>
      </c>
      <c r="J44" s="24">
        <v>1420551</v>
      </c>
      <c r="K44" s="26">
        <v>4.7119033368027141E-2</v>
      </c>
      <c r="L44" s="26">
        <v>4.4463901258864125E-2</v>
      </c>
      <c r="M44" s="24">
        <v>1423996</v>
      </c>
      <c r="N44" s="26">
        <v>4.9658417782914688E-2</v>
      </c>
      <c r="O44" s="26">
        <v>4.6996846672183734E-2</v>
      </c>
      <c r="P44" s="26">
        <v>1.6782463196172159E-2</v>
      </c>
      <c r="Q44" s="23"/>
      <c r="R44" s="25">
        <v>-51805</v>
      </c>
      <c r="S44" s="25">
        <v>1271</v>
      </c>
      <c r="T44" s="25">
        <v>1373462</v>
      </c>
      <c r="U44" s="23"/>
      <c r="V44" s="24">
        <v>8990065.2109375</v>
      </c>
      <c r="W44" s="24">
        <v>9012918.859375</v>
      </c>
      <c r="X44" s="23"/>
      <c r="Y44" s="24">
        <v>1332348.4142266631</v>
      </c>
      <c r="Z44" s="24">
        <v>1328839.0157381177</v>
      </c>
      <c r="AA44" s="24">
        <v>1400492.2896917257</v>
      </c>
      <c r="AB44" s="182">
        <f>AB43+AB37+AB30+AB20</f>
        <v>9263460.9987451788</v>
      </c>
    </row>
    <row r="45" spans="1:28" x14ac:dyDescent="0.2">
      <c r="A45" s="18" t="s">
        <v>93</v>
      </c>
      <c r="B45" s="18" t="s">
        <v>94</v>
      </c>
      <c r="D45" s="19">
        <v>26378</v>
      </c>
      <c r="E45" s="20">
        <v>0</v>
      </c>
      <c r="F45" s="20">
        <v>26378</v>
      </c>
      <c r="G45" s="21">
        <v>1.6475328517502108E-2</v>
      </c>
      <c r="I45" s="21">
        <v>2.2113380845529829E-2</v>
      </c>
      <c r="J45" s="19">
        <v>27547</v>
      </c>
      <c r="K45" s="21">
        <v>4.4317234058685262E-2</v>
      </c>
      <c r="L45" s="21">
        <v>4.4603939161538042E-2</v>
      </c>
      <c r="M45" s="19">
        <v>27547</v>
      </c>
      <c r="N45" s="21">
        <v>4.4317234058685262E-2</v>
      </c>
      <c r="O45" s="21">
        <v>4.4603939161538042E-2</v>
      </c>
      <c r="P45" s="21">
        <v>1.3076827542146896E-2</v>
      </c>
      <c r="R45" s="20">
        <v>-1002</v>
      </c>
      <c r="S45" s="20">
        <v>0</v>
      </c>
      <c r="T45" s="20">
        <v>26545</v>
      </c>
      <c r="V45" s="19">
        <v>175171.625</v>
      </c>
      <c r="W45" s="19">
        <v>175123.546875</v>
      </c>
      <c r="Y45" s="19">
        <v>25950.457684468838</v>
      </c>
      <c r="Z45" s="19">
        <v>25800.229905884553</v>
      </c>
      <c r="AA45" s="19">
        <v>27191.42245789248</v>
      </c>
      <c r="AB45" s="181">
        <v>179855.81448258864</v>
      </c>
    </row>
    <row r="46" spans="1:28" x14ac:dyDescent="0.2">
      <c r="A46" s="18" t="s">
        <v>95</v>
      </c>
      <c r="B46" s="18" t="s">
        <v>96</v>
      </c>
      <c r="D46" s="19">
        <v>31207</v>
      </c>
      <c r="E46" s="20">
        <v>0</v>
      </c>
      <c r="F46" s="20">
        <v>31207</v>
      </c>
      <c r="G46" s="21">
        <v>-4.4140731154180379E-2</v>
      </c>
      <c r="I46" s="21">
        <v>-3.8646411797516378E-2</v>
      </c>
      <c r="J46" s="19">
        <v>32796</v>
      </c>
      <c r="K46" s="21">
        <v>5.0918063255039003E-2</v>
      </c>
      <c r="L46" s="21">
        <v>5.2910038337444121E-2</v>
      </c>
      <c r="M46" s="19">
        <v>32833</v>
      </c>
      <c r="N46" s="21">
        <v>5.2103694683885093E-2</v>
      </c>
      <c r="O46" s="21">
        <v>5.4097917085415892E-2</v>
      </c>
      <c r="P46" s="21">
        <v>-3.8485682656077214E-2</v>
      </c>
      <c r="R46" s="20">
        <v>-1195</v>
      </c>
      <c r="S46" s="20">
        <v>0</v>
      </c>
      <c r="T46" s="20">
        <v>31638</v>
      </c>
      <c r="V46" s="19">
        <v>172778.25</v>
      </c>
      <c r="W46" s="19">
        <v>172451.375</v>
      </c>
      <c r="Y46" s="19">
        <v>32648.111512986434</v>
      </c>
      <c r="Z46" s="19">
        <v>32400.108152019639</v>
      </c>
      <c r="AA46" s="19">
        <v>34147.177434338722</v>
      </c>
      <c r="AB46" s="181">
        <v>225864.18269382717</v>
      </c>
    </row>
    <row r="47" spans="1:28" x14ac:dyDescent="0.2">
      <c r="A47" s="18" t="s">
        <v>97</v>
      </c>
      <c r="B47" s="18" t="s">
        <v>98</v>
      </c>
      <c r="D47" s="19">
        <v>25059</v>
      </c>
      <c r="E47" s="20">
        <v>0</v>
      </c>
      <c r="F47" s="20">
        <v>25059</v>
      </c>
      <c r="G47" s="21">
        <v>1.734032161480048E-4</v>
      </c>
      <c r="I47" s="21">
        <v>4.5017465369381338E-3</v>
      </c>
      <c r="J47" s="19">
        <v>26356</v>
      </c>
      <c r="K47" s="21">
        <v>5.175785147052947E-2</v>
      </c>
      <c r="L47" s="21">
        <v>4.4595592169930587E-2</v>
      </c>
      <c r="M47" s="19">
        <v>26494</v>
      </c>
      <c r="N47" s="21">
        <v>5.7264854942336019E-2</v>
      </c>
      <c r="O47" s="21">
        <v>5.0065094056387149E-2</v>
      </c>
      <c r="P47" s="21">
        <v>8.2597171127929414E-4</v>
      </c>
      <c r="R47" s="20">
        <v>-964</v>
      </c>
      <c r="S47" s="20">
        <v>0</v>
      </c>
      <c r="T47" s="20">
        <v>25530</v>
      </c>
      <c r="V47" s="19">
        <v>186178.53125</v>
      </c>
      <c r="W47" s="19">
        <v>187455.0625</v>
      </c>
      <c r="Y47" s="19">
        <v>25054.655442166848</v>
      </c>
      <c r="Z47" s="19">
        <v>25117.743071672856</v>
      </c>
      <c r="AA47" s="19">
        <v>26472.134765546485</v>
      </c>
      <c r="AB47" s="181">
        <v>175098.13496234562</v>
      </c>
    </row>
    <row r="48" spans="1:28" x14ac:dyDescent="0.2">
      <c r="A48" s="18" t="s">
        <v>99</v>
      </c>
      <c r="B48" s="18" t="s">
        <v>100</v>
      </c>
      <c r="D48" s="19">
        <v>56913</v>
      </c>
      <c r="E48" s="20">
        <v>0</v>
      </c>
      <c r="F48" s="20">
        <v>56913</v>
      </c>
      <c r="G48" s="21">
        <v>-9.5638001434462661E-3</v>
      </c>
      <c r="I48" s="21">
        <v>-5.1359882890938957E-3</v>
      </c>
      <c r="J48" s="19">
        <v>59568</v>
      </c>
      <c r="K48" s="21">
        <v>4.6650150229297305E-2</v>
      </c>
      <c r="L48" s="21">
        <v>4.5704287586481041E-2</v>
      </c>
      <c r="M48" s="19">
        <v>60352</v>
      </c>
      <c r="N48" s="21">
        <v>6.0425561822430751E-2</v>
      </c>
      <c r="O48" s="21">
        <v>5.9467250275639705E-2</v>
      </c>
      <c r="P48" s="21">
        <v>9.8799983766273414E-5</v>
      </c>
      <c r="R48" s="20">
        <v>-2196</v>
      </c>
      <c r="S48" s="20">
        <v>0</v>
      </c>
      <c r="T48" s="20">
        <v>58156</v>
      </c>
      <c r="V48" s="19">
        <v>382833.375</v>
      </c>
      <c r="W48" s="19">
        <v>383179.65625</v>
      </c>
      <c r="Y48" s="19">
        <v>57462.560443815353</v>
      </c>
      <c r="Z48" s="19">
        <v>57258.558351673862</v>
      </c>
      <c r="AA48" s="19">
        <v>60346.03781244377</v>
      </c>
      <c r="AB48" s="181">
        <v>399154.7628066013</v>
      </c>
    </row>
    <row r="49" spans="1:28" x14ac:dyDescent="0.2">
      <c r="A49" s="18" t="s">
        <v>101</v>
      </c>
      <c r="B49" s="18" t="s">
        <v>102</v>
      </c>
      <c r="D49" s="19">
        <v>28701</v>
      </c>
      <c r="E49" s="20">
        <v>0</v>
      </c>
      <c r="F49" s="20">
        <v>28701</v>
      </c>
      <c r="G49" s="21">
        <v>7.8842615852507514E-2</v>
      </c>
      <c r="I49" s="21">
        <v>8.3621563879148875E-2</v>
      </c>
      <c r="J49" s="19">
        <v>29927</v>
      </c>
      <c r="K49" s="21">
        <v>4.2716281662659839E-2</v>
      </c>
      <c r="L49" s="21">
        <v>3.8514572446776363E-2</v>
      </c>
      <c r="M49" s="19">
        <v>29996</v>
      </c>
      <c r="N49" s="21">
        <v>4.51203790808683E-2</v>
      </c>
      <c r="O49" s="21">
        <v>4.090898236086149E-2</v>
      </c>
      <c r="P49" s="21">
        <v>7.0242131916220085E-2</v>
      </c>
      <c r="R49" s="20">
        <v>-1091</v>
      </c>
      <c r="S49" s="20">
        <v>0</v>
      </c>
      <c r="T49" s="20">
        <v>28905</v>
      </c>
      <c r="V49" s="19">
        <v>178955.03125</v>
      </c>
      <c r="W49" s="19">
        <v>179679.0625</v>
      </c>
      <c r="Y49" s="19">
        <v>26603.509704073294</v>
      </c>
      <c r="Z49" s="19">
        <v>26593.343903088895</v>
      </c>
      <c r="AA49" s="19">
        <v>28027.302519191169</v>
      </c>
      <c r="AB49" s="181">
        <v>185384.68629749419</v>
      </c>
    </row>
    <row r="50" spans="1:28" x14ac:dyDescent="0.2">
      <c r="A50" s="18" t="s">
        <v>103</v>
      </c>
      <c r="B50" s="18" t="s">
        <v>104</v>
      </c>
      <c r="D50" s="19">
        <v>29244</v>
      </c>
      <c r="E50" s="20">
        <v>0</v>
      </c>
      <c r="F50" s="20">
        <v>29244</v>
      </c>
      <c r="G50" s="21">
        <v>-3.9064522964956216E-2</v>
      </c>
      <c r="I50" s="21">
        <v>-3.4206549189330193E-2</v>
      </c>
      <c r="J50" s="19">
        <v>30746</v>
      </c>
      <c r="K50" s="21">
        <v>5.1360962932567311E-2</v>
      </c>
      <c r="L50" s="21">
        <v>5.1965471712443367E-2</v>
      </c>
      <c r="M50" s="19">
        <v>30753</v>
      </c>
      <c r="N50" s="21">
        <v>5.1600328272466189E-2</v>
      </c>
      <c r="O50" s="21">
        <v>5.2204974682000138E-2</v>
      </c>
      <c r="P50" s="21">
        <v>-3.5779733513456535E-2</v>
      </c>
      <c r="R50" s="20">
        <v>-1119</v>
      </c>
      <c r="S50" s="20">
        <v>0</v>
      </c>
      <c r="T50" s="20">
        <v>29634</v>
      </c>
      <c r="V50" s="19">
        <v>209231.71875</v>
      </c>
      <c r="W50" s="19">
        <v>209111.484375</v>
      </c>
      <c r="Y50" s="19">
        <v>30432.844555008054</v>
      </c>
      <c r="Z50" s="19">
        <v>30262.366139702033</v>
      </c>
      <c r="AA50" s="19">
        <v>31894.164714104965</v>
      </c>
      <c r="AB50" s="181">
        <v>210961.78328957467</v>
      </c>
    </row>
    <row r="51" spans="1:28" x14ac:dyDescent="0.2">
      <c r="A51" s="18" t="s">
        <v>105</v>
      </c>
      <c r="B51" s="18" t="s">
        <v>106</v>
      </c>
      <c r="D51" s="19">
        <v>49979</v>
      </c>
      <c r="E51" s="20">
        <v>0</v>
      </c>
      <c r="F51" s="20">
        <v>49979</v>
      </c>
      <c r="G51" s="21">
        <v>-1.6354595064201005E-2</v>
      </c>
      <c r="I51" s="21">
        <v>-1.0991410444209704E-2</v>
      </c>
      <c r="J51" s="19">
        <v>52416</v>
      </c>
      <c r="K51" s="21">
        <v>4.8760479401348533E-2</v>
      </c>
      <c r="L51" s="21">
        <v>4.6972156931347042E-2</v>
      </c>
      <c r="M51" s="19">
        <v>52564</v>
      </c>
      <c r="N51" s="21">
        <v>5.1721723123711927E-2</v>
      </c>
      <c r="O51" s="21">
        <v>4.9928351208396782E-2</v>
      </c>
      <c r="P51" s="21">
        <v>-1.4738811721720424E-2</v>
      </c>
      <c r="R51" s="20">
        <v>-1912</v>
      </c>
      <c r="S51" s="20">
        <v>0</v>
      </c>
      <c r="T51" s="20">
        <v>50652</v>
      </c>
      <c r="V51" s="19">
        <v>347573.9375</v>
      </c>
      <c r="W51" s="19">
        <v>348167.625</v>
      </c>
      <c r="Y51" s="19">
        <v>50809.97659239007</v>
      </c>
      <c r="Z51" s="19">
        <v>50620.762194771029</v>
      </c>
      <c r="AA51" s="19">
        <v>53350.32032658704</v>
      </c>
      <c r="AB51" s="181">
        <v>352882.06529482984</v>
      </c>
    </row>
    <row r="52" spans="1:28" x14ac:dyDescent="0.2">
      <c r="A52" s="18" t="s">
        <v>107</v>
      </c>
      <c r="B52" s="18" t="s">
        <v>108</v>
      </c>
      <c r="D52" s="19">
        <v>15506</v>
      </c>
      <c r="E52" s="20">
        <v>0</v>
      </c>
      <c r="F52" s="20">
        <v>15506</v>
      </c>
      <c r="G52" s="21">
        <v>-3.3920455396027394E-2</v>
      </c>
      <c r="I52" s="21">
        <v>-2.9670609679563698E-2</v>
      </c>
      <c r="J52" s="19">
        <v>16316</v>
      </c>
      <c r="K52" s="21">
        <v>5.2237843415452012E-2</v>
      </c>
      <c r="L52" s="21">
        <v>5.0990467188778643E-2</v>
      </c>
      <c r="M52" s="19">
        <v>16316</v>
      </c>
      <c r="N52" s="21">
        <v>5.2237843415452012E-2</v>
      </c>
      <c r="O52" s="21">
        <v>5.0990467188778643E-2</v>
      </c>
      <c r="P52" s="21">
        <v>-3.2369360842897099E-2</v>
      </c>
      <c r="R52" s="20">
        <v>-594</v>
      </c>
      <c r="S52" s="20">
        <v>0</v>
      </c>
      <c r="T52" s="20">
        <v>15722</v>
      </c>
      <c r="V52" s="19">
        <v>113877.375</v>
      </c>
      <c r="W52" s="19">
        <v>114012.53125</v>
      </c>
      <c r="Y52" s="19">
        <v>16050.438172103533</v>
      </c>
      <c r="Z52" s="19">
        <v>15999.106666053172</v>
      </c>
      <c r="AA52" s="19">
        <v>16861.805878958905</v>
      </c>
      <c r="AB52" s="181">
        <v>111531.26816751718</v>
      </c>
    </row>
    <row r="53" spans="1:28" ht="25.5" customHeight="1" x14ac:dyDescent="0.2">
      <c r="A53" s="22" t="s">
        <v>109</v>
      </c>
      <c r="B53" s="22" t="s">
        <v>110</v>
      </c>
      <c r="C53" s="54"/>
      <c r="D53" s="24">
        <v>262987</v>
      </c>
      <c r="E53" s="25">
        <v>0</v>
      </c>
      <c r="F53" s="25">
        <v>262987</v>
      </c>
      <c r="G53" s="26">
        <v>-7.643238313134737E-3</v>
      </c>
      <c r="H53" s="23"/>
      <c r="I53" s="26">
        <v>-2.5792972624850696E-3</v>
      </c>
      <c r="J53" s="24">
        <v>275672</v>
      </c>
      <c r="K53" s="26">
        <v>4.8234323369596321E-2</v>
      </c>
      <c r="L53" s="26">
        <v>4.6705384456720012E-2</v>
      </c>
      <c r="M53" s="24">
        <v>276855</v>
      </c>
      <c r="N53" s="26">
        <v>5.2732644579389865E-2</v>
      </c>
      <c r="O53" s="26">
        <v>5.1197144482447277E-2</v>
      </c>
      <c r="P53" s="26">
        <v>-5.1577994961298224E-3</v>
      </c>
      <c r="Q53" s="23"/>
      <c r="R53" s="25">
        <v>-10073</v>
      </c>
      <c r="S53" s="25">
        <v>0</v>
      </c>
      <c r="T53" s="25">
        <v>266782</v>
      </c>
      <c r="U53" s="23"/>
      <c r="V53" s="24">
        <v>1766599.84375</v>
      </c>
      <c r="W53" s="24">
        <v>1769180.34375</v>
      </c>
      <c r="X53" s="23"/>
      <c r="Y53" s="24">
        <v>265012.5541070124</v>
      </c>
      <c r="Z53" s="24">
        <v>264052.21838486602</v>
      </c>
      <c r="AA53" s="24">
        <v>278290.36590906355</v>
      </c>
      <c r="AB53" s="182">
        <f>SUM(AB45:AB52)</f>
        <v>1840732.6979947786</v>
      </c>
    </row>
    <row r="54" spans="1:28" x14ac:dyDescent="0.2">
      <c r="A54" s="18" t="s">
        <v>111</v>
      </c>
      <c r="B54" s="18" t="s">
        <v>112</v>
      </c>
      <c r="D54" s="19">
        <v>45220</v>
      </c>
      <c r="E54" s="20">
        <v>0</v>
      </c>
      <c r="F54" s="20">
        <v>45220</v>
      </c>
      <c r="G54" s="21">
        <v>-1.2456649896397831E-2</v>
      </c>
      <c r="I54" s="21">
        <v>-6.1883804796121211E-3</v>
      </c>
      <c r="J54" s="19">
        <v>47461</v>
      </c>
      <c r="K54" s="21">
        <v>4.955771782397167E-2</v>
      </c>
      <c r="L54" s="21">
        <v>4.5927571239851694E-2</v>
      </c>
      <c r="M54" s="19">
        <v>47461</v>
      </c>
      <c r="N54" s="21">
        <v>4.955771782397167E-2</v>
      </c>
      <c r="O54" s="21">
        <v>4.5927571239851694E-2</v>
      </c>
      <c r="P54" s="21">
        <v>-1.3726577416199981E-2</v>
      </c>
      <c r="R54" s="20">
        <v>-1727</v>
      </c>
      <c r="S54" s="20">
        <v>0</v>
      </c>
      <c r="T54" s="20">
        <v>45734</v>
      </c>
      <c r="V54" s="19">
        <v>311766.75</v>
      </c>
      <c r="W54" s="19">
        <v>312848.8125</v>
      </c>
      <c r="Y54" s="19">
        <v>45790.394918112725</v>
      </c>
      <c r="Z54" s="19">
        <v>45659.505424595409</v>
      </c>
      <c r="AA54" s="19">
        <v>48121.544100482351</v>
      </c>
      <c r="AB54" s="181">
        <v>318296.68057104206</v>
      </c>
    </row>
    <row r="55" spans="1:28" x14ac:dyDescent="0.2">
      <c r="A55" s="18" t="s">
        <v>113</v>
      </c>
      <c r="B55" s="18" t="s">
        <v>114</v>
      </c>
      <c r="D55" s="19">
        <v>29087</v>
      </c>
      <c r="E55" s="20">
        <v>0</v>
      </c>
      <c r="F55" s="20">
        <v>29087</v>
      </c>
      <c r="G55" s="21">
        <v>-3.6789029112593852E-3</v>
      </c>
      <c r="I55" s="21">
        <v>2.1266581137178164E-3</v>
      </c>
      <c r="J55" s="19">
        <v>30479</v>
      </c>
      <c r="K55" s="21">
        <v>4.7856430707876374E-2</v>
      </c>
      <c r="L55" s="21">
        <v>4.4583652996542877E-2</v>
      </c>
      <c r="M55" s="19">
        <v>30479</v>
      </c>
      <c r="N55" s="21">
        <v>4.7856430707876374E-2</v>
      </c>
      <c r="O55" s="21">
        <v>4.4583652996542877E-2</v>
      </c>
      <c r="P55" s="21">
        <v>-6.7524808177754636E-3</v>
      </c>
      <c r="R55" s="20">
        <v>-1109</v>
      </c>
      <c r="S55" s="20">
        <v>0</v>
      </c>
      <c r="T55" s="20">
        <v>29370</v>
      </c>
      <c r="V55" s="19">
        <v>205557.65625</v>
      </c>
      <c r="W55" s="19">
        <v>206201.6875</v>
      </c>
      <c r="Y55" s="19">
        <v>29194.40337557087</v>
      </c>
      <c r="Z55" s="19">
        <v>29116.212046949713</v>
      </c>
      <c r="AA55" s="19">
        <v>30686.208031100272</v>
      </c>
      <c r="AB55" s="181">
        <v>202971.83596637257</v>
      </c>
    </row>
    <row r="56" spans="1:28" x14ac:dyDescent="0.2">
      <c r="A56" s="18" t="s">
        <v>115</v>
      </c>
      <c r="B56" s="18" t="s">
        <v>116</v>
      </c>
      <c r="D56" s="19">
        <v>34293</v>
      </c>
      <c r="E56" s="20">
        <v>0</v>
      </c>
      <c r="F56" s="20">
        <v>34293</v>
      </c>
      <c r="G56" s="21">
        <v>-3.3864961980685782E-2</v>
      </c>
      <c r="I56" s="21">
        <v>-2.787955812784515E-2</v>
      </c>
      <c r="J56" s="19">
        <v>36158</v>
      </c>
      <c r="K56" s="21">
        <v>5.4384276674539933E-2</v>
      </c>
      <c r="L56" s="21">
        <v>5.0610584519535484E-2</v>
      </c>
      <c r="M56" s="19">
        <v>36158</v>
      </c>
      <c r="N56" s="21">
        <v>5.4384276674539933E-2</v>
      </c>
      <c r="O56" s="21">
        <v>5.0610584519535484E-2</v>
      </c>
      <c r="P56" s="21">
        <v>-3.0933688361350353E-2</v>
      </c>
      <c r="R56" s="20">
        <v>-1315</v>
      </c>
      <c r="S56" s="20">
        <v>0</v>
      </c>
      <c r="T56" s="20">
        <v>34843</v>
      </c>
      <c r="V56" s="19">
        <v>235364.390625</v>
      </c>
      <c r="W56" s="19">
        <v>236209.796875</v>
      </c>
      <c r="Y56" s="19">
        <v>35495.038116311895</v>
      </c>
      <c r="Z56" s="19">
        <v>35403.202807739064</v>
      </c>
      <c r="AA56" s="19">
        <v>37312.20409350354</v>
      </c>
      <c r="AB56" s="181">
        <v>246799.03626850533</v>
      </c>
    </row>
    <row r="57" spans="1:28" x14ac:dyDescent="0.2">
      <c r="A57" s="18" t="s">
        <v>117</v>
      </c>
      <c r="B57" s="18" t="s">
        <v>118</v>
      </c>
      <c r="D57" s="19">
        <v>101572</v>
      </c>
      <c r="E57" s="20">
        <v>0</v>
      </c>
      <c r="F57" s="20">
        <v>101572</v>
      </c>
      <c r="G57" s="21">
        <v>-2.3192471541578996E-2</v>
      </c>
      <c r="I57" s="21">
        <v>-1.5516580440891881E-2</v>
      </c>
      <c r="J57" s="19">
        <v>107319</v>
      </c>
      <c r="K57" s="21">
        <v>5.6580553695900537E-2</v>
      </c>
      <c r="L57" s="21">
        <v>4.7937334757577554E-2</v>
      </c>
      <c r="M57" s="19">
        <v>107319</v>
      </c>
      <c r="N57" s="21">
        <v>5.6580553695900537E-2</v>
      </c>
      <c r="O57" s="21">
        <v>4.7937334757577554E-2</v>
      </c>
      <c r="P57" s="21">
        <v>-2.1106672716159181E-2</v>
      </c>
      <c r="R57" s="20">
        <v>-3904</v>
      </c>
      <c r="S57" s="20">
        <v>0</v>
      </c>
      <c r="T57" s="20">
        <v>103415</v>
      </c>
      <c r="V57" s="19">
        <v>653890.9375</v>
      </c>
      <c r="W57" s="19">
        <v>659284.125</v>
      </c>
      <c r="Y57" s="19">
        <v>103983.63755477908</v>
      </c>
      <c r="Z57" s="19">
        <v>104023.84389479161</v>
      </c>
      <c r="AA57" s="19">
        <v>109632.98758791282</v>
      </c>
      <c r="AB57" s="181">
        <v>725159.93995232414</v>
      </c>
    </row>
    <row r="58" spans="1:28" x14ac:dyDescent="0.2">
      <c r="A58" s="18" t="s">
        <v>119</v>
      </c>
      <c r="B58" s="18" t="s">
        <v>120</v>
      </c>
      <c r="D58" s="19">
        <v>41097</v>
      </c>
      <c r="E58" s="20">
        <v>0</v>
      </c>
      <c r="F58" s="20">
        <v>41097</v>
      </c>
      <c r="G58" s="21">
        <v>6.0508025114783592E-2</v>
      </c>
      <c r="I58" s="21">
        <v>6.7592620074020671E-2</v>
      </c>
      <c r="J58" s="19">
        <v>43008</v>
      </c>
      <c r="K58" s="21">
        <v>4.6499744506898422E-2</v>
      </c>
      <c r="L58" s="21">
        <v>4.142312430500561E-2</v>
      </c>
      <c r="M58" s="19">
        <v>43055</v>
      </c>
      <c r="N58" s="21">
        <v>4.7643380295398607E-2</v>
      </c>
      <c r="O58" s="21">
        <v>4.2561212261718939E-2</v>
      </c>
      <c r="P58" s="21">
        <v>5.6084758580261296E-2</v>
      </c>
      <c r="R58" s="20">
        <v>-1566</v>
      </c>
      <c r="S58" s="20">
        <v>0</v>
      </c>
      <c r="T58" s="20">
        <v>41489</v>
      </c>
      <c r="V58" s="19">
        <v>258134.734375</v>
      </c>
      <c r="W58" s="19">
        <v>259393.0625</v>
      </c>
      <c r="Y58" s="19">
        <v>38752.181998388827</v>
      </c>
      <c r="Z58" s="19">
        <v>38682.672180418034</v>
      </c>
      <c r="AA58" s="19">
        <v>40768.508067364433</v>
      </c>
      <c r="AB58" s="181">
        <v>269660.52383065107</v>
      </c>
    </row>
    <row r="59" spans="1:28" x14ac:dyDescent="0.2">
      <c r="A59" s="18" t="s">
        <v>121</v>
      </c>
      <c r="B59" s="18" t="s">
        <v>122</v>
      </c>
      <c r="D59" s="19">
        <v>43603</v>
      </c>
      <c r="E59" s="20">
        <v>0</v>
      </c>
      <c r="F59" s="20">
        <v>43603</v>
      </c>
      <c r="G59" s="21">
        <v>8.7315983579094869E-4</v>
      </c>
      <c r="I59" s="21">
        <v>8.7940458224204932E-3</v>
      </c>
      <c r="J59" s="19">
        <v>45930</v>
      </c>
      <c r="K59" s="21">
        <v>5.3367887530674452E-2</v>
      </c>
      <c r="L59" s="21">
        <v>4.458925058107055E-2</v>
      </c>
      <c r="M59" s="19">
        <v>45971</v>
      </c>
      <c r="N59" s="21">
        <v>5.4308189803453866E-2</v>
      </c>
      <c r="O59" s="21">
        <v>4.5521716491669917E-2</v>
      </c>
      <c r="P59" s="21">
        <v>7.5372860113609441E-4</v>
      </c>
      <c r="R59" s="20">
        <v>-1673</v>
      </c>
      <c r="S59" s="20">
        <v>0</v>
      </c>
      <c r="T59" s="20">
        <v>44298</v>
      </c>
      <c r="V59" s="19">
        <v>278114.5</v>
      </c>
      <c r="W59" s="19">
        <v>280451.75</v>
      </c>
      <c r="Y59" s="19">
        <v>43564.960825958966</v>
      </c>
      <c r="Z59" s="19">
        <v>43586.137319998183</v>
      </c>
      <c r="AA59" s="19">
        <v>45936.376439245185</v>
      </c>
      <c r="AB59" s="181">
        <v>303843.03769518912</v>
      </c>
    </row>
    <row r="60" spans="1:28" x14ac:dyDescent="0.2">
      <c r="A60" s="18" t="s">
        <v>123</v>
      </c>
      <c r="B60" s="18" t="s">
        <v>124</v>
      </c>
      <c r="D60" s="19">
        <v>43364</v>
      </c>
      <c r="E60" s="20">
        <v>0</v>
      </c>
      <c r="F60" s="20">
        <v>43364</v>
      </c>
      <c r="G60" s="21">
        <v>-2.8042911186201946E-2</v>
      </c>
      <c r="I60" s="21">
        <v>-2.1755434524317829E-2</v>
      </c>
      <c r="J60" s="19">
        <v>45724</v>
      </c>
      <c r="K60" s="21">
        <v>5.4423023706300144E-2</v>
      </c>
      <c r="L60" s="21">
        <v>4.9281658097923842E-2</v>
      </c>
      <c r="M60" s="19">
        <v>45724</v>
      </c>
      <c r="N60" s="21">
        <v>5.4423023706300144E-2</v>
      </c>
      <c r="O60" s="21">
        <v>4.9281658097923842E-2</v>
      </c>
      <c r="P60" s="21">
        <v>-2.6062307524238437E-2</v>
      </c>
      <c r="R60" s="20">
        <v>-1664</v>
      </c>
      <c r="S60" s="20">
        <v>0</v>
      </c>
      <c r="T60" s="20">
        <v>44060</v>
      </c>
      <c r="V60" s="19">
        <v>314968.75</v>
      </c>
      <c r="W60" s="19">
        <v>316512.0625</v>
      </c>
      <c r="Y60" s="19">
        <v>44615.138362664307</v>
      </c>
      <c r="Z60" s="19">
        <v>44545.587479096706</v>
      </c>
      <c r="AA60" s="19">
        <v>46947.561792961344</v>
      </c>
      <c r="AB60" s="181">
        <v>310531.45444378391</v>
      </c>
    </row>
    <row r="61" spans="1:28" x14ac:dyDescent="0.2">
      <c r="A61" s="18" t="s">
        <v>125</v>
      </c>
      <c r="B61" s="18" t="s">
        <v>126</v>
      </c>
      <c r="D61" s="19">
        <v>37275</v>
      </c>
      <c r="E61" s="20">
        <v>0</v>
      </c>
      <c r="F61" s="20">
        <v>37275</v>
      </c>
      <c r="G61" s="21">
        <v>-7.0274344512818443E-3</v>
      </c>
      <c r="I61" s="21">
        <v>-1.6360074284342829E-3</v>
      </c>
      <c r="J61" s="19">
        <v>39053</v>
      </c>
      <c r="K61" s="21">
        <v>4.7699530516431832E-2</v>
      </c>
      <c r="L61" s="21">
        <v>4.4950090104968865E-2</v>
      </c>
      <c r="M61" s="19">
        <v>39096</v>
      </c>
      <c r="N61" s="21">
        <v>4.8853118712273602E-2</v>
      </c>
      <c r="O61" s="21">
        <v>4.6100650980561486E-2</v>
      </c>
      <c r="P61" s="21">
        <v>-9.0447789332421813E-3</v>
      </c>
      <c r="R61" s="20">
        <v>-1422</v>
      </c>
      <c r="S61" s="20">
        <v>0</v>
      </c>
      <c r="T61" s="20">
        <v>37674</v>
      </c>
      <c r="V61" s="19">
        <v>249223.8125</v>
      </c>
      <c r="W61" s="19">
        <v>249879.5625</v>
      </c>
      <c r="Y61" s="19">
        <v>37538.801466686826</v>
      </c>
      <c r="Z61" s="19">
        <v>37434.319654067389</v>
      </c>
      <c r="AA61" s="19">
        <v>39452.842236315555</v>
      </c>
      <c r="AB61" s="181">
        <v>260958.1416733129</v>
      </c>
    </row>
    <row r="62" spans="1:28" x14ac:dyDescent="0.2">
      <c r="A62" s="18" t="s">
        <v>127</v>
      </c>
      <c r="B62" s="18" t="s">
        <v>128</v>
      </c>
      <c r="D62" s="19">
        <v>33932</v>
      </c>
      <c r="E62" s="20">
        <v>0</v>
      </c>
      <c r="F62" s="20">
        <v>33932</v>
      </c>
      <c r="G62" s="21">
        <v>4.273906122140203E-2</v>
      </c>
      <c r="I62" s="21">
        <v>4.9432939524133301E-2</v>
      </c>
      <c r="J62" s="19">
        <v>35671</v>
      </c>
      <c r="K62" s="21">
        <v>5.124955793940833E-2</v>
      </c>
      <c r="L62" s="21">
        <v>4.4594429471526142E-2</v>
      </c>
      <c r="M62" s="19">
        <v>35671</v>
      </c>
      <c r="N62" s="21">
        <v>5.124955793940833E-2</v>
      </c>
      <c r="O62" s="21">
        <v>4.4594429471526142E-2</v>
      </c>
      <c r="P62" s="21">
        <v>4.0145383508194854E-2</v>
      </c>
      <c r="R62" s="20">
        <v>-1298</v>
      </c>
      <c r="S62" s="20">
        <v>0</v>
      </c>
      <c r="T62" s="20">
        <v>34373</v>
      </c>
      <c r="V62" s="19">
        <v>245133.5625</v>
      </c>
      <c r="W62" s="19">
        <v>246695.3125</v>
      </c>
      <c r="Y62" s="19">
        <v>32541.21885513149</v>
      </c>
      <c r="Z62" s="19">
        <v>32539.650748262793</v>
      </c>
      <c r="AA62" s="19">
        <v>34294.244406189748</v>
      </c>
      <c r="AB62" s="181">
        <v>226836.94717669729</v>
      </c>
    </row>
    <row r="63" spans="1:28" x14ac:dyDescent="0.2">
      <c r="A63" s="18" t="s">
        <v>129</v>
      </c>
      <c r="B63" s="18" t="s">
        <v>130</v>
      </c>
      <c r="D63" s="19">
        <v>50966</v>
      </c>
      <c r="E63" s="20">
        <v>0</v>
      </c>
      <c r="F63" s="20">
        <v>50966</v>
      </c>
      <c r="G63" s="21">
        <v>5.6144438510069783E-2</v>
      </c>
      <c r="I63" s="21">
        <v>6.1043338374776823E-2</v>
      </c>
      <c r="J63" s="19">
        <v>53252</v>
      </c>
      <c r="K63" s="21">
        <v>4.485343169956435E-2</v>
      </c>
      <c r="L63" s="21">
        <v>4.2605835131511061E-2</v>
      </c>
      <c r="M63" s="19">
        <v>53252</v>
      </c>
      <c r="N63" s="21">
        <v>4.485343169956435E-2</v>
      </c>
      <c r="O63" s="21">
        <v>4.2605835131511061E-2</v>
      </c>
      <c r="P63" s="21">
        <v>4.9650997708377886E-2</v>
      </c>
      <c r="R63" s="20">
        <v>-1937</v>
      </c>
      <c r="S63" s="20">
        <v>0</v>
      </c>
      <c r="T63" s="20">
        <v>51315</v>
      </c>
      <c r="V63" s="19">
        <v>329583.8125</v>
      </c>
      <c r="W63" s="19">
        <v>330294.3125</v>
      </c>
      <c r="Y63" s="19">
        <v>48256.657083664664</v>
      </c>
      <c r="Z63" s="19">
        <v>48137.402177893739</v>
      </c>
      <c r="AA63" s="19">
        <v>50733.053287484108</v>
      </c>
      <c r="AB63" s="181">
        <v>335570.33047237818</v>
      </c>
    </row>
    <row r="64" spans="1:28" ht="25.5" customHeight="1" x14ac:dyDescent="0.2">
      <c r="A64" s="22" t="s">
        <v>131</v>
      </c>
      <c r="B64" s="22" t="s">
        <v>132</v>
      </c>
      <c r="C64" s="54"/>
      <c r="D64" s="24">
        <v>460409</v>
      </c>
      <c r="E64" s="25">
        <v>0</v>
      </c>
      <c r="F64" s="25">
        <v>460409</v>
      </c>
      <c r="G64" s="26">
        <v>1.471654803571143E-3</v>
      </c>
      <c r="H64" s="23"/>
      <c r="I64" s="26">
        <v>8.005534922347346E-3</v>
      </c>
      <c r="J64" s="24">
        <v>484055</v>
      </c>
      <c r="K64" s="26">
        <v>5.1358683257712201E-2</v>
      </c>
      <c r="L64" s="26">
        <v>4.5917693051026998E-2</v>
      </c>
      <c r="M64" s="24">
        <v>484186</v>
      </c>
      <c r="N64" s="26">
        <v>5.1643212882458878E-2</v>
      </c>
      <c r="O64" s="26">
        <v>4.6200750178398309E-2</v>
      </c>
      <c r="P64" s="26">
        <v>6.2095255754868184E-4</v>
      </c>
      <c r="Q64" s="23"/>
      <c r="R64" s="25">
        <v>-17615</v>
      </c>
      <c r="S64" s="25">
        <v>0</v>
      </c>
      <c r="T64" s="25">
        <v>466571</v>
      </c>
      <c r="U64" s="23"/>
      <c r="V64" s="24">
        <v>3081738.90625</v>
      </c>
      <c r="W64" s="24">
        <v>3097770.484375</v>
      </c>
      <c r="X64" s="23"/>
      <c r="Y64" s="24">
        <v>459732.4325572697</v>
      </c>
      <c r="Z64" s="24">
        <v>459128.53373381268</v>
      </c>
      <c r="AA64" s="24">
        <v>483885.53004255932</v>
      </c>
      <c r="AB64" s="182">
        <f>SUM(AB54:AB63)</f>
        <v>3200627.9280502563</v>
      </c>
    </row>
    <row r="65" spans="1:28" x14ac:dyDescent="0.2">
      <c r="A65" s="18" t="s">
        <v>133</v>
      </c>
      <c r="B65" s="18" t="s">
        <v>134</v>
      </c>
      <c r="D65" s="19">
        <v>29258</v>
      </c>
      <c r="E65" s="20">
        <v>0</v>
      </c>
      <c r="F65" s="20">
        <v>29258</v>
      </c>
      <c r="G65" s="21">
        <v>8.6626537216636379E-3</v>
      </c>
      <c r="I65" s="21">
        <v>1.2191023466115114E-2</v>
      </c>
      <c r="J65" s="19">
        <v>30663</v>
      </c>
      <c r="K65" s="21">
        <v>4.8021054070681579E-2</v>
      </c>
      <c r="L65" s="21">
        <v>4.4597710866892237E-2</v>
      </c>
      <c r="M65" s="19">
        <v>30663</v>
      </c>
      <c r="N65" s="21">
        <v>4.8021054070681579E-2</v>
      </c>
      <c r="O65" s="21">
        <v>4.4597710866892237E-2</v>
      </c>
      <c r="P65" s="21">
        <v>3.2362125176297329E-3</v>
      </c>
      <c r="R65" s="20">
        <v>-1116</v>
      </c>
      <c r="S65" s="20">
        <v>0</v>
      </c>
      <c r="T65" s="20">
        <v>29547</v>
      </c>
      <c r="V65" s="19">
        <v>209983.75</v>
      </c>
      <c r="W65" s="19">
        <v>210671.90625</v>
      </c>
      <c r="Y65" s="19">
        <v>29006.724787565723</v>
      </c>
      <c r="Z65" s="19">
        <v>29000.340142685724</v>
      </c>
      <c r="AA65" s="19">
        <v>30564.088115450839</v>
      </c>
      <c r="AB65" s="181">
        <v>202164.08209002845</v>
      </c>
    </row>
    <row r="66" spans="1:28" x14ac:dyDescent="0.2">
      <c r="A66" s="18" t="s">
        <v>135</v>
      </c>
      <c r="B66" s="18" t="s">
        <v>136</v>
      </c>
      <c r="D66" s="19">
        <v>20167</v>
      </c>
      <c r="E66" s="20">
        <v>0</v>
      </c>
      <c r="F66" s="20">
        <v>20167</v>
      </c>
      <c r="G66" s="21">
        <v>1.5516913797974929E-3</v>
      </c>
      <c r="I66" s="21">
        <v>5.4168137675996153E-3</v>
      </c>
      <c r="J66" s="19">
        <v>21102</v>
      </c>
      <c r="K66" s="21">
        <v>4.6362870035206116E-2</v>
      </c>
      <c r="L66" s="21">
        <v>4.462310119798496E-2</v>
      </c>
      <c r="M66" s="19">
        <v>21204</v>
      </c>
      <c r="N66" s="21">
        <v>5.1420637675410275E-2</v>
      </c>
      <c r="O66" s="21">
        <v>4.9672459378356182E-2</v>
      </c>
      <c r="P66" s="21">
        <v>1.3631260791306943E-3</v>
      </c>
      <c r="R66" s="20">
        <v>-771</v>
      </c>
      <c r="S66" s="20">
        <v>0</v>
      </c>
      <c r="T66" s="20">
        <v>20433</v>
      </c>
      <c r="V66" s="19">
        <v>131833.640625</v>
      </c>
      <c r="W66" s="19">
        <v>132053.203125</v>
      </c>
      <c r="Y66" s="19">
        <v>20135.755521731222</v>
      </c>
      <c r="Z66" s="19">
        <v>20091.753866160991</v>
      </c>
      <c r="AA66" s="19">
        <v>21175.135620406694</v>
      </c>
      <c r="AB66" s="181">
        <v>140061.49438063282</v>
      </c>
    </row>
    <row r="67" spans="1:28" x14ac:dyDescent="0.2">
      <c r="A67" s="18" t="s">
        <v>137</v>
      </c>
      <c r="B67" s="18" t="s">
        <v>138</v>
      </c>
      <c r="D67" s="19">
        <v>33190</v>
      </c>
      <c r="E67" s="20">
        <v>0</v>
      </c>
      <c r="F67" s="20">
        <v>33190</v>
      </c>
      <c r="G67" s="21">
        <v>0.23168633472126188</v>
      </c>
      <c r="I67" s="21">
        <v>0.24036599476461817</v>
      </c>
      <c r="J67" s="19">
        <v>34474</v>
      </c>
      <c r="K67" s="21">
        <v>3.8686351310635692E-2</v>
      </c>
      <c r="L67" s="21">
        <v>3.5562818412185004E-2</v>
      </c>
      <c r="M67" s="19">
        <v>34501</v>
      </c>
      <c r="N67" s="21">
        <v>3.9499849352214511E-2</v>
      </c>
      <c r="O67" s="21">
        <v>3.6373870106132022E-2</v>
      </c>
      <c r="P67" s="21">
        <v>0.21971384818406703</v>
      </c>
      <c r="R67" s="20">
        <v>-1255</v>
      </c>
      <c r="S67" s="20">
        <v>0</v>
      </c>
      <c r="T67" s="20">
        <v>33246</v>
      </c>
      <c r="V67" s="19">
        <v>166135.671875</v>
      </c>
      <c r="W67" s="19">
        <v>166636.78125</v>
      </c>
      <c r="Y67" s="19">
        <v>26946.795677091846</v>
      </c>
      <c r="Z67" s="19">
        <v>26838.941093483805</v>
      </c>
      <c r="AA67" s="19">
        <v>28286.142730416432</v>
      </c>
      <c r="AB67" s="181">
        <v>187096.76727019271</v>
      </c>
    </row>
    <row r="68" spans="1:28" x14ac:dyDescent="0.2">
      <c r="A68" s="18" t="s">
        <v>139</v>
      </c>
      <c r="B68" s="18" t="s">
        <v>140</v>
      </c>
      <c r="D68" s="19">
        <v>84690</v>
      </c>
      <c r="E68" s="20">
        <v>0</v>
      </c>
      <c r="F68" s="20">
        <v>84690</v>
      </c>
      <c r="G68" s="21">
        <v>-4.1833481994053234E-2</v>
      </c>
      <c r="I68" s="21">
        <v>-3.4619141723990943E-2</v>
      </c>
      <c r="J68" s="19">
        <v>89619</v>
      </c>
      <c r="K68" s="21">
        <v>5.8200495926319595E-2</v>
      </c>
      <c r="L68" s="21">
        <v>5.205168968550522E-2</v>
      </c>
      <c r="M68" s="19">
        <v>89619</v>
      </c>
      <c r="N68" s="21">
        <v>5.8200495926319595E-2</v>
      </c>
      <c r="O68" s="21">
        <v>5.205168968550522E-2</v>
      </c>
      <c r="P68" s="21">
        <v>-3.6332061369165891E-2</v>
      </c>
      <c r="R68" s="20">
        <v>-3261</v>
      </c>
      <c r="S68" s="20">
        <v>0</v>
      </c>
      <c r="T68" s="20">
        <v>86358</v>
      </c>
      <c r="V68" s="19">
        <v>540072.5</v>
      </c>
      <c r="W68" s="19">
        <v>543229</v>
      </c>
      <c r="Y68" s="19">
        <v>88387.55937355179</v>
      </c>
      <c r="Z68" s="19">
        <v>88239.762815907467</v>
      </c>
      <c r="AA68" s="19">
        <v>92997.801843785957</v>
      </c>
      <c r="AB68" s="181">
        <v>615127.63525358064</v>
      </c>
    </row>
    <row r="69" spans="1:28" x14ac:dyDescent="0.2">
      <c r="A69" s="18" t="s">
        <v>141</v>
      </c>
      <c r="B69" s="18" t="s">
        <v>142</v>
      </c>
      <c r="D69" s="19">
        <v>26065</v>
      </c>
      <c r="E69" s="20">
        <v>0</v>
      </c>
      <c r="F69" s="20">
        <v>26065</v>
      </c>
      <c r="G69" s="21">
        <v>-1.2095618731271296E-2</v>
      </c>
      <c r="I69" s="21">
        <v>-8.2231571245059421E-3</v>
      </c>
      <c r="J69" s="19">
        <v>27339</v>
      </c>
      <c r="K69" s="21">
        <v>4.8877805486284398E-2</v>
      </c>
      <c r="L69" s="21">
        <v>4.6385237386425526E-2</v>
      </c>
      <c r="M69" s="19">
        <v>27339</v>
      </c>
      <c r="N69" s="21">
        <v>4.8877805486284398E-2</v>
      </c>
      <c r="O69" s="21">
        <v>4.6385237386425526E-2</v>
      </c>
      <c r="P69" s="21">
        <v>-1.531524030273046E-2</v>
      </c>
      <c r="R69" s="20">
        <v>-995</v>
      </c>
      <c r="S69" s="20">
        <v>0</v>
      </c>
      <c r="T69" s="20">
        <v>26344</v>
      </c>
      <c r="V69" s="19">
        <v>186706.96875</v>
      </c>
      <c r="W69" s="19">
        <v>187151.71875</v>
      </c>
      <c r="Y69" s="19">
        <v>26384.132406140048</v>
      </c>
      <c r="Z69" s="19">
        <v>26343.717311207733</v>
      </c>
      <c r="AA69" s="19">
        <v>27764.215634255448</v>
      </c>
      <c r="AB69" s="181">
        <v>183644.51599036608</v>
      </c>
    </row>
    <row r="70" spans="1:28" x14ac:dyDescent="0.2">
      <c r="A70" s="18" t="s">
        <v>143</v>
      </c>
      <c r="B70" s="18" t="s">
        <v>144</v>
      </c>
      <c r="D70" s="19">
        <v>24239</v>
      </c>
      <c r="E70" s="20">
        <v>0</v>
      </c>
      <c r="F70" s="20">
        <v>24239</v>
      </c>
      <c r="G70" s="21">
        <v>-2.893423947256335E-3</v>
      </c>
      <c r="I70" s="21">
        <v>3.0578776937661978E-3</v>
      </c>
      <c r="J70" s="19">
        <v>25346</v>
      </c>
      <c r="K70" s="21">
        <v>4.5670200915879366E-2</v>
      </c>
      <c r="L70" s="21">
        <v>4.4586591781716978E-2</v>
      </c>
      <c r="M70" s="19">
        <v>25507</v>
      </c>
      <c r="N70" s="21">
        <v>5.2312389124963943E-2</v>
      </c>
      <c r="O70" s="21">
        <v>5.1221896811183498E-2</v>
      </c>
      <c r="P70" s="21">
        <v>4.8836014809361394E-4</v>
      </c>
      <c r="R70" s="20">
        <v>-928</v>
      </c>
      <c r="S70" s="20">
        <v>0</v>
      </c>
      <c r="T70" s="20">
        <v>24579</v>
      </c>
      <c r="V70" s="19">
        <v>155277.4375</v>
      </c>
      <c r="W70" s="19">
        <v>155438.515625</v>
      </c>
      <c r="Y70" s="19">
        <v>24309.337218449793</v>
      </c>
      <c r="Z70" s="19">
        <v>24190.173901310365</v>
      </c>
      <c r="AA70" s="19">
        <v>25494.549478041325</v>
      </c>
      <c r="AB70" s="181">
        <v>168631.96356646848</v>
      </c>
    </row>
    <row r="71" spans="1:28" x14ac:dyDescent="0.2">
      <c r="A71" s="18" t="s">
        <v>145</v>
      </c>
      <c r="B71" s="18" t="s">
        <v>146</v>
      </c>
      <c r="D71" s="19">
        <v>18475</v>
      </c>
      <c r="E71" s="20">
        <v>0</v>
      </c>
      <c r="F71" s="20">
        <v>18475</v>
      </c>
      <c r="G71" s="21">
        <v>1.1871232155706846E-3</v>
      </c>
      <c r="I71" s="21">
        <v>6.610944604024338E-3</v>
      </c>
      <c r="J71" s="19">
        <v>19339</v>
      </c>
      <c r="K71" s="21">
        <v>4.6765899864682048E-2</v>
      </c>
      <c r="L71" s="21">
        <v>4.4580329973912702E-2</v>
      </c>
      <c r="M71" s="19">
        <v>19406</v>
      </c>
      <c r="N71" s="21">
        <v>5.0392422192151454E-2</v>
      </c>
      <c r="O71" s="21">
        <v>4.8199280390596622E-2</v>
      </c>
      <c r="P71" s="21">
        <v>1.1453946878332566E-3</v>
      </c>
      <c r="R71" s="20">
        <v>-706</v>
      </c>
      <c r="S71" s="20">
        <v>0</v>
      </c>
      <c r="T71" s="20">
        <v>18700</v>
      </c>
      <c r="V71" s="19">
        <v>125542.484375</v>
      </c>
      <c r="W71" s="19">
        <v>125805.15625</v>
      </c>
      <c r="Y71" s="19">
        <v>18453.093903827659</v>
      </c>
      <c r="Z71" s="19">
        <v>18392.066213736642</v>
      </c>
      <c r="AA71" s="19">
        <v>19383.797900854326</v>
      </c>
      <c r="AB71" s="181">
        <v>128212.81286857171</v>
      </c>
    </row>
    <row r="72" spans="1:28" x14ac:dyDescent="0.2">
      <c r="A72" s="18" t="s">
        <v>147</v>
      </c>
      <c r="B72" s="18" t="s">
        <v>148</v>
      </c>
      <c r="D72" s="19">
        <v>31434</v>
      </c>
      <c r="E72" s="20">
        <v>0</v>
      </c>
      <c r="F72" s="20">
        <v>31434</v>
      </c>
      <c r="G72" s="21">
        <v>3.6837526597040204E-2</v>
      </c>
      <c r="I72" s="21">
        <v>4.2325801277163011E-2</v>
      </c>
      <c r="J72" s="19">
        <v>32926</v>
      </c>
      <c r="K72" s="21">
        <v>4.7464528854107124E-2</v>
      </c>
      <c r="L72" s="21">
        <v>4.4585511401373124E-2</v>
      </c>
      <c r="M72" s="19">
        <v>32981</v>
      </c>
      <c r="N72" s="21">
        <v>4.9214226633581548E-2</v>
      </c>
      <c r="O72" s="21">
        <v>4.6330400034279462E-2</v>
      </c>
      <c r="P72" s="21">
        <v>3.4818014261009278E-2</v>
      </c>
      <c r="R72" s="20">
        <v>-1200</v>
      </c>
      <c r="S72" s="20">
        <v>0</v>
      </c>
      <c r="T72" s="20">
        <v>31781</v>
      </c>
      <c r="V72" s="19">
        <v>198715.859375</v>
      </c>
      <c r="W72" s="19">
        <v>199263.546875</v>
      </c>
      <c r="Y72" s="19">
        <v>30317.18971743642</v>
      </c>
      <c r="Z72" s="19">
        <v>30240.675489162488</v>
      </c>
      <c r="AA72" s="19">
        <v>31871.304466566133</v>
      </c>
      <c r="AB72" s="181">
        <v>210810.57573701881</v>
      </c>
    </row>
    <row r="73" spans="1:28" x14ac:dyDescent="0.2">
      <c r="A73" s="18" t="s">
        <v>149</v>
      </c>
      <c r="B73" s="18" t="s">
        <v>150</v>
      </c>
      <c r="D73" s="19">
        <v>14544</v>
      </c>
      <c r="E73" s="20">
        <v>0</v>
      </c>
      <c r="F73" s="20">
        <v>14544</v>
      </c>
      <c r="G73" s="21">
        <v>-3.003844825134816E-2</v>
      </c>
      <c r="I73" s="21">
        <v>-2.5065008934072375E-2</v>
      </c>
      <c r="J73" s="19">
        <v>15313</v>
      </c>
      <c r="K73" s="21">
        <v>5.2874037403740415E-2</v>
      </c>
      <c r="L73" s="21">
        <v>5.0014210467409503E-2</v>
      </c>
      <c r="M73" s="19">
        <v>15333</v>
      </c>
      <c r="N73" s="21">
        <v>5.4249174917491816E-2</v>
      </c>
      <c r="O73" s="21">
        <v>5.1385612818963589E-2</v>
      </c>
      <c r="P73" s="21">
        <v>-2.7411038299664958E-2</v>
      </c>
      <c r="R73" s="20">
        <v>-558</v>
      </c>
      <c r="S73" s="20">
        <v>0</v>
      </c>
      <c r="T73" s="20">
        <v>14775</v>
      </c>
      <c r="V73" s="19">
        <v>107566.421875</v>
      </c>
      <c r="W73" s="19">
        <v>107859.390625</v>
      </c>
      <c r="Y73" s="19">
        <v>14994.408771955959</v>
      </c>
      <c r="Z73" s="19">
        <v>14958.548299193171</v>
      </c>
      <c r="AA73" s="19">
        <v>15765.138824107136</v>
      </c>
      <c r="AB73" s="181">
        <v>104277.43852061189</v>
      </c>
    </row>
    <row r="74" spans="1:28" x14ac:dyDescent="0.2">
      <c r="A74" s="18" t="s">
        <v>151</v>
      </c>
      <c r="B74" s="18" t="s">
        <v>152</v>
      </c>
      <c r="D74" s="19">
        <v>30043</v>
      </c>
      <c r="E74" s="20">
        <v>0</v>
      </c>
      <c r="F74" s="20">
        <v>30043</v>
      </c>
      <c r="G74" s="21">
        <v>-2.5987189448086312E-2</v>
      </c>
      <c r="I74" s="21">
        <v>-2.1496800417408424E-2</v>
      </c>
      <c r="J74" s="19">
        <v>31672</v>
      </c>
      <c r="K74" s="21">
        <v>5.4222281396664851E-2</v>
      </c>
      <c r="L74" s="21">
        <v>4.9213326450918027E-2</v>
      </c>
      <c r="M74" s="19">
        <v>31672</v>
      </c>
      <c r="N74" s="21">
        <v>5.4222281396664851E-2</v>
      </c>
      <c r="O74" s="21">
        <v>4.9213326450918027E-2</v>
      </c>
      <c r="P74" s="21">
        <v>-2.5868253936489838E-2</v>
      </c>
      <c r="R74" s="20">
        <v>-1152</v>
      </c>
      <c r="S74" s="20">
        <v>0</v>
      </c>
      <c r="T74" s="20">
        <v>30520</v>
      </c>
      <c r="V74" s="19">
        <v>220369.640625</v>
      </c>
      <c r="W74" s="19">
        <v>221421.6875</v>
      </c>
      <c r="Y74" s="19">
        <v>30844.563515521386</v>
      </c>
      <c r="Z74" s="19">
        <v>30849.593129849462</v>
      </c>
      <c r="AA74" s="19">
        <v>32513.055988563472</v>
      </c>
      <c r="AB74" s="181">
        <v>215055.39753194372</v>
      </c>
    </row>
    <row r="75" spans="1:28" x14ac:dyDescent="0.2">
      <c r="A75" s="18" t="s">
        <v>153</v>
      </c>
      <c r="B75" s="18" t="s">
        <v>154</v>
      </c>
      <c r="D75" s="19">
        <v>38993</v>
      </c>
      <c r="E75" s="20">
        <v>0</v>
      </c>
      <c r="F75" s="20">
        <v>38993</v>
      </c>
      <c r="G75" s="21">
        <v>1.3397597902116587E-2</v>
      </c>
      <c r="I75" s="21">
        <v>1.8067147362941016E-2</v>
      </c>
      <c r="J75" s="19">
        <v>40849</v>
      </c>
      <c r="K75" s="21">
        <v>4.7598286872002626E-2</v>
      </c>
      <c r="L75" s="21">
        <v>4.4609168346851247E-2</v>
      </c>
      <c r="M75" s="19">
        <v>40851</v>
      </c>
      <c r="N75" s="21">
        <v>4.7649578129407733E-2</v>
      </c>
      <c r="O75" s="21">
        <v>4.4660313254601514E-2</v>
      </c>
      <c r="P75" s="21">
        <v>9.1208232419013324E-3</v>
      </c>
      <c r="R75" s="20">
        <v>-1486</v>
      </c>
      <c r="S75" s="20">
        <v>0</v>
      </c>
      <c r="T75" s="20">
        <v>39365</v>
      </c>
      <c r="V75" s="19">
        <v>265597.6875</v>
      </c>
      <c r="W75" s="19">
        <v>266357.6875</v>
      </c>
      <c r="Y75" s="19">
        <v>38477.494007012938</v>
      </c>
      <c r="Z75" s="19">
        <v>38410.607225842854</v>
      </c>
      <c r="AA75" s="19">
        <v>40481.772904816382</v>
      </c>
      <c r="AB75" s="181">
        <v>267763.93359964207</v>
      </c>
    </row>
    <row r="76" spans="1:28" x14ac:dyDescent="0.2">
      <c r="A76" s="18" t="s">
        <v>155</v>
      </c>
      <c r="B76" s="18" t="s">
        <v>156</v>
      </c>
      <c r="D76" s="19">
        <v>51981</v>
      </c>
      <c r="E76" s="20">
        <v>0</v>
      </c>
      <c r="F76" s="20">
        <v>51981</v>
      </c>
      <c r="G76" s="21">
        <v>4.8292548807136182E-3</v>
      </c>
      <c r="I76" s="21">
        <v>1.0334575967592796E-2</v>
      </c>
      <c r="J76" s="19">
        <v>54369</v>
      </c>
      <c r="K76" s="21">
        <v>4.5939862642119245E-2</v>
      </c>
      <c r="L76" s="21">
        <v>4.4594033596490945E-2</v>
      </c>
      <c r="M76" s="19">
        <v>54454</v>
      </c>
      <c r="N76" s="21">
        <v>4.7575075508358822E-2</v>
      </c>
      <c r="O76" s="21">
        <v>4.6227142405843802E-2</v>
      </c>
      <c r="P76" s="21">
        <v>2.9582319227277054E-3</v>
      </c>
      <c r="R76" s="20">
        <v>-1981</v>
      </c>
      <c r="S76" s="20">
        <v>0</v>
      </c>
      <c r="T76" s="20">
        <v>52473</v>
      </c>
      <c r="V76" s="19">
        <v>337197.96875</v>
      </c>
      <c r="W76" s="19">
        <v>337632.40625</v>
      </c>
      <c r="Y76" s="19">
        <v>51731.176961175188</v>
      </c>
      <c r="Z76" s="19">
        <v>51515.579362766162</v>
      </c>
      <c r="AA76" s="19">
        <v>54293.387567704187</v>
      </c>
      <c r="AB76" s="181">
        <v>359119.91942054295</v>
      </c>
    </row>
    <row r="77" spans="1:28" ht="25.5" customHeight="1" x14ac:dyDescent="0.2">
      <c r="A77" s="22" t="s">
        <v>157</v>
      </c>
      <c r="B77" s="22" t="s">
        <v>158</v>
      </c>
      <c r="C77" s="54"/>
      <c r="D77" s="24">
        <v>403079</v>
      </c>
      <c r="E77" s="25">
        <v>0</v>
      </c>
      <c r="F77" s="25">
        <v>403079</v>
      </c>
      <c r="G77" s="26">
        <v>7.7271476817111218E-3</v>
      </c>
      <c r="H77" s="23"/>
      <c r="I77" s="26">
        <v>1.3295291996848535E-2</v>
      </c>
      <c r="J77" s="24">
        <v>423011</v>
      </c>
      <c r="K77" s="26">
        <v>4.9449363524271872E-2</v>
      </c>
      <c r="L77" s="26">
        <v>4.6079378801596738E-2</v>
      </c>
      <c r="M77" s="24">
        <v>423530</v>
      </c>
      <c r="N77" s="26">
        <v>5.073695230959685E-2</v>
      </c>
      <c r="O77" s="26">
        <v>4.7362832890492701E-2</v>
      </c>
      <c r="P77" s="26">
        <v>6.9892441373147207E-3</v>
      </c>
      <c r="Q77" s="23"/>
      <c r="R77" s="25">
        <v>-15409</v>
      </c>
      <c r="S77" s="25">
        <v>0</v>
      </c>
      <c r="T77" s="25">
        <v>408121</v>
      </c>
      <c r="U77" s="23"/>
      <c r="V77" s="24">
        <v>2645000.03125</v>
      </c>
      <c r="W77" s="24">
        <v>2653521</v>
      </c>
      <c r="X77" s="23"/>
      <c r="Y77" s="24">
        <v>399988.23186145996</v>
      </c>
      <c r="Z77" s="24">
        <v>399071.7588513068</v>
      </c>
      <c r="AA77" s="24">
        <v>420590.39107496833</v>
      </c>
      <c r="AB77" s="182">
        <f>SUM(AB65:AB76)</f>
        <v>2781966.5362296007</v>
      </c>
    </row>
    <row r="78" spans="1:28" ht="25.5" customHeight="1" x14ac:dyDescent="0.2">
      <c r="A78" s="22" t="s">
        <v>159</v>
      </c>
      <c r="B78" s="22" t="s">
        <v>160</v>
      </c>
      <c r="C78" s="54"/>
      <c r="D78" s="24">
        <v>1126475</v>
      </c>
      <c r="E78" s="25">
        <v>0</v>
      </c>
      <c r="F78" s="25">
        <v>1126475</v>
      </c>
      <c r="G78" s="26">
        <v>1.5486174370673567E-3</v>
      </c>
      <c r="H78" s="23"/>
      <c r="I78" s="26">
        <v>7.3970919077304131E-3</v>
      </c>
      <c r="J78" s="24">
        <v>1182738</v>
      </c>
      <c r="K78" s="26">
        <v>4.9946070707294954E-2</v>
      </c>
      <c r="L78" s="26">
        <v>4.6157979134877403E-2</v>
      </c>
      <c r="M78" s="24">
        <v>1184571</v>
      </c>
      <c r="N78" s="26">
        <v>5.1573270600767884E-2</v>
      </c>
      <c r="O78" s="26">
        <v>4.7779308267579923E-2</v>
      </c>
      <c r="P78" s="26">
        <v>1.5258407288103459E-3</v>
      </c>
      <c r="Q78" s="23"/>
      <c r="R78" s="25">
        <v>-43097</v>
      </c>
      <c r="S78" s="25">
        <v>0</v>
      </c>
      <c r="T78" s="25">
        <v>1141474</v>
      </c>
      <c r="U78" s="23"/>
      <c r="V78" s="24">
        <v>7493338.78125</v>
      </c>
      <c r="W78" s="24">
        <v>7520471.828125</v>
      </c>
      <c r="X78" s="23"/>
      <c r="Y78" s="24">
        <v>1124733.2185257422</v>
      </c>
      <c r="Z78" s="24">
        <v>1122252.5109699855</v>
      </c>
      <c r="AA78" s="24">
        <v>1182766.2870265911</v>
      </c>
      <c r="AB78" s="182">
        <f>AB77+AB64+AB53</f>
        <v>7823327.1622746354</v>
      </c>
    </row>
    <row r="79" spans="1:28" x14ac:dyDescent="0.2">
      <c r="A79" s="18" t="s">
        <v>161</v>
      </c>
      <c r="B79" s="18" t="s">
        <v>162</v>
      </c>
      <c r="D79" s="19">
        <v>19504</v>
      </c>
      <c r="E79" s="20">
        <v>0</v>
      </c>
      <c r="F79" s="20">
        <v>19504</v>
      </c>
      <c r="G79" s="21">
        <v>6.0693228389669507E-2</v>
      </c>
      <c r="I79" s="21">
        <v>6.4473612917042233E-2</v>
      </c>
      <c r="J79" s="19">
        <v>20350</v>
      </c>
      <c r="K79" s="21">
        <v>4.3375717801476643E-2</v>
      </c>
      <c r="L79" s="21">
        <v>4.1957871383860201E-2</v>
      </c>
      <c r="M79" s="19">
        <v>20350</v>
      </c>
      <c r="N79" s="21">
        <v>4.3375717801476643E-2</v>
      </c>
      <c r="O79" s="21">
        <v>4.1957871383860201E-2</v>
      </c>
      <c r="P79" s="21">
        <v>5.2389990473248549E-2</v>
      </c>
      <c r="R79" s="20">
        <v>-740</v>
      </c>
      <c r="S79" s="20">
        <v>0</v>
      </c>
      <c r="T79" s="20">
        <v>19610</v>
      </c>
      <c r="V79" s="19">
        <v>133519.90625</v>
      </c>
      <c r="W79" s="19">
        <v>133701.59375</v>
      </c>
      <c r="Y79" s="19">
        <v>18387.974466105261</v>
      </c>
      <c r="Z79" s="19">
        <v>18347.603804368879</v>
      </c>
      <c r="AA79" s="19">
        <v>19336.938002278814</v>
      </c>
      <c r="AB79" s="181">
        <v>127902.86125651753</v>
      </c>
    </row>
    <row r="80" spans="1:28" x14ac:dyDescent="0.2">
      <c r="A80" s="18" t="s">
        <v>163</v>
      </c>
      <c r="B80" s="18" t="s">
        <v>164</v>
      </c>
      <c r="D80" s="19">
        <v>20536</v>
      </c>
      <c r="E80" s="20">
        <v>0</v>
      </c>
      <c r="F80" s="20">
        <v>20536</v>
      </c>
      <c r="G80" s="21">
        <v>-5.6076193125600415E-3</v>
      </c>
      <c r="I80" s="21">
        <v>-6.9980518562806626E-4</v>
      </c>
      <c r="J80" s="19">
        <v>21534</v>
      </c>
      <c r="K80" s="21">
        <v>4.8597584729255905E-2</v>
      </c>
      <c r="L80" s="21">
        <v>4.475650694722888E-2</v>
      </c>
      <c r="M80" s="19">
        <v>21587</v>
      </c>
      <c r="N80" s="21">
        <v>5.1178418387222369E-2</v>
      </c>
      <c r="O80" s="21">
        <v>4.732788685194711E-2</v>
      </c>
      <c r="P80" s="21">
        <v>-6.9518921494611252E-3</v>
      </c>
      <c r="R80" s="20">
        <v>-771</v>
      </c>
      <c r="S80" s="20">
        <v>0</v>
      </c>
      <c r="T80" s="20">
        <v>20816</v>
      </c>
      <c r="V80" s="19">
        <v>143146.21875</v>
      </c>
      <c r="W80" s="19">
        <v>143672.5</v>
      </c>
      <c r="Y80" s="19">
        <v>20651.807474432902</v>
      </c>
      <c r="Z80" s="19">
        <v>20625.935339715066</v>
      </c>
      <c r="AA80" s="19">
        <v>21738.121073233044</v>
      </c>
      <c r="AB80" s="181">
        <v>143785.32336812819</v>
      </c>
    </row>
    <row r="81" spans="1:28" x14ac:dyDescent="0.2">
      <c r="A81" s="18" t="s">
        <v>165</v>
      </c>
      <c r="B81" s="18" t="s">
        <v>166</v>
      </c>
      <c r="D81" s="19">
        <v>31781</v>
      </c>
      <c r="E81" s="20">
        <v>0</v>
      </c>
      <c r="F81" s="20">
        <v>31781</v>
      </c>
      <c r="G81" s="21">
        <v>1.8805682618214803E-2</v>
      </c>
      <c r="I81" s="21">
        <v>2.3875018222516031E-2</v>
      </c>
      <c r="J81" s="19">
        <v>33307</v>
      </c>
      <c r="K81" s="21">
        <v>4.8016110254554656E-2</v>
      </c>
      <c r="L81" s="21">
        <v>4.4595853638749405E-2</v>
      </c>
      <c r="M81" s="19">
        <v>33319</v>
      </c>
      <c r="N81" s="21">
        <v>4.8393694345678195E-2</v>
      </c>
      <c r="O81" s="21">
        <v>4.4972205464001158E-2</v>
      </c>
      <c r="P81" s="21">
        <v>1.5180657443796042E-2</v>
      </c>
      <c r="R81" s="20">
        <v>-1212</v>
      </c>
      <c r="S81" s="20">
        <v>0</v>
      </c>
      <c r="T81" s="20">
        <v>32107</v>
      </c>
      <c r="V81" s="19">
        <v>219545.28125</v>
      </c>
      <c r="W81" s="19">
        <v>220264.125</v>
      </c>
      <c r="Y81" s="19">
        <v>31194.368604547282</v>
      </c>
      <c r="Z81" s="19">
        <v>31141.553437885745</v>
      </c>
      <c r="AA81" s="19">
        <v>32820.759296080912</v>
      </c>
      <c r="AB81" s="181">
        <v>217090.68013175018</v>
      </c>
    </row>
    <row r="82" spans="1:28" x14ac:dyDescent="0.2">
      <c r="A82" s="18" t="s">
        <v>167</v>
      </c>
      <c r="B82" s="18" t="s">
        <v>168</v>
      </c>
      <c r="D82" s="19">
        <v>30136</v>
      </c>
      <c r="E82" s="20">
        <v>0</v>
      </c>
      <c r="F82" s="20">
        <v>30136</v>
      </c>
      <c r="G82" s="21">
        <v>2.9577277480243858E-2</v>
      </c>
      <c r="I82" s="21">
        <v>3.2828541930828958E-2</v>
      </c>
      <c r="J82" s="19">
        <v>31525</v>
      </c>
      <c r="K82" s="21">
        <v>4.6091053889036449E-2</v>
      </c>
      <c r="L82" s="21">
        <v>4.461267269816882E-2</v>
      </c>
      <c r="M82" s="19">
        <v>31525</v>
      </c>
      <c r="N82" s="21">
        <v>4.6091053889036449E-2</v>
      </c>
      <c r="O82" s="21">
        <v>4.461267269816882E-2</v>
      </c>
      <c r="P82" s="21">
        <v>2.370581411941175E-2</v>
      </c>
      <c r="R82" s="20">
        <v>-1147</v>
      </c>
      <c r="S82" s="20">
        <v>0</v>
      </c>
      <c r="T82" s="20">
        <v>30378</v>
      </c>
      <c r="V82" s="19">
        <v>218447.40625</v>
      </c>
      <c r="W82" s="19">
        <v>218756.5625</v>
      </c>
      <c r="Y82" s="19">
        <v>29270.265242987811</v>
      </c>
      <c r="Z82" s="19">
        <v>29219.418857938072</v>
      </c>
      <c r="AA82" s="19">
        <v>30794.979929969137</v>
      </c>
      <c r="AB82" s="181">
        <v>203691.30029355784</v>
      </c>
    </row>
    <row r="83" spans="1:28" x14ac:dyDescent="0.2">
      <c r="A83" s="18" t="s">
        <v>169</v>
      </c>
      <c r="B83" s="18" t="s">
        <v>170</v>
      </c>
      <c r="D83" s="19">
        <v>22229</v>
      </c>
      <c r="E83" s="20">
        <v>0</v>
      </c>
      <c r="F83" s="20">
        <v>22229</v>
      </c>
      <c r="G83" s="21">
        <v>6.8990808254350888E-2</v>
      </c>
      <c r="I83" s="21">
        <v>7.3698003881739638E-2</v>
      </c>
      <c r="J83" s="19">
        <v>23197</v>
      </c>
      <c r="K83" s="21">
        <v>4.354671825093348E-2</v>
      </c>
      <c r="L83" s="21">
        <v>4.0292104567560827E-2</v>
      </c>
      <c r="M83" s="19">
        <v>23197</v>
      </c>
      <c r="N83" s="21">
        <v>4.354671825093348E-2</v>
      </c>
      <c r="O83" s="21">
        <v>4.0292104567560827E-2</v>
      </c>
      <c r="P83" s="21">
        <v>5.9812644531798353E-2</v>
      </c>
      <c r="R83" s="20">
        <v>-844</v>
      </c>
      <c r="S83" s="20">
        <v>0</v>
      </c>
      <c r="T83" s="20">
        <v>22353</v>
      </c>
      <c r="V83" s="19">
        <v>150004.234375</v>
      </c>
      <c r="W83" s="19">
        <v>150473.53125</v>
      </c>
      <c r="Y83" s="19">
        <v>20794.378986569296</v>
      </c>
      <c r="Z83" s="19">
        <v>20767.985620187599</v>
      </c>
      <c r="AA83" s="19">
        <v>21887.830947938841</v>
      </c>
      <c r="AB83" s="181">
        <v>144775.5691521799</v>
      </c>
    </row>
    <row r="84" spans="1:28" x14ac:dyDescent="0.2">
      <c r="A84" s="18" t="s">
        <v>171</v>
      </c>
      <c r="B84" s="18" t="s">
        <v>172</v>
      </c>
      <c r="D84" s="19">
        <v>43618</v>
      </c>
      <c r="E84" s="20">
        <v>0</v>
      </c>
      <c r="F84" s="20">
        <v>43618</v>
      </c>
      <c r="G84" s="21">
        <v>-1.2969569273039605E-2</v>
      </c>
      <c r="I84" s="21">
        <v>-6.9339171529427812E-3</v>
      </c>
      <c r="J84" s="19">
        <v>45760</v>
      </c>
      <c r="K84" s="21">
        <v>4.9108166353340366E-2</v>
      </c>
      <c r="L84" s="21">
        <v>4.6086130337828157E-2</v>
      </c>
      <c r="M84" s="19">
        <v>45760</v>
      </c>
      <c r="N84" s="21">
        <v>4.9108166353340366E-2</v>
      </c>
      <c r="O84" s="21">
        <v>4.6086130337828157E-2</v>
      </c>
      <c r="P84" s="21">
        <v>-1.4317055525651434E-2</v>
      </c>
      <c r="R84" s="20">
        <v>-1665</v>
      </c>
      <c r="S84" s="20">
        <v>0</v>
      </c>
      <c r="T84" s="20">
        <v>44095</v>
      </c>
      <c r="V84" s="19">
        <v>293148.125</v>
      </c>
      <c r="W84" s="19">
        <v>293995</v>
      </c>
      <c r="Y84" s="19">
        <v>44191.140052161099</v>
      </c>
      <c r="Z84" s="19">
        <v>44049.443137549279</v>
      </c>
      <c r="AA84" s="19">
        <v>46424.664499397615</v>
      </c>
      <c r="AB84" s="181">
        <v>307072.78585922264</v>
      </c>
    </row>
    <row r="85" spans="1:28" ht="25.5" customHeight="1" x14ac:dyDescent="0.2">
      <c r="A85" s="22" t="s">
        <v>173</v>
      </c>
      <c r="B85" s="22" t="s">
        <v>174</v>
      </c>
      <c r="C85" s="54"/>
      <c r="D85" s="24">
        <v>167804</v>
      </c>
      <c r="E85" s="25">
        <v>0</v>
      </c>
      <c r="F85" s="25">
        <v>167804</v>
      </c>
      <c r="G85" s="26">
        <v>2.0147525602012273E-2</v>
      </c>
      <c r="H85" s="23"/>
      <c r="I85" s="26">
        <v>2.4942823921090262E-2</v>
      </c>
      <c r="J85" s="24">
        <v>175673</v>
      </c>
      <c r="K85" s="26">
        <v>4.6893995375557163E-2</v>
      </c>
      <c r="L85" s="26">
        <v>4.4141502761699813E-2</v>
      </c>
      <c r="M85" s="24">
        <v>175738</v>
      </c>
      <c r="N85" s="26">
        <v>4.7281352053586412E-2</v>
      </c>
      <c r="O85" s="26">
        <v>4.4527841001950286E-2</v>
      </c>
      <c r="P85" s="26">
        <v>1.5807249630003239E-2</v>
      </c>
      <c r="Q85" s="23"/>
      <c r="R85" s="25">
        <v>-6379</v>
      </c>
      <c r="S85" s="25">
        <v>0</v>
      </c>
      <c r="T85" s="25">
        <v>169359</v>
      </c>
      <c r="U85" s="23"/>
      <c r="V85" s="24">
        <v>1157811.171875</v>
      </c>
      <c r="W85" s="24">
        <v>1160863.3125</v>
      </c>
      <c r="X85" s="23"/>
      <c r="Y85" s="24">
        <v>164489.93482680366</v>
      </c>
      <c r="Z85" s="24">
        <v>164151.94019764464</v>
      </c>
      <c r="AA85" s="24">
        <v>173003.29374889837</v>
      </c>
      <c r="AB85" s="182">
        <f>SUM(AB79:AB84)</f>
        <v>1144318.5200613562</v>
      </c>
    </row>
    <row r="86" spans="1:28" x14ac:dyDescent="0.2">
      <c r="A86" s="18" t="s">
        <v>175</v>
      </c>
      <c r="B86" s="18" t="s">
        <v>176</v>
      </c>
      <c r="D86" s="19">
        <v>47668</v>
      </c>
      <c r="E86" s="20">
        <v>0</v>
      </c>
      <c r="F86" s="20">
        <v>47668</v>
      </c>
      <c r="G86" s="21">
        <v>1.4862475721502122E-2</v>
      </c>
      <c r="I86" s="21">
        <v>1.8241322520006209E-2</v>
      </c>
      <c r="J86" s="19">
        <v>49995</v>
      </c>
      <c r="K86" s="21">
        <v>4.8816816312830413E-2</v>
      </c>
      <c r="L86" s="21">
        <v>4.4608769587685559E-2</v>
      </c>
      <c r="M86" s="19">
        <v>49995</v>
      </c>
      <c r="N86" s="21">
        <v>4.8816816312830413E-2</v>
      </c>
      <c r="O86" s="21">
        <v>4.4608769587685559E-2</v>
      </c>
      <c r="P86" s="21">
        <v>9.2436691622079792E-3</v>
      </c>
      <c r="R86" s="20">
        <v>-1819</v>
      </c>
      <c r="S86" s="20">
        <v>0</v>
      </c>
      <c r="T86" s="20">
        <v>48176</v>
      </c>
      <c r="V86" s="19">
        <v>312527.375</v>
      </c>
      <c r="W86" s="19">
        <v>313786.34375</v>
      </c>
      <c r="Y86" s="19">
        <v>46969.910840492063</v>
      </c>
      <c r="Z86" s="19">
        <v>47002.63306140076</v>
      </c>
      <c r="AA86" s="19">
        <v>49537.095478143339</v>
      </c>
      <c r="AB86" s="181">
        <v>327659.74888294894</v>
      </c>
    </row>
    <row r="87" spans="1:28" x14ac:dyDescent="0.2">
      <c r="A87" s="18" t="s">
        <v>177</v>
      </c>
      <c r="B87" s="18" t="s">
        <v>178</v>
      </c>
      <c r="D87" s="19">
        <v>26017</v>
      </c>
      <c r="E87" s="20">
        <v>0</v>
      </c>
      <c r="F87" s="20">
        <v>26017</v>
      </c>
      <c r="G87" s="21">
        <v>-3.1625098078505554E-2</v>
      </c>
      <c r="I87" s="21">
        <v>-2.6785632183563668E-2</v>
      </c>
      <c r="J87" s="19">
        <v>27475</v>
      </c>
      <c r="K87" s="21">
        <v>5.60402813544989E-2</v>
      </c>
      <c r="L87" s="21">
        <v>5.0359431202152694E-2</v>
      </c>
      <c r="M87" s="19">
        <v>27475</v>
      </c>
      <c r="N87" s="21">
        <v>5.60402813544989E-2</v>
      </c>
      <c r="O87" s="21">
        <v>5.0359431202152694E-2</v>
      </c>
      <c r="P87" s="21">
        <v>-3.0075119694511931E-2</v>
      </c>
      <c r="R87" s="20">
        <v>-1000</v>
      </c>
      <c r="S87" s="20">
        <v>0</v>
      </c>
      <c r="T87" s="20">
        <v>26475</v>
      </c>
      <c r="V87" s="19">
        <v>188812.21875</v>
      </c>
      <c r="W87" s="19">
        <v>189833.40625</v>
      </c>
      <c r="Y87" s="19">
        <v>26866.660782281593</v>
      </c>
      <c r="Z87" s="19">
        <v>26877.647251288239</v>
      </c>
      <c r="AA87" s="19">
        <v>28326.93599049285</v>
      </c>
      <c r="AB87" s="181">
        <v>187366.59151450382</v>
      </c>
    </row>
    <row r="88" spans="1:28" ht="25.5" customHeight="1" x14ac:dyDescent="0.2">
      <c r="A88" s="22" t="s">
        <v>179</v>
      </c>
      <c r="B88" s="22" t="s">
        <v>180</v>
      </c>
      <c r="C88" s="54"/>
      <c r="D88" s="24">
        <v>73685</v>
      </c>
      <c r="E88" s="25">
        <v>0</v>
      </c>
      <c r="F88" s="25">
        <v>73685</v>
      </c>
      <c r="G88" s="26">
        <v>-2.0527987614055165E-3</v>
      </c>
      <c r="H88" s="23"/>
      <c r="I88" s="26">
        <v>1.8929062060073498E-3</v>
      </c>
      <c r="J88" s="24">
        <v>77470</v>
      </c>
      <c r="K88" s="26">
        <v>5.1367306778856037E-2</v>
      </c>
      <c r="L88" s="26">
        <v>4.6607204071213104E-2</v>
      </c>
      <c r="M88" s="24">
        <v>77470</v>
      </c>
      <c r="N88" s="26">
        <v>5.1367306778856037E-2</v>
      </c>
      <c r="O88" s="26">
        <v>4.6607204071213104E-2</v>
      </c>
      <c r="P88" s="26">
        <v>-5.0605069016352866E-3</v>
      </c>
      <c r="Q88" s="23"/>
      <c r="R88" s="25">
        <v>-2819</v>
      </c>
      <c r="S88" s="25">
        <v>0</v>
      </c>
      <c r="T88" s="25">
        <v>74651</v>
      </c>
      <c r="U88" s="23"/>
      <c r="V88" s="24">
        <v>501339.59375</v>
      </c>
      <c r="W88" s="24">
        <v>503619.75</v>
      </c>
      <c r="X88" s="23"/>
      <c r="Y88" s="24">
        <v>73836.571622773656</v>
      </c>
      <c r="Z88" s="24">
        <v>73880.280312688992</v>
      </c>
      <c r="AA88" s="24">
        <v>77864.031468636182</v>
      </c>
      <c r="AB88" s="182">
        <f>SUM(AB86:AB87)</f>
        <v>515026.34039745276</v>
      </c>
    </row>
    <row r="89" spans="1:28" x14ac:dyDescent="0.2">
      <c r="A89" s="18" t="s">
        <v>181</v>
      </c>
      <c r="B89" s="18" t="s">
        <v>182</v>
      </c>
      <c r="D89" s="19">
        <v>150679</v>
      </c>
      <c r="E89" s="20">
        <v>0</v>
      </c>
      <c r="F89" s="20">
        <v>150679</v>
      </c>
      <c r="G89" s="21">
        <v>5.2965549478807272E-3</v>
      </c>
      <c r="I89" s="21">
        <v>1.0049002281275143E-2</v>
      </c>
      <c r="J89" s="19">
        <v>158020</v>
      </c>
      <c r="K89" s="21">
        <v>4.8719463229779825E-2</v>
      </c>
      <c r="L89" s="21">
        <v>4.4602909854977169E-2</v>
      </c>
      <c r="M89" s="19">
        <v>158297</v>
      </c>
      <c r="N89" s="21">
        <v>5.0557808321000319E-2</v>
      </c>
      <c r="O89" s="21">
        <v>4.6434038864152205E-2</v>
      </c>
      <c r="P89" s="21">
        <v>2.8730269406891384E-3</v>
      </c>
      <c r="R89" s="20">
        <v>-5759</v>
      </c>
      <c r="S89" s="20">
        <v>0</v>
      </c>
      <c r="T89" s="20">
        <v>152538</v>
      </c>
      <c r="V89" s="19">
        <v>1058006.75</v>
      </c>
      <c r="W89" s="19">
        <v>1062176.125</v>
      </c>
      <c r="Y89" s="19">
        <v>149885.12519851606</v>
      </c>
      <c r="Z89" s="19">
        <v>149767.77651179401</v>
      </c>
      <c r="AA89" s="19">
        <v>157843.51133950864</v>
      </c>
      <c r="AB89" s="181">
        <v>1044045.1703738997</v>
      </c>
    </row>
    <row r="90" spans="1:28" ht="25.5" customHeight="1" x14ac:dyDescent="0.2">
      <c r="A90" s="22" t="s">
        <v>183</v>
      </c>
      <c r="B90" s="22" t="s">
        <v>184</v>
      </c>
      <c r="C90" s="54"/>
      <c r="D90" s="24">
        <v>150679</v>
      </c>
      <c r="E90" s="25">
        <v>0</v>
      </c>
      <c r="F90" s="25">
        <v>150679</v>
      </c>
      <c r="G90" s="26">
        <v>5.2965549478807272E-3</v>
      </c>
      <c r="H90" s="23"/>
      <c r="I90" s="26">
        <v>1.0049002281275143E-2</v>
      </c>
      <c r="J90" s="24">
        <v>158020</v>
      </c>
      <c r="K90" s="26">
        <v>4.8719463229779825E-2</v>
      </c>
      <c r="L90" s="26">
        <v>4.4602909854977169E-2</v>
      </c>
      <c r="M90" s="24">
        <v>158297</v>
      </c>
      <c r="N90" s="26">
        <v>5.0557808321000319E-2</v>
      </c>
      <c r="O90" s="26">
        <v>4.6434038864152205E-2</v>
      </c>
      <c r="P90" s="26">
        <v>2.8730269406891384E-3</v>
      </c>
      <c r="Q90" s="23"/>
      <c r="R90" s="25">
        <v>-5759</v>
      </c>
      <c r="S90" s="25">
        <v>0</v>
      </c>
      <c r="T90" s="25">
        <v>152538</v>
      </c>
      <c r="U90" s="23"/>
      <c r="V90" s="24">
        <v>1058006.75</v>
      </c>
      <c r="W90" s="24">
        <v>1062176.125</v>
      </c>
      <c r="X90" s="23"/>
      <c r="Y90" s="24">
        <v>149885.12519851606</v>
      </c>
      <c r="Z90" s="24">
        <v>149767.77651179401</v>
      </c>
      <c r="AA90" s="24">
        <v>157843.51133950864</v>
      </c>
      <c r="AB90" s="182">
        <f>AB89</f>
        <v>1044045.1703738997</v>
      </c>
    </row>
    <row r="91" spans="1:28" x14ac:dyDescent="0.2">
      <c r="A91" s="18" t="s">
        <v>185</v>
      </c>
      <c r="B91" s="18" t="s">
        <v>186</v>
      </c>
      <c r="D91" s="19">
        <v>42113</v>
      </c>
      <c r="E91" s="20">
        <v>0</v>
      </c>
      <c r="F91" s="20">
        <v>42113</v>
      </c>
      <c r="G91" s="21">
        <v>-3.2593997236680328E-2</v>
      </c>
      <c r="I91" s="21">
        <v>-2.7830558007913564E-2</v>
      </c>
      <c r="J91" s="19">
        <v>44433</v>
      </c>
      <c r="K91" s="21">
        <v>5.5089877235058093E-2</v>
      </c>
      <c r="L91" s="21">
        <v>5.0599163525682611E-2</v>
      </c>
      <c r="M91" s="19">
        <v>44613</v>
      </c>
      <c r="N91" s="21">
        <v>5.9364091848122857E-2</v>
      </c>
      <c r="O91" s="21">
        <v>5.485518606376516E-2</v>
      </c>
      <c r="P91" s="21">
        <v>-2.6969492620780189E-2</v>
      </c>
      <c r="R91" s="20">
        <v>-1623</v>
      </c>
      <c r="S91" s="20">
        <v>93</v>
      </c>
      <c r="T91" s="20">
        <v>43083</v>
      </c>
      <c r="V91" s="19">
        <v>252526.296875</v>
      </c>
      <c r="W91" s="19">
        <v>253605.703125</v>
      </c>
      <c r="Y91" s="19">
        <v>43531.877908248971</v>
      </c>
      <c r="Z91" s="19">
        <v>43503.742546253394</v>
      </c>
      <c r="AA91" s="19">
        <v>45849.538798286565</v>
      </c>
      <c r="AB91" s="181">
        <v>303268.6560251406</v>
      </c>
    </row>
    <row r="92" spans="1:28" x14ac:dyDescent="0.2">
      <c r="A92" s="18" t="s">
        <v>187</v>
      </c>
      <c r="B92" s="18" t="s">
        <v>188</v>
      </c>
      <c r="D92" s="19">
        <v>34457</v>
      </c>
      <c r="E92" s="20">
        <v>0</v>
      </c>
      <c r="F92" s="20">
        <v>34457</v>
      </c>
      <c r="G92" s="21">
        <v>-4.3653282042424024E-2</v>
      </c>
      <c r="I92" s="21">
        <v>-3.843496781597544E-2</v>
      </c>
      <c r="J92" s="19">
        <v>36434</v>
      </c>
      <c r="K92" s="21">
        <v>5.737585976724624E-2</v>
      </c>
      <c r="L92" s="21">
        <v>5.2865870312149621E-2</v>
      </c>
      <c r="M92" s="19">
        <v>36496</v>
      </c>
      <c r="N92" s="21">
        <v>5.9175203877296356E-2</v>
      </c>
      <c r="O92" s="21">
        <v>5.4657539740687433E-2</v>
      </c>
      <c r="P92" s="21">
        <v>-3.7763621208067311E-2</v>
      </c>
      <c r="R92" s="20">
        <v>-1328</v>
      </c>
      <c r="S92" s="20">
        <v>0</v>
      </c>
      <c r="T92" s="20">
        <v>35168</v>
      </c>
      <c r="V92" s="19">
        <v>239817.171875</v>
      </c>
      <c r="W92" s="19">
        <v>240844.4375</v>
      </c>
      <c r="Y92" s="19">
        <v>36029.819889577462</v>
      </c>
      <c r="Z92" s="19">
        <v>35987.787264760977</v>
      </c>
      <c r="AA92" s="19">
        <v>37928.310344927879</v>
      </c>
      <c r="AB92" s="181">
        <v>250874.22916543213</v>
      </c>
    </row>
    <row r="93" spans="1:28" x14ac:dyDescent="0.2">
      <c r="A93" s="18" t="s">
        <v>189</v>
      </c>
      <c r="B93" s="18" t="s">
        <v>190</v>
      </c>
      <c r="D93" s="19">
        <v>26213</v>
      </c>
      <c r="E93" s="20">
        <v>0</v>
      </c>
      <c r="F93" s="20">
        <v>26213</v>
      </c>
      <c r="G93" s="21">
        <v>-6.5559992717022508E-3</v>
      </c>
      <c r="I93" s="21">
        <v>-1.1185302563669897E-3</v>
      </c>
      <c r="J93" s="19">
        <v>27579</v>
      </c>
      <c r="K93" s="21">
        <v>5.2111547705337102E-2</v>
      </c>
      <c r="L93" s="21">
        <v>4.4853781642886004E-2</v>
      </c>
      <c r="M93" s="19">
        <v>27670</v>
      </c>
      <c r="N93" s="21">
        <v>5.5583107618357275E-2</v>
      </c>
      <c r="O93" s="21">
        <v>4.8301393743741761E-2</v>
      </c>
      <c r="P93" s="21">
        <v>-6.445331229822604E-3</v>
      </c>
      <c r="R93" s="20">
        <v>-1007</v>
      </c>
      <c r="S93" s="20">
        <v>181</v>
      </c>
      <c r="T93" s="20">
        <v>26844</v>
      </c>
      <c r="V93" s="19">
        <v>169595.8125</v>
      </c>
      <c r="W93" s="19">
        <v>170773.859375</v>
      </c>
      <c r="Y93" s="19">
        <v>26385.986508331767</v>
      </c>
      <c r="Z93" s="19">
        <v>26424.637565579702</v>
      </c>
      <c r="AA93" s="19">
        <v>27849.499247233114</v>
      </c>
      <c r="AB93" s="181">
        <v>184208.61864802841</v>
      </c>
    </row>
    <row r="94" spans="1:28" x14ac:dyDescent="0.2">
      <c r="A94" s="18" t="s">
        <v>191</v>
      </c>
      <c r="B94" s="18" t="s">
        <v>192</v>
      </c>
      <c r="D94" s="19">
        <v>21249</v>
      </c>
      <c r="E94" s="20">
        <v>0</v>
      </c>
      <c r="F94" s="20">
        <v>21249</v>
      </c>
      <c r="G94" s="21">
        <v>-1.7645094199191136E-2</v>
      </c>
      <c r="I94" s="21">
        <v>-1.3101915602154679E-2</v>
      </c>
      <c r="J94" s="19">
        <v>22412</v>
      </c>
      <c r="K94" s="21">
        <v>5.4731987387641734E-2</v>
      </c>
      <c r="L94" s="21">
        <v>4.7416494485960081E-2</v>
      </c>
      <c r="M94" s="19">
        <v>22472</v>
      </c>
      <c r="N94" s="21">
        <v>5.7555649677631937E-2</v>
      </c>
      <c r="O94" s="21">
        <v>5.0220572197416491E-2</v>
      </c>
      <c r="P94" s="21">
        <v>-1.6567682733196865E-2</v>
      </c>
      <c r="R94" s="20">
        <v>-818</v>
      </c>
      <c r="S94" s="20">
        <v>76</v>
      </c>
      <c r="T94" s="20">
        <v>21730</v>
      </c>
      <c r="V94" s="19">
        <v>135580.46875</v>
      </c>
      <c r="W94" s="19">
        <v>136527.40625</v>
      </c>
      <c r="Y94" s="19">
        <v>21630.675303319185</v>
      </c>
      <c r="Z94" s="19">
        <v>21681.478739135564</v>
      </c>
      <c r="AA94" s="19">
        <v>22850.581179246921</v>
      </c>
      <c r="AB94" s="181">
        <v>151143.6150778154</v>
      </c>
    </row>
    <row r="95" spans="1:28" ht="25.5" customHeight="1" x14ac:dyDescent="0.2">
      <c r="A95" s="22" t="s">
        <v>193</v>
      </c>
      <c r="B95" s="22" t="s">
        <v>194</v>
      </c>
      <c r="C95" s="54"/>
      <c r="D95" s="24">
        <v>124032</v>
      </c>
      <c r="E95" s="25">
        <v>0</v>
      </c>
      <c r="F95" s="25">
        <v>124032</v>
      </c>
      <c r="G95" s="26">
        <v>-2.7797501240280464E-2</v>
      </c>
      <c r="H95" s="23"/>
      <c r="I95" s="26">
        <v>-2.2786703774629213E-2</v>
      </c>
      <c r="J95" s="24">
        <v>130858</v>
      </c>
      <c r="K95" s="26">
        <v>5.5034184726522106E-2</v>
      </c>
      <c r="L95" s="26">
        <v>4.9465698077220788E-2</v>
      </c>
      <c r="M95" s="24">
        <v>131251</v>
      </c>
      <c r="N95" s="26">
        <v>5.8202721878225061E-2</v>
      </c>
      <c r="O95" s="26">
        <v>5.2617511641117387E-2</v>
      </c>
      <c r="P95" s="26">
        <v>-2.3995978968594178E-2</v>
      </c>
      <c r="Q95" s="23"/>
      <c r="R95" s="25">
        <v>-4776</v>
      </c>
      <c r="S95" s="25">
        <v>350</v>
      </c>
      <c r="T95" s="25">
        <v>126825</v>
      </c>
      <c r="U95" s="23"/>
      <c r="V95" s="24">
        <v>797519.75</v>
      </c>
      <c r="W95" s="24">
        <v>801751.40625</v>
      </c>
      <c r="X95" s="23"/>
      <c r="Y95" s="24">
        <v>127578.3596094774</v>
      </c>
      <c r="Z95" s="24">
        <v>127597.64611572963</v>
      </c>
      <c r="AA95" s="24">
        <v>134477.92956969448</v>
      </c>
      <c r="AB95" s="182">
        <f>SUM(AB91:AB94)</f>
        <v>889495.11891641642</v>
      </c>
    </row>
    <row r="96" spans="1:28" x14ac:dyDescent="0.2">
      <c r="A96" s="18" t="s">
        <v>195</v>
      </c>
      <c r="B96" s="18" t="s">
        <v>196</v>
      </c>
      <c r="D96" s="19">
        <v>29511</v>
      </c>
      <c r="E96" s="20">
        <v>0</v>
      </c>
      <c r="F96" s="20">
        <v>29511</v>
      </c>
      <c r="G96" s="21">
        <v>3.7153405418944407E-2</v>
      </c>
      <c r="I96" s="21">
        <v>4.2774842101483079E-2</v>
      </c>
      <c r="J96" s="19">
        <v>31002</v>
      </c>
      <c r="K96" s="21">
        <v>5.0523533597641501E-2</v>
      </c>
      <c r="L96" s="21">
        <v>4.4588627875975062E-2</v>
      </c>
      <c r="M96" s="19">
        <v>31002</v>
      </c>
      <c r="N96" s="21">
        <v>5.0523533597641501E-2</v>
      </c>
      <c r="O96" s="21">
        <v>4.4588627875975062E-2</v>
      </c>
      <c r="P96" s="21">
        <v>3.3540470485795115E-2</v>
      </c>
      <c r="R96" s="20">
        <v>-1128</v>
      </c>
      <c r="S96" s="20">
        <v>0</v>
      </c>
      <c r="T96" s="20">
        <v>29874</v>
      </c>
      <c r="V96" s="19">
        <v>196347.5</v>
      </c>
      <c r="W96" s="19">
        <v>197463.0625</v>
      </c>
      <c r="Y96" s="19">
        <v>28453.842841194186</v>
      </c>
      <c r="Z96" s="19">
        <v>28461.243673421573</v>
      </c>
      <c r="AA96" s="19">
        <v>29995.922641934019</v>
      </c>
      <c r="AB96" s="181">
        <v>198405.99020798376</v>
      </c>
    </row>
    <row r="97" spans="1:28" x14ac:dyDescent="0.2">
      <c r="A97" s="18" t="s">
        <v>197</v>
      </c>
      <c r="B97" s="18" t="s">
        <v>198</v>
      </c>
      <c r="D97" s="19">
        <v>19896</v>
      </c>
      <c r="E97" s="20">
        <v>0</v>
      </c>
      <c r="F97" s="20">
        <v>19896</v>
      </c>
      <c r="G97" s="21">
        <v>3.6535901306835594E-2</v>
      </c>
      <c r="I97" s="21">
        <v>4.1490205394477453E-2</v>
      </c>
      <c r="J97" s="19">
        <v>20925</v>
      </c>
      <c r="K97" s="21">
        <v>5.1718938480096455E-2</v>
      </c>
      <c r="L97" s="21">
        <v>4.4619935162979907E-2</v>
      </c>
      <c r="M97" s="19">
        <v>20925</v>
      </c>
      <c r="N97" s="21">
        <v>5.1718938480096455E-2</v>
      </c>
      <c r="O97" s="21">
        <v>4.4619935162979907E-2</v>
      </c>
      <c r="P97" s="21">
        <v>3.2298147979191727E-2</v>
      </c>
      <c r="R97" s="20">
        <v>-761</v>
      </c>
      <c r="S97" s="20">
        <v>0</v>
      </c>
      <c r="T97" s="20">
        <v>20164</v>
      </c>
      <c r="V97" s="19">
        <v>136950.875</v>
      </c>
      <c r="W97" s="19">
        <v>137881.5625</v>
      </c>
      <c r="Y97" s="19">
        <v>19194.704182378708</v>
      </c>
      <c r="Z97" s="19">
        <v>19233.218574666615</v>
      </c>
      <c r="AA97" s="19">
        <v>20270.306636665391</v>
      </c>
      <c r="AB97" s="181">
        <v>134076.56460764079</v>
      </c>
    </row>
    <row r="98" spans="1:28" x14ac:dyDescent="0.2">
      <c r="A98" s="18" t="s">
        <v>199</v>
      </c>
      <c r="B98" s="18" t="s">
        <v>200</v>
      </c>
      <c r="D98" s="19">
        <v>54732</v>
      </c>
      <c r="E98" s="20">
        <v>0</v>
      </c>
      <c r="F98" s="20">
        <v>54732</v>
      </c>
      <c r="G98" s="21">
        <v>-4.320482548105653E-2</v>
      </c>
      <c r="I98" s="21">
        <v>-3.6108927460010265E-2</v>
      </c>
      <c r="J98" s="19">
        <v>57802</v>
      </c>
      <c r="K98" s="21">
        <v>5.6091500401958649E-2</v>
      </c>
      <c r="L98" s="21">
        <v>5.2369646322837804E-2</v>
      </c>
      <c r="M98" s="19">
        <v>57802</v>
      </c>
      <c r="N98" s="21">
        <v>5.6091500401958649E-2</v>
      </c>
      <c r="O98" s="21">
        <v>5.2369646322837804E-2</v>
      </c>
      <c r="P98" s="21">
        <v>-3.7528408330221308E-2</v>
      </c>
      <c r="R98" s="20">
        <v>-2103</v>
      </c>
      <c r="S98" s="20">
        <v>0</v>
      </c>
      <c r="T98" s="20">
        <v>55699</v>
      </c>
      <c r="V98" s="19">
        <v>383184.875</v>
      </c>
      <c r="W98" s="19">
        <v>384540.0625</v>
      </c>
      <c r="Y98" s="19">
        <v>57203.46575484988</v>
      </c>
      <c r="Z98" s="19">
        <v>56983.168558040037</v>
      </c>
      <c r="AA98" s="19">
        <v>60055.798529824766</v>
      </c>
      <c r="AB98" s="181">
        <v>397234.99481170811</v>
      </c>
    </row>
    <row r="99" spans="1:28" x14ac:dyDescent="0.2">
      <c r="A99" s="18" t="s">
        <v>201</v>
      </c>
      <c r="B99" s="18" t="s">
        <v>202</v>
      </c>
      <c r="D99" s="19">
        <v>21609</v>
      </c>
      <c r="E99" s="20">
        <v>0</v>
      </c>
      <c r="F99" s="20">
        <v>21609</v>
      </c>
      <c r="G99" s="21">
        <v>3.1298797657362876E-2</v>
      </c>
      <c r="I99" s="21">
        <v>3.7797596646496512E-2</v>
      </c>
      <c r="J99" s="19">
        <v>22725</v>
      </c>
      <c r="K99" s="21">
        <v>5.1645147855060358E-2</v>
      </c>
      <c r="L99" s="21">
        <v>4.4613615000152151E-2</v>
      </c>
      <c r="M99" s="19">
        <v>22725</v>
      </c>
      <c r="N99" s="21">
        <v>5.1645147855060358E-2</v>
      </c>
      <c r="O99" s="21">
        <v>4.4613615000152151E-2</v>
      </c>
      <c r="P99" s="21">
        <v>2.8631906247231331E-2</v>
      </c>
      <c r="R99" s="20">
        <v>-827</v>
      </c>
      <c r="S99" s="20">
        <v>0</v>
      </c>
      <c r="T99" s="20">
        <v>21898</v>
      </c>
      <c r="V99" s="19">
        <v>154496.78125</v>
      </c>
      <c r="W99" s="19">
        <v>155536.734375</v>
      </c>
      <c r="Y99" s="19">
        <v>20953.190335415617</v>
      </c>
      <c r="Z99" s="19">
        <v>20962.136726139619</v>
      </c>
      <c r="AA99" s="19">
        <v>22092.451013801292</v>
      </c>
      <c r="AB99" s="181">
        <v>146129.01466104074</v>
      </c>
    </row>
    <row r="100" spans="1:28" x14ac:dyDescent="0.2">
      <c r="A100" s="18" t="s">
        <v>203</v>
      </c>
      <c r="B100" s="18" t="s">
        <v>204</v>
      </c>
      <c r="D100" s="19">
        <v>13888</v>
      </c>
      <c r="E100" s="20">
        <v>0</v>
      </c>
      <c r="F100" s="20">
        <v>13888</v>
      </c>
      <c r="G100" s="21">
        <v>5.5004475423353183E-2</v>
      </c>
      <c r="I100" s="21">
        <v>6.1219389523449852E-2</v>
      </c>
      <c r="J100" s="19">
        <v>14553</v>
      </c>
      <c r="K100" s="21">
        <v>4.7883064516129004E-2</v>
      </c>
      <c r="L100" s="21">
        <v>4.2567377098142511E-2</v>
      </c>
      <c r="M100" s="19">
        <v>14566</v>
      </c>
      <c r="N100" s="21">
        <v>4.8819124423963078E-2</v>
      </c>
      <c r="O100" s="21">
        <v>4.3498688573595956E-2</v>
      </c>
      <c r="P100" s="21">
        <v>5.0724194443350301E-2</v>
      </c>
      <c r="R100" s="20">
        <v>-530</v>
      </c>
      <c r="S100" s="20">
        <v>0</v>
      </c>
      <c r="T100" s="20">
        <v>14036</v>
      </c>
      <c r="V100" s="19">
        <v>95121.6640625</v>
      </c>
      <c r="W100" s="19">
        <v>95606.65625</v>
      </c>
      <c r="Y100" s="19">
        <v>13163.925199868949</v>
      </c>
      <c r="Z100" s="19">
        <v>13153.55731887133</v>
      </c>
      <c r="AA100" s="19">
        <v>13862.819640996973</v>
      </c>
      <c r="AB100" s="181">
        <v>91694.677666009316</v>
      </c>
    </row>
    <row r="101" spans="1:28" x14ac:dyDescent="0.2">
      <c r="A101" s="18" t="s">
        <v>205</v>
      </c>
      <c r="B101" s="18" t="s">
        <v>206</v>
      </c>
      <c r="D101" s="19">
        <v>17703</v>
      </c>
      <c r="E101" s="20">
        <v>0</v>
      </c>
      <c r="F101" s="20">
        <v>17703</v>
      </c>
      <c r="G101" s="21">
        <v>3.7320391270055486E-2</v>
      </c>
      <c r="I101" s="21">
        <v>4.2234378997364042E-2</v>
      </c>
      <c r="J101" s="19">
        <v>18622</v>
      </c>
      <c r="K101" s="21">
        <v>5.1912105292888144E-2</v>
      </c>
      <c r="L101" s="21">
        <v>4.4612442541169361E-2</v>
      </c>
      <c r="M101" s="19">
        <v>18634</v>
      </c>
      <c r="N101" s="21">
        <v>5.2589956504547342E-2</v>
      </c>
      <c r="O101" s="21">
        <v>4.5285589856736808E-2</v>
      </c>
      <c r="P101" s="21">
        <v>3.3694026602059335E-2</v>
      </c>
      <c r="R101" s="20">
        <v>-678</v>
      </c>
      <c r="S101" s="20">
        <v>0</v>
      </c>
      <c r="T101" s="20">
        <v>17956</v>
      </c>
      <c r="V101" s="19">
        <v>128916.765625</v>
      </c>
      <c r="W101" s="19">
        <v>129817.625</v>
      </c>
      <c r="Y101" s="19">
        <v>17066.0869573046</v>
      </c>
      <c r="Z101" s="19">
        <v>17104.316855221507</v>
      </c>
      <c r="AA101" s="19">
        <v>18026.61089302543</v>
      </c>
      <c r="AB101" s="181">
        <v>119235.79171139418</v>
      </c>
    </row>
    <row r="102" spans="1:28" ht="25.5" customHeight="1" x14ac:dyDescent="0.2">
      <c r="A102" s="22" t="s">
        <v>207</v>
      </c>
      <c r="B102" s="22" t="s">
        <v>208</v>
      </c>
      <c r="C102" s="54"/>
      <c r="D102" s="24">
        <v>157339</v>
      </c>
      <c r="E102" s="25">
        <v>0</v>
      </c>
      <c r="F102" s="25">
        <v>157339</v>
      </c>
      <c r="G102" s="26">
        <v>8.3557082080707445E-3</v>
      </c>
      <c r="H102" s="23"/>
      <c r="I102" s="26">
        <v>1.4616336294878574E-2</v>
      </c>
      <c r="J102" s="24">
        <v>165629</v>
      </c>
      <c r="K102" s="26">
        <v>5.2688780276981539E-2</v>
      </c>
      <c r="L102" s="26">
        <v>4.7116453062255204E-2</v>
      </c>
      <c r="M102" s="24">
        <v>165654</v>
      </c>
      <c r="N102" s="26">
        <v>5.2847672859240191E-2</v>
      </c>
      <c r="O102" s="26">
        <v>4.7274504558832087E-2</v>
      </c>
      <c r="P102" s="26">
        <v>8.2170329911310791E-3</v>
      </c>
      <c r="Q102" s="23"/>
      <c r="R102" s="25">
        <v>-6027</v>
      </c>
      <c r="S102" s="25">
        <v>0</v>
      </c>
      <c r="T102" s="25">
        <v>159627</v>
      </c>
      <c r="U102" s="23"/>
      <c r="V102" s="24">
        <v>1095018.4609375</v>
      </c>
      <c r="W102" s="24">
        <v>1100845.703125</v>
      </c>
      <c r="X102" s="23"/>
      <c r="Y102" s="24">
        <v>156035.21527101193</v>
      </c>
      <c r="Z102" s="24">
        <v>155897.64170636068</v>
      </c>
      <c r="AA102" s="24">
        <v>164303.9093562479</v>
      </c>
      <c r="AB102" s="182">
        <f>SUM(AB96:AB101)</f>
        <v>1086777.033665777</v>
      </c>
    </row>
    <row r="103" spans="1:28" x14ac:dyDescent="0.2">
      <c r="A103" s="18" t="s">
        <v>209</v>
      </c>
      <c r="B103" s="18" t="s">
        <v>210</v>
      </c>
      <c r="D103" s="19">
        <v>46480</v>
      </c>
      <c r="E103" s="20">
        <v>0</v>
      </c>
      <c r="F103" s="20">
        <v>46480</v>
      </c>
      <c r="G103" s="21">
        <v>1.871872950670328E-2</v>
      </c>
      <c r="I103" s="21">
        <v>2.3001001527918064E-2</v>
      </c>
      <c r="J103" s="19">
        <v>48826</v>
      </c>
      <c r="K103" s="21">
        <v>5.0473321858863995E-2</v>
      </c>
      <c r="L103" s="21">
        <v>4.4601504919969504E-2</v>
      </c>
      <c r="M103" s="19">
        <v>48826</v>
      </c>
      <c r="N103" s="21">
        <v>5.0473321858863995E-2</v>
      </c>
      <c r="O103" s="21">
        <v>4.4601504919969504E-2</v>
      </c>
      <c r="P103" s="21">
        <v>1.3954237903567535E-2</v>
      </c>
      <c r="R103" s="20">
        <v>-1776</v>
      </c>
      <c r="S103" s="20">
        <v>0</v>
      </c>
      <c r="T103" s="20">
        <v>47050</v>
      </c>
      <c r="V103" s="19">
        <v>335015.1875</v>
      </c>
      <c r="W103" s="19">
        <v>336898.34375</v>
      </c>
      <c r="Y103" s="19">
        <v>45625.940363840302</v>
      </c>
      <c r="Z103" s="19">
        <v>45690.345354820514</v>
      </c>
      <c r="AA103" s="19">
        <v>48154.046972525808</v>
      </c>
      <c r="AB103" s="181">
        <v>318511.66860756167</v>
      </c>
    </row>
    <row r="104" spans="1:28" x14ac:dyDescent="0.2">
      <c r="A104" s="18" t="s">
        <v>211</v>
      </c>
      <c r="B104" s="18" t="s">
        <v>212</v>
      </c>
      <c r="D104" s="19">
        <v>58748</v>
      </c>
      <c r="E104" s="20">
        <v>0</v>
      </c>
      <c r="F104" s="20">
        <v>58748</v>
      </c>
      <c r="G104" s="21">
        <v>-9.155416958039897E-4</v>
      </c>
      <c r="I104" s="21">
        <v>6.2196740681488283E-3</v>
      </c>
      <c r="J104" s="19">
        <v>61783</v>
      </c>
      <c r="K104" s="21">
        <v>5.1661333151766797E-2</v>
      </c>
      <c r="L104" s="21">
        <v>4.4591926676149418E-2</v>
      </c>
      <c r="M104" s="19">
        <v>61961</v>
      </c>
      <c r="N104" s="21">
        <v>5.4691223531013744E-2</v>
      </c>
      <c r="O104" s="21">
        <v>4.7601449731817791E-2</v>
      </c>
      <c r="P104" s="21">
        <v>1.8547664668466801E-4</v>
      </c>
      <c r="R104" s="20">
        <v>-2254</v>
      </c>
      <c r="S104" s="20">
        <v>0</v>
      </c>
      <c r="T104" s="20">
        <v>59707</v>
      </c>
      <c r="V104" s="19">
        <v>412727.875</v>
      </c>
      <c r="W104" s="19">
        <v>415521.0625</v>
      </c>
      <c r="Y104" s="19">
        <v>58801.835532219557</v>
      </c>
      <c r="Z104" s="19">
        <v>58779.992043390172</v>
      </c>
      <c r="AA104" s="19">
        <v>61949.509812656193</v>
      </c>
      <c r="AB104" s="181">
        <v>409760.81929536449</v>
      </c>
    </row>
    <row r="105" spans="1:28" x14ac:dyDescent="0.2">
      <c r="A105" s="18" t="s">
        <v>213</v>
      </c>
      <c r="B105" s="18" t="s">
        <v>214</v>
      </c>
      <c r="D105" s="19">
        <v>52521</v>
      </c>
      <c r="E105" s="20">
        <v>0</v>
      </c>
      <c r="F105" s="20">
        <v>52521</v>
      </c>
      <c r="G105" s="21">
        <v>-1.9736887332162389E-2</v>
      </c>
      <c r="I105" s="21">
        <v>-1.4381341248031698E-2</v>
      </c>
      <c r="J105" s="19">
        <v>55471</v>
      </c>
      <c r="K105" s="21">
        <v>5.6168008986881457E-2</v>
      </c>
      <c r="L105" s="21">
        <v>4.7701414222009353E-2</v>
      </c>
      <c r="M105" s="19">
        <v>55568</v>
      </c>
      <c r="N105" s="21">
        <v>5.8014889282382187E-2</v>
      </c>
      <c r="O105" s="21">
        <v>4.9533489309524059E-2</v>
      </c>
      <c r="P105" s="21">
        <v>-1.8485169417815972E-2</v>
      </c>
      <c r="R105" s="20">
        <v>-2022</v>
      </c>
      <c r="S105" s="20">
        <v>0</v>
      </c>
      <c r="T105" s="20">
        <v>53546</v>
      </c>
      <c r="V105" s="19">
        <v>399689.625</v>
      </c>
      <c r="W105" s="19">
        <v>402919.5625</v>
      </c>
      <c r="Y105" s="19">
        <v>53578.472270634906</v>
      </c>
      <c r="Z105" s="19">
        <v>53717.96457809618</v>
      </c>
      <c r="AA105" s="19">
        <v>56614.529163089595</v>
      </c>
      <c r="AB105" s="181">
        <v>374472.95263584953</v>
      </c>
    </row>
    <row r="106" spans="1:28" ht="25.5" customHeight="1" x14ac:dyDescent="0.2">
      <c r="A106" s="22" t="s">
        <v>215</v>
      </c>
      <c r="B106" s="22" t="s">
        <v>216</v>
      </c>
      <c r="C106" s="54"/>
      <c r="D106" s="24">
        <v>157749</v>
      </c>
      <c r="E106" s="25">
        <v>0</v>
      </c>
      <c r="F106" s="25">
        <v>157749</v>
      </c>
      <c r="G106" s="26">
        <v>-1.6280885704176296E-3</v>
      </c>
      <c r="H106" s="23"/>
      <c r="I106" s="26">
        <v>4.0941918317409787E-3</v>
      </c>
      <c r="J106" s="24">
        <v>166080</v>
      </c>
      <c r="K106" s="26">
        <v>5.2811745240857411E-2</v>
      </c>
      <c r="L106" s="26">
        <v>4.5607084109948515E-2</v>
      </c>
      <c r="M106" s="24">
        <v>166355</v>
      </c>
      <c r="N106" s="26">
        <v>5.4555020951004396E-2</v>
      </c>
      <c r="O106" s="26">
        <v>4.7338430136744103E-2</v>
      </c>
      <c r="P106" s="26">
        <v>-2.1778437906507797E-3</v>
      </c>
      <c r="Q106" s="23"/>
      <c r="R106" s="25">
        <v>-6052</v>
      </c>
      <c r="S106" s="25">
        <v>0</v>
      </c>
      <c r="T106" s="25">
        <v>160303</v>
      </c>
      <c r="U106" s="23"/>
      <c r="V106" s="24">
        <v>1147432.6875</v>
      </c>
      <c r="W106" s="24">
        <v>1155338.96875</v>
      </c>
      <c r="X106" s="23"/>
      <c r="Y106" s="24">
        <v>158006.24816669477</v>
      </c>
      <c r="Z106" s="24">
        <v>158188.30197630686</v>
      </c>
      <c r="AA106" s="24">
        <v>166718.08594827162</v>
      </c>
      <c r="AB106" s="182">
        <f>SUM(AB103:AB105)</f>
        <v>1102745.4405387756</v>
      </c>
    </row>
    <row r="107" spans="1:28" x14ac:dyDescent="0.2">
      <c r="A107" s="18" t="s">
        <v>217</v>
      </c>
      <c r="B107" s="18" t="s">
        <v>218</v>
      </c>
      <c r="D107" s="19">
        <v>45884</v>
      </c>
      <c r="E107" s="20">
        <v>0</v>
      </c>
      <c r="F107" s="20">
        <v>45884</v>
      </c>
      <c r="G107" s="21">
        <v>8.6578677424085093E-3</v>
      </c>
      <c r="I107" s="21">
        <v>1.4506813846856481E-2</v>
      </c>
      <c r="J107" s="19">
        <v>48057</v>
      </c>
      <c r="K107" s="21">
        <v>4.7358556359515358E-2</v>
      </c>
      <c r="L107" s="21">
        <v>4.4598967867520267E-2</v>
      </c>
      <c r="M107" s="19">
        <v>48057</v>
      </c>
      <c r="N107" s="21">
        <v>4.7358556359515358E-2</v>
      </c>
      <c r="O107" s="21">
        <v>4.4598967867520267E-2</v>
      </c>
      <c r="P107" s="21">
        <v>5.5327251902561603E-3</v>
      </c>
      <c r="R107" s="20">
        <v>-1748</v>
      </c>
      <c r="S107" s="20">
        <v>0</v>
      </c>
      <c r="T107" s="20">
        <v>46309</v>
      </c>
      <c r="V107" s="19">
        <v>321186.375</v>
      </c>
      <c r="W107" s="19">
        <v>322034.875</v>
      </c>
      <c r="Y107" s="19">
        <v>45490.152277995097</v>
      </c>
      <c r="Z107" s="19">
        <v>45347.369057618365</v>
      </c>
      <c r="AA107" s="19">
        <v>47792.576806395999</v>
      </c>
      <c r="AB107" s="181">
        <v>316120.74877829902</v>
      </c>
    </row>
    <row r="108" spans="1:28" x14ac:dyDescent="0.2">
      <c r="A108" s="18" t="s">
        <v>219</v>
      </c>
      <c r="B108" s="18" t="s">
        <v>220</v>
      </c>
      <c r="D108" s="19">
        <v>87922</v>
      </c>
      <c r="E108" s="20">
        <v>0</v>
      </c>
      <c r="F108" s="20">
        <v>87922</v>
      </c>
      <c r="G108" s="21">
        <v>2.4799164712476118E-2</v>
      </c>
      <c r="I108" s="21">
        <v>3.2745578189259383E-2</v>
      </c>
      <c r="J108" s="19">
        <v>92471</v>
      </c>
      <c r="K108" s="21">
        <v>5.1739041423079613E-2</v>
      </c>
      <c r="L108" s="21">
        <v>4.4600186256054997E-2</v>
      </c>
      <c r="M108" s="19">
        <v>92471</v>
      </c>
      <c r="N108" s="21">
        <v>5.1739041423079613E-2</v>
      </c>
      <c r="O108" s="21">
        <v>4.4600186256054997E-2</v>
      </c>
      <c r="P108" s="21">
        <v>2.3611347620982492E-2</v>
      </c>
      <c r="R108" s="20">
        <v>-3364</v>
      </c>
      <c r="S108" s="20">
        <v>0</v>
      </c>
      <c r="T108" s="20">
        <v>89107</v>
      </c>
      <c r="V108" s="19">
        <v>579789.375</v>
      </c>
      <c r="W108" s="19">
        <v>583751.6875</v>
      </c>
      <c r="Y108" s="19">
        <v>85794.371255823498</v>
      </c>
      <c r="Z108" s="19">
        <v>85716.042418097029</v>
      </c>
      <c r="AA108" s="19">
        <v>90337.998122935693</v>
      </c>
      <c r="AB108" s="181">
        <v>597534.54444275063</v>
      </c>
    </row>
    <row r="109" spans="1:28" x14ac:dyDescent="0.2">
      <c r="A109" s="18" t="s">
        <v>221</v>
      </c>
      <c r="B109" s="18" t="s">
        <v>222</v>
      </c>
      <c r="D109" s="19">
        <v>44449</v>
      </c>
      <c r="E109" s="20">
        <v>0</v>
      </c>
      <c r="F109" s="20">
        <v>44449</v>
      </c>
      <c r="G109" s="21">
        <v>2.7137928475447382E-2</v>
      </c>
      <c r="I109" s="21">
        <v>3.4850422220997768E-2</v>
      </c>
      <c r="J109" s="19">
        <v>46699</v>
      </c>
      <c r="K109" s="21">
        <v>5.0619811469324372E-2</v>
      </c>
      <c r="L109" s="21">
        <v>4.4591753781074939E-2</v>
      </c>
      <c r="M109" s="19">
        <v>46767</v>
      </c>
      <c r="N109" s="21">
        <v>5.2149654660397227E-2</v>
      </c>
      <c r="O109" s="21">
        <v>4.6112819312609021E-2</v>
      </c>
      <c r="P109" s="21">
        <v>2.7182836265713384E-2</v>
      </c>
      <c r="R109" s="20">
        <v>-1701</v>
      </c>
      <c r="S109" s="20">
        <v>0</v>
      </c>
      <c r="T109" s="20">
        <v>45066</v>
      </c>
      <c r="V109" s="19">
        <v>289358.9375</v>
      </c>
      <c r="W109" s="19">
        <v>291028.75</v>
      </c>
      <c r="Y109" s="19">
        <v>43274.616551230298</v>
      </c>
      <c r="Z109" s="19">
        <v>43199.966148083891</v>
      </c>
      <c r="AA109" s="19">
        <v>45529.382256833422</v>
      </c>
      <c r="AB109" s="181">
        <v>301151.00235644588</v>
      </c>
    </row>
    <row r="110" spans="1:28" x14ac:dyDescent="0.2">
      <c r="A110" s="18" t="s">
        <v>223</v>
      </c>
      <c r="B110" s="18" t="s">
        <v>224</v>
      </c>
      <c r="D110" s="19">
        <v>41204</v>
      </c>
      <c r="E110" s="20">
        <v>0</v>
      </c>
      <c r="F110" s="20">
        <v>41204</v>
      </c>
      <c r="G110" s="21">
        <v>-4.2978352115822682E-2</v>
      </c>
      <c r="I110" s="21">
        <v>-3.5883239285979918E-2</v>
      </c>
      <c r="J110" s="19">
        <v>43576</v>
      </c>
      <c r="K110" s="21">
        <v>5.7567226482865719E-2</v>
      </c>
      <c r="L110" s="21">
        <v>5.2310345119888968E-2</v>
      </c>
      <c r="M110" s="19">
        <v>43576</v>
      </c>
      <c r="N110" s="21">
        <v>5.7567226482865719E-2</v>
      </c>
      <c r="O110" s="21">
        <v>5.2310345119888968E-2</v>
      </c>
      <c r="P110" s="21">
        <v>-3.7357300649040526E-2</v>
      </c>
      <c r="R110" s="20">
        <v>-1585</v>
      </c>
      <c r="S110" s="20">
        <v>0</v>
      </c>
      <c r="T110" s="20">
        <v>41991</v>
      </c>
      <c r="V110" s="19">
        <v>283758.125</v>
      </c>
      <c r="W110" s="19">
        <v>285175.65625</v>
      </c>
      <c r="Y110" s="19">
        <v>43054.407485029718</v>
      </c>
      <c r="Z110" s="19">
        <v>42951.060302887323</v>
      </c>
      <c r="AA110" s="19">
        <v>45267.054982477042</v>
      </c>
      <c r="AB110" s="181">
        <v>299415.85644183157</v>
      </c>
    </row>
    <row r="111" spans="1:28" ht="25.5" customHeight="1" x14ac:dyDescent="0.2">
      <c r="A111" s="22" t="s">
        <v>225</v>
      </c>
      <c r="B111" s="22" t="s">
        <v>226</v>
      </c>
      <c r="C111" s="54"/>
      <c r="D111" s="24">
        <v>219459</v>
      </c>
      <c r="E111" s="25">
        <v>0</v>
      </c>
      <c r="F111" s="25">
        <v>219459</v>
      </c>
      <c r="G111" s="26">
        <v>8.4804114933472174E-3</v>
      </c>
      <c r="H111" s="23"/>
      <c r="I111" s="26">
        <v>1.5746736308817511E-2</v>
      </c>
      <c r="J111" s="24">
        <v>230803</v>
      </c>
      <c r="K111" s="26">
        <v>5.1690748613636206E-2</v>
      </c>
      <c r="L111" s="26">
        <v>4.6085844107209839E-2</v>
      </c>
      <c r="M111" s="24">
        <v>230871</v>
      </c>
      <c r="N111" s="26">
        <v>5.200060147909169E-2</v>
      </c>
      <c r="O111" s="26">
        <v>4.6394045635783199E-2</v>
      </c>
      <c r="P111" s="26">
        <v>8.4917363527452494E-3</v>
      </c>
      <c r="Q111" s="23"/>
      <c r="R111" s="25">
        <v>-8398</v>
      </c>
      <c r="S111" s="25">
        <v>0</v>
      </c>
      <c r="T111" s="25">
        <v>222473</v>
      </c>
      <c r="U111" s="23"/>
      <c r="V111" s="24">
        <v>1474092.8125</v>
      </c>
      <c r="W111" s="24">
        <v>1481990.96875</v>
      </c>
      <c r="X111" s="23"/>
      <c r="Y111" s="24">
        <v>217613.54757007863</v>
      </c>
      <c r="Z111" s="24">
        <v>217214.4379266866</v>
      </c>
      <c r="AA111" s="24">
        <v>228927.01216864216</v>
      </c>
      <c r="AB111" s="182">
        <f>SUM(AB107:AB110)</f>
        <v>1514222.152019327</v>
      </c>
    </row>
    <row r="112" spans="1:28" x14ac:dyDescent="0.2">
      <c r="A112" s="18" t="s">
        <v>227</v>
      </c>
      <c r="B112" s="18" t="s">
        <v>228</v>
      </c>
      <c r="D112" s="19">
        <v>195619</v>
      </c>
      <c r="E112" s="20">
        <v>0</v>
      </c>
      <c r="F112" s="20">
        <v>195619</v>
      </c>
      <c r="G112" s="21">
        <v>-6.7935528704419212E-3</v>
      </c>
      <c r="I112" s="21">
        <v>6.3410802855545789E-4</v>
      </c>
      <c r="J112" s="19">
        <v>205739</v>
      </c>
      <c r="K112" s="21">
        <v>5.1733216098640789E-2</v>
      </c>
      <c r="L112" s="21">
        <v>4.4601131734404831E-2</v>
      </c>
      <c r="M112" s="19">
        <v>205739</v>
      </c>
      <c r="N112" s="21">
        <v>5.1733216098640789E-2</v>
      </c>
      <c r="O112" s="21">
        <v>4.4601131734404831E-2</v>
      </c>
      <c r="P112" s="21">
        <v>-8.2152114762671369E-3</v>
      </c>
      <c r="R112" s="20">
        <v>-7485</v>
      </c>
      <c r="S112" s="20">
        <v>0</v>
      </c>
      <c r="T112" s="20">
        <v>198254</v>
      </c>
      <c r="V112" s="19">
        <v>1329445</v>
      </c>
      <c r="W112" s="19">
        <v>1338521.875</v>
      </c>
      <c r="Y112" s="19">
        <v>196957.0380512065</v>
      </c>
      <c r="Z112" s="19">
        <v>196829.79050646487</v>
      </c>
      <c r="AA112" s="19">
        <v>207443.18967247073</v>
      </c>
      <c r="AB112" s="181">
        <v>1372118.8692936113</v>
      </c>
    </row>
    <row r="113" spans="1:28" ht="25.5" customHeight="1" x14ac:dyDescent="0.2">
      <c r="A113" s="22" t="s">
        <v>229</v>
      </c>
      <c r="B113" s="22" t="s">
        <v>230</v>
      </c>
      <c r="C113" s="54"/>
      <c r="D113" s="24">
        <v>195619</v>
      </c>
      <c r="E113" s="25">
        <v>0</v>
      </c>
      <c r="F113" s="25">
        <v>195619</v>
      </c>
      <c r="G113" s="26">
        <v>-6.7935528704419212E-3</v>
      </c>
      <c r="H113" s="23"/>
      <c r="I113" s="26">
        <v>6.3410802855545789E-4</v>
      </c>
      <c r="J113" s="24">
        <v>205739</v>
      </c>
      <c r="K113" s="26">
        <v>5.1733216098640789E-2</v>
      </c>
      <c r="L113" s="26">
        <v>4.4601131734404831E-2</v>
      </c>
      <c r="M113" s="24">
        <v>205739</v>
      </c>
      <c r="N113" s="26">
        <v>5.1733216098640789E-2</v>
      </c>
      <c r="O113" s="26">
        <v>4.4601131734404831E-2</v>
      </c>
      <c r="P113" s="26">
        <v>-8.2152114762671369E-3</v>
      </c>
      <c r="Q113" s="23"/>
      <c r="R113" s="25">
        <v>-7485</v>
      </c>
      <c r="S113" s="25">
        <v>0</v>
      </c>
      <c r="T113" s="25">
        <v>198254</v>
      </c>
      <c r="U113" s="23"/>
      <c r="V113" s="24">
        <v>1329445</v>
      </c>
      <c r="W113" s="24">
        <v>1338521.875</v>
      </c>
      <c r="X113" s="23"/>
      <c r="Y113" s="24">
        <v>196957.0380512065</v>
      </c>
      <c r="Z113" s="24">
        <v>196829.79050646487</v>
      </c>
      <c r="AA113" s="24">
        <v>207443.18967247073</v>
      </c>
      <c r="AB113" s="182">
        <f>AB112</f>
        <v>1372118.8692936113</v>
      </c>
    </row>
    <row r="114" spans="1:28" x14ac:dyDescent="0.2">
      <c r="A114" s="18" t="s">
        <v>231</v>
      </c>
      <c r="B114" s="18" t="s">
        <v>232</v>
      </c>
      <c r="D114" s="19">
        <v>76763</v>
      </c>
      <c r="E114" s="20">
        <v>0</v>
      </c>
      <c r="F114" s="20">
        <v>76763</v>
      </c>
      <c r="G114" s="21">
        <v>-1.951471815152539E-3</v>
      </c>
      <c r="I114" s="21">
        <v>6.6099707519984285E-3</v>
      </c>
      <c r="J114" s="19">
        <v>81132</v>
      </c>
      <c r="K114" s="21">
        <v>5.6915441032789227E-2</v>
      </c>
      <c r="L114" s="21">
        <v>4.4601667766065667E-2</v>
      </c>
      <c r="M114" s="19">
        <v>81132</v>
      </c>
      <c r="N114" s="21">
        <v>5.6915441032789227E-2</v>
      </c>
      <c r="O114" s="21">
        <v>4.4601667766065667E-2</v>
      </c>
      <c r="P114" s="21">
        <v>-2.2916855909365097E-3</v>
      </c>
      <c r="R114" s="20">
        <v>-2952</v>
      </c>
      <c r="S114" s="20">
        <v>0</v>
      </c>
      <c r="T114" s="20">
        <v>78180</v>
      </c>
      <c r="V114" s="19">
        <v>528344.125</v>
      </c>
      <c r="W114" s="19">
        <v>534572.25</v>
      </c>
      <c r="Y114" s="19">
        <v>76913.093734639333</v>
      </c>
      <c r="Z114" s="19">
        <v>77157.871616521661</v>
      </c>
      <c r="AA114" s="19">
        <v>81318.35610496439</v>
      </c>
      <c r="AB114" s="181">
        <v>537874.73576610885</v>
      </c>
    </row>
    <row r="115" spans="1:28" x14ac:dyDescent="0.2">
      <c r="A115" s="18" t="s">
        <v>233</v>
      </c>
      <c r="B115" s="18" t="s">
        <v>234</v>
      </c>
      <c r="D115" s="19">
        <v>41154</v>
      </c>
      <c r="E115" s="20">
        <v>0</v>
      </c>
      <c r="F115" s="20">
        <v>41154</v>
      </c>
      <c r="G115" s="21">
        <v>-2.0771803254383547E-2</v>
      </c>
      <c r="I115" s="21">
        <v>-1.6441410274420476E-2</v>
      </c>
      <c r="J115" s="19">
        <v>43304</v>
      </c>
      <c r="K115" s="21">
        <v>5.2242795354036087E-2</v>
      </c>
      <c r="L115" s="21">
        <v>4.8147012117966348E-2</v>
      </c>
      <c r="M115" s="19">
        <v>43304</v>
      </c>
      <c r="N115" s="21">
        <v>5.2242795354036087E-2</v>
      </c>
      <c r="O115" s="21">
        <v>4.8147012117966348E-2</v>
      </c>
      <c r="P115" s="21">
        <v>-2.1830572540682325E-2</v>
      </c>
      <c r="R115" s="20">
        <v>-1575</v>
      </c>
      <c r="S115" s="20">
        <v>0</v>
      </c>
      <c r="T115" s="20">
        <v>41729</v>
      </c>
      <c r="V115" s="19">
        <v>289400.875</v>
      </c>
      <c r="W115" s="19">
        <v>290531.75</v>
      </c>
      <c r="Y115" s="19">
        <v>42026.976078478845</v>
      </c>
      <c r="Z115" s="19">
        <v>42005.443832691439</v>
      </c>
      <c r="AA115" s="19">
        <v>44270.44925384465</v>
      </c>
      <c r="AB115" s="181">
        <v>292823.87563175207</v>
      </c>
    </row>
    <row r="116" spans="1:28" x14ac:dyDescent="0.2">
      <c r="A116" s="18" t="s">
        <v>235</v>
      </c>
      <c r="B116" s="18" t="s">
        <v>236</v>
      </c>
      <c r="D116" s="19">
        <v>28169</v>
      </c>
      <c r="E116" s="20">
        <v>0</v>
      </c>
      <c r="F116" s="20">
        <v>28169</v>
      </c>
      <c r="G116" s="21">
        <v>2.0959490079552889E-3</v>
      </c>
      <c r="I116" s="21">
        <v>7.4734432296976738E-3</v>
      </c>
      <c r="J116" s="19">
        <v>29538</v>
      </c>
      <c r="K116" s="21">
        <v>4.8599524299762109E-2</v>
      </c>
      <c r="L116" s="21">
        <v>4.4608400840821849E-2</v>
      </c>
      <c r="M116" s="19">
        <v>29561</v>
      </c>
      <c r="N116" s="21">
        <v>4.9416024708012429E-2</v>
      </c>
      <c r="O116" s="21">
        <v>4.5421793528862331E-2</v>
      </c>
      <c r="P116" s="21">
        <v>-6.5186766362212989E-4</v>
      </c>
      <c r="R116" s="20">
        <v>-1075</v>
      </c>
      <c r="S116" s="20">
        <v>0</v>
      </c>
      <c r="T116" s="20">
        <v>28486</v>
      </c>
      <c r="V116" s="19">
        <v>193056.65625</v>
      </c>
      <c r="W116" s="19">
        <v>193794.265625</v>
      </c>
      <c r="Y116" s="19">
        <v>28110.082700051287</v>
      </c>
      <c r="Z116" s="19">
        <v>28066.868827712766</v>
      </c>
      <c r="AA116" s="19">
        <v>29580.282429596664</v>
      </c>
      <c r="AB116" s="181">
        <v>195656.76629233852</v>
      </c>
    </row>
    <row r="117" spans="1:28" ht="25.5" customHeight="1" x14ac:dyDescent="0.2">
      <c r="A117" s="22" t="s">
        <v>237</v>
      </c>
      <c r="B117" s="22" t="s">
        <v>238</v>
      </c>
      <c r="C117" s="54"/>
      <c r="D117" s="24">
        <v>146086</v>
      </c>
      <c r="E117" s="25">
        <v>0</v>
      </c>
      <c r="F117" s="25">
        <v>146086</v>
      </c>
      <c r="G117" s="26">
        <v>-6.5566236871675843E-3</v>
      </c>
      <c r="H117" s="23"/>
      <c r="I117" s="26">
        <v>1.7644015773043975E-4</v>
      </c>
      <c r="J117" s="24">
        <v>153974</v>
      </c>
      <c r="K117" s="26">
        <v>5.399559163780232E-2</v>
      </c>
      <c r="L117" s="26">
        <v>4.5620083624518415E-2</v>
      </c>
      <c r="M117" s="24">
        <v>153997</v>
      </c>
      <c r="N117" s="26">
        <v>5.4153033144859863E-2</v>
      </c>
      <c r="O117" s="26">
        <v>4.5776274032791164E-2</v>
      </c>
      <c r="P117" s="26">
        <v>-7.553616542516628E-3</v>
      </c>
      <c r="Q117" s="23"/>
      <c r="R117" s="25">
        <v>-5602</v>
      </c>
      <c r="S117" s="25">
        <v>0</v>
      </c>
      <c r="T117" s="25">
        <v>148395</v>
      </c>
      <c r="U117" s="23"/>
      <c r="V117" s="24">
        <v>1010801.65625</v>
      </c>
      <c r="W117" s="24">
        <v>1018898.265625</v>
      </c>
      <c r="X117" s="23"/>
      <c r="Y117" s="24">
        <v>147050.15251316945</v>
      </c>
      <c r="Z117" s="24">
        <v>147230.18427692587</v>
      </c>
      <c r="AA117" s="24">
        <v>155169.08778840571</v>
      </c>
      <c r="AB117" s="182">
        <f>SUM(AB114:AB116)</f>
        <v>1026355.3776901994</v>
      </c>
    </row>
    <row r="118" spans="1:28" x14ac:dyDescent="0.2">
      <c r="A118" s="18" t="s">
        <v>239</v>
      </c>
      <c r="B118" s="18" t="s">
        <v>240</v>
      </c>
      <c r="D118" s="19">
        <v>30576</v>
      </c>
      <c r="E118" s="20">
        <v>0</v>
      </c>
      <c r="F118" s="20">
        <v>30576</v>
      </c>
      <c r="G118" s="21">
        <v>4.0941318798145776E-2</v>
      </c>
      <c r="I118" s="21">
        <v>4.5610198295414239E-2</v>
      </c>
      <c r="J118" s="19">
        <v>32083</v>
      </c>
      <c r="K118" s="21">
        <v>4.9287022501308231E-2</v>
      </c>
      <c r="L118" s="21">
        <v>4.4585364254383419E-2</v>
      </c>
      <c r="M118" s="19">
        <v>32083</v>
      </c>
      <c r="N118" s="21">
        <v>4.9287022501308231E-2</v>
      </c>
      <c r="O118" s="21">
        <v>4.4585364254383419E-2</v>
      </c>
      <c r="P118" s="21">
        <v>3.6347480084357731E-2</v>
      </c>
      <c r="R118" s="20">
        <v>-1167</v>
      </c>
      <c r="S118" s="20">
        <v>0</v>
      </c>
      <c r="T118" s="20">
        <v>30916</v>
      </c>
      <c r="V118" s="19">
        <v>189233.078125</v>
      </c>
      <c r="W118" s="19">
        <v>190084.8125</v>
      </c>
      <c r="Y118" s="19">
        <v>29373.413705301427</v>
      </c>
      <c r="Z118" s="19">
        <v>29373.873769280424</v>
      </c>
      <c r="AA118" s="19">
        <v>30957.763314471005</v>
      </c>
      <c r="AB118" s="181">
        <v>204768.01991898948</v>
      </c>
    </row>
    <row r="119" spans="1:28" x14ac:dyDescent="0.2">
      <c r="A119" s="18" t="s">
        <v>241</v>
      </c>
      <c r="B119" s="18" t="s">
        <v>242</v>
      </c>
      <c r="D119" s="19">
        <v>25346</v>
      </c>
      <c r="E119" s="20">
        <v>0</v>
      </c>
      <c r="F119" s="20">
        <v>25346</v>
      </c>
      <c r="G119" s="21">
        <v>2.572525001322723E-2</v>
      </c>
      <c r="I119" s="21">
        <v>3.0102407947553811E-2</v>
      </c>
      <c r="J119" s="19">
        <v>26572</v>
      </c>
      <c r="K119" s="21">
        <v>4.8370551566322195E-2</v>
      </c>
      <c r="L119" s="21">
        <v>4.4582592367814255E-2</v>
      </c>
      <c r="M119" s="19">
        <v>26572</v>
      </c>
      <c r="N119" s="21">
        <v>4.8370551566322195E-2</v>
      </c>
      <c r="O119" s="21">
        <v>4.4582592367814255E-2</v>
      </c>
      <c r="P119" s="21">
        <v>2.0974358930766046E-2</v>
      </c>
      <c r="R119" s="20">
        <v>-967</v>
      </c>
      <c r="S119" s="20">
        <v>0</v>
      </c>
      <c r="T119" s="20">
        <v>25605</v>
      </c>
      <c r="V119" s="19">
        <v>179143.15625</v>
      </c>
      <c r="W119" s="19">
        <v>179792.78125</v>
      </c>
      <c r="Y119" s="19">
        <v>24710.320819023567</v>
      </c>
      <c r="Z119" s="19">
        <v>24694.546624660139</v>
      </c>
      <c r="AA119" s="19">
        <v>26026.118841836545</v>
      </c>
      <c r="AB119" s="181">
        <v>172147.99296976402</v>
      </c>
    </row>
    <row r="120" spans="1:28" x14ac:dyDescent="0.2">
      <c r="A120" s="18" t="s">
        <v>243</v>
      </c>
      <c r="B120" s="18" t="s">
        <v>244</v>
      </c>
      <c r="D120" s="19">
        <v>50757</v>
      </c>
      <c r="E120" s="20">
        <v>0</v>
      </c>
      <c r="F120" s="20">
        <v>50757</v>
      </c>
      <c r="G120" s="21">
        <v>6.1151835034533697E-2</v>
      </c>
      <c r="I120" s="21">
        <v>6.5992211540041534E-2</v>
      </c>
      <c r="J120" s="19">
        <v>53178</v>
      </c>
      <c r="K120" s="21">
        <v>4.7697854483125468E-2</v>
      </c>
      <c r="L120" s="21">
        <v>4.1696623711218184E-2</v>
      </c>
      <c r="M120" s="19">
        <v>53178</v>
      </c>
      <c r="N120" s="21">
        <v>4.7697854483125468E-2</v>
      </c>
      <c r="O120" s="21">
        <v>4.1696623711218184E-2</v>
      </c>
      <c r="P120" s="21">
        <v>5.3627110640940279E-2</v>
      </c>
      <c r="R120" s="20">
        <v>-1935</v>
      </c>
      <c r="S120" s="20">
        <v>0</v>
      </c>
      <c r="T120" s="20">
        <v>51243</v>
      </c>
      <c r="V120" s="19">
        <v>315466.28125</v>
      </c>
      <c r="W120" s="19">
        <v>317283.6875</v>
      </c>
      <c r="Y120" s="19">
        <v>47831.986266459389</v>
      </c>
      <c r="Z120" s="19">
        <v>47889.104000415689</v>
      </c>
      <c r="AA120" s="19">
        <v>50471.366447329616</v>
      </c>
      <c r="AB120" s="181">
        <v>333839.42066623451</v>
      </c>
    </row>
    <row r="121" spans="1:28" x14ac:dyDescent="0.2">
      <c r="A121" s="18" t="s">
        <v>245</v>
      </c>
      <c r="B121" s="18" t="s">
        <v>246</v>
      </c>
      <c r="D121" s="19">
        <v>18495</v>
      </c>
      <c r="E121" s="20">
        <v>0</v>
      </c>
      <c r="F121" s="20">
        <v>18495</v>
      </c>
      <c r="G121" s="21">
        <v>5.5761227233257271E-2</v>
      </c>
      <c r="I121" s="21">
        <v>6.0820881376514757E-2</v>
      </c>
      <c r="J121" s="19">
        <v>19350</v>
      </c>
      <c r="K121" s="21">
        <v>4.6228710462287159E-2</v>
      </c>
      <c r="L121" s="21">
        <v>4.2620162070253542E-2</v>
      </c>
      <c r="M121" s="19">
        <v>19350</v>
      </c>
      <c r="N121" s="21">
        <v>4.6228710462287159E-2</v>
      </c>
      <c r="O121" s="21">
        <v>4.2620162070253542E-2</v>
      </c>
      <c r="P121" s="21">
        <v>4.9445349939366556E-2</v>
      </c>
      <c r="R121" s="20">
        <v>-704</v>
      </c>
      <c r="S121" s="20">
        <v>0</v>
      </c>
      <c r="T121" s="20">
        <v>18646</v>
      </c>
      <c r="V121" s="19">
        <v>117143.3125</v>
      </c>
      <c r="W121" s="19">
        <v>117548.75</v>
      </c>
      <c r="Y121" s="19">
        <v>17518.165587940995</v>
      </c>
      <c r="Z121" s="19">
        <v>17494.95341821844</v>
      </c>
      <c r="AA121" s="19">
        <v>18438.311248049245</v>
      </c>
      <c r="AB121" s="181">
        <v>121958.95570879977</v>
      </c>
    </row>
    <row r="122" spans="1:28" ht="25.5" customHeight="1" x14ac:dyDescent="0.2">
      <c r="A122" s="22" t="s">
        <v>247</v>
      </c>
      <c r="B122" s="22" t="s">
        <v>248</v>
      </c>
      <c r="C122" s="54"/>
      <c r="D122" s="24">
        <v>125174</v>
      </c>
      <c r="E122" s="25">
        <v>0</v>
      </c>
      <c r="F122" s="25">
        <v>125174</v>
      </c>
      <c r="G122" s="26">
        <v>4.8061013463739144E-2</v>
      </c>
      <c r="H122" s="23"/>
      <c r="I122" s="26">
        <v>5.2770121356161548E-2</v>
      </c>
      <c r="J122" s="24">
        <v>131183</v>
      </c>
      <c r="K122" s="26">
        <v>4.8005176793902926E-2</v>
      </c>
      <c r="L122" s="26">
        <v>4.3155002193283831E-2</v>
      </c>
      <c r="M122" s="24">
        <v>131183</v>
      </c>
      <c r="N122" s="26">
        <v>4.8005176793902926E-2</v>
      </c>
      <c r="O122" s="26">
        <v>4.3155002193283831E-2</v>
      </c>
      <c r="P122" s="26">
        <v>4.2015176586832848E-2</v>
      </c>
      <c r="Q122" s="23"/>
      <c r="R122" s="25">
        <v>-4773</v>
      </c>
      <c r="S122" s="25">
        <v>0</v>
      </c>
      <c r="T122" s="25">
        <v>126410</v>
      </c>
      <c r="U122" s="23"/>
      <c r="V122" s="24">
        <v>800985.828125</v>
      </c>
      <c r="W122" s="24">
        <v>804710.03125</v>
      </c>
      <c r="X122" s="23"/>
      <c r="Y122" s="24">
        <v>119433.88637872538</v>
      </c>
      <c r="Z122" s="24">
        <v>119452.4778125747</v>
      </c>
      <c r="AA122" s="24">
        <v>125893.5598516864</v>
      </c>
      <c r="AB122" s="182">
        <f>SUM(AB118:AB121)</f>
        <v>832714.38926378777</v>
      </c>
    </row>
    <row r="123" spans="1:28" x14ac:dyDescent="0.2">
      <c r="A123" s="18" t="s">
        <v>249</v>
      </c>
      <c r="B123" s="18" t="s">
        <v>250</v>
      </c>
      <c r="D123" s="19">
        <v>11965</v>
      </c>
      <c r="E123" s="20">
        <v>0</v>
      </c>
      <c r="F123" s="20">
        <v>11965</v>
      </c>
      <c r="G123" s="21">
        <v>-1.0878283972048264E-2</v>
      </c>
      <c r="I123" s="21">
        <v>-4.322145403743205E-3</v>
      </c>
      <c r="J123" s="19">
        <v>12695</v>
      </c>
      <c r="K123" s="21">
        <v>6.1011282908483011E-2</v>
      </c>
      <c r="L123" s="21">
        <v>4.5551358020318622E-2</v>
      </c>
      <c r="M123" s="19">
        <v>12723</v>
      </c>
      <c r="N123" s="21">
        <v>6.3351441704972755E-2</v>
      </c>
      <c r="O123" s="21">
        <v>4.7857418518512329E-2</v>
      </c>
      <c r="P123" s="21">
        <v>-1.0051301656771816E-2</v>
      </c>
      <c r="R123" s="20">
        <v>-463</v>
      </c>
      <c r="S123" s="20">
        <v>0</v>
      </c>
      <c r="T123" s="20">
        <v>12260</v>
      </c>
      <c r="V123" s="19">
        <v>81145.171875</v>
      </c>
      <c r="W123" s="19">
        <v>82345.015625</v>
      </c>
      <c r="Y123" s="19">
        <v>12096.590142665395</v>
      </c>
      <c r="Z123" s="19">
        <v>12194.626043098002</v>
      </c>
      <c r="AA123" s="19">
        <v>12852.18114968294</v>
      </c>
      <c r="AB123" s="181">
        <v>85009.878101579743</v>
      </c>
    </row>
    <row r="124" spans="1:28" x14ac:dyDescent="0.2">
      <c r="A124" s="18" t="s">
        <v>251</v>
      </c>
      <c r="B124" s="18" t="s">
        <v>252</v>
      </c>
      <c r="D124" s="19">
        <v>95502</v>
      </c>
      <c r="E124" s="20">
        <v>0</v>
      </c>
      <c r="F124" s="20">
        <v>95502</v>
      </c>
      <c r="G124" s="21">
        <v>-3.6304585264264388E-2</v>
      </c>
      <c r="I124" s="21">
        <v>-3.1881488705449379E-2</v>
      </c>
      <c r="J124" s="19">
        <v>101100</v>
      </c>
      <c r="K124" s="21">
        <v>5.8616573474901124E-2</v>
      </c>
      <c r="L124" s="21">
        <v>5.1456688103505011E-2</v>
      </c>
      <c r="M124" s="19">
        <v>101244</v>
      </c>
      <c r="N124" s="21">
        <v>6.012439530062208E-2</v>
      </c>
      <c r="O124" s="21">
        <v>5.2954311872910775E-2</v>
      </c>
      <c r="P124" s="21">
        <v>-3.2770129119813918E-2</v>
      </c>
      <c r="R124" s="20">
        <v>-3683</v>
      </c>
      <c r="S124" s="20">
        <v>0</v>
      </c>
      <c r="T124" s="20">
        <v>97561</v>
      </c>
      <c r="V124" s="19">
        <v>695931.1875</v>
      </c>
      <c r="W124" s="19">
        <v>700670.125</v>
      </c>
      <c r="Y124" s="19">
        <v>99099.776277537385</v>
      </c>
      <c r="Z124" s="19">
        <v>99318.749651687627</v>
      </c>
      <c r="AA124" s="19">
        <v>104674.18661074563</v>
      </c>
      <c r="AB124" s="181">
        <v>692360.28815085732</v>
      </c>
    </row>
    <row r="125" spans="1:28" ht="25.5" customHeight="1" x14ac:dyDescent="0.2">
      <c r="A125" s="22" t="s">
        <v>253</v>
      </c>
      <c r="B125" s="22" t="s">
        <v>254</v>
      </c>
      <c r="C125" s="54"/>
      <c r="D125" s="24">
        <v>107467</v>
      </c>
      <c r="E125" s="25">
        <v>0</v>
      </c>
      <c r="F125" s="25">
        <v>107467</v>
      </c>
      <c r="G125" s="26">
        <v>-3.3538563716279834E-2</v>
      </c>
      <c r="H125" s="23"/>
      <c r="I125" s="26">
        <v>-2.8920858691749096E-2</v>
      </c>
      <c r="J125" s="24">
        <v>113795</v>
      </c>
      <c r="K125" s="26">
        <v>5.8883192049652422E-2</v>
      </c>
      <c r="L125" s="26">
        <v>5.0852088536296192E-2</v>
      </c>
      <c r="M125" s="24">
        <v>113967</v>
      </c>
      <c r="N125" s="26">
        <v>6.0483683363264928E-2</v>
      </c>
      <c r="O125" s="26">
        <v>5.2440440917580489E-2</v>
      </c>
      <c r="P125" s="26">
        <v>-3.028569527209557E-2</v>
      </c>
      <c r="Q125" s="23"/>
      <c r="R125" s="25">
        <v>-4146</v>
      </c>
      <c r="S125" s="25">
        <v>0</v>
      </c>
      <c r="T125" s="25">
        <v>109821</v>
      </c>
      <c r="U125" s="23"/>
      <c r="V125" s="24">
        <v>777076.359375</v>
      </c>
      <c r="W125" s="24">
        <v>783015.140625</v>
      </c>
      <c r="X125" s="23"/>
      <c r="Y125" s="24">
        <v>111196.36642020277</v>
      </c>
      <c r="Z125" s="24">
        <v>111513.37569478563</v>
      </c>
      <c r="AA125" s="24">
        <v>117526.36776042858</v>
      </c>
      <c r="AB125" s="182">
        <f>SUM(AB123:AB124)</f>
        <v>777370.16625243705</v>
      </c>
    </row>
    <row r="126" spans="1:28" ht="25.5" customHeight="1" x14ac:dyDescent="0.2">
      <c r="A126" s="22" t="s">
        <v>255</v>
      </c>
      <c r="B126" s="22" t="s">
        <v>256</v>
      </c>
      <c r="C126" s="54"/>
      <c r="D126" s="24">
        <v>1625093</v>
      </c>
      <c r="E126" s="25">
        <v>0</v>
      </c>
      <c r="F126" s="25">
        <v>1625093</v>
      </c>
      <c r="G126" s="26">
        <v>1.8559811059251086E-3</v>
      </c>
      <c r="H126" s="23"/>
      <c r="I126" s="26">
        <v>7.6679426449846044E-3</v>
      </c>
      <c r="J126" s="24">
        <v>1709224</v>
      </c>
      <c r="K126" s="26">
        <v>5.1769960242275426E-2</v>
      </c>
      <c r="L126" s="26">
        <v>4.5934854018260918E-2</v>
      </c>
      <c r="M126" s="24">
        <v>1710522</v>
      </c>
      <c r="N126" s="26">
        <v>5.2568683761483159E-2</v>
      </c>
      <c r="O126" s="26">
        <v>4.6729146305588554E-2</v>
      </c>
      <c r="P126" s="26">
        <v>7.9103971166127884E-4</v>
      </c>
      <c r="Q126" s="23"/>
      <c r="R126" s="25">
        <v>-62216</v>
      </c>
      <c r="S126" s="25">
        <v>350</v>
      </c>
      <c r="T126" s="25">
        <v>1648656</v>
      </c>
      <c r="U126" s="23"/>
      <c r="V126" s="24">
        <v>11149530.0703125</v>
      </c>
      <c r="W126" s="24">
        <v>11211731.546875</v>
      </c>
      <c r="X126" s="23"/>
      <c r="Y126" s="24">
        <v>1622082.4456286603</v>
      </c>
      <c r="Z126" s="24">
        <v>1621723.8530379625</v>
      </c>
      <c r="AA126" s="24">
        <v>1709169.9786728905</v>
      </c>
      <c r="AB126" s="182">
        <f>AB125+AB122+AB117+AB113+AB111+AB106+AB102+AB95+AB90+AB88+AB85</f>
        <v>11305188.578473041</v>
      </c>
    </row>
    <row r="127" spans="1:28" x14ac:dyDescent="0.2">
      <c r="A127" s="18" t="s">
        <v>257</v>
      </c>
      <c r="B127" s="18" t="s">
        <v>258</v>
      </c>
      <c r="D127" s="19">
        <v>138368</v>
      </c>
      <c r="E127" s="20">
        <v>0</v>
      </c>
      <c r="F127" s="20">
        <v>138368</v>
      </c>
      <c r="G127" s="21">
        <v>1.5750206030961333E-2</v>
      </c>
      <c r="I127" s="21">
        <v>2.0750134672397502E-2</v>
      </c>
      <c r="J127" s="19">
        <v>145253</v>
      </c>
      <c r="K127" s="21">
        <v>4.9758614708603099E-2</v>
      </c>
      <c r="L127" s="21">
        <v>4.4603042105177515E-2</v>
      </c>
      <c r="M127" s="19">
        <v>145253</v>
      </c>
      <c r="N127" s="21">
        <v>4.9758614708603099E-2</v>
      </c>
      <c r="O127" s="21">
        <v>4.4603042105177515E-2</v>
      </c>
      <c r="P127" s="21">
        <v>1.1724765071626342E-2</v>
      </c>
      <c r="R127" s="20">
        <v>-5285</v>
      </c>
      <c r="S127" s="20">
        <v>506</v>
      </c>
      <c r="T127" s="20">
        <v>140474</v>
      </c>
      <c r="V127" s="19">
        <v>978624.0625</v>
      </c>
      <c r="W127" s="19">
        <v>983454</v>
      </c>
      <c r="Y127" s="19">
        <v>136222.46806197779</v>
      </c>
      <c r="Z127" s="19">
        <v>136224.23533117742</v>
      </c>
      <c r="AA127" s="19">
        <v>143569.67923950803</v>
      </c>
      <c r="AB127" s="181">
        <v>949631.87875192461</v>
      </c>
    </row>
    <row r="128" spans="1:28" ht="25.5" customHeight="1" x14ac:dyDescent="0.2">
      <c r="A128" s="22" t="s">
        <v>259</v>
      </c>
      <c r="B128" s="22" t="s">
        <v>260</v>
      </c>
      <c r="C128" s="54"/>
      <c r="D128" s="24">
        <v>138368</v>
      </c>
      <c r="E128" s="25">
        <v>0</v>
      </c>
      <c r="F128" s="25">
        <v>138368</v>
      </c>
      <c r="G128" s="26">
        <v>1.5750206030961333E-2</v>
      </c>
      <c r="H128" s="23"/>
      <c r="I128" s="26">
        <v>2.0750134672397502E-2</v>
      </c>
      <c r="J128" s="24">
        <v>145253</v>
      </c>
      <c r="K128" s="26">
        <v>4.9758614708603099E-2</v>
      </c>
      <c r="L128" s="26">
        <v>4.4603042105177515E-2</v>
      </c>
      <c r="M128" s="24">
        <v>145253</v>
      </c>
      <c r="N128" s="26">
        <v>4.9758614708603099E-2</v>
      </c>
      <c r="O128" s="26">
        <v>4.4603042105177515E-2</v>
      </c>
      <c r="P128" s="26">
        <v>1.1724765071626342E-2</v>
      </c>
      <c r="Q128" s="23"/>
      <c r="R128" s="25">
        <v>-5285</v>
      </c>
      <c r="S128" s="25">
        <v>506</v>
      </c>
      <c r="T128" s="25">
        <v>140474</v>
      </c>
      <c r="U128" s="23"/>
      <c r="V128" s="24">
        <v>978624.0625</v>
      </c>
      <c r="W128" s="24">
        <v>983454</v>
      </c>
      <c r="X128" s="23"/>
      <c r="Y128" s="24">
        <v>136222.46806197779</v>
      </c>
      <c r="Z128" s="24">
        <v>136224.23533117742</v>
      </c>
      <c r="AA128" s="24">
        <v>143569.67923950803</v>
      </c>
      <c r="AB128" s="182">
        <f>AB127</f>
        <v>949631.87875192461</v>
      </c>
    </row>
    <row r="129" spans="1:28" x14ac:dyDescent="0.2">
      <c r="A129" s="18" t="s">
        <v>261</v>
      </c>
      <c r="B129" s="18" t="s">
        <v>262</v>
      </c>
      <c r="D129" s="19">
        <v>37407</v>
      </c>
      <c r="E129" s="20">
        <v>0</v>
      </c>
      <c r="F129" s="20">
        <v>37407</v>
      </c>
      <c r="G129" s="21">
        <v>-2.3729033489406692E-2</v>
      </c>
      <c r="I129" s="21">
        <v>-1.9003443985675106E-2</v>
      </c>
      <c r="J129" s="19">
        <v>39353</v>
      </c>
      <c r="K129" s="21">
        <v>5.2022348758253845E-2</v>
      </c>
      <c r="L129" s="21">
        <v>4.8679121254114444E-2</v>
      </c>
      <c r="M129" s="19">
        <v>39474</v>
      </c>
      <c r="N129" s="21">
        <v>5.5257037452883129E-2</v>
      </c>
      <c r="O129" s="21">
        <v>5.1903530414070476E-2</v>
      </c>
      <c r="P129" s="21">
        <v>-2.0881978806597257E-2</v>
      </c>
      <c r="R129" s="20">
        <v>-1436</v>
      </c>
      <c r="S129" s="20">
        <v>0</v>
      </c>
      <c r="T129" s="20">
        <v>38038</v>
      </c>
      <c r="V129" s="19">
        <v>241371.125</v>
      </c>
      <c r="W129" s="19">
        <v>242140.625</v>
      </c>
      <c r="Y129" s="19">
        <v>38316.206548373375</v>
      </c>
      <c r="Z129" s="19">
        <v>38253.197381808037</v>
      </c>
      <c r="AA129" s="19">
        <v>40315.875252594087</v>
      </c>
      <c r="AB129" s="181">
        <v>266666.61486218375</v>
      </c>
    </row>
    <row r="130" spans="1:28" x14ac:dyDescent="0.2">
      <c r="A130" s="18" t="s">
        <v>263</v>
      </c>
      <c r="B130" s="18" t="s">
        <v>264</v>
      </c>
      <c r="D130" s="19">
        <v>30948</v>
      </c>
      <c r="E130" s="20">
        <v>0</v>
      </c>
      <c r="F130" s="20">
        <v>30948</v>
      </c>
      <c r="G130" s="21">
        <v>2.4066177724633153E-2</v>
      </c>
      <c r="I130" s="21">
        <v>2.8297196202236696E-2</v>
      </c>
      <c r="J130" s="19">
        <v>32465</v>
      </c>
      <c r="K130" s="21">
        <v>4.9017707121623344E-2</v>
      </c>
      <c r="L130" s="21">
        <v>4.4585943147970486E-2</v>
      </c>
      <c r="M130" s="19">
        <v>32465</v>
      </c>
      <c r="N130" s="21">
        <v>4.9017707121623344E-2</v>
      </c>
      <c r="O130" s="21">
        <v>4.4585943147970486E-2</v>
      </c>
      <c r="P130" s="21">
        <v>1.9188413023751183E-2</v>
      </c>
      <c r="R130" s="20">
        <v>-1181</v>
      </c>
      <c r="S130" s="20">
        <v>0</v>
      </c>
      <c r="T130" s="20">
        <v>31284</v>
      </c>
      <c r="V130" s="19">
        <v>175179.875</v>
      </c>
      <c r="W130" s="19">
        <v>175923.09375</v>
      </c>
      <c r="Y130" s="19">
        <v>30220.70318615852</v>
      </c>
      <c r="Z130" s="19">
        <v>30224.044379153838</v>
      </c>
      <c r="AA130" s="19">
        <v>31853.776578642712</v>
      </c>
      <c r="AB130" s="181">
        <v>210694.63871447032</v>
      </c>
    </row>
    <row r="131" spans="1:28" x14ac:dyDescent="0.2">
      <c r="A131" s="18" t="s">
        <v>265</v>
      </c>
      <c r="B131" s="18" t="s">
        <v>266</v>
      </c>
      <c r="D131" s="19">
        <v>33851</v>
      </c>
      <c r="E131" s="20">
        <v>0</v>
      </c>
      <c r="F131" s="20">
        <v>33851</v>
      </c>
      <c r="G131" s="21">
        <v>6.0265792125379525E-2</v>
      </c>
      <c r="I131" s="21">
        <v>6.7237499536415779E-2</v>
      </c>
      <c r="J131" s="19">
        <v>35393</v>
      </c>
      <c r="K131" s="21">
        <v>4.5552568609494637E-2</v>
      </c>
      <c r="L131" s="21">
        <v>4.1468168016969953E-2</v>
      </c>
      <c r="M131" s="19">
        <v>35393</v>
      </c>
      <c r="N131" s="21">
        <v>4.5552568609494637E-2</v>
      </c>
      <c r="O131" s="21">
        <v>4.1468168016969953E-2</v>
      </c>
      <c r="P131" s="21">
        <v>5.4626611653259216E-2</v>
      </c>
      <c r="R131" s="20">
        <v>-1288</v>
      </c>
      <c r="S131" s="20">
        <v>0</v>
      </c>
      <c r="T131" s="20">
        <v>34105</v>
      </c>
      <c r="V131" s="19">
        <v>238141.71875</v>
      </c>
      <c r="W131" s="19">
        <v>239075.65625</v>
      </c>
      <c r="Y131" s="19">
        <v>31926.900076765865</v>
      </c>
      <c r="Z131" s="19">
        <v>31842.730334375752</v>
      </c>
      <c r="AA131" s="19">
        <v>33559.74485085014</v>
      </c>
      <c r="AB131" s="181">
        <v>221978.64982328462</v>
      </c>
    </row>
    <row r="132" spans="1:28" x14ac:dyDescent="0.2">
      <c r="A132" s="18" t="s">
        <v>267</v>
      </c>
      <c r="B132" s="18" t="s">
        <v>268</v>
      </c>
      <c r="D132" s="19">
        <v>35913</v>
      </c>
      <c r="E132" s="20">
        <v>0</v>
      </c>
      <c r="F132" s="20">
        <v>35913</v>
      </c>
      <c r="G132" s="21">
        <v>8.0333457180317147E-3</v>
      </c>
      <c r="I132" s="21">
        <v>1.3495761022109365E-2</v>
      </c>
      <c r="J132" s="19">
        <v>37861</v>
      </c>
      <c r="K132" s="21">
        <v>5.4242196419123978E-2</v>
      </c>
      <c r="L132" s="21">
        <v>4.4612236125266103E-2</v>
      </c>
      <c r="M132" s="19">
        <v>37861</v>
      </c>
      <c r="N132" s="21">
        <v>5.4242196419123978E-2</v>
      </c>
      <c r="O132" s="21">
        <v>4.4612236125266103E-2</v>
      </c>
      <c r="P132" s="21">
        <v>4.5433752196717414E-3</v>
      </c>
      <c r="R132" s="20">
        <v>-1377</v>
      </c>
      <c r="S132" s="20">
        <v>0</v>
      </c>
      <c r="T132" s="20">
        <v>36484</v>
      </c>
      <c r="V132" s="19">
        <v>232384.46875</v>
      </c>
      <c r="W132" s="19">
        <v>234526.75</v>
      </c>
      <c r="Y132" s="19">
        <v>35626.797617908989</v>
      </c>
      <c r="Z132" s="19">
        <v>35761.443059360972</v>
      </c>
      <c r="AA132" s="19">
        <v>37689.761272598727</v>
      </c>
      <c r="AB132" s="181">
        <v>249296.36255090451</v>
      </c>
    </row>
    <row r="133" spans="1:28" x14ac:dyDescent="0.2">
      <c r="A133" s="18" t="s">
        <v>269</v>
      </c>
      <c r="B133" s="18" t="s">
        <v>270</v>
      </c>
      <c r="D133" s="19">
        <v>31226</v>
      </c>
      <c r="E133" s="20">
        <v>0</v>
      </c>
      <c r="F133" s="20">
        <v>31226</v>
      </c>
      <c r="G133" s="21">
        <v>1.6894383941066904E-2</v>
      </c>
      <c r="I133" s="21">
        <v>2.2080648786761303E-2</v>
      </c>
      <c r="J133" s="19">
        <v>32785</v>
      </c>
      <c r="K133" s="21">
        <v>4.9926343431755615E-2</v>
      </c>
      <c r="L133" s="21">
        <v>4.4603355181177085E-2</v>
      </c>
      <c r="M133" s="19">
        <v>32785</v>
      </c>
      <c r="N133" s="21">
        <v>4.9926343431755615E-2</v>
      </c>
      <c r="O133" s="21">
        <v>4.4603355181177085E-2</v>
      </c>
      <c r="P133" s="21">
        <v>1.3043818531919049E-2</v>
      </c>
      <c r="R133" s="20">
        <v>-1193</v>
      </c>
      <c r="S133" s="20">
        <v>0</v>
      </c>
      <c r="T133" s="20">
        <v>31592</v>
      </c>
      <c r="V133" s="19">
        <v>177701.8125</v>
      </c>
      <c r="W133" s="19">
        <v>178607.328125</v>
      </c>
      <c r="Y133" s="19">
        <v>30707.220428320976</v>
      </c>
      <c r="Z133" s="19">
        <v>30707.086033912936</v>
      </c>
      <c r="AA133" s="19">
        <v>32362.864666122052</v>
      </c>
      <c r="AB133" s="181">
        <v>214061.96724458932</v>
      </c>
    </row>
    <row r="134" spans="1:28" ht="25.5" customHeight="1" x14ac:dyDescent="0.2">
      <c r="A134" s="22" t="s">
        <v>271</v>
      </c>
      <c r="B134" s="22" t="s">
        <v>272</v>
      </c>
      <c r="C134" s="54"/>
      <c r="D134" s="24">
        <v>169345</v>
      </c>
      <c r="E134" s="25">
        <v>0</v>
      </c>
      <c r="F134" s="25">
        <v>169345</v>
      </c>
      <c r="G134" s="26">
        <v>1.5271015067702232E-2</v>
      </c>
      <c r="H134" s="23"/>
      <c r="I134" s="26">
        <v>2.0567064031750348E-2</v>
      </c>
      <c r="J134" s="24">
        <v>177857</v>
      </c>
      <c r="K134" s="26">
        <v>5.0264253447104945E-2</v>
      </c>
      <c r="L134" s="26">
        <v>4.4872521369121454E-2</v>
      </c>
      <c r="M134" s="24">
        <v>177978</v>
      </c>
      <c r="N134" s="26">
        <v>5.0978771147657254E-2</v>
      </c>
      <c r="O134" s="26">
        <v>4.558337095663112E-2</v>
      </c>
      <c r="P134" s="26">
        <v>1.2492616403267709E-2</v>
      </c>
      <c r="Q134" s="23"/>
      <c r="R134" s="25">
        <v>-6475</v>
      </c>
      <c r="S134" s="25">
        <v>0</v>
      </c>
      <c r="T134" s="25">
        <v>171503</v>
      </c>
      <c r="U134" s="23"/>
      <c r="V134" s="24">
        <v>1064779</v>
      </c>
      <c r="W134" s="24">
        <v>1070273.453125</v>
      </c>
      <c r="X134" s="23"/>
      <c r="Y134" s="24">
        <v>166797.82785752771</v>
      </c>
      <c r="Z134" s="24">
        <v>166788.50118861152</v>
      </c>
      <c r="AA134" s="24">
        <v>175782.02262080772</v>
      </c>
      <c r="AB134" s="182">
        <f>SUM(AB129:AB133)</f>
        <v>1162698.2331954325</v>
      </c>
    </row>
    <row r="135" spans="1:28" x14ac:dyDescent="0.2">
      <c r="A135" s="18" t="s">
        <v>273</v>
      </c>
      <c r="B135" s="18" t="s">
        <v>274</v>
      </c>
      <c r="D135" s="19">
        <v>60760</v>
      </c>
      <c r="E135" s="20">
        <v>0</v>
      </c>
      <c r="F135" s="20">
        <v>60760</v>
      </c>
      <c r="G135" s="21">
        <v>-1.2398083522645931E-2</v>
      </c>
      <c r="I135" s="21">
        <v>-8.5183877986177992E-3</v>
      </c>
      <c r="J135" s="19">
        <v>63903</v>
      </c>
      <c r="K135" s="21">
        <v>5.1728110599078336E-2</v>
      </c>
      <c r="L135" s="21">
        <v>4.6429196712258758E-2</v>
      </c>
      <c r="M135" s="19">
        <v>63938</v>
      </c>
      <c r="N135" s="21">
        <v>5.2304147465437767E-2</v>
      </c>
      <c r="O135" s="21">
        <v>4.7002331336375436E-2</v>
      </c>
      <c r="P135" s="21">
        <v>-1.5027825894169844E-2</v>
      </c>
      <c r="R135" s="20">
        <v>-2326</v>
      </c>
      <c r="S135" s="20">
        <v>235</v>
      </c>
      <c r="T135" s="20">
        <v>61847</v>
      </c>
      <c r="V135" s="19">
        <v>411776.53125</v>
      </c>
      <c r="W135" s="19">
        <v>413861.6875</v>
      </c>
      <c r="Y135" s="19">
        <v>61522.764371218429</v>
      </c>
      <c r="Z135" s="19">
        <v>61592.344294280992</v>
      </c>
      <c r="AA135" s="19">
        <v>64913.508910080331</v>
      </c>
      <c r="AB135" s="181">
        <v>429365.98973535898</v>
      </c>
    </row>
    <row r="136" spans="1:28" x14ac:dyDescent="0.2">
      <c r="A136" s="18" t="s">
        <v>275</v>
      </c>
      <c r="B136" s="18" t="s">
        <v>276</v>
      </c>
      <c r="D136" s="19">
        <v>53370</v>
      </c>
      <c r="E136" s="20">
        <v>0</v>
      </c>
      <c r="F136" s="20">
        <v>53370</v>
      </c>
      <c r="G136" s="21">
        <v>-1.2189483808649593E-2</v>
      </c>
      <c r="I136" s="21">
        <v>-5.833795827111965E-3</v>
      </c>
      <c r="J136" s="19">
        <v>56354</v>
      </c>
      <c r="K136" s="21">
        <v>5.5911560801948701E-2</v>
      </c>
      <c r="L136" s="21">
        <v>4.5852320997195717E-2</v>
      </c>
      <c r="M136" s="19">
        <v>56447</v>
      </c>
      <c r="N136" s="21">
        <v>5.7654112797451695E-2</v>
      </c>
      <c r="O136" s="21">
        <v>4.7578272408856481E-2</v>
      </c>
      <c r="P136" s="21">
        <v>-1.1817573020553196E-2</v>
      </c>
      <c r="R136" s="20">
        <v>-2054</v>
      </c>
      <c r="S136" s="20">
        <v>0</v>
      </c>
      <c r="T136" s="20">
        <v>54393</v>
      </c>
      <c r="V136" s="19">
        <v>359002.8125</v>
      </c>
      <c r="W136" s="19">
        <v>362455.78125</v>
      </c>
      <c r="Y136" s="19">
        <v>54028.580507298029</v>
      </c>
      <c r="Z136" s="19">
        <v>54199.513403375706</v>
      </c>
      <c r="AA136" s="19">
        <v>57122.043925168931</v>
      </c>
      <c r="AB136" s="181">
        <v>377829.87451211654</v>
      </c>
    </row>
    <row r="137" spans="1:28" x14ac:dyDescent="0.2">
      <c r="A137" s="18" t="s">
        <v>277</v>
      </c>
      <c r="B137" s="18" t="s">
        <v>278</v>
      </c>
      <c r="D137" s="19">
        <v>38089</v>
      </c>
      <c r="E137" s="20">
        <v>0</v>
      </c>
      <c r="F137" s="20">
        <v>38089</v>
      </c>
      <c r="G137" s="21">
        <v>1.119293076417871E-2</v>
      </c>
      <c r="I137" s="21">
        <v>1.5480873919677896E-2</v>
      </c>
      <c r="J137" s="19">
        <v>40021</v>
      </c>
      <c r="K137" s="21">
        <v>5.0723305941347885E-2</v>
      </c>
      <c r="L137" s="21">
        <v>4.4602420900832218E-2</v>
      </c>
      <c r="M137" s="19">
        <v>40021</v>
      </c>
      <c r="N137" s="21">
        <v>5.0723305941347885E-2</v>
      </c>
      <c r="O137" s="21">
        <v>4.4602420900832218E-2</v>
      </c>
      <c r="P137" s="21">
        <v>6.5014960438356528E-3</v>
      </c>
      <c r="R137" s="20">
        <v>-1456</v>
      </c>
      <c r="S137" s="20">
        <v>161</v>
      </c>
      <c r="T137" s="20">
        <v>38726</v>
      </c>
      <c r="V137" s="19">
        <v>253729.046875</v>
      </c>
      <c r="W137" s="19">
        <v>255215.78125</v>
      </c>
      <c r="Y137" s="19">
        <v>37667.391494930038</v>
      </c>
      <c r="Z137" s="19">
        <v>37728.119587715795</v>
      </c>
      <c r="AA137" s="19">
        <v>39762.484365206532</v>
      </c>
      <c r="AB137" s="181">
        <v>263006.24847522989</v>
      </c>
    </row>
    <row r="138" spans="1:28" ht="25.5" customHeight="1" x14ac:dyDescent="0.2">
      <c r="A138" s="22" t="s">
        <v>279</v>
      </c>
      <c r="B138" s="22" t="s">
        <v>280</v>
      </c>
      <c r="C138" s="54"/>
      <c r="D138" s="24">
        <v>152219</v>
      </c>
      <c r="E138" s="25">
        <v>0</v>
      </c>
      <c r="F138" s="25">
        <v>152219</v>
      </c>
      <c r="G138" s="26">
        <v>-6.524896348249265E-3</v>
      </c>
      <c r="H138" s="23"/>
      <c r="I138" s="26">
        <v>-1.675615961943322E-3</v>
      </c>
      <c r="J138" s="24">
        <v>160278</v>
      </c>
      <c r="K138" s="26">
        <v>5.2943456467326788E-2</v>
      </c>
      <c r="L138" s="26">
        <v>4.5772791138303903E-2</v>
      </c>
      <c r="M138" s="24">
        <v>160406</v>
      </c>
      <c r="N138" s="26">
        <v>5.3784350179675311E-2</v>
      </c>
      <c r="O138" s="26">
        <v>4.6607958268325866E-2</v>
      </c>
      <c r="P138" s="26">
        <v>-8.6035481303839978E-3</v>
      </c>
      <c r="Q138" s="23"/>
      <c r="R138" s="25">
        <v>-5836</v>
      </c>
      <c r="S138" s="25">
        <v>396</v>
      </c>
      <c r="T138" s="25">
        <v>154966</v>
      </c>
      <c r="U138" s="23"/>
      <c r="V138" s="24">
        <v>1024508.390625</v>
      </c>
      <c r="W138" s="24">
        <v>1031533.25</v>
      </c>
      <c r="X138" s="23"/>
      <c r="Y138" s="24">
        <v>153218.73637344647</v>
      </c>
      <c r="Z138" s="24">
        <v>153519.9772853725</v>
      </c>
      <c r="AA138" s="24">
        <v>161798.03720045579</v>
      </c>
      <c r="AB138" s="182">
        <f>SUM(AB135:AB137)</f>
        <v>1070202.1127227054</v>
      </c>
    </row>
    <row r="139" spans="1:28" x14ac:dyDescent="0.2">
      <c r="A139" s="18" t="s">
        <v>281</v>
      </c>
      <c r="B139" s="18" t="s">
        <v>282</v>
      </c>
      <c r="D139" s="19">
        <v>67789</v>
      </c>
      <c r="E139" s="20">
        <v>0</v>
      </c>
      <c r="F139" s="20">
        <v>67789</v>
      </c>
      <c r="G139" s="21">
        <v>-9.0326827187837688E-3</v>
      </c>
      <c r="I139" s="21">
        <v>-2.895414019347009E-3</v>
      </c>
      <c r="J139" s="19">
        <v>71680</v>
      </c>
      <c r="K139" s="21">
        <v>5.7398693003289702E-2</v>
      </c>
      <c r="L139" s="21">
        <v>4.5227900789255759E-2</v>
      </c>
      <c r="M139" s="19">
        <v>72367</v>
      </c>
      <c r="N139" s="21">
        <v>6.7533080588296102E-2</v>
      </c>
      <c r="O139" s="21">
        <v>5.5245640295983112E-2</v>
      </c>
      <c r="P139" s="21">
        <v>-1.6428584244528865E-3</v>
      </c>
      <c r="R139" s="20">
        <v>-2633</v>
      </c>
      <c r="S139" s="20">
        <v>187</v>
      </c>
      <c r="T139" s="20">
        <v>69921</v>
      </c>
      <c r="V139" s="19">
        <v>492199.875</v>
      </c>
      <c r="W139" s="19">
        <v>497931.125</v>
      </c>
      <c r="Y139" s="19">
        <v>68406.897803636515</v>
      </c>
      <c r="Z139" s="19">
        <v>68777.484691436868</v>
      </c>
      <c r="AA139" s="19">
        <v>72486.084374370039</v>
      </c>
      <c r="AB139" s="181">
        <v>479454.27511174139</v>
      </c>
    </row>
    <row r="140" spans="1:28" x14ac:dyDescent="0.2">
      <c r="A140" s="18" t="s">
        <v>283</v>
      </c>
      <c r="B140" s="18" t="s">
        <v>284</v>
      </c>
      <c r="D140" s="19">
        <v>33493</v>
      </c>
      <c r="E140" s="20">
        <v>0</v>
      </c>
      <c r="F140" s="20">
        <v>33493</v>
      </c>
      <c r="G140" s="21">
        <v>-1.3967262441046957E-3</v>
      </c>
      <c r="I140" s="21">
        <v>5.5705428547150326E-3</v>
      </c>
      <c r="J140" s="19">
        <v>35252</v>
      </c>
      <c r="K140" s="21">
        <v>5.251843668826317E-2</v>
      </c>
      <c r="L140" s="21">
        <v>4.4600411591219968E-2</v>
      </c>
      <c r="M140" s="19">
        <v>35305</v>
      </c>
      <c r="N140" s="21">
        <v>5.4100856895470617E-2</v>
      </c>
      <c r="O140" s="21">
        <v>4.6170927358107905E-2</v>
      </c>
      <c r="P140" s="21">
        <v>-1.8246555454559665E-3</v>
      </c>
      <c r="R140" s="20">
        <v>-1284</v>
      </c>
      <c r="S140" s="20">
        <v>0</v>
      </c>
      <c r="T140" s="20">
        <v>34021</v>
      </c>
      <c r="V140" s="19">
        <v>238103.296875</v>
      </c>
      <c r="W140" s="19">
        <v>239908.109375</v>
      </c>
      <c r="Y140" s="19">
        <v>33539.845983107836</v>
      </c>
      <c r="Z140" s="19">
        <v>33559.928444768637</v>
      </c>
      <c r="AA140" s="19">
        <v>35369.537222232757</v>
      </c>
      <c r="AB140" s="181">
        <v>233949.39837472414</v>
      </c>
    </row>
    <row r="141" spans="1:28" x14ac:dyDescent="0.2">
      <c r="A141" s="18" t="s">
        <v>285</v>
      </c>
      <c r="B141" s="18" t="s">
        <v>286</v>
      </c>
      <c r="D141" s="19">
        <v>38151</v>
      </c>
      <c r="E141" s="20">
        <v>0</v>
      </c>
      <c r="F141" s="20">
        <v>38151</v>
      </c>
      <c r="G141" s="21">
        <v>-3.2815302899062426E-2</v>
      </c>
      <c r="I141" s="21">
        <v>-2.8320115845069771E-2</v>
      </c>
      <c r="J141" s="19">
        <v>40457</v>
      </c>
      <c r="K141" s="21">
        <v>6.0444025058320916E-2</v>
      </c>
      <c r="L141" s="21">
        <v>5.0681898607086273E-2</v>
      </c>
      <c r="M141" s="19">
        <v>40490</v>
      </c>
      <c r="N141" s="21">
        <v>6.1309008938166709E-2</v>
      </c>
      <c r="O141" s="21">
        <v>5.1538919707366349E-2</v>
      </c>
      <c r="P141" s="21">
        <v>-3.0516968578282899E-2</v>
      </c>
      <c r="R141" s="20">
        <v>-1473</v>
      </c>
      <c r="S141" s="20">
        <v>0</v>
      </c>
      <c r="T141" s="20">
        <v>39017</v>
      </c>
      <c r="V141" s="19">
        <v>300121.75</v>
      </c>
      <c r="W141" s="19">
        <v>302910.25</v>
      </c>
      <c r="Y141" s="19">
        <v>39445.413181530595</v>
      </c>
      <c r="Z141" s="19">
        <v>39627.731640109632</v>
      </c>
      <c r="AA141" s="19">
        <v>41764.526750532867</v>
      </c>
      <c r="AB141" s="181">
        <v>276248.62166843587</v>
      </c>
    </row>
    <row r="142" spans="1:28" ht="25.5" customHeight="1" x14ac:dyDescent="0.2">
      <c r="A142" s="22" t="s">
        <v>287</v>
      </c>
      <c r="B142" s="22" t="s">
        <v>288</v>
      </c>
      <c r="C142" s="54"/>
      <c r="D142" s="24">
        <v>139433</v>
      </c>
      <c r="E142" s="25">
        <v>0</v>
      </c>
      <c r="F142" s="25">
        <v>139433</v>
      </c>
      <c r="G142" s="26">
        <v>-1.3856192665018363E-2</v>
      </c>
      <c r="H142" s="23"/>
      <c r="I142" s="26">
        <v>-7.9953855273322549E-3</v>
      </c>
      <c r="J142" s="24">
        <v>147389</v>
      </c>
      <c r="K142" s="26">
        <v>5.7059663063980581E-2</v>
      </c>
      <c r="L142" s="26">
        <v>4.6573298457144308E-2</v>
      </c>
      <c r="M142" s="24">
        <v>148162</v>
      </c>
      <c r="N142" s="26">
        <v>6.260354435463622E-2</v>
      </c>
      <c r="O142" s="26">
        <v>5.2062182700251869E-2</v>
      </c>
      <c r="P142" s="26">
        <v>-9.7456683691596879E-3</v>
      </c>
      <c r="Q142" s="23"/>
      <c r="R142" s="25">
        <v>-5390</v>
      </c>
      <c r="S142" s="25">
        <v>187</v>
      </c>
      <c r="T142" s="25">
        <v>142959</v>
      </c>
      <c r="U142" s="23"/>
      <c r="V142" s="24">
        <v>1030424.921875</v>
      </c>
      <c r="W142" s="24">
        <v>1040749.484375</v>
      </c>
      <c r="X142" s="23"/>
      <c r="Y142" s="24">
        <v>141392.15696827494</v>
      </c>
      <c r="Z142" s="24">
        <v>141965.14477631514</v>
      </c>
      <c r="AA142" s="24">
        <v>149620.14834713566</v>
      </c>
      <c r="AB142" s="182">
        <f>SUM(AB139:AB141)</f>
        <v>989652.29515490145</v>
      </c>
    </row>
    <row r="143" spans="1:28" x14ac:dyDescent="0.2">
      <c r="A143" s="18" t="s">
        <v>289</v>
      </c>
      <c r="B143" s="18" t="s">
        <v>290</v>
      </c>
      <c r="D143" s="19">
        <v>80739</v>
      </c>
      <c r="E143" s="20">
        <v>0</v>
      </c>
      <c r="F143" s="20">
        <v>80739</v>
      </c>
      <c r="G143" s="21">
        <v>8.8821932021843075E-4</v>
      </c>
      <c r="I143" s="21">
        <v>6.7577639981515336E-3</v>
      </c>
      <c r="J143" s="19">
        <v>85009</v>
      </c>
      <c r="K143" s="21">
        <v>5.2886461313615518E-2</v>
      </c>
      <c r="L143" s="21">
        <v>4.4604479531020313E-2</v>
      </c>
      <c r="M143" s="19">
        <v>85270</v>
      </c>
      <c r="N143" s="21">
        <v>5.611909981545482E-2</v>
      </c>
      <c r="O143" s="21">
        <v>4.7811690169395238E-2</v>
      </c>
      <c r="P143" s="21">
        <v>9.211716942194581E-4</v>
      </c>
      <c r="R143" s="20">
        <v>-3102</v>
      </c>
      <c r="S143" s="20">
        <v>0</v>
      </c>
      <c r="T143" s="20">
        <v>82168</v>
      </c>
      <c r="V143" s="19">
        <v>608245.0625</v>
      </c>
      <c r="W143" s="19">
        <v>613067.4375</v>
      </c>
      <c r="Y143" s="19">
        <v>80667.349701484331</v>
      </c>
      <c r="Z143" s="19">
        <v>80832.876915800662</v>
      </c>
      <c r="AA143" s="19">
        <v>85191.523979522637</v>
      </c>
      <c r="AB143" s="181">
        <v>563493.54124733049</v>
      </c>
    </row>
    <row r="144" spans="1:28" x14ac:dyDescent="0.2">
      <c r="A144" s="18" t="s">
        <v>291</v>
      </c>
      <c r="B144" s="18" t="s">
        <v>292</v>
      </c>
      <c r="D144" s="19">
        <v>85790</v>
      </c>
      <c r="E144" s="20">
        <v>0</v>
      </c>
      <c r="F144" s="20">
        <v>85790</v>
      </c>
      <c r="G144" s="21">
        <v>1.8342518705647404E-3</v>
      </c>
      <c r="I144" s="21">
        <v>7.5519599645721414E-3</v>
      </c>
      <c r="J144" s="19">
        <v>90296</v>
      </c>
      <c r="K144" s="21">
        <v>5.2523604149667724E-2</v>
      </c>
      <c r="L144" s="21">
        <v>4.4601303032394846E-2</v>
      </c>
      <c r="M144" s="19">
        <v>90467</v>
      </c>
      <c r="N144" s="21">
        <v>5.4516843454948116E-2</v>
      </c>
      <c r="O144" s="21">
        <v>4.6579539308847284E-2</v>
      </c>
      <c r="P144" s="21">
        <v>5.3282387656405916E-4</v>
      </c>
      <c r="R144" s="20">
        <v>-3291</v>
      </c>
      <c r="S144" s="20">
        <v>0</v>
      </c>
      <c r="T144" s="20">
        <v>87176</v>
      </c>
      <c r="V144" s="19">
        <v>656279.25</v>
      </c>
      <c r="W144" s="19">
        <v>661256.5</v>
      </c>
      <c r="Y144" s="19">
        <v>85632.927642290189</v>
      </c>
      <c r="Z144" s="19">
        <v>85792.731766618701</v>
      </c>
      <c r="AA144" s="19">
        <v>90418.822692378686</v>
      </c>
      <c r="AB144" s="181">
        <v>598069.15306022495</v>
      </c>
    </row>
    <row r="145" spans="1:28" x14ac:dyDescent="0.2">
      <c r="A145" s="18" t="s">
        <v>293</v>
      </c>
      <c r="B145" s="18" t="s">
        <v>294</v>
      </c>
      <c r="D145" s="19">
        <v>45989</v>
      </c>
      <c r="E145" s="20">
        <v>0</v>
      </c>
      <c r="F145" s="20">
        <v>45989</v>
      </c>
      <c r="G145" s="21">
        <v>-3.9910911745446587E-3</v>
      </c>
      <c r="I145" s="21">
        <v>2.8057807403611967E-3</v>
      </c>
      <c r="J145" s="19">
        <v>48448</v>
      </c>
      <c r="K145" s="21">
        <v>5.3469307877970884E-2</v>
      </c>
      <c r="L145" s="21">
        <v>4.4601592493424436E-2</v>
      </c>
      <c r="M145" s="19">
        <v>48755</v>
      </c>
      <c r="N145" s="21">
        <v>6.0144817238904968E-2</v>
      </c>
      <c r="O145" s="21">
        <v>5.1220909883109789E-2</v>
      </c>
      <c r="P145" s="21">
        <v>2.3596992609742351E-4</v>
      </c>
      <c r="R145" s="20">
        <v>-1774</v>
      </c>
      <c r="S145" s="20">
        <v>0</v>
      </c>
      <c r="T145" s="20">
        <v>46981</v>
      </c>
      <c r="V145" s="19">
        <v>318751.09375</v>
      </c>
      <c r="W145" s="19">
        <v>321457</v>
      </c>
      <c r="Y145" s="19">
        <v>46173.281777401549</v>
      </c>
      <c r="Z145" s="19">
        <v>46249.638347323053</v>
      </c>
      <c r="AA145" s="19">
        <v>48743.498000379121</v>
      </c>
      <c r="AB145" s="181">
        <v>322410.55234107468</v>
      </c>
    </row>
    <row r="146" spans="1:28" ht="25.5" customHeight="1" x14ac:dyDescent="0.2">
      <c r="A146" s="22" t="s">
        <v>295</v>
      </c>
      <c r="B146" s="22" t="s">
        <v>296</v>
      </c>
      <c r="C146" s="54"/>
      <c r="D146" s="24">
        <v>212518</v>
      </c>
      <c r="E146" s="25">
        <v>0</v>
      </c>
      <c r="F146" s="25">
        <v>212518</v>
      </c>
      <c r="G146" s="26">
        <v>2.0915957264411311E-4</v>
      </c>
      <c r="H146" s="23"/>
      <c r="I146" s="26">
        <v>6.2070649331080752E-3</v>
      </c>
      <c r="J146" s="24">
        <v>223753</v>
      </c>
      <c r="K146" s="26">
        <v>5.286611016478604E-2</v>
      </c>
      <c r="L146" s="26">
        <v>4.4615196938964985E-2</v>
      </c>
      <c r="M146" s="24">
        <v>224492</v>
      </c>
      <c r="N146" s="26">
        <v>5.6343462671397226E-2</v>
      </c>
      <c r="O146" s="26">
        <v>4.8065298750059826E-2</v>
      </c>
      <c r="P146" s="26">
        <v>6.1579211143603096E-4</v>
      </c>
      <c r="Q146" s="23"/>
      <c r="R146" s="25">
        <v>-8167</v>
      </c>
      <c r="S146" s="25">
        <v>0</v>
      </c>
      <c r="T146" s="25">
        <v>216325</v>
      </c>
      <c r="U146" s="23"/>
      <c r="V146" s="24">
        <v>1583275.40625</v>
      </c>
      <c r="W146" s="24">
        <v>1595780.9375</v>
      </c>
      <c r="X146" s="23"/>
      <c r="Y146" s="24">
        <v>212473.55912117605</v>
      </c>
      <c r="Z146" s="24">
        <v>212875.2470297424</v>
      </c>
      <c r="AA146" s="24">
        <v>224353.84467228045</v>
      </c>
      <c r="AB146" s="182">
        <f>SUM(AB143:AB145)</f>
        <v>1483973.2466486301</v>
      </c>
    </row>
    <row r="147" spans="1:28" x14ac:dyDescent="0.2">
      <c r="A147" s="18" t="s">
        <v>297</v>
      </c>
      <c r="B147" s="18" t="s">
        <v>298</v>
      </c>
      <c r="D147" s="19">
        <v>38402</v>
      </c>
      <c r="E147" s="20">
        <v>0</v>
      </c>
      <c r="F147" s="20">
        <v>38402</v>
      </c>
      <c r="G147" s="21">
        <v>-3.3974074755086847E-2</v>
      </c>
      <c r="I147" s="21">
        <v>-2.7148875709833042E-2</v>
      </c>
      <c r="J147" s="19">
        <v>40687</v>
      </c>
      <c r="K147" s="21">
        <v>5.9502109265142433E-2</v>
      </c>
      <c r="L147" s="21">
        <v>5.0447705772447282E-2</v>
      </c>
      <c r="M147" s="19">
        <v>40820</v>
      </c>
      <c r="N147" s="21">
        <v>6.2965470548408842E-2</v>
      </c>
      <c r="O147" s="21">
        <v>5.3881469502083945E-2</v>
      </c>
      <c r="P147" s="21">
        <v>-2.7186022123794173E-2</v>
      </c>
      <c r="R147" s="20">
        <v>-1485</v>
      </c>
      <c r="S147" s="20">
        <v>0</v>
      </c>
      <c r="T147" s="20">
        <v>39335</v>
      </c>
      <c r="V147" s="19">
        <v>283903.5</v>
      </c>
      <c r="W147" s="19">
        <v>286350.625</v>
      </c>
      <c r="Y147" s="19">
        <v>39752.556320125754</v>
      </c>
      <c r="Z147" s="19">
        <v>39813.91151473557</v>
      </c>
      <c r="AA147" s="19">
        <v>41960.745762633866</v>
      </c>
      <c r="AB147" s="181">
        <v>277546.4989785708</v>
      </c>
    </row>
    <row r="148" spans="1:28" x14ac:dyDescent="0.2">
      <c r="A148" s="18" t="s">
        <v>299</v>
      </c>
      <c r="B148" s="18" t="s">
        <v>300</v>
      </c>
      <c r="D148" s="19">
        <v>26067</v>
      </c>
      <c r="E148" s="20">
        <v>0</v>
      </c>
      <c r="F148" s="20">
        <v>26067</v>
      </c>
      <c r="G148" s="21">
        <v>1.9843852081702362E-2</v>
      </c>
      <c r="I148" s="21">
        <v>2.4571355355586411E-2</v>
      </c>
      <c r="J148" s="19">
        <v>27374</v>
      </c>
      <c r="K148" s="21">
        <v>5.0140023784862153E-2</v>
      </c>
      <c r="L148" s="21">
        <v>4.4592701824068603E-2</v>
      </c>
      <c r="M148" s="19">
        <v>27411</v>
      </c>
      <c r="N148" s="21">
        <v>5.1559442973875047E-2</v>
      </c>
      <c r="O148" s="21">
        <v>4.6004622988951027E-2</v>
      </c>
      <c r="P148" s="21">
        <v>1.6874747577005245E-2</v>
      </c>
      <c r="R148" s="20">
        <v>-997</v>
      </c>
      <c r="S148" s="20">
        <v>0</v>
      </c>
      <c r="T148" s="20">
        <v>26414</v>
      </c>
      <c r="V148" s="19">
        <v>187122.96875</v>
      </c>
      <c r="W148" s="19">
        <v>188116.6875</v>
      </c>
      <c r="Y148" s="19">
        <v>25559.79520471895</v>
      </c>
      <c r="Z148" s="19">
        <v>25576.968335485679</v>
      </c>
      <c r="AA148" s="19">
        <v>26956.122241519461</v>
      </c>
      <c r="AB148" s="181">
        <v>178299.437204819</v>
      </c>
    </row>
    <row r="149" spans="1:28" x14ac:dyDescent="0.2">
      <c r="A149" s="18" t="s">
        <v>301</v>
      </c>
      <c r="B149" s="18" t="s">
        <v>302</v>
      </c>
      <c r="D149" s="19">
        <v>53804</v>
      </c>
      <c r="E149" s="20">
        <v>0</v>
      </c>
      <c r="F149" s="20">
        <v>53804</v>
      </c>
      <c r="G149" s="21">
        <v>-2.8071342820266687E-2</v>
      </c>
      <c r="I149" s="21">
        <v>-2.4634651658880458E-2</v>
      </c>
      <c r="J149" s="19">
        <v>56798</v>
      </c>
      <c r="K149" s="21">
        <v>5.5646420340495162E-2</v>
      </c>
      <c r="L149" s="21">
        <v>4.989811513329756E-2</v>
      </c>
      <c r="M149" s="19">
        <v>56827</v>
      </c>
      <c r="N149" s="21">
        <v>5.6185413723886635E-2</v>
      </c>
      <c r="O149" s="21">
        <v>5.0434173539207316E-2</v>
      </c>
      <c r="P149" s="21">
        <v>-2.7862238281461948E-2</v>
      </c>
      <c r="R149" s="20">
        <v>-2067</v>
      </c>
      <c r="S149" s="20">
        <v>0</v>
      </c>
      <c r="T149" s="20">
        <v>54760</v>
      </c>
      <c r="V149" s="19">
        <v>395722.8125</v>
      </c>
      <c r="W149" s="19">
        <v>397889.4375</v>
      </c>
      <c r="Y149" s="19">
        <v>55357.972627460382</v>
      </c>
      <c r="Z149" s="19">
        <v>55464.942223221762</v>
      </c>
      <c r="AA149" s="19">
        <v>58455.706832683514</v>
      </c>
      <c r="AB149" s="181">
        <v>386651.29710770526</v>
      </c>
    </row>
    <row r="150" spans="1:28" x14ac:dyDescent="0.2">
      <c r="A150" s="18" t="s">
        <v>303</v>
      </c>
      <c r="B150" s="18" t="s">
        <v>304</v>
      </c>
      <c r="D150" s="19">
        <v>27538</v>
      </c>
      <c r="E150" s="20">
        <v>0</v>
      </c>
      <c r="F150" s="20">
        <v>27538</v>
      </c>
      <c r="G150" s="21">
        <v>-1.5590506710312146E-2</v>
      </c>
      <c r="I150" s="21">
        <v>-9.7862616354308374E-3</v>
      </c>
      <c r="J150" s="19">
        <v>29028</v>
      </c>
      <c r="K150" s="21">
        <v>5.4107052073498529E-2</v>
      </c>
      <c r="L150" s="21">
        <v>4.6715762005081762E-2</v>
      </c>
      <c r="M150" s="19">
        <v>29080</v>
      </c>
      <c r="N150" s="21">
        <v>5.5995351877405675E-2</v>
      </c>
      <c r="O150" s="21">
        <v>4.8590821245272586E-2</v>
      </c>
      <c r="P150" s="21">
        <v>-1.4794907580222838E-2</v>
      </c>
      <c r="R150" s="20">
        <v>-1058</v>
      </c>
      <c r="S150" s="20">
        <v>0</v>
      </c>
      <c r="T150" s="20">
        <v>28022</v>
      </c>
      <c r="V150" s="19">
        <v>191002.90625</v>
      </c>
      <c r="W150" s="19">
        <v>192351.65625</v>
      </c>
      <c r="Y150" s="19">
        <v>27974.130875123767</v>
      </c>
      <c r="Z150" s="19">
        <v>28006.536425733862</v>
      </c>
      <c r="AA150" s="19">
        <v>29516.696801247923</v>
      </c>
      <c r="AB150" s="181">
        <v>195236.18347826324</v>
      </c>
    </row>
    <row r="151" spans="1:28" x14ac:dyDescent="0.2">
      <c r="A151" s="18" t="s">
        <v>305</v>
      </c>
      <c r="B151" s="18" t="s">
        <v>306</v>
      </c>
      <c r="D151" s="19">
        <v>24189</v>
      </c>
      <c r="E151" s="20">
        <v>0</v>
      </c>
      <c r="F151" s="20">
        <v>24189</v>
      </c>
      <c r="G151" s="21">
        <v>-3.0460158768174206E-2</v>
      </c>
      <c r="I151" s="21">
        <v>-2.3676931042091676E-2</v>
      </c>
      <c r="J151" s="19">
        <v>25673</v>
      </c>
      <c r="K151" s="21">
        <v>6.1350200504361574E-2</v>
      </c>
      <c r="L151" s="21">
        <v>4.9710984843070349E-2</v>
      </c>
      <c r="M151" s="19">
        <v>25824</v>
      </c>
      <c r="N151" s="21">
        <v>6.759270742899659E-2</v>
      </c>
      <c r="O151" s="21">
        <v>5.5885033793769523E-2</v>
      </c>
      <c r="P151" s="21">
        <v>-2.1858165105911209E-2</v>
      </c>
      <c r="R151" s="20">
        <v>-940</v>
      </c>
      <c r="S151" s="20">
        <v>0</v>
      </c>
      <c r="T151" s="20">
        <v>24884</v>
      </c>
      <c r="V151" s="19">
        <v>180604.5625</v>
      </c>
      <c r="W151" s="19">
        <v>182607.109375</v>
      </c>
      <c r="Y151" s="19">
        <v>24948.948945994052</v>
      </c>
      <c r="Z151" s="19">
        <v>25050.32286597191</v>
      </c>
      <c r="AA151" s="19">
        <v>26401.07914696867</v>
      </c>
      <c r="AB151" s="181">
        <v>174628.14240595521</v>
      </c>
    </row>
    <row r="152" spans="1:28" ht="25.5" customHeight="1" x14ac:dyDescent="0.2">
      <c r="A152" s="22" t="s">
        <v>307</v>
      </c>
      <c r="B152" s="22" t="s">
        <v>308</v>
      </c>
      <c r="C152" s="54"/>
      <c r="D152" s="24">
        <v>170000</v>
      </c>
      <c r="E152" s="25">
        <v>0</v>
      </c>
      <c r="F152" s="25">
        <v>170000</v>
      </c>
      <c r="G152" s="26">
        <v>-2.0700118156407932E-2</v>
      </c>
      <c r="H152" s="23"/>
      <c r="I152" s="26">
        <v>-1.5426325901239601E-2</v>
      </c>
      <c r="J152" s="24">
        <v>179560</v>
      </c>
      <c r="K152" s="26">
        <v>5.6235294117647161E-2</v>
      </c>
      <c r="L152" s="26">
        <v>4.864895022444915E-2</v>
      </c>
      <c r="M152" s="24">
        <v>179962</v>
      </c>
      <c r="N152" s="26">
        <v>5.8599999999999985E-2</v>
      </c>
      <c r="O152" s="26">
        <v>5.099667175480227E-2</v>
      </c>
      <c r="P152" s="26">
        <v>-1.8158898004165036E-2</v>
      </c>
      <c r="Q152" s="23"/>
      <c r="R152" s="25">
        <v>-6547</v>
      </c>
      <c r="S152" s="25">
        <v>0</v>
      </c>
      <c r="T152" s="25">
        <v>173415</v>
      </c>
      <c r="U152" s="23"/>
      <c r="V152" s="24">
        <v>1238356.75</v>
      </c>
      <c r="W152" s="24">
        <v>1247315.515625</v>
      </c>
      <c r="X152" s="23"/>
      <c r="Y152" s="24">
        <v>173593.40397342292</v>
      </c>
      <c r="Z152" s="24">
        <v>173912.68136514878</v>
      </c>
      <c r="AA152" s="24">
        <v>183290.35078505342</v>
      </c>
      <c r="AB152" s="182">
        <f>SUM(AB147:AB151)</f>
        <v>1212361.5591753135</v>
      </c>
    </row>
    <row r="153" spans="1:28" ht="25.5" customHeight="1" x14ac:dyDescent="0.2">
      <c r="A153" s="22" t="s">
        <v>309</v>
      </c>
      <c r="B153" s="22" t="s">
        <v>310</v>
      </c>
      <c r="C153" s="54"/>
      <c r="D153" s="24">
        <v>981883</v>
      </c>
      <c r="E153" s="25">
        <v>0</v>
      </c>
      <c r="F153" s="25">
        <v>981883</v>
      </c>
      <c r="G153" s="26">
        <v>-1.8452330641047787E-3</v>
      </c>
      <c r="H153" s="23"/>
      <c r="I153" s="26">
        <v>3.6227873579213199E-3</v>
      </c>
      <c r="J153" s="24">
        <v>1034090</v>
      </c>
      <c r="K153" s="26">
        <v>5.3170286072780515E-2</v>
      </c>
      <c r="L153" s="26">
        <v>4.5744542806653188E-2</v>
      </c>
      <c r="M153" s="24">
        <v>1036253</v>
      </c>
      <c r="N153" s="26">
        <v>5.5373196195473318E-2</v>
      </c>
      <c r="O153" s="26">
        <v>4.7931920545622564E-2</v>
      </c>
      <c r="P153" s="26">
        <v>-2.0811378629209676E-3</v>
      </c>
      <c r="Q153" s="23"/>
      <c r="R153" s="25">
        <v>-37700</v>
      </c>
      <c r="S153" s="25">
        <v>1089</v>
      </c>
      <c r="T153" s="25">
        <v>999642</v>
      </c>
      <c r="U153" s="23"/>
      <c r="V153" s="24">
        <v>6919968.53125</v>
      </c>
      <c r="W153" s="24">
        <v>6969106.640625</v>
      </c>
      <c r="X153" s="23"/>
      <c r="Y153" s="24">
        <v>983698.15235582576</v>
      </c>
      <c r="Z153" s="24">
        <v>985285.7869763677</v>
      </c>
      <c r="AA153" s="24">
        <v>1038414.0828652412</v>
      </c>
      <c r="AB153" s="182">
        <f>AB152+AB146+AB142+AB138+AB134+AB128</f>
        <v>6868519.3256489066</v>
      </c>
    </row>
    <row r="154" spans="1:28" x14ac:dyDescent="0.2">
      <c r="A154" s="18" t="s">
        <v>311</v>
      </c>
      <c r="B154" s="18" t="s">
        <v>312</v>
      </c>
      <c r="D154" s="19">
        <v>54089</v>
      </c>
      <c r="E154" s="20">
        <v>0</v>
      </c>
      <c r="F154" s="20">
        <v>54089</v>
      </c>
      <c r="G154" s="21">
        <v>-2.2424200717466869E-3</v>
      </c>
      <c r="I154" s="21">
        <v>2.4378100281288173E-3</v>
      </c>
      <c r="J154" s="19">
        <v>56707</v>
      </c>
      <c r="K154" s="21">
        <v>4.8401708295586987E-2</v>
      </c>
      <c r="L154" s="21">
        <v>4.4592829633778752E-2</v>
      </c>
      <c r="M154" s="19">
        <v>56707</v>
      </c>
      <c r="N154" s="21">
        <v>4.8401708295586987E-2</v>
      </c>
      <c r="O154" s="21">
        <v>4.4592829633778752E-2</v>
      </c>
      <c r="P154" s="21">
        <v>-6.4353574414383052E-3</v>
      </c>
      <c r="R154" s="20">
        <v>-2063</v>
      </c>
      <c r="S154" s="20">
        <v>0</v>
      </c>
      <c r="T154" s="20">
        <v>54644</v>
      </c>
      <c r="V154" s="19">
        <v>385367</v>
      </c>
      <c r="W154" s="19">
        <v>386772.15625</v>
      </c>
      <c r="Y154" s="19">
        <v>54210.562854245043</v>
      </c>
      <c r="Z154" s="19">
        <v>54154.206009672584</v>
      </c>
      <c r="AA154" s="19">
        <v>57074.293479256565</v>
      </c>
      <c r="AB154" s="181">
        <v>377514.03243527131</v>
      </c>
    </row>
    <row r="155" spans="1:28" x14ac:dyDescent="0.2">
      <c r="A155" s="18" t="s">
        <v>313</v>
      </c>
      <c r="B155" s="18" t="s">
        <v>314</v>
      </c>
      <c r="D155" s="19">
        <v>34953</v>
      </c>
      <c r="E155" s="20">
        <v>0</v>
      </c>
      <c r="F155" s="20">
        <v>34953</v>
      </c>
      <c r="G155" s="21">
        <v>3.7874495637104655E-3</v>
      </c>
      <c r="I155" s="21">
        <v>9.0026419708812977E-3</v>
      </c>
      <c r="J155" s="19">
        <v>36723</v>
      </c>
      <c r="K155" s="21">
        <v>5.0639430091837578E-2</v>
      </c>
      <c r="L155" s="21">
        <v>4.4609565112112559E-2</v>
      </c>
      <c r="M155" s="19">
        <v>36880</v>
      </c>
      <c r="N155" s="21">
        <v>5.5131176150831074E-2</v>
      </c>
      <c r="O155" s="21">
        <v>4.9075531991795707E-2</v>
      </c>
      <c r="P155" s="21">
        <v>4.3630109516323845E-3</v>
      </c>
      <c r="R155" s="20">
        <v>-1342</v>
      </c>
      <c r="S155" s="20">
        <v>0</v>
      </c>
      <c r="T155" s="20">
        <v>35538</v>
      </c>
      <c r="V155" s="19">
        <v>232909.40625</v>
      </c>
      <c r="W155" s="19">
        <v>234253.84375</v>
      </c>
      <c r="Y155" s="19">
        <v>34821.1167764571</v>
      </c>
      <c r="Z155" s="19">
        <v>34841.099438959849</v>
      </c>
      <c r="AA155" s="19">
        <v>36719.791149074932</v>
      </c>
      <c r="AB155" s="181">
        <v>242880.56113925335</v>
      </c>
    </row>
    <row r="156" spans="1:28" x14ac:dyDescent="0.2">
      <c r="A156" s="18" t="s">
        <v>315</v>
      </c>
      <c r="B156" s="18" t="s">
        <v>316</v>
      </c>
      <c r="D156" s="19">
        <v>60603</v>
      </c>
      <c r="E156" s="20">
        <v>0</v>
      </c>
      <c r="F156" s="20">
        <v>60603</v>
      </c>
      <c r="G156" s="21">
        <v>1.9111899744822969E-2</v>
      </c>
      <c r="I156" s="21">
        <v>2.2943621042113893E-2</v>
      </c>
      <c r="J156" s="19">
        <v>63375</v>
      </c>
      <c r="K156" s="21">
        <v>4.5740309885649255E-2</v>
      </c>
      <c r="L156" s="21">
        <v>4.4597510568090026E-2</v>
      </c>
      <c r="M156" s="19">
        <v>63375</v>
      </c>
      <c r="N156" s="21">
        <v>4.5740309885649255E-2</v>
      </c>
      <c r="O156" s="21">
        <v>4.4597510568090026E-2</v>
      </c>
      <c r="P156" s="21">
        <v>1.3893487908663404E-2</v>
      </c>
      <c r="R156" s="20">
        <v>-2306</v>
      </c>
      <c r="S156" s="20">
        <v>0</v>
      </c>
      <c r="T156" s="20">
        <v>61069</v>
      </c>
      <c r="V156" s="19">
        <v>438781.71875</v>
      </c>
      <c r="W156" s="19">
        <v>439261.75</v>
      </c>
      <c r="Y156" s="19">
        <v>59466.482547377265</v>
      </c>
      <c r="Z156" s="19">
        <v>59308.547405107667</v>
      </c>
      <c r="AA156" s="19">
        <v>62506.565784066996</v>
      </c>
      <c r="AB156" s="181">
        <v>413445.42813131743</v>
      </c>
    </row>
    <row r="157" spans="1:28" x14ac:dyDescent="0.2">
      <c r="A157" s="18" t="s">
        <v>317</v>
      </c>
      <c r="B157" s="18" t="s">
        <v>318</v>
      </c>
      <c r="D157" s="19">
        <v>32398</v>
      </c>
      <c r="E157" s="20">
        <v>0</v>
      </c>
      <c r="F157" s="20">
        <v>32398</v>
      </c>
      <c r="G157" s="21">
        <v>-4.6109189161711583E-2</v>
      </c>
      <c r="I157" s="21">
        <v>-4.2278973256324903E-2</v>
      </c>
      <c r="J157" s="19">
        <v>34083</v>
      </c>
      <c r="K157" s="21">
        <v>5.2009383295265055E-2</v>
      </c>
      <c r="L157" s="21">
        <v>5.3711515565054935E-2</v>
      </c>
      <c r="M157" s="19">
        <v>34083</v>
      </c>
      <c r="N157" s="21">
        <v>5.2009383295265055E-2</v>
      </c>
      <c r="O157" s="21">
        <v>5.3711515565054935E-2</v>
      </c>
      <c r="P157" s="21">
        <v>-4.2469982706696996E-2</v>
      </c>
      <c r="R157" s="20">
        <v>-1240</v>
      </c>
      <c r="S157" s="20">
        <v>0</v>
      </c>
      <c r="T157" s="20">
        <v>32843</v>
      </c>
      <c r="V157" s="19">
        <v>239128.890625</v>
      </c>
      <c r="W157" s="19">
        <v>238742.609375</v>
      </c>
      <c r="Y157" s="19">
        <v>33964.055038467479</v>
      </c>
      <c r="Z157" s="19">
        <v>33773.57747382969</v>
      </c>
      <c r="AA157" s="19">
        <v>35594.706572587755</v>
      </c>
      <c r="AB157" s="181">
        <v>235438.76572824625</v>
      </c>
    </row>
    <row r="158" spans="1:28" x14ac:dyDescent="0.2">
      <c r="A158" s="18" t="s">
        <v>319</v>
      </c>
      <c r="B158" s="18" t="s">
        <v>320</v>
      </c>
      <c r="D158" s="19">
        <v>34844</v>
      </c>
      <c r="E158" s="20">
        <v>0</v>
      </c>
      <c r="F158" s="20">
        <v>34844</v>
      </c>
      <c r="G158" s="21">
        <v>6.7125969156434095E-4</v>
      </c>
      <c r="I158" s="21">
        <v>5.4064228604073783E-3</v>
      </c>
      <c r="J158" s="19">
        <v>36532</v>
      </c>
      <c r="K158" s="21">
        <v>4.8444495465503445E-2</v>
      </c>
      <c r="L158" s="21">
        <v>4.4610920391458198E-2</v>
      </c>
      <c r="M158" s="19">
        <v>36532</v>
      </c>
      <c r="N158" s="21">
        <v>4.8444495465503445E-2</v>
      </c>
      <c r="O158" s="21">
        <v>4.4610920391458198E-2</v>
      </c>
      <c r="P158" s="21">
        <v>-3.4757635658477781E-3</v>
      </c>
      <c r="R158" s="20">
        <v>-1329</v>
      </c>
      <c r="S158" s="20">
        <v>0</v>
      </c>
      <c r="T158" s="20">
        <v>35203</v>
      </c>
      <c r="V158" s="19">
        <v>269424.5</v>
      </c>
      <c r="W158" s="19">
        <v>270413.25</v>
      </c>
      <c r="Y158" s="19">
        <v>34820.626317118295</v>
      </c>
      <c r="Z158" s="19">
        <v>34783.816555549281</v>
      </c>
      <c r="AA158" s="19">
        <v>36659.419474554787</v>
      </c>
      <c r="AB158" s="181">
        <v>242481.2368041873</v>
      </c>
    </row>
    <row r="159" spans="1:28" x14ac:dyDescent="0.2">
      <c r="A159" s="18" t="s">
        <v>321</v>
      </c>
      <c r="B159" s="18" t="s">
        <v>322</v>
      </c>
      <c r="D159" s="19">
        <v>44712</v>
      </c>
      <c r="E159" s="20">
        <v>0</v>
      </c>
      <c r="F159" s="20">
        <v>44712</v>
      </c>
      <c r="G159" s="21">
        <v>4.0288286443470156E-2</v>
      </c>
      <c r="I159" s="21">
        <v>4.7374858574977807E-2</v>
      </c>
      <c r="J159" s="19">
        <v>47205</v>
      </c>
      <c r="K159" s="21">
        <v>5.5756843800321976E-2</v>
      </c>
      <c r="L159" s="21">
        <v>4.4591151622959346E-2</v>
      </c>
      <c r="M159" s="19">
        <v>47205</v>
      </c>
      <c r="N159" s="21">
        <v>5.5756843800321976E-2</v>
      </c>
      <c r="O159" s="21">
        <v>4.4591151622959346E-2</v>
      </c>
      <c r="P159" s="21">
        <v>3.8102259234636726E-2</v>
      </c>
      <c r="R159" s="20">
        <v>-1717</v>
      </c>
      <c r="S159" s="20">
        <v>0</v>
      </c>
      <c r="T159" s="20">
        <v>45488</v>
      </c>
      <c r="V159" s="19">
        <v>320584.9375</v>
      </c>
      <c r="W159" s="19">
        <v>324011.6875</v>
      </c>
      <c r="Y159" s="19">
        <v>42980.393591531298</v>
      </c>
      <c r="Z159" s="19">
        <v>43145.89819788497</v>
      </c>
      <c r="AA159" s="19">
        <v>45472.39887022585</v>
      </c>
      <c r="AB159" s="181">
        <v>300774.08962133055</v>
      </c>
    </row>
    <row r="160" spans="1:28" x14ac:dyDescent="0.2">
      <c r="A160" s="18" t="s">
        <v>323</v>
      </c>
      <c r="B160" s="18" t="s">
        <v>324</v>
      </c>
      <c r="D160" s="19">
        <v>44031</v>
      </c>
      <c r="E160" s="20">
        <v>0</v>
      </c>
      <c r="F160" s="20">
        <v>44031</v>
      </c>
      <c r="G160" s="21">
        <v>1.1849055064576897E-2</v>
      </c>
      <c r="I160" s="21">
        <v>1.6979217636404087E-2</v>
      </c>
      <c r="J160" s="19">
        <v>46247</v>
      </c>
      <c r="K160" s="21">
        <v>5.0328177874679136E-2</v>
      </c>
      <c r="L160" s="21">
        <v>4.4606331839018853E-2</v>
      </c>
      <c r="M160" s="19">
        <v>46247</v>
      </c>
      <c r="N160" s="21">
        <v>5.0328177874679136E-2</v>
      </c>
      <c r="O160" s="21">
        <v>4.4606331839018853E-2</v>
      </c>
      <c r="P160" s="21">
        <v>7.9903645239725041E-3</v>
      </c>
      <c r="R160" s="20">
        <v>-1683</v>
      </c>
      <c r="S160" s="20">
        <v>0</v>
      </c>
      <c r="T160" s="20">
        <v>44564</v>
      </c>
      <c r="V160" s="19">
        <v>320845.8125</v>
      </c>
      <c r="W160" s="19">
        <v>322603.25</v>
      </c>
      <c r="Y160" s="19">
        <v>43515.383820949377</v>
      </c>
      <c r="Z160" s="19">
        <v>43533.023744045546</v>
      </c>
      <c r="AA160" s="19">
        <v>45880.398888376607</v>
      </c>
      <c r="AB160" s="181">
        <v>303472.77799215965</v>
      </c>
    </row>
    <row r="161" spans="1:28" x14ac:dyDescent="0.2">
      <c r="A161" s="18" t="s">
        <v>325</v>
      </c>
      <c r="B161" s="18" t="s">
        <v>326</v>
      </c>
      <c r="D161" s="19">
        <v>39960</v>
      </c>
      <c r="E161" s="20">
        <v>0</v>
      </c>
      <c r="F161" s="20">
        <v>39960</v>
      </c>
      <c r="G161" s="21">
        <v>6.4566311170330959E-2</v>
      </c>
      <c r="I161" s="21">
        <v>6.7981043054107904E-2</v>
      </c>
      <c r="J161" s="19">
        <v>41616</v>
      </c>
      <c r="K161" s="21">
        <v>4.1441441441441462E-2</v>
      </c>
      <c r="L161" s="21">
        <v>4.1341875989633792E-2</v>
      </c>
      <c r="M161" s="19">
        <v>41616</v>
      </c>
      <c r="N161" s="21">
        <v>4.1441441441441462E-2</v>
      </c>
      <c r="O161" s="21">
        <v>4.1341875989633792E-2</v>
      </c>
      <c r="P161" s="21">
        <v>5.523339241049019E-2</v>
      </c>
      <c r="R161" s="20">
        <v>-1514</v>
      </c>
      <c r="S161" s="20">
        <v>0</v>
      </c>
      <c r="T161" s="20">
        <v>40102</v>
      </c>
      <c r="V161" s="19">
        <v>250522.5625</v>
      </c>
      <c r="W161" s="19">
        <v>250546.515625</v>
      </c>
      <c r="Y161" s="19">
        <v>37536.412321812037</v>
      </c>
      <c r="Z161" s="19">
        <v>37419.971956652182</v>
      </c>
      <c r="AA161" s="19">
        <v>39437.72088650053</v>
      </c>
      <c r="AB161" s="181">
        <v>260858.12253340697</v>
      </c>
    </row>
    <row r="162" spans="1:28" ht="25.5" customHeight="1" x14ac:dyDescent="0.2">
      <c r="A162" s="22" t="s">
        <v>327</v>
      </c>
      <c r="B162" s="22" t="s">
        <v>328</v>
      </c>
      <c r="C162" s="54"/>
      <c r="D162" s="24">
        <v>345590</v>
      </c>
      <c r="E162" s="25">
        <v>0</v>
      </c>
      <c r="F162" s="25">
        <v>345590</v>
      </c>
      <c r="G162" s="26">
        <v>1.2524988105888646E-2</v>
      </c>
      <c r="H162" s="23"/>
      <c r="I162" s="26">
        <v>1.7307370804724442E-2</v>
      </c>
      <c r="J162" s="24">
        <v>362488</v>
      </c>
      <c r="K162" s="26">
        <v>4.8896090743366427E-2</v>
      </c>
      <c r="L162" s="26">
        <v>4.5051832641613165E-2</v>
      </c>
      <c r="M162" s="24">
        <v>362645</v>
      </c>
      <c r="N162" s="26">
        <v>4.9350386295899717E-2</v>
      </c>
      <c r="O162" s="26">
        <v>4.5504463177588717E-2</v>
      </c>
      <c r="P162" s="26">
        <v>9.1825465375718895E-3</v>
      </c>
      <c r="Q162" s="23"/>
      <c r="R162" s="25">
        <v>-13194</v>
      </c>
      <c r="S162" s="25">
        <v>0</v>
      </c>
      <c r="T162" s="25">
        <v>349451</v>
      </c>
      <c r="U162" s="23"/>
      <c r="V162" s="24">
        <v>2457564.828125</v>
      </c>
      <c r="W162" s="24">
        <v>2466605.0625</v>
      </c>
      <c r="X162" s="23"/>
      <c r="Y162" s="24">
        <v>341315.03326795786</v>
      </c>
      <c r="Z162" s="24">
        <v>340960.14078170172</v>
      </c>
      <c r="AA162" s="24">
        <v>359345.29510464409</v>
      </c>
      <c r="AB162" s="182">
        <f>SUM(AB154:AB161)</f>
        <v>2376865.0143851731</v>
      </c>
    </row>
    <row r="163" spans="1:28" x14ac:dyDescent="0.2">
      <c r="A163" s="18" t="s">
        <v>329</v>
      </c>
      <c r="B163" s="18" t="s">
        <v>330</v>
      </c>
      <c r="D163" s="19">
        <v>57463</v>
      </c>
      <c r="E163" s="20">
        <v>0</v>
      </c>
      <c r="F163" s="20">
        <v>57463</v>
      </c>
      <c r="G163" s="21">
        <v>-2.0240966232401791E-2</v>
      </c>
      <c r="I163" s="21">
        <v>-1.4422356456274876E-2</v>
      </c>
      <c r="J163" s="19">
        <v>60807</v>
      </c>
      <c r="K163" s="21">
        <v>5.8193968292640452E-2</v>
      </c>
      <c r="L163" s="21">
        <v>4.7711600300939683E-2</v>
      </c>
      <c r="M163" s="19">
        <v>60807</v>
      </c>
      <c r="N163" s="21">
        <v>5.8193968292640452E-2</v>
      </c>
      <c r="O163" s="21">
        <v>4.7711600300939683E-2</v>
      </c>
      <c r="P163" s="21">
        <v>-2.0229758119753805E-2</v>
      </c>
      <c r="R163" s="20">
        <v>-2212</v>
      </c>
      <c r="S163" s="20">
        <v>0</v>
      </c>
      <c r="T163" s="20">
        <v>58595</v>
      </c>
      <c r="V163" s="19">
        <v>433326.53125</v>
      </c>
      <c r="W163" s="19">
        <v>437661.96875</v>
      </c>
      <c r="Y163" s="19">
        <v>58650.135410367031</v>
      </c>
      <c r="Z163" s="19">
        <v>58887.210390591048</v>
      </c>
      <c r="AA163" s="19">
        <v>62062.509556635647</v>
      </c>
      <c r="AB163" s="181">
        <v>410508.24841648608</v>
      </c>
    </row>
    <row r="164" spans="1:28" x14ac:dyDescent="0.2">
      <c r="A164" s="18" t="s">
        <v>331</v>
      </c>
      <c r="B164" s="18" t="s">
        <v>332</v>
      </c>
      <c r="D164" s="19">
        <v>42293</v>
      </c>
      <c r="E164" s="20">
        <v>0</v>
      </c>
      <c r="F164" s="20">
        <v>42293</v>
      </c>
      <c r="G164" s="21">
        <v>-1.4742089437356887E-2</v>
      </c>
      <c r="I164" s="21">
        <v>-8.6106742427598526E-3</v>
      </c>
      <c r="J164" s="19">
        <v>44648</v>
      </c>
      <c r="K164" s="21">
        <v>5.5682973541720804E-2</v>
      </c>
      <c r="L164" s="21">
        <v>4.6461373789433935E-2</v>
      </c>
      <c r="M164" s="19">
        <v>44846</v>
      </c>
      <c r="N164" s="21">
        <v>6.0364599342680902E-2</v>
      </c>
      <c r="O164" s="21">
        <v>5.1102104662268388E-2</v>
      </c>
      <c r="P164" s="21">
        <v>-1.1262985158766003E-2</v>
      </c>
      <c r="R164" s="20">
        <v>-1632</v>
      </c>
      <c r="S164" s="20">
        <v>0</v>
      </c>
      <c r="T164" s="20">
        <v>43214</v>
      </c>
      <c r="V164" s="19">
        <v>290829.90625</v>
      </c>
      <c r="W164" s="19">
        <v>293392.75</v>
      </c>
      <c r="Y164" s="19">
        <v>42925.816221915018</v>
      </c>
      <c r="Z164" s="19">
        <v>43036.264531189852</v>
      </c>
      <c r="AA164" s="19">
        <v>45356.853568591367</v>
      </c>
      <c r="AB164" s="181">
        <v>300009.82308223029</v>
      </c>
    </row>
    <row r="165" spans="1:28" x14ac:dyDescent="0.2">
      <c r="A165" s="18" t="s">
        <v>333</v>
      </c>
      <c r="B165" s="18" t="s">
        <v>334</v>
      </c>
      <c r="D165" s="19">
        <v>48083</v>
      </c>
      <c r="E165" s="20">
        <v>0</v>
      </c>
      <c r="F165" s="20">
        <v>48083</v>
      </c>
      <c r="G165" s="21">
        <v>1.6278527976325563E-3</v>
      </c>
      <c r="I165" s="21">
        <v>8.3740674279351168E-3</v>
      </c>
      <c r="J165" s="19">
        <v>50684</v>
      </c>
      <c r="K165" s="21">
        <v>5.409396252313714E-2</v>
      </c>
      <c r="L165" s="21">
        <v>4.4594790423736042E-2</v>
      </c>
      <c r="M165" s="19">
        <v>50684</v>
      </c>
      <c r="N165" s="21">
        <v>5.409396252313714E-2</v>
      </c>
      <c r="O165" s="21">
        <v>4.4594790423736042E-2</v>
      </c>
      <c r="P165" s="21">
        <v>-5.4976930227590426E-4</v>
      </c>
      <c r="R165" s="20">
        <v>-1844</v>
      </c>
      <c r="S165" s="20">
        <v>0</v>
      </c>
      <c r="T165" s="20">
        <v>48840</v>
      </c>
      <c r="V165" s="19">
        <v>346657</v>
      </c>
      <c r="W165" s="19">
        <v>349809.375</v>
      </c>
      <c r="Y165" s="19">
        <v>48004.855162224223</v>
      </c>
      <c r="Z165" s="19">
        <v>48117.31202085413</v>
      </c>
      <c r="AA165" s="19">
        <v>50711.879834793872</v>
      </c>
      <c r="AB165" s="181">
        <v>335430.28010962473</v>
      </c>
    </row>
    <row r="166" spans="1:28" x14ac:dyDescent="0.2">
      <c r="A166" s="18" t="s">
        <v>335</v>
      </c>
      <c r="B166" s="18" t="s">
        <v>336</v>
      </c>
      <c r="D166" s="19">
        <v>47862</v>
      </c>
      <c r="E166" s="20">
        <v>0</v>
      </c>
      <c r="F166" s="20">
        <v>47862</v>
      </c>
      <c r="G166" s="21">
        <v>1.6514567899964749E-2</v>
      </c>
      <c r="I166" s="21">
        <v>2.2631910328988036E-2</v>
      </c>
      <c r="J166" s="19">
        <v>50412</v>
      </c>
      <c r="K166" s="21">
        <v>5.3278174752413143E-2</v>
      </c>
      <c r="L166" s="21">
        <v>4.4606550824889624E-2</v>
      </c>
      <c r="M166" s="19">
        <v>50412</v>
      </c>
      <c r="N166" s="21">
        <v>5.3278174752413143E-2</v>
      </c>
      <c r="O166" s="21">
        <v>4.4606550824889624E-2</v>
      </c>
      <c r="P166" s="21">
        <v>1.3593306807510919E-2</v>
      </c>
      <c r="R166" s="20">
        <v>-1834</v>
      </c>
      <c r="S166" s="20">
        <v>0</v>
      </c>
      <c r="T166" s="20">
        <v>48578</v>
      </c>
      <c r="V166" s="19">
        <v>324594.0625</v>
      </c>
      <c r="W166" s="19">
        <v>327288.625</v>
      </c>
      <c r="Y166" s="19">
        <v>47084.421130214541</v>
      </c>
      <c r="Z166" s="19">
        <v>47191.289240549282</v>
      </c>
      <c r="AA166" s="19">
        <v>49735.924321344821</v>
      </c>
      <c r="AB166" s="181">
        <v>328974.88874339615</v>
      </c>
    </row>
    <row r="167" spans="1:28" x14ac:dyDescent="0.2">
      <c r="A167" s="18" t="s">
        <v>337</v>
      </c>
      <c r="B167" s="18" t="s">
        <v>338</v>
      </c>
      <c r="D167" s="19">
        <v>41920</v>
      </c>
      <c r="E167" s="20">
        <v>0</v>
      </c>
      <c r="F167" s="20">
        <v>41920</v>
      </c>
      <c r="G167" s="21">
        <v>3.8848426636576949E-2</v>
      </c>
      <c r="I167" s="21">
        <v>4.6853358652828359E-2</v>
      </c>
      <c r="J167" s="19">
        <v>44259</v>
      </c>
      <c r="K167" s="21">
        <v>5.5796755725190827E-2</v>
      </c>
      <c r="L167" s="21">
        <v>4.4605088886810584E-2</v>
      </c>
      <c r="M167" s="19">
        <v>44292</v>
      </c>
      <c r="N167" s="21">
        <v>5.658396946564892E-2</v>
      </c>
      <c r="O167" s="21">
        <v>4.5383957996669944E-2</v>
      </c>
      <c r="P167" s="21">
        <v>3.8372865492896091E-2</v>
      </c>
      <c r="R167" s="20">
        <v>-1611</v>
      </c>
      <c r="S167" s="20">
        <v>0</v>
      </c>
      <c r="T167" s="20">
        <v>42681</v>
      </c>
      <c r="V167" s="19">
        <v>259082.28125</v>
      </c>
      <c r="W167" s="19">
        <v>261858.03125</v>
      </c>
      <c r="Y167" s="19">
        <v>40352.373768059799</v>
      </c>
      <c r="Z167" s="19">
        <v>40472.833388045212</v>
      </c>
      <c r="AA167" s="19">
        <v>42655.197831056015</v>
      </c>
      <c r="AB167" s="181">
        <v>282139.90495351021</v>
      </c>
    </row>
    <row r="168" spans="1:28" ht="25.5" customHeight="1" x14ac:dyDescent="0.2">
      <c r="A168" s="22" t="s">
        <v>339</v>
      </c>
      <c r="B168" s="22" t="s">
        <v>340</v>
      </c>
      <c r="C168" s="54"/>
      <c r="D168" s="24">
        <v>237621</v>
      </c>
      <c r="E168" s="25">
        <v>0</v>
      </c>
      <c r="F168" s="25">
        <v>237621</v>
      </c>
      <c r="G168" s="26">
        <v>2.5457953456196059E-3</v>
      </c>
      <c r="H168" s="23"/>
      <c r="I168" s="26">
        <v>9.0248105271502066E-3</v>
      </c>
      <c r="J168" s="24">
        <v>250810</v>
      </c>
      <c r="K168" s="26">
        <v>5.5504353571443676E-2</v>
      </c>
      <c r="L168" s="26">
        <v>4.569456636661795E-2</v>
      </c>
      <c r="M168" s="24">
        <v>251041</v>
      </c>
      <c r="N168" s="26">
        <v>5.6476489872528068E-2</v>
      </c>
      <c r="O168" s="26">
        <v>4.6657667697628025E-2</v>
      </c>
      <c r="P168" s="26">
        <v>2.0702139202044556E-3</v>
      </c>
      <c r="Q168" s="23"/>
      <c r="R168" s="25">
        <v>-9133</v>
      </c>
      <c r="S168" s="25">
        <v>0</v>
      </c>
      <c r="T168" s="25">
        <v>241908</v>
      </c>
      <c r="U168" s="23"/>
      <c r="V168" s="24">
        <v>1654489.78125</v>
      </c>
      <c r="W168" s="24">
        <v>1670010.75</v>
      </c>
      <c r="X168" s="23"/>
      <c r="Y168" s="24">
        <v>237017.60169278059</v>
      </c>
      <c r="Z168" s="24">
        <v>237704.90957122954</v>
      </c>
      <c r="AA168" s="24">
        <v>250522.36511242174</v>
      </c>
      <c r="AB168" s="182">
        <f>SUM(AB163:AB167)</f>
        <v>1657063.1453052475</v>
      </c>
    </row>
    <row r="169" spans="1:28" x14ac:dyDescent="0.2">
      <c r="A169" s="18" t="s">
        <v>341</v>
      </c>
      <c r="B169" s="18" t="s">
        <v>342</v>
      </c>
      <c r="D169" s="19">
        <v>35060</v>
      </c>
      <c r="E169" s="20">
        <v>0</v>
      </c>
      <c r="F169" s="20">
        <v>35060</v>
      </c>
      <c r="G169" s="21">
        <v>6.6982940271456348E-2</v>
      </c>
      <c r="I169" s="21">
        <v>7.676525960585745E-2</v>
      </c>
      <c r="J169" s="19">
        <v>37002</v>
      </c>
      <c r="K169" s="21">
        <v>5.5390758699372489E-2</v>
      </c>
      <c r="L169" s="21">
        <v>3.9758116660178588E-2</v>
      </c>
      <c r="M169" s="19">
        <v>37168</v>
      </c>
      <c r="N169" s="21">
        <v>6.0125499144324079E-2</v>
      </c>
      <c r="O169" s="21">
        <v>4.4422725258783879E-2</v>
      </c>
      <c r="P169" s="21">
        <v>6.7060384748657942E-2</v>
      </c>
      <c r="R169" s="20">
        <v>-1352</v>
      </c>
      <c r="S169" s="20">
        <v>0</v>
      </c>
      <c r="T169" s="20">
        <v>35816</v>
      </c>
      <c r="V169" s="19">
        <v>231530.3125</v>
      </c>
      <c r="W169" s="19">
        <v>235011.34375</v>
      </c>
      <c r="Y169" s="19">
        <v>32859.007090666521</v>
      </c>
      <c r="Z169" s="19">
        <v>33050.028958704614</v>
      </c>
      <c r="AA169" s="19">
        <v>34832.143083219031</v>
      </c>
      <c r="AB169" s="181">
        <v>230394.84139190512</v>
      </c>
    </row>
    <row r="170" spans="1:28" x14ac:dyDescent="0.2">
      <c r="A170" s="18" t="s">
        <v>343</v>
      </c>
      <c r="B170" s="18" t="s">
        <v>344</v>
      </c>
      <c r="D170" s="19">
        <v>51882</v>
      </c>
      <c r="E170" s="20">
        <v>0</v>
      </c>
      <c r="F170" s="20">
        <v>51882</v>
      </c>
      <c r="G170" s="21">
        <v>5.0410659120295964E-2</v>
      </c>
      <c r="I170" s="21">
        <v>5.8033494585933765E-2</v>
      </c>
      <c r="J170" s="19">
        <v>54801</v>
      </c>
      <c r="K170" s="21">
        <v>5.6262287498554331E-2</v>
      </c>
      <c r="L170" s="21">
        <v>4.3137414884399039E-2</v>
      </c>
      <c r="M170" s="19">
        <v>54889</v>
      </c>
      <c r="N170" s="21">
        <v>5.7958444161751776E-2</v>
      </c>
      <c r="O170" s="21">
        <v>4.4812495494421345E-2</v>
      </c>
      <c r="P170" s="21">
        <v>4.8888739835492689E-2</v>
      </c>
      <c r="R170" s="20">
        <v>-1997</v>
      </c>
      <c r="S170" s="20">
        <v>0</v>
      </c>
      <c r="T170" s="20">
        <v>52892</v>
      </c>
      <c r="V170" s="19">
        <v>327826.5</v>
      </c>
      <c r="W170" s="19">
        <v>331951.25</v>
      </c>
      <c r="Y170" s="19">
        <v>49392.111122949223</v>
      </c>
      <c r="Z170" s="19">
        <v>49653.234462638473</v>
      </c>
      <c r="AA170" s="19">
        <v>52330.621843274595</v>
      </c>
      <c r="AB170" s="181">
        <v>346137.33902952232</v>
      </c>
    </row>
    <row r="171" spans="1:28" x14ac:dyDescent="0.2">
      <c r="A171" s="18" t="s">
        <v>345</v>
      </c>
      <c r="B171" s="18" t="s">
        <v>346</v>
      </c>
      <c r="D171" s="19">
        <v>38973</v>
      </c>
      <c r="E171" s="20">
        <v>0</v>
      </c>
      <c r="F171" s="20">
        <v>38973</v>
      </c>
      <c r="G171" s="21">
        <v>2.0921505795186146E-3</v>
      </c>
      <c r="I171" s="21">
        <v>1.1400372151118665E-2</v>
      </c>
      <c r="J171" s="19">
        <v>41209</v>
      </c>
      <c r="K171" s="21">
        <v>5.7373053139352814E-2</v>
      </c>
      <c r="L171" s="21">
        <v>4.4594968745897967E-2</v>
      </c>
      <c r="M171" s="19">
        <v>41243</v>
      </c>
      <c r="N171" s="21">
        <v>5.8245451979575646E-2</v>
      </c>
      <c r="O171" s="21">
        <v>4.5456824868040258E-2</v>
      </c>
      <c r="P171" s="21">
        <v>3.2770084005457889E-3</v>
      </c>
      <c r="R171" s="20">
        <v>-1501</v>
      </c>
      <c r="S171" s="20">
        <v>0</v>
      </c>
      <c r="T171" s="20">
        <v>39742</v>
      </c>
      <c r="V171" s="19">
        <v>284984.5</v>
      </c>
      <c r="W171" s="19">
        <v>288470.59375</v>
      </c>
      <c r="Y171" s="19">
        <v>38891.632847799054</v>
      </c>
      <c r="Z171" s="19">
        <v>39005.067785812658</v>
      </c>
      <c r="AA171" s="19">
        <v>41108.28779556189</v>
      </c>
      <c r="AB171" s="181">
        <v>271907.97373343789</v>
      </c>
    </row>
    <row r="172" spans="1:28" x14ac:dyDescent="0.2">
      <c r="A172" s="18" t="s">
        <v>347</v>
      </c>
      <c r="B172" s="18" t="s">
        <v>348</v>
      </c>
      <c r="D172" s="19">
        <v>59597</v>
      </c>
      <c r="E172" s="20">
        <v>0</v>
      </c>
      <c r="F172" s="20">
        <v>59597</v>
      </c>
      <c r="G172" s="21">
        <v>3.1461628542452713E-2</v>
      </c>
      <c r="I172" s="21">
        <v>3.7886357666660153E-2</v>
      </c>
      <c r="J172" s="19">
        <v>62873</v>
      </c>
      <c r="K172" s="21">
        <v>5.4969209859556667E-2</v>
      </c>
      <c r="L172" s="21">
        <v>4.4601789545998916E-2</v>
      </c>
      <c r="M172" s="19">
        <v>62873</v>
      </c>
      <c r="N172" s="21">
        <v>5.4969209859556667E-2</v>
      </c>
      <c r="O172" s="21">
        <v>4.4601789545998916E-2</v>
      </c>
      <c r="P172" s="21">
        <v>2.8708237811267523E-2</v>
      </c>
      <c r="R172" s="20">
        <v>-2287</v>
      </c>
      <c r="S172" s="20">
        <v>0</v>
      </c>
      <c r="T172" s="20">
        <v>60586</v>
      </c>
      <c r="V172" s="19">
        <v>410601.9375</v>
      </c>
      <c r="W172" s="19">
        <v>414677.0625</v>
      </c>
      <c r="Y172" s="19">
        <v>57779.17311787534</v>
      </c>
      <c r="Z172" s="19">
        <v>57991.402794402966</v>
      </c>
      <c r="AA172" s="19">
        <v>61118.398481742326</v>
      </c>
      <c r="AB172" s="181">
        <v>404263.48992325459</v>
      </c>
    </row>
    <row r="173" spans="1:28" x14ac:dyDescent="0.2">
      <c r="A173" s="18" t="s">
        <v>349</v>
      </c>
      <c r="B173" s="18" t="s">
        <v>350</v>
      </c>
      <c r="D173" s="19">
        <v>43081</v>
      </c>
      <c r="E173" s="20">
        <v>0</v>
      </c>
      <c r="F173" s="20">
        <v>43081</v>
      </c>
      <c r="G173" s="21">
        <v>3.3380310009767378E-4</v>
      </c>
      <c r="I173" s="21">
        <v>7.7634562596580192E-3</v>
      </c>
      <c r="J173" s="19">
        <v>45463</v>
      </c>
      <c r="K173" s="21">
        <v>5.5291195654696867E-2</v>
      </c>
      <c r="L173" s="21">
        <v>4.4596396060454513E-2</v>
      </c>
      <c r="M173" s="19">
        <v>45479</v>
      </c>
      <c r="N173" s="21">
        <v>5.5662589076390878E-2</v>
      </c>
      <c r="O173" s="21">
        <v>4.4964025612771019E-2</v>
      </c>
      <c r="P173" s="21">
        <v>-8.0191280800101516E-4</v>
      </c>
      <c r="R173" s="20">
        <v>-1655</v>
      </c>
      <c r="S173" s="20">
        <v>0</v>
      </c>
      <c r="T173" s="20">
        <v>43824</v>
      </c>
      <c r="V173" s="19">
        <v>328112.09375</v>
      </c>
      <c r="W173" s="19">
        <v>331471.375</v>
      </c>
      <c r="Y173" s="19">
        <v>43066.62422732218</v>
      </c>
      <c r="Z173" s="19">
        <v>43186.793637543844</v>
      </c>
      <c r="AA173" s="19">
        <v>45515.499461981126</v>
      </c>
      <c r="AB173" s="181">
        <v>301059.17555410333</v>
      </c>
    </row>
    <row r="174" spans="1:28" x14ac:dyDescent="0.2">
      <c r="A174" s="18" t="s">
        <v>351</v>
      </c>
      <c r="B174" s="18" t="s">
        <v>352</v>
      </c>
      <c r="D174" s="19">
        <v>51564</v>
      </c>
      <c r="E174" s="20">
        <v>0</v>
      </c>
      <c r="F174" s="20">
        <v>51564</v>
      </c>
      <c r="G174" s="21">
        <v>6.6260400435802502E-3</v>
      </c>
      <c r="I174" s="21">
        <v>1.4306907425249316E-2</v>
      </c>
      <c r="J174" s="19">
        <v>54676</v>
      </c>
      <c r="K174" s="21">
        <v>6.0352183694050154E-2</v>
      </c>
      <c r="L174" s="21">
        <v>4.4596352037975073E-2</v>
      </c>
      <c r="M174" s="19">
        <v>54676</v>
      </c>
      <c r="N174" s="21">
        <v>6.0352183694050154E-2</v>
      </c>
      <c r="O174" s="21">
        <v>4.4596352037975073E-2</v>
      </c>
      <c r="P174" s="21">
        <v>5.332069588077637E-3</v>
      </c>
      <c r="R174" s="20">
        <v>-1989</v>
      </c>
      <c r="S174" s="20">
        <v>0</v>
      </c>
      <c r="T174" s="20">
        <v>52687</v>
      </c>
      <c r="V174" s="19">
        <v>336755.5625</v>
      </c>
      <c r="W174" s="19">
        <v>341834.90625</v>
      </c>
      <c r="Y174" s="19">
        <v>51224.583856153389</v>
      </c>
      <c r="Z174" s="19">
        <v>51603.462970532644</v>
      </c>
      <c r="AA174" s="19">
        <v>54386.010010008744</v>
      </c>
      <c r="AB174" s="181">
        <v>359732.56426565355</v>
      </c>
    </row>
    <row r="175" spans="1:28" x14ac:dyDescent="0.2">
      <c r="A175" s="18" t="s">
        <v>353</v>
      </c>
      <c r="B175" s="18" t="s">
        <v>354</v>
      </c>
      <c r="D175" s="19">
        <v>44801</v>
      </c>
      <c r="E175" s="20">
        <v>0</v>
      </c>
      <c r="F175" s="20">
        <v>44801</v>
      </c>
      <c r="G175" s="21">
        <v>1.7076206892623791E-2</v>
      </c>
      <c r="I175" s="21">
        <v>2.3297182896815372E-2</v>
      </c>
      <c r="J175" s="19">
        <v>47148</v>
      </c>
      <c r="K175" s="21">
        <v>5.2387223499475555E-2</v>
      </c>
      <c r="L175" s="21">
        <v>4.4593746572195725E-2</v>
      </c>
      <c r="M175" s="19">
        <v>47148</v>
      </c>
      <c r="N175" s="21">
        <v>5.2387223499475555E-2</v>
      </c>
      <c r="O175" s="21">
        <v>4.4593746572195725E-2</v>
      </c>
      <c r="P175" s="21">
        <v>1.4240267126599093E-2</v>
      </c>
      <c r="R175" s="20">
        <v>-1715</v>
      </c>
      <c r="S175" s="20">
        <v>0</v>
      </c>
      <c r="T175" s="20">
        <v>45433</v>
      </c>
      <c r="V175" s="19">
        <v>316882.375</v>
      </c>
      <c r="W175" s="19">
        <v>319246.5625</v>
      </c>
      <c r="Y175" s="19">
        <v>44048.813349863172</v>
      </c>
      <c r="Z175" s="19">
        <v>44107.665739863929</v>
      </c>
      <c r="AA175" s="19">
        <v>46486.026564073414</v>
      </c>
      <c r="AB175" s="181">
        <v>307478.66106261412</v>
      </c>
    </row>
    <row r="176" spans="1:28" ht="25.5" customHeight="1" x14ac:dyDescent="0.2">
      <c r="A176" s="22" t="s">
        <v>355</v>
      </c>
      <c r="B176" s="22" t="s">
        <v>356</v>
      </c>
      <c r="C176" s="54"/>
      <c r="D176" s="24">
        <v>324958</v>
      </c>
      <c r="E176" s="25">
        <v>0</v>
      </c>
      <c r="F176" s="25">
        <v>324958</v>
      </c>
      <c r="G176" s="26">
        <v>2.4257729279539619E-2</v>
      </c>
      <c r="H176" s="23"/>
      <c r="I176" s="26">
        <v>3.1806160060313227E-2</v>
      </c>
      <c r="J176" s="24">
        <v>343172</v>
      </c>
      <c r="K176" s="26">
        <v>5.6050320349091187E-2</v>
      </c>
      <c r="L176" s="26">
        <v>4.392945759856226E-2</v>
      </c>
      <c r="M176" s="24">
        <v>343476</v>
      </c>
      <c r="N176" s="26">
        <v>5.6985825860572659E-2</v>
      </c>
      <c r="O176" s="26">
        <v>4.4854225805496251E-2</v>
      </c>
      <c r="P176" s="26">
        <v>2.2928947047342163E-2</v>
      </c>
      <c r="Q176" s="23"/>
      <c r="R176" s="25">
        <v>-12496</v>
      </c>
      <c r="S176" s="25">
        <v>0</v>
      </c>
      <c r="T176" s="25">
        <v>330980</v>
      </c>
      <c r="U176" s="23"/>
      <c r="V176" s="24">
        <v>2236693.28125</v>
      </c>
      <c r="W176" s="24">
        <v>2262663.09375</v>
      </c>
      <c r="X176" s="23"/>
      <c r="Y176" s="24">
        <v>317261.94561262883</v>
      </c>
      <c r="Z176" s="24">
        <v>318597.65634949913</v>
      </c>
      <c r="AA176" s="24">
        <v>335776.9872398611</v>
      </c>
      <c r="AB176" s="182">
        <f>SUM(AB169:AB175)</f>
        <v>2220974.0449604909</v>
      </c>
    </row>
    <row r="177" spans="1:28" x14ac:dyDescent="0.2">
      <c r="A177" s="18" t="s">
        <v>357</v>
      </c>
      <c r="B177" s="18" t="s">
        <v>358</v>
      </c>
      <c r="D177" s="19">
        <v>32952</v>
      </c>
      <c r="E177" s="20">
        <v>0</v>
      </c>
      <c r="F177" s="20">
        <v>32952</v>
      </c>
      <c r="G177" s="21">
        <v>3.9163911027715326E-3</v>
      </c>
      <c r="I177" s="21">
        <v>1.2045970904499548E-2</v>
      </c>
      <c r="J177" s="19">
        <v>34773</v>
      </c>
      <c r="K177" s="21">
        <v>5.5262199563000713E-2</v>
      </c>
      <c r="L177" s="21">
        <v>4.4595993475074369E-2</v>
      </c>
      <c r="M177" s="19">
        <v>34780</v>
      </c>
      <c r="N177" s="21">
        <v>5.5474629764505901E-2</v>
      </c>
      <c r="O177" s="21">
        <v>4.4806276509449461E-2</v>
      </c>
      <c r="P177" s="21">
        <v>3.2927218804732483E-3</v>
      </c>
      <c r="R177" s="20">
        <v>-1265</v>
      </c>
      <c r="S177" s="20">
        <v>0</v>
      </c>
      <c r="T177" s="20">
        <v>33515</v>
      </c>
      <c r="V177" s="19">
        <v>246476.640625</v>
      </c>
      <c r="W177" s="19">
        <v>248993.375</v>
      </c>
      <c r="Y177" s="19">
        <v>32823.450530380556</v>
      </c>
      <c r="Z177" s="19">
        <v>32892.248641044389</v>
      </c>
      <c r="AA177" s="19">
        <v>34665.854980799406</v>
      </c>
      <c r="AB177" s="181">
        <v>229294.9400481722</v>
      </c>
    </row>
    <row r="178" spans="1:28" x14ac:dyDescent="0.2">
      <c r="A178" s="18" t="s">
        <v>359</v>
      </c>
      <c r="B178" s="18" t="s">
        <v>360</v>
      </c>
      <c r="D178" s="19">
        <v>48995</v>
      </c>
      <c r="E178" s="20">
        <v>0</v>
      </c>
      <c r="F178" s="20">
        <v>48995</v>
      </c>
      <c r="G178" s="21">
        <v>2.414404020993266E-2</v>
      </c>
      <c r="I178" s="21">
        <v>3.216252505424988E-2</v>
      </c>
      <c r="J178" s="19">
        <v>51723</v>
      </c>
      <c r="K178" s="21">
        <v>5.5679150933768851E-2</v>
      </c>
      <c r="L178" s="21">
        <v>4.4602177075794502E-2</v>
      </c>
      <c r="M178" s="19">
        <v>51723</v>
      </c>
      <c r="N178" s="21">
        <v>5.5679150933768851E-2</v>
      </c>
      <c r="O178" s="21">
        <v>4.4602177075794502E-2</v>
      </c>
      <c r="P178" s="21">
        <v>2.3035401080256257E-2</v>
      </c>
      <c r="R178" s="20">
        <v>-1882</v>
      </c>
      <c r="S178" s="20">
        <v>0</v>
      </c>
      <c r="T178" s="20">
        <v>49841</v>
      </c>
      <c r="V178" s="19">
        <v>356784.1875</v>
      </c>
      <c r="W178" s="19">
        <v>360567.53125</v>
      </c>
      <c r="Y178" s="19">
        <v>47839.950315930982</v>
      </c>
      <c r="Z178" s="19">
        <v>47971.654035486368</v>
      </c>
      <c r="AA178" s="19">
        <v>50558.367721570539</v>
      </c>
      <c r="AB178" s="181">
        <v>334414.88467749965</v>
      </c>
    </row>
    <row r="179" spans="1:28" x14ac:dyDescent="0.2">
      <c r="A179" s="18" t="s">
        <v>361</v>
      </c>
      <c r="B179" s="18" t="s">
        <v>362</v>
      </c>
      <c r="D179" s="19">
        <v>43433</v>
      </c>
      <c r="E179" s="20">
        <v>0</v>
      </c>
      <c r="F179" s="20">
        <v>43433</v>
      </c>
      <c r="G179" s="21">
        <v>3.1546366961166861E-2</v>
      </c>
      <c r="I179" s="21">
        <v>3.8688592905635089E-2</v>
      </c>
      <c r="J179" s="19">
        <v>45926</v>
      </c>
      <c r="K179" s="21">
        <v>5.7398752100937145E-2</v>
      </c>
      <c r="L179" s="21">
        <v>4.4598324613829066E-2</v>
      </c>
      <c r="M179" s="19">
        <v>45926</v>
      </c>
      <c r="N179" s="21">
        <v>5.7398752100937145E-2</v>
      </c>
      <c r="O179" s="21">
        <v>4.4598324613829066E-2</v>
      </c>
      <c r="P179" s="21">
        <v>2.9499963962929643E-2</v>
      </c>
      <c r="R179" s="20">
        <v>-1671</v>
      </c>
      <c r="S179" s="20">
        <v>0</v>
      </c>
      <c r="T179" s="20">
        <v>44255</v>
      </c>
      <c r="V179" s="19">
        <v>304522.375</v>
      </c>
      <c r="W179" s="19">
        <v>308253.96875</v>
      </c>
      <c r="Y179" s="19">
        <v>42104.748163622833</v>
      </c>
      <c r="Z179" s="19">
        <v>42327.62826133085</v>
      </c>
      <c r="AA179" s="19">
        <v>44610.006418274832</v>
      </c>
      <c r="AB179" s="181">
        <v>295069.85340163746</v>
      </c>
    </row>
    <row r="180" spans="1:28" x14ac:dyDescent="0.2">
      <c r="A180" s="18" t="s">
        <v>363</v>
      </c>
      <c r="B180" s="18" t="s">
        <v>364</v>
      </c>
      <c r="D180" s="19">
        <v>62121</v>
      </c>
      <c r="E180" s="20">
        <v>0</v>
      </c>
      <c r="F180" s="20">
        <v>62121</v>
      </c>
      <c r="G180" s="21">
        <v>9.600409652241515E-3</v>
      </c>
      <c r="I180" s="21">
        <v>1.6083628828226226E-2</v>
      </c>
      <c r="J180" s="19">
        <v>65265</v>
      </c>
      <c r="K180" s="21">
        <v>5.0610904525039802E-2</v>
      </c>
      <c r="L180" s="21">
        <v>4.459261831040684E-2</v>
      </c>
      <c r="M180" s="19">
        <v>65265</v>
      </c>
      <c r="N180" s="21">
        <v>5.0610904525039802E-2</v>
      </c>
      <c r="O180" s="21">
        <v>4.459261831040684E-2</v>
      </c>
      <c r="P180" s="21">
        <v>7.0894704429802502E-3</v>
      </c>
      <c r="R180" s="20">
        <v>-2374</v>
      </c>
      <c r="S180" s="20">
        <v>0</v>
      </c>
      <c r="T180" s="20">
        <v>62891</v>
      </c>
      <c r="V180" s="19">
        <v>419431.375</v>
      </c>
      <c r="W180" s="19">
        <v>421847.875</v>
      </c>
      <c r="Y180" s="19">
        <v>61530.284066938599</v>
      </c>
      <c r="Z180" s="19">
        <v>61489.921095793696</v>
      </c>
      <c r="AA180" s="19">
        <v>64805.56287743969</v>
      </c>
      <c r="AB180" s="181">
        <v>428651.98804417084</v>
      </c>
    </row>
    <row r="181" spans="1:28" x14ac:dyDescent="0.2">
      <c r="A181" s="18" t="s">
        <v>365</v>
      </c>
      <c r="B181" s="18" t="s">
        <v>366</v>
      </c>
      <c r="D181" s="19">
        <v>50107</v>
      </c>
      <c r="E181" s="20">
        <v>0</v>
      </c>
      <c r="F181" s="20">
        <v>50107</v>
      </c>
      <c r="G181" s="21">
        <v>1.7745933912441059E-2</v>
      </c>
      <c r="I181" s="21">
        <v>2.5118715739257391E-2</v>
      </c>
      <c r="J181" s="19">
        <v>52917</v>
      </c>
      <c r="K181" s="21">
        <v>5.6079988823916738E-2</v>
      </c>
      <c r="L181" s="21">
        <v>4.4600836491223816E-2</v>
      </c>
      <c r="M181" s="19">
        <v>52917</v>
      </c>
      <c r="N181" s="21">
        <v>5.6079988823916738E-2</v>
      </c>
      <c r="O181" s="21">
        <v>4.4600836491223816E-2</v>
      </c>
      <c r="P181" s="21">
        <v>1.6052574249937779E-2</v>
      </c>
      <c r="R181" s="20">
        <v>-1925</v>
      </c>
      <c r="S181" s="20">
        <v>0</v>
      </c>
      <c r="T181" s="20">
        <v>50992</v>
      </c>
      <c r="V181" s="19">
        <v>338397.0625</v>
      </c>
      <c r="W181" s="19">
        <v>342115.71875</v>
      </c>
      <c r="Y181" s="19">
        <v>49233.308953028754</v>
      </c>
      <c r="Z181" s="19">
        <v>49416.352139195042</v>
      </c>
      <c r="AA181" s="19">
        <v>52080.966419541786</v>
      </c>
      <c r="AB181" s="181">
        <v>344486.0102090094</v>
      </c>
    </row>
    <row r="182" spans="1:28" x14ac:dyDescent="0.2">
      <c r="A182" s="18" t="s">
        <v>367</v>
      </c>
      <c r="B182" s="18" t="s">
        <v>368</v>
      </c>
      <c r="D182" s="19">
        <v>49830</v>
      </c>
      <c r="E182" s="20">
        <v>0</v>
      </c>
      <c r="F182" s="20">
        <v>49830</v>
      </c>
      <c r="G182" s="21">
        <v>-1.0708816575241364E-2</v>
      </c>
      <c r="I182" s="21">
        <v>-4.2023819664117612E-3</v>
      </c>
      <c r="J182" s="19">
        <v>52544</v>
      </c>
      <c r="K182" s="21">
        <v>5.446518161749947E-2</v>
      </c>
      <c r="L182" s="21">
        <v>4.5502175709655202E-2</v>
      </c>
      <c r="M182" s="19">
        <v>52544</v>
      </c>
      <c r="N182" s="21">
        <v>5.446518161749947E-2</v>
      </c>
      <c r="O182" s="21">
        <v>4.5502175709655202E-2</v>
      </c>
      <c r="P182" s="21">
        <v>-1.2157577814274623E-2</v>
      </c>
      <c r="R182" s="20">
        <v>-1912</v>
      </c>
      <c r="S182" s="20">
        <v>0</v>
      </c>
      <c r="T182" s="20">
        <v>50632</v>
      </c>
      <c r="V182" s="19">
        <v>337654.8125</v>
      </c>
      <c r="W182" s="19">
        <v>340549.5</v>
      </c>
      <c r="Y182" s="19">
        <v>50369.396629511015</v>
      </c>
      <c r="Z182" s="19">
        <v>50469.279765942527</v>
      </c>
      <c r="AA182" s="19">
        <v>53190.669705943386</v>
      </c>
      <c r="AB182" s="181">
        <v>351826.06712287024</v>
      </c>
    </row>
    <row r="183" spans="1:28" ht="25.5" customHeight="1" x14ac:dyDescent="0.2">
      <c r="A183" s="22" t="s">
        <v>369</v>
      </c>
      <c r="B183" s="22" t="s">
        <v>370</v>
      </c>
      <c r="C183" s="54"/>
      <c r="D183" s="24">
        <v>287438</v>
      </c>
      <c r="E183" s="25">
        <v>0</v>
      </c>
      <c r="F183" s="25">
        <v>287438</v>
      </c>
      <c r="G183" s="26">
        <v>1.2458073811497883E-2</v>
      </c>
      <c r="H183" s="23"/>
      <c r="I183" s="26">
        <v>1.9699928100814112E-2</v>
      </c>
      <c r="J183" s="24">
        <v>303148</v>
      </c>
      <c r="K183" s="26">
        <v>5.4655264787536684E-2</v>
      </c>
      <c r="L183" s="26">
        <v>4.4714578549012396E-2</v>
      </c>
      <c r="M183" s="24">
        <v>303155</v>
      </c>
      <c r="N183" s="26">
        <v>5.4679617865417862E-2</v>
      </c>
      <c r="O183" s="26">
        <v>4.4738702086194904E-2</v>
      </c>
      <c r="P183" s="26">
        <v>1.0815099300230502E-2</v>
      </c>
      <c r="Q183" s="23"/>
      <c r="R183" s="25">
        <v>-11029</v>
      </c>
      <c r="S183" s="25">
        <v>0</v>
      </c>
      <c r="T183" s="25">
        <v>292126</v>
      </c>
      <c r="U183" s="23"/>
      <c r="V183" s="24">
        <v>2003266.453125</v>
      </c>
      <c r="W183" s="24">
        <v>2022327.96875</v>
      </c>
      <c r="X183" s="23"/>
      <c r="Y183" s="24">
        <v>283901.13865941274</v>
      </c>
      <c r="Z183" s="24">
        <v>284567.08393879287</v>
      </c>
      <c r="AA183" s="24">
        <v>299911.42812356964</v>
      </c>
      <c r="AB183" s="182">
        <f>SUM(AB177:AB182)</f>
        <v>1983743.7435033596</v>
      </c>
    </row>
    <row r="184" spans="1:28" x14ac:dyDescent="0.2">
      <c r="A184" s="18" t="s">
        <v>371</v>
      </c>
      <c r="B184" s="18" t="s">
        <v>372</v>
      </c>
      <c r="D184" s="19">
        <v>58049</v>
      </c>
      <c r="E184" s="20">
        <v>0</v>
      </c>
      <c r="F184" s="20">
        <v>58049</v>
      </c>
      <c r="G184" s="21">
        <v>-1.7143823385801005E-2</v>
      </c>
      <c r="I184" s="21">
        <v>-1.1417849559577031E-2</v>
      </c>
      <c r="J184" s="19">
        <v>61245</v>
      </c>
      <c r="K184" s="21">
        <v>5.5056934658650469E-2</v>
      </c>
      <c r="L184" s="21">
        <v>4.7062072908410135E-2</v>
      </c>
      <c r="M184" s="19">
        <v>61245</v>
      </c>
      <c r="N184" s="21">
        <v>5.5056934658650469E-2</v>
      </c>
      <c r="O184" s="21">
        <v>4.7062072908410135E-2</v>
      </c>
      <c r="P184" s="21">
        <v>-1.7852213834268493E-2</v>
      </c>
      <c r="R184" s="20">
        <v>-2228</v>
      </c>
      <c r="S184" s="20">
        <v>0</v>
      </c>
      <c r="T184" s="20">
        <v>59017</v>
      </c>
      <c r="V184" s="19">
        <v>418991.6875</v>
      </c>
      <c r="W184" s="19">
        <v>422190.90625</v>
      </c>
      <c r="Y184" s="19">
        <v>59061.540621304965</v>
      </c>
      <c r="Z184" s="19">
        <v>59167.803285764152</v>
      </c>
      <c r="AA184" s="19">
        <v>62358.2325009337</v>
      </c>
      <c r="AB184" s="181">
        <v>412464.28771859617</v>
      </c>
    </row>
    <row r="185" spans="1:28" x14ac:dyDescent="0.2">
      <c r="A185" s="18" t="s">
        <v>373</v>
      </c>
      <c r="B185" s="18" t="s">
        <v>374</v>
      </c>
      <c r="D185" s="19">
        <v>28837</v>
      </c>
      <c r="E185" s="20">
        <v>0</v>
      </c>
      <c r="F185" s="20">
        <v>28837</v>
      </c>
      <c r="G185" s="21">
        <v>7.0133123672996067E-2</v>
      </c>
      <c r="I185" s="21">
        <v>7.7041258460565087E-2</v>
      </c>
      <c r="J185" s="19">
        <v>30293</v>
      </c>
      <c r="K185" s="21">
        <v>5.0490689045323611E-2</v>
      </c>
      <c r="L185" s="21">
        <v>3.9721298047512787E-2</v>
      </c>
      <c r="M185" s="19">
        <v>30351</v>
      </c>
      <c r="N185" s="21">
        <v>5.2501993966085347E-2</v>
      </c>
      <c r="O185" s="21">
        <v>4.1711983528870178E-2</v>
      </c>
      <c r="P185" s="21">
        <v>6.4563689615053876E-2</v>
      </c>
      <c r="R185" s="20">
        <v>-1104</v>
      </c>
      <c r="S185" s="20">
        <v>0</v>
      </c>
      <c r="T185" s="20">
        <v>29247</v>
      </c>
      <c r="V185" s="19">
        <v>214617.5625</v>
      </c>
      <c r="W185" s="19">
        <v>216840.5625</v>
      </c>
      <c r="Y185" s="19">
        <v>26947.114673942018</v>
      </c>
      <c r="Z185" s="19">
        <v>27051.602941385474</v>
      </c>
      <c r="AA185" s="19">
        <v>28510.271669114431</v>
      </c>
      <c r="AB185" s="181">
        <v>188579.25289157094</v>
      </c>
    </row>
    <row r="186" spans="1:28" x14ac:dyDescent="0.2">
      <c r="A186" s="18" t="s">
        <v>375</v>
      </c>
      <c r="B186" s="18" t="s">
        <v>376</v>
      </c>
      <c r="D186" s="19">
        <v>32102</v>
      </c>
      <c r="E186" s="20">
        <v>0</v>
      </c>
      <c r="F186" s="20">
        <v>32102</v>
      </c>
      <c r="G186" s="21">
        <v>0.1040847923488577</v>
      </c>
      <c r="I186" s="21">
        <v>0.11043203530331369</v>
      </c>
      <c r="J186" s="19">
        <v>33438</v>
      </c>
      <c r="K186" s="21">
        <v>4.1617344713724913E-2</v>
      </c>
      <c r="L186" s="21">
        <v>3.556426044482297E-2</v>
      </c>
      <c r="M186" s="19">
        <v>33606</v>
      </c>
      <c r="N186" s="21">
        <v>4.6850663510061619E-2</v>
      </c>
      <c r="O186" s="21">
        <v>4.0767167190284059E-2</v>
      </c>
      <c r="P186" s="21">
        <v>9.6572156354553407E-2</v>
      </c>
      <c r="R186" s="20">
        <v>-1223</v>
      </c>
      <c r="S186" s="20">
        <v>0</v>
      </c>
      <c r="T186" s="20">
        <v>32383</v>
      </c>
      <c r="V186" s="19">
        <v>228194.5625</v>
      </c>
      <c r="W186" s="19">
        <v>229528.40625</v>
      </c>
      <c r="Y186" s="19">
        <v>29075.665404017931</v>
      </c>
      <c r="Z186" s="19">
        <v>29078.450287364438</v>
      </c>
      <c r="AA186" s="19">
        <v>30646.410092811264</v>
      </c>
      <c r="AB186" s="181">
        <v>202708.59521032969</v>
      </c>
    </row>
    <row r="187" spans="1:28" x14ac:dyDescent="0.2">
      <c r="A187" s="18" t="s">
        <v>377</v>
      </c>
      <c r="B187" s="18" t="s">
        <v>378</v>
      </c>
      <c r="D187" s="19">
        <v>28648</v>
      </c>
      <c r="E187" s="20">
        <v>0</v>
      </c>
      <c r="F187" s="20">
        <v>28648</v>
      </c>
      <c r="G187" s="21">
        <v>1.3722567752700199E-2</v>
      </c>
      <c r="I187" s="21">
        <v>1.8212161025290552E-2</v>
      </c>
      <c r="J187" s="19">
        <v>30142</v>
      </c>
      <c r="K187" s="21">
        <v>5.2150237363864926E-2</v>
      </c>
      <c r="L187" s="21">
        <v>4.4594238024946664E-2</v>
      </c>
      <c r="M187" s="19">
        <v>30299</v>
      </c>
      <c r="N187" s="21">
        <v>5.7630550125663316E-2</v>
      </c>
      <c r="O187" s="21">
        <v>5.0035194012270523E-2</v>
      </c>
      <c r="P187" s="21">
        <v>1.445732870375771E-2</v>
      </c>
      <c r="R187" s="20">
        <v>-1102</v>
      </c>
      <c r="S187" s="20">
        <v>0</v>
      </c>
      <c r="T187" s="20">
        <v>29197</v>
      </c>
      <c r="V187" s="19">
        <v>221206</v>
      </c>
      <c r="W187" s="19">
        <v>222806.078125</v>
      </c>
      <c r="Y187" s="19">
        <v>28260.197524761767</v>
      </c>
      <c r="Z187" s="19">
        <v>28339.106925097654</v>
      </c>
      <c r="AA187" s="19">
        <v>29867.200071111052</v>
      </c>
      <c r="AB187" s="181">
        <v>197554.56351805944</v>
      </c>
    </row>
    <row r="188" spans="1:28" x14ac:dyDescent="0.2">
      <c r="A188" s="18" t="s">
        <v>379</v>
      </c>
      <c r="B188" s="18" t="s">
        <v>380</v>
      </c>
      <c r="D188" s="19">
        <v>28899</v>
      </c>
      <c r="E188" s="20">
        <v>0</v>
      </c>
      <c r="F188" s="20">
        <v>28899</v>
      </c>
      <c r="G188" s="21">
        <v>8.213225978139671E-2</v>
      </c>
      <c r="I188" s="21">
        <v>8.9011367190005242E-2</v>
      </c>
      <c r="J188" s="19">
        <v>30261</v>
      </c>
      <c r="K188" s="21">
        <v>4.7129658465690838E-2</v>
      </c>
      <c r="L188" s="21">
        <v>3.7538149519841246E-2</v>
      </c>
      <c r="M188" s="19">
        <v>30335</v>
      </c>
      <c r="N188" s="21">
        <v>4.969030070244651E-2</v>
      </c>
      <c r="O188" s="21">
        <v>4.0075336759670455E-2</v>
      </c>
      <c r="P188" s="21">
        <v>7.4703986238501274E-2</v>
      </c>
      <c r="R188" s="20">
        <v>-1104</v>
      </c>
      <c r="S188" s="20">
        <v>0</v>
      </c>
      <c r="T188" s="20">
        <v>29231</v>
      </c>
      <c r="V188" s="19">
        <v>200119.25</v>
      </c>
      <c r="W188" s="19">
        <v>201969.25</v>
      </c>
      <c r="Y188" s="19">
        <v>26705.608061105147</v>
      </c>
      <c r="Z188" s="19">
        <v>26782.233259162276</v>
      </c>
      <c r="AA188" s="19">
        <v>28226.377112616363</v>
      </c>
      <c r="AB188" s="181">
        <v>186701.45165608198</v>
      </c>
    </row>
    <row r="189" spans="1:28" x14ac:dyDescent="0.2">
      <c r="A189" s="18" t="s">
        <v>381</v>
      </c>
      <c r="B189" s="18" t="s">
        <v>382</v>
      </c>
      <c r="D189" s="19">
        <v>54304</v>
      </c>
      <c r="E189" s="20">
        <v>0</v>
      </c>
      <c r="F189" s="20">
        <v>54304</v>
      </c>
      <c r="G189" s="21">
        <v>3.4124190373825414E-3</v>
      </c>
      <c r="I189" s="21">
        <v>9.53901734274476E-3</v>
      </c>
      <c r="J189" s="19">
        <v>57021</v>
      </c>
      <c r="K189" s="21">
        <v>5.0033146729522748E-2</v>
      </c>
      <c r="L189" s="21">
        <v>4.4596398150585692E-2</v>
      </c>
      <c r="M189" s="19">
        <v>57205</v>
      </c>
      <c r="N189" s="21">
        <v>5.3421479080730805E-2</v>
      </c>
      <c r="O189" s="21">
        <v>4.7967186759338754E-2</v>
      </c>
      <c r="P189" s="21">
        <v>3.8352492856279508E-3</v>
      </c>
      <c r="R189" s="20">
        <v>-2081</v>
      </c>
      <c r="S189" s="20">
        <v>0</v>
      </c>
      <c r="T189" s="20">
        <v>55124</v>
      </c>
      <c r="V189" s="19">
        <v>408998</v>
      </c>
      <c r="W189" s="19">
        <v>411126.6875</v>
      </c>
      <c r="Y189" s="19">
        <v>54119.322194652726</v>
      </c>
      <c r="Z189" s="19">
        <v>54070.850014356503</v>
      </c>
      <c r="AA189" s="19">
        <v>56986.442786014464</v>
      </c>
      <c r="AB189" s="181">
        <v>376932.94999979425</v>
      </c>
    </row>
    <row r="190" spans="1:28" ht="25.5" customHeight="1" x14ac:dyDescent="0.2">
      <c r="A190" s="22" t="s">
        <v>383</v>
      </c>
      <c r="B190" s="22" t="s">
        <v>384</v>
      </c>
      <c r="C190" s="54"/>
      <c r="D190" s="24">
        <v>230839</v>
      </c>
      <c r="E190" s="25">
        <v>0</v>
      </c>
      <c r="F190" s="25">
        <v>230839</v>
      </c>
      <c r="G190" s="26">
        <v>2.9752276973714853E-2</v>
      </c>
      <c r="H190" s="23"/>
      <c r="I190" s="26">
        <v>3.5777369902320721E-2</v>
      </c>
      <c r="J190" s="24">
        <v>242400</v>
      </c>
      <c r="K190" s="26">
        <v>5.0082525049926607E-2</v>
      </c>
      <c r="L190" s="26">
        <v>4.2483301192356215E-2</v>
      </c>
      <c r="M190" s="24">
        <v>243041</v>
      </c>
      <c r="N190" s="26">
        <v>5.2859352189188025E-2</v>
      </c>
      <c r="O190" s="26">
        <v>4.5240033024304571E-2</v>
      </c>
      <c r="P190" s="26">
        <v>2.7245155473453631E-2</v>
      </c>
      <c r="Q190" s="23"/>
      <c r="R190" s="25">
        <v>-8842</v>
      </c>
      <c r="S190" s="25">
        <v>0</v>
      </c>
      <c r="T190" s="25">
        <v>234199</v>
      </c>
      <c r="U190" s="23"/>
      <c r="V190" s="24">
        <v>1692127.0625</v>
      </c>
      <c r="W190" s="24">
        <v>1704461.890625</v>
      </c>
      <c r="X190" s="23"/>
      <c r="Y190" s="24">
        <v>224169.44847978454</v>
      </c>
      <c r="Z190" s="24">
        <v>224490.04671313049</v>
      </c>
      <c r="AA190" s="24">
        <v>236594.93423260126</v>
      </c>
      <c r="AB190" s="182">
        <f>SUM(AB184:AB189)</f>
        <v>1564941.1009944323</v>
      </c>
    </row>
    <row r="191" spans="1:28" ht="25.5" customHeight="1" x14ac:dyDescent="0.2">
      <c r="A191" s="22" t="s">
        <v>385</v>
      </c>
      <c r="B191" s="22" t="s">
        <v>386</v>
      </c>
      <c r="C191" s="54"/>
      <c r="D191" s="24">
        <v>1426446</v>
      </c>
      <c r="E191" s="25">
        <v>0</v>
      </c>
      <c r="F191" s="25">
        <v>1426446</v>
      </c>
      <c r="G191" s="26">
        <v>1.6229534515385113E-2</v>
      </c>
      <c r="H191" s="23"/>
      <c r="I191" s="26">
        <v>2.2584690965301579E-2</v>
      </c>
      <c r="J191" s="24">
        <v>1502018</v>
      </c>
      <c r="K191" s="26">
        <v>5.2979222487216537E-2</v>
      </c>
      <c r="L191" s="26">
        <v>4.4459844516174796E-2</v>
      </c>
      <c r="M191" s="24">
        <v>1503358</v>
      </c>
      <c r="N191" s="26">
        <v>5.3918620123019068E-2</v>
      </c>
      <c r="O191" s="26">
        <v>4.5391641732754007E-2</v>
      </c>
      <c r="P191" s="26">
        <v>1.4308252024587187E-2</v>
      </c>
      <c r="Q191" s="23"/>
      <c r="R191" s="25">
        <v>-54694</v>
      </c>
      <c r="S191" s="25">
        <v>0</v>
      </c>
      <c r="T191" s="25">
        <v>1448664</v>
      </c>
      <c r="U191" s="23"/>
      <c r="V191" s="24">
        <v>10044141.40625</v>
      </c>
      <c r="W191" s="24">
        <v>10126068.765625</v>
      </c>
      <c r="X191" s="23"/>
      <c r="Y191" s="24">
        <v>1403665.167712565</v>
      </c>
      <c r="Z191" s="24">
        <v>1406319.8373543534</v>
      </c>
      <c r="AA191" s="24">
        <v>1482151.0098130978</v>
      </c>
      <c r="AB191" s="182">
        <f>AB190+AB183+AB176+AB168+AB162</f>
        <v>9803587.049148703</v>
      </c>
    </row>
    <row r="192" spans="1:28" x14ac:dyDescent="0.2">
      <c r="A192" s="18" t="s">
        <v>387</v>
      </c>
      <c r="B192" s="18" t="s">
        <v>388</v>
      </c>
      <c r="D192" s="19">
        <v>19125</v>
      </c>
      <c r="E192" s="20">
        <v>0</v>
      </c>
      <c r="F192" s="20">
        <v>19125</v>
      </c>
      <c r="G192" s="21">
        <v>-3.0045218349758374E-2</v>
      </c>
      <c r="I192" s="21">
        <v>-2.4378443971031394E-2</v>
      </c>
      <c r="J192" s="19">
        <v>20268</v>
      </c>
      <c r="K192" s="21">
        <v>5.9764705882352942E-2</v>
      </c>
      <c r="L192" s="21">
        <v>4.9841424860921801E-2</v>
      </c>
      <c r="M192" s="19">
        <v>20329</v>
      </c>
      <c r="N192" s="21">
        <v>6.2954248366013044E-2</v>
      </c>
      <c r="O192" s="21">
        <v>5.3001101539257967E-2</v>
      </c>
      <c r="P192" s="21">
        <v>-2.5230657993889349E-2</v>
      </c>
      <c r="R192" s="20">
        <v>-740</v>
      </c>
      <c r="S192" s="20">
        <v>0</v>
      </c>
      <c r="T192" s="20">
        <v>19589</v>
      </c>
      <c r="V192" s="19">
        <v>136241.84375</v>
      </c>
      <c r="W192" s="19">
        <v>137529.625</v>
      </c>
      <c r="Y192" s="19">
        <v>19717.414009198968</v>
      </c>
      <c r="Z192" s="19">
        <v>19788.177759565217</v>
      </c>
      <c r="AA192" s="19">
        <v>20855.190170591723</v>
      </c>
      <c r="AB192" s="181">
        <v>137945.23696322186</v>
      </c>
    </row>
    <row r="193" spans="1:28" x14ac:dyDescent="0.2">
      <c r="A193" s="18" t="s">
        <v>389</v>
      </c>
      <c r="B193" s="18" t="s">
        <v>390</v>
      </c>
      <c r="D193" s="19">
        <v>30821</v>
      </c>
      <c r="E193" s="20">
        <v>0</v>
      </c>
      <c r="F193" s="20">
        <v>30821</v>
      </c>
      <c r="G193" s="21">
        <v>-3.5997820387691726E-2</v>
      </c>
      <c r="I193" s="21">
        <v>-3.0795384137223492E-2</v>
      </c>
      <c r="J193" s="19">
        <v>32640</v>
      </c>
      <c r="K193" s="21">
        <v>5.9018201875344678E-2</v>
      </c>
      <c r="L193" s="21">
        <v>5.1210736945872748E-2</v>
      </c>
      <c r="M193" s="19">
        <v>32706</v>
      </c>
      <c r="N193" s="21">
        <v>6.1159598974725116E-2</v>
      </c>
      <c r="O193" s="21">
        <v>5.333634689190303E-2</v>
      </c>
      <c r="P193" s="21">
        <v>-3.1333695487545388E-2</v>
      </c>
      <c r="R193" s="20">
        <v>-1190</v>
      </c>
      <c r="S193" s="20">
        <v>0</v>
      </c>
      <c r="T193" s="20">
        <v>31516</v>
      </c>
      <c r="V193" s="19">
        <v>229538.9375</v>
      </c>
      <c r="W193" s="19">
        <v>231243.75</v>
      </c>
      <c r="Y193" s="19">
        <v>31971.919412459469</v>
      </c>
      <c r="Z193" s="19">
        <v>32036.487093483418</v>
      </c>
      <c r="AA193" s="19">
        <v>33763.949306011484</v>
      </c>
      <c r="AB193" s="181">
        <v>223329.34630342983</v>
      </c>
    </row>
    <row r="194" spans="1:28" x14ac:dyDescent="0.2">
      <c r="A194" s="18" t="s">
        <v>391</v>
      </c>
      <c r="B194" s="18" t="s">
        <v>392</v>
      </c>
      <c r="D194" s="19">
        <v>37299</v>
      </c>
      <c r="E194" s="20">
        <v>0</v>
      </c>
      <c r="F194" s="20">
        <v>37299</v>
      </c>
      <c r="G194" s="21">
        <v>-2.9909730635337084E-2</v>
      </c>
      <c r="I194" s="21">
        <v>-2.3562824127950854E-2</v>
      </c>
      <c r="J194" s="19">
        <v>39511</v>
      </c>
      <c r="K194" s="21">
        <v>5.9304538995683442E-2</v>
      </c>
      <c r="L194" s="21">
        <v>4.9675852632288242E-2</v>
      </c>
      <c r="M194" s="19">
        <v>39593</v>
      </c>
      <c r="N194" s="21">
        <v>6.1502989356283067E-2</v>
      </c>
      <c r="O194" s="21">
        <v>5.1854319892439937E-2</v>
      </c>
      <c r="P194" s="21">
        <v>-2.5478220632108473E-2</v>
      </c>
      <c r="R194" s="20">
        <v>-1440</v>
      </c>
      <c r="S194" s="20">
        <v>0</v>
      </c>
      <c r="T194" s="20">
        <v>38153</v>
      </c>
      <c r="V194" s="19">
        <v>274235.25</v>
      </c>
      <c r="W194" s="19">
        <v>276750.8125</v>
      </c>
      <c r="Y194" s="19">
        <v>38448.99920955611</v>
      </c>
      <c r="Z194" s="19">
        <v>38549.478659954671</v>
      </c>
      <c r="AA194" s="19">
        <v>40628.132524325301</v>
      </c>
      <c r="AB194" s="181">
        <v>268732.01934855431</v>
      </c>
    </row>
    <row r="195" spans="1:28" x14ac:dyDescent="0.2">
      <c r="A195" s="18" t="s">
        <v>393</v>
      </c>
      <c r="B195" s="18" t="s">
        <v>394</v>
      </c>
      <c r="D195" s="19">
        <v>43267</v>
      </c>
      <c r="E195" s="20">
        <v>0</v>
      </c>
      <c r="F195" s="20">
        <v>43267</v>
      </c>
      <c r="G195" s="21">
        <v>1.0218051390533667E-3</v>
      </c>
      <c r="I195" s="21">
        <v>7.0862549476935488E-3</v>
      </c>
      <c r="J195" s="19">
        <v>45579</v>
      </c>
      <c r="K195" s="21">
        <v>5.3435643793191101E-2</v>
      </c>
      <c r="L195" s="21">
        <v>4.4602980686670124E-2</v>
      </c>
      <c r="M195" s="19">
        <v>45695</v>
      </c>
      <c r="N195" s="21">
        <v>5.611667090392225E-2</v>
      </c>
      <c r="O195" s="21">
        <v>4.726152838977149E-2</v>
      </c>
      <c r="P195" s="21">
        <v>7.220452250193965E-4</v>
      </c>
      <c r="R195" s="20">
        <v>-1662</v>
      </c>
      <c r="S195" s="20">
        <v>0</v>
      </c>
      <c r="T195" s="20">
        <v>44033</v>
      </c>
      <c r="V195" s="19">
        <v>304682.5625</v>
      </c>
      <c r="W195" s="19">
        <v>307258.8125</v>
      </c>
      <c r="Y195" s="19">
        <v>43222.834685394009</v>
      </c>
      <c r="Z195" s="19">
        <v>43325.82719737952</v>
      </c>
      <c r="AA195" s="19">
        <v>45662.029949310403</v>
      </c>
      <c r="AB195" s="181">
        <v>302028.39149659214</v>
      </c>
    </row>
    <row r="196" spans="1:28" x14ac:dyDescent="0.2">
      <c r="A196" s="18" t="s">
        <v>395</v>
      </c>
      <c r="B196" s="18" t="s">
        <v>396</v>
      </c>
      <c r="D196" s="19">
        <v>31781</v>
      </c>
      <c r="E196" s="20">
        <v>0</v>
      </c>
      <c r="F196" s="20">
        <v>31781</v>
      </c>
      <c r="G196" s="21">
        <v>-1.8594562807294102E-2</v>
      </c>
      <c r="I196" s="21">
        <v>-1.4829271238905872E-2</v>
      </c>
      <c r="J196" s="19">
        <v>33482</v>
      </c>
      <c r="K196" s="21">
        <v>5.3522544916774217E-2</v>
      </c>
      <c r="L196" s="21">
        <v>4.777987305432907E-2</v>
      </c>
      <c r="M196" s="19">
        <v>33778</v>
      </c>
      <c r="N196" s="21">
        <v>6.2836285831157079E-2</v>
      </c>
      <c r="O196" s="21">
        <v>5.7042845470077319E-2</v>
      </c>
      <c r="P196" s="21">
        <v>-1.1911739646186748E-2</v>
      </c>
      <c r="R196" s="20">
        <v>-1229</v>
      </c>
      <c r="S196" s="20">
        <v>0</v>
      </c>
      <c r="T196" s="20">
        <v>32549</v>
      </c>
      <c r="V196" s="19">
        <v>208628.875</v>
      </c>
      <c r="W196" s="19">
        <v>209772.328125</v>
      </c>
      <c r="Y196" s="19">
        <v>32383.15052636047</v>
      </c>
      <c r="Z196" s="19">
        <v>32436.190367724212</v>
      </c>
      <c r="AA196" s="19">
        <v>34185.205264866541</v>
      </c>
      <c r="AB196" s="181">
        <v>226115.7151924737</v>
      </c>
    </row>
    <row r="197" spans="1:28" x14ac:dyDescent="0.2">
      <c r="A197" s="18" t="s">
        <v>397</v>
      </c>
      <c r="B197" s="18" t="s">
        <v>398</v>
      </c>
      <c r="D197" s="19">
        <v>16928</v>
      </c>
      <c r="E197" s="20">
        <v>0</v>
      </c>
      <c r="F197" s="20">
        <v>16928</v>
      </c>
      <c r="G197" s="21">
        <v>9.1090985603914376E-4</v>
      </c>
      <c r="I197" s="21">
        <v>6.3292349888890431E-3</v>
      </c>
      <c r="J197" s="19">
        <v>17859</v>
      </c>
      <c r="K197" s="21">
        <v>5.4997637051039661E-2</v>
      </c>
      <c r="L197" s="21">
        <v>4.4572392022385277E-2</v>
      </c>
      <c r="M197" s="19">
        <v>17917</v>
      </c>
      <c r="N197" s="21">
        <v>5.8423913043478271E-2</v>
      </c>
      <c r="O197" s="21">
        <v>4.7964810340169084E-2</v>
      </c>
      <c r="P197" s="21">
        <v>6.4133269103283652E-4</v>
      </c>
      <c r="R197" s="20">
        <v>-652</v>
      </c>
      <c r="S197" s="20">
        <v>0</v>
      </c>
      <c r="T197" s="20">
        <v>17265</v>
      </c>
      <c r="V197" s="19">
        <v>115515.53125</v>
      </c>
      <c r="W197" s="19">
        <v>116668.421875</v>
      </c>
      <c r="Y197" s="19">
        <v>16912.594151296395</v>
      </c>
      <c r="Z197" s="19">
        <v>16989.41810623373</v>
      </c>
      <c r="AA197" s="19">
        <v>17905.516606850197</v>
      </c>
      <c r="AB197" s="181">
        <v>118434.82179145118</v>
      </c>
    </row>
    <row r="198" spans="1:28" x14ac:dyDescent="0.2">
      <c r="A198" s="18" t="s">
        <v>399</v>
      </c>
      <c r="B198" s="18" t="s">
        <v>400</v>
      </c>
      <c r="D198" s="19">
        <v>24265</v>
      </c>
      <c r="E198" s="20">
        <v>0</v>
      </c>
      <c r="F198" s="20">
        <v>24265</v>
      </c>
      <c r="G198" s="21">
        <v>2.5554736681290269E-3</v>
      </c>
      <c r="I198" s="21">
        <v>8.3906721924351668E-3</v>
      </c>
      <c r="J198" s="19">
        <v>25576</v>
      </c>
      <c r="K198" s="21">
        <v>5.4028436018957349E-2</v>
      </c>
      <c r="L198" s="21">
        <v>4.458388803320168E-2</v>
      </c>
      <c r="M198" s="19">
        <v>25618</v>
      </c>
      <c r="N198" s="21">
        <v>5.5759324129404542E-2</v>
      </c>
      <c r="O198" s="21">
        <v>4.6299266641951942E-2</v>
      </c>
      <c r="P198" s="21">
        <v>1.0975287380576848E-3</v>
      </c>
      <c r="R198" s="20">
        <v>-932</v>
      </c>
      <c r="S198" s="20">
        <v>0</v>
      </c>
      <c r="T198" s="20">
        <v>24686</v>
      </c>
      <c r="V198" s="19">
        <v>148125.171875</v>
      </c>
      <c r="W198" s="19">
        <v>149464.4375</v>
      </c>
      <c r="Y198" s="19">
        <v>24203.149488795592</v>
      </c>
      <c r="Z198" s="19">
        <v>24280.659612476727</v>
      </c>
      <c r="AA198" s="19">
        <v>25589.914333614423</v>
      </c>
      <c r="AB198" s="181">
        <v>169262.74791762463</v>
      </c>
    </row>
    <row r="199" spans="1:28" x14ac:dyDescent="0.2">
      <c r="A199" s="18" t="s">
        <v>401</v>
      </c>
      <c r="B199" s="18" t="s">
        <v>402</v>
      </c>
      <c r="D199" s="19">
        <v>67806</v>
      </c>
      <c r="E199" s="20">
        <v>0</v>
      </c>
      <c r="F199" s="20">
        <v>67806</v>
      </c>
      <c r="G199" s="21">
        <v>-1.2078322281064424E-2</v>
      </c>
      <c r="I199" s="21">
        <v>-6.9007745690105038E-3</v>
      </c>
      <c r="J199" s="19">
        <v>71439</v>
      </c>
      <c r="K199" s="21">
        <v>5.3579329262896991E-2</v>
      </c>
      <c r="L199" s="21">
        <v>4.6081489345159543E-2</v>
      </c>
      <c r="M199" s="19">
        <v>71648</v>
      </c>
      <c r="N199" s="21">
        <v>5.6661652361148063E-2</v>
      </c>
      <c r="O199" s="21">
        <v>4.914187696639094E-2</v>
      </c>
      <c r="P199" s="21">
        <v>-1.140476178124461E-2</v>
      </c>
      <c r="R199" s="20">
        <v>-2607</v>
      </c>
      <c r="S199" s="20">
        <v>832</v>
      </c>
      <c r="T199" s="20">
        <v>69873</v>
      </c>
      <c r="V199" s="19">
        <v>500118.6875</v>
      </c>
      <c r="W199" s="19">
        <v>503703.3125</v>
      </c>
      <c r="Y199" s="19">
        <v>68634.995596574867</v>
      </c>
      <c r="Z199" s="19">
        <v>68766.545227087001</v>
      </c>
      <c r="AA199" s="19">
        <v>72474.55503538021</v>
      </c>
      <c r="AB199" s="181">
        <v>479378.01508313592</v>
      </c>
    </row>
    <row r="200" spans="1:28" ht="25.5" customHeight="1" x14ac:dyDescent="0.2">
      <c r="A200" s="22" t="s">
        <v>403</v>
      </c>
      <c r="B200" s="22" t="s">
        <v>404</v>
      </c>
      <c r="C200" s="54"/>
      <c r="D200" s="24">
        <v>271292</v>
      </c>
      <c r="E200" s="25">
        <v>0</v>
      </c>
      <c r="F200" s="25">
        <v>271292</v>
      </c>
      <c r="G200" s="26">
        <v>-1.5256379276601284E-2</v>
      </c>
      <c r="H200" s="23"/>
      <c r="I200" s="26">
        <v>-9.830744599484742E-3</v>
      </c>
      <c r="J200" s="24">
        <v>286354</v>
      </c>
      <c r="K200" s="26">
        <v>5.5519514029164219E-2</v>
      </c>
      <c r="L200" s="26">
        <v>4.7159744885649113E-2</v>
      </c>
      <c r="M200" s="24">
        <v>287284</v>
      </c>
      <c r="N200" s="26">
        <v>5.8947554664346979E-2</v>
      </c>
      <c r="O200" s="26">
        <v>5.0560635261699849E-2</v>
      </c>
      <c r="P200" s="26">
        <v>-1.2988506943958145E-2</v>
      </c>
      <c r="Q200" s="23"/>
      <c r="R200" s="25">
        <v>-10452</v>
      </c>
      <c r="S200" s="25">
        <v>832</v>
      </c>
      <c r="T200" s="25">
        <v>277664</v>
      </c>
      <c r="U200" s="23"/>
      <c r="V200" s="24">
        <v>1917086.859375</v>
      </c>
      <c r="W200" s="24">
        <v>1932391.5</v>
      </c>
      <c r="X200" s="23"/>
      <c r="Y200" s="24">
        <v>275495.05707963585</v>
      </c>
      <c r="Z200" s="24">
        <v>276172.78402390453</v>
      </c>
      <c r="AA200" s="24">
        <v>291064.49319095031</v>
      </c>
      <c r="AB200" s="182">
        <f>SUM(AB192:AB199)</f>
        <v>1925226.2940964838</v>
      </c>
    </row>
    <row r="201" spans="1:28" x14ac:dyDescent="0.2">
      <c r="A201" s="18" t="s">
        <v>405</v>
      </c>
      <c r="B201" s="18" t="s">
        <v>406</v>
      </c>
      <c r="D201" s="19">
        <v>46007</v>
      </c>
      <c r="E201" s="20">
        <v>0</v>
      </c>
      <c r="F201" s="20">
        <v>46007</v>
      </c>
      <c r="G201" s="21">
        <v>1.0363846715231606E-2</v>
      </c>
      <c r="I201" s="21">
        <v>1.7428636476071846E-2</v>
      </c>
      <c r="J201" s="19">
        <v>48309</v>
      </c>
      <c r="K201" s="21">
        <v>5.0035864107635719E-2</v>
      </c>
      <c r="L201" s="21">
        <v>4.459590336962127E-2</v>
      </c>
      <c r="M201" s="19">
        <v>48309</v>
      </c>
      <c r="N201" s="21">
        <v>5.0035864107635719E-2</v>
      </c>
      <c r="O201" s="21">
        <v>4.459590336962127E-2</v>
      </c>
      <c r="P201" s="21">
        <v>8.4257436770776017E-3</v>
      </c>
      <c r="R201" s="20">
        <v>-1758</v>
      </c>
      <c r="S201" s="20">
        <v>0</v>
      </c>
      <c r="T201" s="20">
        <v>46551</v>
      </c>
      <c r="V201" s="19">
        <v>321566</v>
      </c>
      <c r="W201" s="19">
        <v>323240.625</v>
      </c>
      <c r="Y201" s="19">
        <v>45535.081396243739</v>
      </c>
      <c r="Z201" s="19">
        <v>45454.383548282232</v>
      </c>
      <c r="AA201" s="19">
        <v>47905.361701545087</v>
      </c>
      <c r="AB201" s="181">
        <v>316866.75679644465</v>
      </c>
    </row>
    <row r="202" spans="1:28" x14ac:dyDescent="0.2">
      <c r="A202" s="18" t="s">
        <v>407</v>
      </c>
      <c r="B202" s="18" t="s">
        <v>408</v>
      </c>
      <c r="D202" s="19">
        <v>75918</v>
      </c>
      <c r="E202" s="20">
        <v>0</v>
      </c>
      <c r="F202" s="20">
        <v>75918</v>
      </c>
      <c r="G202" s="21">
        <v>-3.4004013905178376E-2</v>
      </c>
      <c r="I202" s="21">
        <v>-2.9173432125722654E-2</v>
      </c>
      <c r="J202" s="19">
        <v>80419</v>
      </c>
      <c r="K202" s="21">
        <v>5.9287652467135521E-2</v>
      </c>
      <c r="L202" s="21">
        <v>5.0877209317091721E-2</v>
      </c>
      <c r="M202" s="19">
        <v>80494</v>
      </c>
      <c r="N202" s="21">
        <v>6.0275560473141976E-2</v>
      </c>
      <c r="O202" s="21">
        <v>5.185727361407122E-2</v>
      </c>
      <c r="P202" s="21">
        <v>-3.1075101922464987E-2</v>
      </c>
      <c r="R202" s="20">
        <v>-2929</v>
      </c>
      <c r="S202" s="20">
        <v>0</v>
      </c>
      <c r="T202" s="20">
        <v>77565</v>
      </c>
      <c r="V202" s="19">
        <v>523524.96875</v>
      </c>
      <c r="W202" s="19">
        <v>527714.875</v>
      </c>
      <c r="Y202" s="19">
        <v>78590.388669118067</v>
      </c>
      <c r="Z202" s="19">
        <v>78825.192879182592</v>
      </c>
      <c r="AA202" s="19">
        <v>83075.582183624239</v>
      </c>
      <c r="AB202" s="181">
        <v>549497.78814951505</v>
      </c>
    </row>
    <row r="203" spans="1:28" x14ac:dyDescent="0.2">
      <c r="A203" s="18" t="s">
        <v>409</v>
      </c>
      <c r="B203" s="18" t="s">
        <v>410</v>
      </c>
      <c r="D203" s="19">
        <v>17725</v>
      </c>
      <c r="E203" s="20">
        <v>0</v>
      </c>
      <c r="F203" s="20">
        <v>17725</v>
      </c>
      <c r="G203" s="21">
        <v>-1.3612243420224601E-6</v>
      </c>
      <c r="I203" s="21">
        <v>6.4847603165956169E-3</v>
      </c>
      <c r="J203" s="19">
        <v>18620</v>
      </c>
      <c r="K203" s="21">
        <v>5.0493653032440022E-2</v>
      </c>
      <c r="L203" s="21">
        <v>4.4623755261871567E-2</v>
      </c>
      <c r="M203" s="19">
        <v>18669</v>
      </c>
      <c r="N203" s="21">
        <v>5.3258110014104298E-2</v>
      </c>
      <c r="O203" s="21">
        <v>4.7372765144139573E-2</v>
      </c>
      <c r="P203" s="21">
        <v>2.3058169124667849E-4</v>
      </c>
      <c r="R203" s="20">
        <v>-679</v>
      </c>
      <c r="S203" s="20">
        <v>0</v>
      </c>
      <c r="T203" s="20">
        <v>17990</v>
      </c>
      <c r="V203" s="19">
        <v>135115.515625</v>
      </c>
      <c r="W203" s="19">
        <v>135874.75</v>
      </c>
      <c r="Y203" s="19">
        <v>17725.024127734305</v>
      </c>
      <c r="Z203" s="19">
        <v>17709.755914706613</v>
      </c>
      <c r="AA203" s="19">
        <v>18664.696262769125</v>
      </c>
      <c r="AB203" s="181">
        <v>123456.36399158264</v>
      </c>
    </row>
    <row r="204" spans="1:28" x14ac:dyDescent="0.2">
      <c r="A204" s="18" t="s">
        <v>411</v>
      </c>
      <c r="B204" s="18" t="s">
        <v>412</v>
      </c>
      <c r="D204" s="19">
        <v>24327</v>
      </c>
      <c r="E204" s="20">
        <v>0</v>
      </c>
      <c r="F204" s="20">
        <v>24327</v>
      </c>
      <c r="G204" s="21">
        <v>-1.338340110519376E-2</v>
      </c>
      <c r="I204" s="21">
        <v>-8.1664450913637721E-3</v>
      </c>
      <c r="J204" s="19">
        <v>25641</v>
      </c>
      <c r="K204" s="21">
        <v>5.4014058453570213E-2</v>
      </c>
      <c r="L204" s="21">
        <v>4.6342831205966606E-2</v>
      </c>
      <c r="M204" s="19">
        <v>25803</v>
      </c>
      <c r="N204" s="21">
        <v>6.0673325934147204E-2</v>
      </c>
      <c r="O204" s="21">
        <v>5.2953631824326219E-2</v>
      </c>
      <c r="P204" s="21">
        <v>-9.0774936387197913E-3</v>
      </c>
      <c r="R204" s="20">
        <v>-939</v>
      </c>
      <c r="S204" s="20">
        <v>0</v>
      </c>
      <c r="T204" s="20">
        <v>24864</v>
      </c>
      <c r="V204" s="19">
        <v>185280.125</v>
      </c>
      <c r="W204" s="19">
        <v>186638.5</v>
      </c>
      <c r="Y204" s="19">
        <v>24656.99444672911</v>
      </c>
      <c r="Z204" s="19">
        <v>24707.121936323809</v>
      </c>
      <c r="AA204" s="19">
        <v>26039.372235826977</v>
      </c>
      <c r="AB204" s="181">
        <v>172235.65664291312</v>
      </c>
    </row>
    <row r="205" spans="1:28" x14ac:dyDescent="0.2">
      <c r="A205" s="18" t="s">
        <v>413</v>
      </c>
      <c r="B205" s="18" t="s">
        <v>414</v>
      </c>
      <c r="D205" s="19">
        <v>29159</v>
      </c>
      <c r="E205" s="20">
        <v>0</v>
      </c>
      <c r="F205" s="20">
        <v>29159</v>
      </c>
      <c r="G205" s="21">
        <v>-9.1670814883807461E-3</v>
      </c>
      <c r="I205" s="21">
        <v>-4.9121538682388444E-3</v>
      </c>
      <c r="J205" s="19">
        <v>30744</v>
      </c>
      <c r="K205" s="21">
        <v>5.4357145306766386E-2</v>
      </c>
      <c r="L205" s="21">
        <v>4.5649316242088123E-2</v>
      </c>
      <c r="M205" s="19">
        <v>30767</v>
      </c>
      <c r="N205" s="21">
        <v>5.5145924071470231E-2</v>
      </c>
      <c r="O205" s="21">
        <v>4.6431580562722008E-2</v>
      </c>
      <c r="P205" s="21">
        <v>-1.1984157527149653E-2</v>
      </c>
      <c r="R205" s="20">
        <v>-1119</v>
      </c>
      <c r="S205" s="20">
        <v>0</v>
      </c>
      <c r="T205" s="20">
        <v>29648</v>
      </c>
      <c r="V205" s="19">
        <v>199789.375</v>
      </c>
      <c r="W205" s="19">
        <v>201453.15625</v>
      </c>
      <c r="Y205" s="19">
        <v>29428.775987581463</v>
      </c>
      <c r="Z205" s="19">
        <v>29546.965957349286</v>
      </c>
      <c r="AA205" s="19">
        <v>31140.188929557014</v>
      </c>
      <c r="AB205" s="181">
        <v>205974.66174269657</v>
      </c>
    </row>
    <row r="206" spans="1:28" x14ac:dyDescent="0.2">
      <c r="A206" s="18" t="s">
        <v>415</v>
      </c>
      <c r="B206" s="18" t="s">
        <v>416</v>
      </c>
      <c r="D206" s="19">
        <v>32427</v>
      </c>
      <c r="E206" s="20">
        <v>0</v>
      </c>
      <c r="F206" s="20">
        <v>32427</v>
      </c>
      <c r="G206" s="21">
        <v>-3.3363044841411615E-2</v>
      </c>
      <c r="I206" s="21">
        <v>-2.800276857911943E-2</v>
      </c>
      <c r="J206" s="19">
        <v>34306</v>
      </c>
      <c r="K206" s="21">
        <v>5.7945539211151198E-2</v>
      </c>
      <c r="L206" s="21">
        <v>5.0628368606140839E-2</v>
      </c>
      <c r="M206" s="19">
        <v>34725</v>
      </c>
      <c r="N206" s="21">
        <v>7.0866870200758658E-2</v>
      </c>
      <c r="O206" s="21">
        <v>6.3460330549998334E-2</v>
      </c>
      <c r="P206" s="21">
        <v>-1.9205614797917381E-2</v>
      </c>
      <c r="R206" s="20">
        <v>-1263</v>
      </c>
      <c r="S206" s="20">
        <v>0</v>
      </c>
      <c r="T206" s="20">
        <v>33462</v>
      </c>
      <c r="V206" s="19">
        <v>191177.5625</v>
      </c>
      <c r="W206" s="19">
        <v>192509.03125</v>
      </c>
      <c r="Y206" s="19">
        <v>33546.203491340719</v>
      </c>
      <c r="Z206" s="19">
        <v>33593.552456577141</v>
      </c>
      <c r="AA206" s="19">
        <v>35404.974298303379</v>
      </c>
      <c r="AB206" s="181">
        <v>234183.79450421801</v>
      </c>
    </row>
    <row r="207" spans="1:28" x14ac:dyDescent="0.2">
      <c r="A207" s="18" t="s">
        <v>417</v>
      </c>
      <c r="B207" s="18" t="s">
        <v>418</v>
      </c>
      <c r="D207" s="19">
        <v>24375</v>
      </c>
      <c r="E207" s="20">
        <v>0</v>
      </c>
      <c r="F207" s="20">
        <v>24375</v>
      </c>
      <c r="G207" s="21">
        <v>-2.7659390892695868E-3</v>
      </c>
      <c r="I207" s="21">
        <v>1.9806411943206204E-3</v>
      </c>
      <c r="J207" s="19">
        <v>25672</v>
      </c>
      <c r="K207" s="21">
        <v>5.321025641025634E-2</v>
      </c>
      <c r="L207" s="21">
        <v>4.4606285009902269E-2</v>
      </c>
      <c r="M207" s="19">
        <v>25692</v>
      </c>
      <c r="N207" s="21">
        <v>5.4030769230769327E-2</v>
      </c>
      <c r="O207" s="21">
        <v>4.5420094829947466E-2</v>
      </c>
      <c r="P207" s="21">
        <v>-6.1019850266244013E-3</v>
      </c>
      <c r="R207" s="20">
        <v>-935</v>
      </c>
      <c r="S207" s="20">
        <v>0</v>
      </c>
      <c r="T207" s="20">
        <v>24757</v>
      </c>
      <c r="V207" s="19">
        <v>173388.34375</v>
      </c>
      <c r="W207" s="19">
        <v>174816.46875</v>
      </c>
      <c r="Y207" s="19">
        <v>24442.606761485236</v>
      </c>
      <c r="Z207" s="19">
        <v>24527.186804782556</v>
      </c>
      <c r="AA207" s="19">
        <v>25849.734694045277</v>
      </c>
      <c r="AB207" s="181">
        <v>170981.31202058081</v>
      </c>
    </row>
    <row r="208" spans="1:28" x14ac:dyDescent="0.2">
      <c r="A208" s="18" t="s">
        <v>419</v>
      </c>
      <c r="B208" s="18" t="s">
        <v>420</v>
      </c>
      <c r="D208" s="19">
        <v>31967</v>
      </c>
      <c r="E208" s="20">
        <v>0</v>
      </c>
      <c r="F208" s="20">
        <v>31967</v>
      </c>
      <c r="G208" s="21">
        <v>-1.0755385501319825E-3</v>
      </c>
      <c r="I208" s="21">
        <v>3.5802881565500932E-3</v>
      </c>
      <c r="J208" s="19">
        <v>33667</v>
      </c>
      <c r="K208" s="21">
        <v>5.3179841711765263E-2</v>
      </c>
      <c r="L208" s="21">
        <v>4.4591351562626835E-2</v>
      </c>
      <c r="M208" s="19">
        <v>33667</v>
      </c>
      <c r="N208" s="21">
        <v>5.3179841711765263E-2</v>
      </c>
      <c r="O208" s="21">
        <v>4.4591351562626835E-2</v>
      </c>
      <c r="P208" s="21">
        <v>-5.3043995297122892E-3</v>
      </c>
      <c r="R208" s="20">
        <v>-1225</v>
      </c>
      <c r="S208" s="20">
        <v>0</v>
      </c>
      <c r="T208" s="20">
        <v>32442</v>
      </c>
      <c r="V208" s="19">
        <v>244893.84375</v>
      </c>
      <c r="W208" s="19">
        <v>246907.328125</v>
      </c>
      <c r="Y208" s="19">
        <v>32001.418759534798</v>
      </c>
      <c r="Z208" s="19">
        <v>32114.84798151848</v>
      </c>
      <c r="AA208" s="19">
        <v>33846.535547239167</v>
      </c>
      <c r="AB208" s="181">
        <v>223875.60737910774</v>
      </c>
    </row>
    <row r="209" spans="1:28" ht="25.5" customHeight="1" x14ac:dyDescent="0.2">
      <c r="A209" s="22" t="s">
        <v>421</v>
      </c>
      <c r="B209" s="22" t="s">
        <v>422</v>
      </c>
      <c r="C209" s="54"/>
      <c r="D209" s="24">
        <v>281905</v>
      </c>
      <c r="E209" s="25">
        <v>0</v>
      </c>
      <c r="F209" s="25">
        <v>281905</v>
      </c>
      <c r="G209" s="26">
        <v>-1.4064781435867868E-2</v>
      </c>
      <c r="H209" s="23"/>
      <c r="I209" s="26">
        <v>-8.7811371288134543E-3</v>
      </c>
      <c r="J209" s="24">
        <v>297378</v>
      </c>
      <c r="K209" s="26">
        <v>5.4887284723577068E-2</v>
      </c>
      <c r="L209" s="26">
        <v>4.7240609733655514E-2</v>
      </c>
      <c r="M209" s="24">
        <v>298126</v>
      </c>
      <c r="N209" s="26">
        <v>5.754066086092835E-2</v>
      </c>
      <c r="O209" s="26">
        <v>4.9874752057838201E-2</v>
      </c>
      <c r="P209" s="26">
        <v>-1.2587323519059224E-2</v>
      </c>
      <c r="Q209" s="23"/>
      <c r="R209" s="25">
        <v>-10847</v>
      </c>
      <c r="S209" s="25">
        <v>0</v>
      </c>
      <c r="T209" s="25">
        <v>287279</v>
      </c>
      <c r="U209" s="23"/>
      <c r="V209" s="24">
        <v>1974735.734375</v>
      </c>
      <c r="W209" s="24">
        <v>1989154.734375</v>
      </c>
      <c r="X209" s="23"/>
      <c r="Y209" s="24">
        <v>285926.4936397674</v>
      </c>
      <c r="Z209" s="24">
        <v>286479.00747872272</v>
      </c>
      <c r="AA209" s="24">
        <v>301926.44585291028</v>
      </c>
      <c r="AB209" s="182">
        <f>SUM(AB201:AB208)</f>
        <v>1997071.9412270586</v>
      </c>
    </row>
    <row r="210" spans="1:28" x14ac:dyDescent="0.2">
      <c r="A210" s="18" t="s">
        <v>423</v>
      </c>
      <c r="B210" s="18" t="s">
        <v>521</v>
      </c>
      <c r="D210" s="19">
        <v>62447</v>
      </c>
      <c r="E210" s="20">
        <v>0</v>
      </c>
      <c r="F210" s="20">
        <v>62447</v>
      </c>
      <c r="G210" s="21">
        <v>1.2449276583128999E-2</v>
      </c>
      <c r="I210" s="21">
        <v>1.7328200233171165E-2</v>
      </c>
      <c r="J210" s="19">
        <v>65559</v>
      </c>
      <c r="K210" s="21">
        <v>4.9834259452015361E-2</v>
      </c>
      <c r="L210" s="21">
        <v>4.4594301529840674E-2</v>
      </c>
      <c r="M210" s="19">
        <v>65621</v>
      </c>
      <c r="N210" s="21">
        <v>5.0827101381971884E-2</v>
      </c>
      <c r="O210" s="21">
        <v>4.5582187963356002E-2</v>
      </c>
      <c r="P210" s="21">
        <v>9.2782356914538067E-3</v>
      </c>
      <c r="R210" s="20">
        <v>-2387</v>
      </c>
      <c r="S210" s="20">
        <v>0</v>
      </c>
      <c r="T210" s="20">
        <v>63234</v>
      </c>
      <c r="V210" s="19">
        <v>465062.5</v>
      </c>
      <c r="W210" s="19">
        <v>467395.375</v>
      </c>
      <c r="Y210" s="19">
        <v>61679.139335009124</v>
      </c>
      <c r="Z210" s="19">
        <v>61691.25209762132</v>
      </c>
      <c r="AA210" s="19">
        <v>65017.749991451303</v>
      </c>
      <c r="AB210" s="181">
        <v>430055.48527835804</v>
      </c>
    </row>
    <row r="211" spans="1:28" x14ac:dyDescent="0.2">
      <c r="A211" s="18" t="s">
        <v>425</v>
      </c>
      <c r="B211" s="18" t="s">
        <v>426</v>
      </c>
      <c r="D211" s="19">
        <v>31128</v>
      </c>
      <c r="E211" s="20">
        <v>0</v>
      </c>
      <c r="F211" s="20">
        <v>31128</v>
      </c>
      <c r="G211" s="21">
        <v>1.360296031831898E-2</v>
      </c>
      <c r="I211" s="21">
        <v>1.6661966904876646E-2</v>
      </c>
      <c r="J211" s="19">
        <v>32591</v>
      </c>
      <c r="K211" s="21">
        <v>4.6999485993317824E-2</v>
      </c>
      <c r="L211" s="21">
        <v>4.4607360079925717E-2</v>
      </c>
      <c r="M211" s="19">
        <v>32591</v>
      </c>
      <c r="N211" s="21">
        <v>4.6999485993317824E-2</v>
      </c>
      <c r="O211" s="21">
        <v>4.4607360079925717E-2</v>
      </c>
      <c r="P211" s="21">
        <v>7.6769097901661087E-3</v>
      </c>
      <c r="R211" s="20">
        <v>-1186</v>
      </c>
      <c r="S211" s="20">
        <v>0</v>
      </c>
      <c r="T211" s="20">
        <v>31405</v>
      </c>
      <c r="V211" s="19">
        <v>228523.125</v>
      </c>
      <c r="W211" s="19">
        <v>229046.4375</v>
      </c>
      <c r="Y211" s="19">
        <v>30710.249692073059</v>
      </c>
      <c r="Z211" s="19">
        <v>30687.960593004726</v>
      </c>
      <c r="AA211" s="19">
        <v>32342.707948708077</v>
      </c>
      <c r="AB211" s="181">
        <v>213928.64200816964</v>
      </c>
    </row>
    <row r="212" spans="1:28" x14ac:dyDescent="0.2">
      <c r="A212" s="18" t="s">
        <v>427</v>
      </c>
      <c r="B212" s="18" t="s">
        <v>428</v>
      </c>
      <c r="D212" s="19">
        <v>12653</v>
      </c>
      <c r="E212" s="20">
        <v>0</v>
      </c>
      <c r="F212" s="20">
        <v>12653</v>
      </c>
      <c r="G212" s="21">
        <v>-4.4495934076719035E-2</v>
      </c>
      <c r="I212" s="21">
        <v>-4.1297106545721496E-2</v>
      </c>
      <c r="J212" s="19">
        <v>13375</v>
      </c>
      <c r="K212" s="21">
        <v>5.7061566426934274E-2</v>
      </c>
      <c r="L212" s="21">
        <v>5.3511119136097074E-2</v>
      </c>
      <c r="M212" s="19">
        <v>13375</v>
      </c>
      <c r="N212" s="21">
        <v>5.7061566426934274E-2</v>
      </c>
      <c r="O212" s="21">
        <v>5.3511119136097074E-2</v>
      </c>
      <c r="P212" s="21">
        <v>-4.1670603004874684E-2</v>
      </c>
      <c r="R212" s="20">
        <v>-487</v>
      </c>
      <c r="S212" s="20">
        <v>0</v>
      </c>
      <c r="T212" s="20">
        <v>12888</v>
      </c>
      <c r="V212" s="19">
        <v>97507.046875</v>
      </c>
      <c r="W212" s="19">
        <v>97835.65625</v>
      </c>
      <c r="Y212" s="19">
        <v>13242.225178574939</v>
      </c>
      <c r="Z212" s="19">
        <v>13242.519737552006</v>
      </c>
      <c r="AA212" s="19">
        <v>13956.579065546535</v>
      </c>
      <c r="AB212" s="181">
        <v>92314.843002850146</v>
      </c>
    </row>
    <row r="213" spans="1:28" ht="25.5" customHeight="1" x14ac:dyDescent="0.2">
      <c r="A213" s="22" t="s">
        <v>429</v>
      </c>
      <c r="B213" s="22" t="s">
        <v>430</v>
      </c>
      <c r="C213" s="54"/>
      <c r="D213" s="24">
        <v>106228</v>
      </c>
      <c r="E213" s="25">
        <v>0</v>
      </c>
      <c r="F213" s="25">
        <v>106228</v>
      </c>
      <c r="G213" s="26">
        <v>5.6459024964037319E-3</v>
      </c>
      <c r="H213" s="23"/>
      <c r="I213" s="26">
        <v>9.7889172850424977E-3</v>
      </c>
      <c r="J213" s="24">
        <v>111525</v>
      </c>
      <c r="K213" s="26">
        <v>4.9864442519862884E-2</v>
      </c>
      <c r="L213" s="26">
        <v>4.5654824184631959E-2</v>
      </c>
      <c r="M213" s="24">
        <v>111587</v>
      </c>
      <c r="N213" s="26">
        <v>5.0448092781564258E-2</v>
      </c>
      <c r="O213" s="26">
        <v>4.6236134196731893E-2</v>
      </c>
      <c r="P213" s="26">
        <v>2.4251722966741607E-3</v>
      </c>
      <c r="Q213" s="23"/>
      <c r="R213" s="25">
        <v>-4060</v>
      </c>
      <c r="S213" s="25">
        <v>0</v>
      </c>
      <c r="T213" s="25">
        <v>107527</v>
      </c>
      <c r="U213" s="23"/>
      <c r="V213" s="24">
        <v>791092.671875</v>
      </c>
      <c r="W213" s="24">
        <v>794277.46875</v>
      </c>
      <c r="X213" s="23"/>
      <c r="Y213" s="24">
        <v>105631.61420565713</v>
      </c>
      <c r="Z213" s="24">
        <v>105621.73242817805</v>
      </c>
      <c r="AA213" s="24">
        <v>111317.03700570592</v>
      </c>
      <c r="AB213" s="182">
        <f>SUM(AB210:AB212)</f>
        <v>736298.97028937784</v>
      </c>
    </row>
    <row r="214" spans="1:28" x14ac:dyDescent="0.2">
      <c r="A214" s="18" t="s">
        <v>431</v>
      </c>
      <c r="B214" s="18" t="s">
        <v>432</v>
      </c>
      <c r="D214" s="19">
        <v>30257</v>
      </c>
      <c r="E214" s="20">
        <v>0</v>
      </c>
      <c r="F214" s="20">
        <v>30257</v>
      </c>
      <c r="G214" s="21">
        <v>-2.0580536018533047E-2</v>
      </c>
      <c r="I214" s="21">
        <v>-1.5550634056132662E-2</v>
      </c>
      <c r="J214" s="19">
        <v>31857</v>
      </c>
      <c r="K214" s="21">
        <v>5.288032521399999E-2</v>
      </c>
      <c r="L214" s="21">
        <v>4.7945839641336363E-2</v>
      </c>
      <c r="M214" s="19">
        <v>32155</v>
      </c>
      <c r="N214" s="21">
        <v>6.2729285785107614E-2</v>
      </c>
      <c r="O214" s="21">
        <v>5.7748641543998946E-2</v>
      </c>
      <c r="P214" s="21">
        <v>-1.1975967289232337E-2</v>
      </c>
      <c r="R214" s="20">
        <v>-1170</v>
      </c>
      <c r="S214" s="20">
        <v>0</v>
      </c>
      <c r="T214" s="20">
        <v>30985</v>
      </c>
      <c r="V214" s="19">
        <v>227948</v>
      </c>
      <c r="W214" s="19">
        <v>229021.34375</v>
      </c>
      <c r="Y214" s="19">
        <v>30892.79018103375</v>
      </c>
      <c r="Z214" s="19">
        <v>30879.670251759806</v>
      </c>
      <c r="AA214" s="19">
        <v>32544.754920362342</v>
      </c>
      <c r="AB214" s="181">
        <v>215265.06796039382</v>
      </c>
    </row>
    <row r="215" spans="1:28" x14ac:dyDescent="0.2">
      <c r="A215" s="18" t="s">
        <v>433</v>
      </c>
      <c r="B215" s="18" t="s">
        <v>434</v>
      </c>
      <c r="D215" s="19">
        <v>50372</v>
      </c>
      <c r="E215" s="20">
        <v>0</v>
      </c>
      <c r="F215" s="20">
        <v>50372</v>
      </c>
      <c r="G215" s="21">
        <v>-2.4040796374011908E-3</v>
      </c>
      <c r="I215" s="21">
        <v>2.5936432429409795E-3</v>
      </c>
      <c r="J215" s="19">
        <v>52872</v>
      </c>
      <c r="K215" s="21">
        <v>4.9630747240530404E-2</v>
      </c>
      <c r="L215" s="21">
        <v>4.4608316373583534E-2</v>
      </c>
      <c r="M215" s="19">
        <v>53222</v>
      </c>
      <c r="N215" s="21">
        <v>5.6579051854204643E-2</v>
      </c>
      <c r="O215" s="21">
        <v>5.1523373695620656E-2</v>
      </c>
      <c r="P215" s="21">
        <v>3.1210928427261031E-4</v>
      </c>
      <c r="R215" s="20">
        <v>-1936</v>
      </c>
      <c r="S215" s="20">
        <v>0</v>
      </c>
      <c r="T215" s="20">
        <v>51286</v>
      </c>
      <c r="V215" s="19">
        <v>375978.375</v>
      </c>
      <c r="W215" s="19">
        <v>377786.0625</v>
      </c>
      <c r="Y215" s="19">
        <v>50493.390131037384</v>
      </c>
      <c r="Z215" s="19">
        <v>50483.250819412657</v>
      </c>
      <c r="AA215" s="19">
        <v>53205.394102527214</v>
      </c>
      <c r="AB215" s="181">
        <v>351923.46064262633</v>
      </c>
    </row>
    <row r="216" spans="1:28" x14ac:dyDescent="0.2">
      <c r="A216" s="18" t="s">
        <v>435</v>
      </c>
      <c r="B216" s="18" t="s">
        <v>436</v>
      </c>
      <c r="D216" s="19">
        <v>41240</v>
      </c>
      <c r="E216" s="20">
        <v>0</v>
      </c>
      <c r="F216" s="20">
        <v>41240</v>
      </c>
      <c r="G216" s="21">
        <v>-2.0682927525128347E-2</v>
      </c>
      <c r="I216" s="21">
        <v>-1.592785748001313E-2</v>
      </c>
      <c r="J216" s="19">
        <v>43484</v>
      </c>
      <c r="K216" s="21">
        <v>5.4413191076624567E-2</v>
      </c>
      <c r="L216" s="21">
        <v>4.8039059703114395E-2</v>
      </c>
      <c r="M216" s="19">
        <v>43853</v>
      </c>
      <c r="N216" s="21">
        <v>6.3360814742968063E-2</v>
      </c>
      <c r="O216" s="21">
        <v>5.6932593256385777E-2</v>
      </c>
      <c r="P216" s="21">
        <v>-1.3116524446290412E-2</v>
      </c>
      <c r="R216" s="20">
        <v>-1595</v>
      </c>
      <c r="S216" s="20">
        <v>0</v>
      </c>
      <c r="T216" s="20">
        <v>42258</v>
      </c>
      <c r="V216" s="19">
        <v>311412.78125</v>
      </c>
      <c r="W216" s="19">
        <v>313306.78125</v>
      </c>
      <c r="Y216" s="19">
        <v>42110.978312448628</v>
      </c>
      <c r="Z216" s="19">
        <v>42162.37634131447</v>
      </c>
      <c r="AA216" s="19">
        <v>44435.843831912825</v>
      </c>
      <c r="AB216" s="181">
        <v>293917.8668194334</v>
      </c>
    </row>
    <row r="217" spans="1:28" ht="25.5" customHeight="1" x14ac:dyDescent="0.2">
      <c r="A217" s="22" t="s">
        <v>437</v>
      </c>
      <c r="B217" s="22" t="s">
        <v>438</v>
      </c>
      <c r="C217" s="54"/>
      <c r="D217" s="24">
        <v>121869</v>
      </c>
      <c r="E217" s="25">
        <v>0</v>
      </c>
      <c r="F217" s="25">
        <v>121869</v>
      </c>
      <c r="G217" s="26">
        <v>-1.3183773964144496E-2</v>
      </c>
      <c r="H217" s="23"/>
      <c r="I217" s="26">
        <v>-8.2618369531242131E-3</v>
      </c>
      <c r="J217" s="24">
        <v>128213</v>
      </c>
      <c r="K217" s="26">
        <v>5.2055896085140496E-2</v>
      </c>
      <c r="L217" s="26">
        <v>4.6596139188876506E-2</v>
      </c>
      <c r="M217" s="24">
        <v>129230</v>
      </c>
      <c r="N217" s="26">
        <v>6.0400922301815818E-2</v>
      </c>
      <c r="O217" s="26">
        <v>5.4897857997071586E-2</v>
      </c>
      <c r="P217" s="26">
        <v>-7.3432850480973366E-3</v>
      </c>
      <c r="Q217" s="23"/>
      <c r="R217" s="25">
        <v>-4701</v>
      </c>
      <c r="S217" s="25">
        <v>0</v>
      </c>
      <c r="T217" s="25">
        <v>124529</v>
      </c>
      <c r="U217" s="23"/>
      <c r="V217" s="24">
        <v>915339.15625</v>
      </c>
      <c r="W217" s="24">
        <v>920114.1875</v>
      </c>
      <c r="X217" s="23"/>
      <c r="Y217" s="24">
        <v>123497.15862451977</v>
      </c>
      <c r="Z217" s="24">
        <v>123525.29741248692</v>
      </c>
      <c r="AA217" s="24">
        <v>130185.99285480237</v>
      </c>
      <c r="AB217" s="182">
        <f>SUM(AB214:AB216)</f>
        <v>861106.39542245353</v>
      </c>
    </row>
    <row r="218" spans="1:28" x14ac:dyDescent="0.2">
      <c r="A218" s="18" t="s">
        <v>439</v>
      </c>
      <c r="B218" s="18" t="s">
        <v>440</v>
      </c>
      <c r="D218" s="19">
        <v>28245</v>
      </c>
      <c r="E218" s="20">
        <v>0</v>
      </c>
      <c r="F218" s="20">
        <v>28245</v>
      </c>
      <c r="G218" s="21">
        <v>-1.059913674591928E-2</v>
      </c>
      <c r="I218" s="21">
        <v>-7.119607286441898E-3</v>
      </c>
      <c r="J218" s="19">
        <v>29695</v>
      </c>
      <c r="K218" s="21">
        <v>5.1336519738006681E-2</v>
      </c>
      <c r="L218" s="21">
        <v>4.6116741320293864E-2</v>
      </c>
      <c r="M218" s="19">
        <v>29695</v>
      </c>
      <c r="N218" s="21">
        <v>5.1336519738006681E-2</v>
      </c>
      <c r="O218" s="21">
        <v>4.6116741320293864E-2</v>
      </c>
      <c r="P218" s="21">
        <v>-1.4472527063170815E-2</v>
      </c>
      <c r="R218" s="20">
        <v>-1080</v>
      </c>
      <c r="S218" s="20">
        <v>0</v>
      </c>
      <c r="T218" s="20">
        <v>28615</v>
      </c>
      <c r="V218" s="19">
        <v>206927.46875</v>
      </c>
      <c r="W218" s="19">
        <v>207959.96875</v>
      </c>
      <c r="Y218" s="19">
        <v>28547.5797010161</v>
      </c>
      <c r="Z218" s="19">
        <v>28589.47912264735</v>
      </c>
      <c r="AA218" s="19">
        <v>30131.072766049012</v>
      </c>
      <c r="AB218" s="181">
        <v>199299.93151200222</v>
      </c>
    </row>
    <row r="219" spans="1:28" x14ac:dyDescent="0.2">
      <c r="A219" s="18" t="s">
        <v>441</v>
      </c>
      <c r="B219" s="18" t="s">
        <v>442</v>
      </c>
      <c r="D219" s="19">
        <v>22464</v>
      </c>
      <c r="E219" s="20">
        <v>0</v>
      </c>
      <c r="F219" s="20">
        <v>22464</v>
      </c>
      <c r="G219" s="21">
        <v>1.6598839246260155E-3</v>
      </c>
      <c r="I219" s="21">
        <v>4.6281611655267785E-3</v>
      </c>
      <c r="J219" s="19">
        <v>23559</v>
      </c>
      <c r="K219" s="21">
        <v>4.8744658119658224E-2</v>
      </c>
      <c r="L219" s="21">
        <v>4.4592282340280009E-2</v>
      </c>
      <c r="M219" s="19">
        <v>23701</v>
      </c>
      <c r="N219" s="21">
        <v>5.5065883190883236E-2</v>
      </c>
      <c r="O219" s="21">
        <v>5.0888479296530953E-2</v>
      </c>
      <c r="P219" s="21">
        <v>1.7367979882010331E-3</v>
      </c>
      <c r="R219" s="20">
        <v>-862</v>
      </c>
      <c r="S219" s="20">
        <v>0</v>
      </c>
      <c r="T219" s="20">
        <v>22839</v>
      </c>
      <c r="V219" s="19">
        <v>145597.15625</v>
      </c>
      <c r="W219" s="19">
        <v>146175.921875</v>
      </c>
      <c r="Y219" s="19">
        <v>22426.774158093762</v>
      </c>
      <c r="Z219" s="19">
        <v>22449.397581861565</v>
      </c>
      <c r="AA219" s="19">
        <v>23659.907520217861</v>
      </c>
      <c r="AB219" s="181">
        <v>156496.84911560628</v>
      </c>
    </row>
    <row r="220" spans="1:28" x14ac:dyDescent="0.2">
      <c r="A220" s="18" t="s">
        <v>443</v>
      </c>
      <c r="B220" s="18" t="s">
        <v>444</v>
      </c>
      <c r="D220" s="19">
        <v>31299</v>
      </c>
      <c r="E220" s="20">
        <v>0</v>
      </c>
      <c r="F220" s="20">
        <v>31299</v>
      </c>
      <c r="G220" s="21">
        <v>1.70709166861156E-2</v>
      </c>
      <c r="I220" s="21">
        <v>2.0440339886542924E-2</v>
      </c>
      <c r="J220" s="19">
        <v>32854</v>
      </c>
      <c r="K220" s="21">
        <v>4.9682098469599589E-2</v>
      </c>
      <c r="L220" s="21">
        <v>4.4595734974426815E-2</v>
      </c>
      <c r="M220" s="19">
        <v>32854</v>
      </c>
      <c r="N220" s="21">
        <v>4.9682098469599589E-2</v>
      </c>
      <c r="O220" s="21">
        <v>4.4595734974426815E-2</v>
      </c>
      <c r="P220" s="21">
        <v>1.1410634464840363E-2</v>
      </c>
      <c r="R220" s="20">
        <v>-1195</v>
      </c>
      <c r="S220" s="20">
        <v>0</v>
      </c>
      <c r="T220" s="20">
        <v>31659</v>
      </c>
      <c r="V220" s="19">
        <v>228530.703125</v>
      </c>
      <c r="W220" s="19">
        <v>229643.46875</v>
      </c>
      <c r="Y220" s="19">
        <v>30773.665323142232</v>
      </c>
      <c r="Z220" s="19">
        <v>30821.401701840088</v>
      </c>
      <c r="AA220" s="19">
        <v>32483.344430507965</v>
      </c>
      <c r="AB220" s="181">
        <v>214858.87245195222</v>
      </c>
    </row>
    <row r="221" spans="1:28" x14ac:dyDescent="0.2">
      <c r="A221" s="18" t="s">
        <v>445</v>
      </c>
      <c r="B221" s="18" t="s">
        <v>446</v>
      </c>
      <c r="D221" s="19">
        <v>33283</v>
      </c>
      <c r="E221" s="20">
        <v>0</v>
      </c>
      <c r="F221" s="20">
        <v>33283</v>
      </c>
      <c r="G221" s="21">
        <v>-3.9644758794860957E-2</v>
      </c>
      <c r="I221" s="21">
        <v>-3.3889167181562985E-2</v>
      </c>
      <c r="J221" s="19">
        <v>35142</v>
      </c>
      <c r="K221" s="21">
        <v>5.5854340053480778E-2</v>
      </c>
      <c r="L221" s="21">
        <v>5.1891772438146022E-2</v>
      </c>
      <c r="M221" s="19">
        <v>35238</v>
      </c>
      <c r="N221" s="21">
        <v>5.8738695430099463E-2</v>
      </c>
      <c r="O221" s="21">
        <v>5.4765302975795072E-2</v>
      </c>
      <c r="P221" s="21">
        <v>-3.311586218678586E-2</v>
      </c>
      <c r="R221" s="20">
        <v>-1282</v>
      </c>
      <c r="S221" s="20">
        <v>0</v>
      </c>
      <c r="T221" s="20">
        <v>33956</v>
      </c>
      <c r="V221" s="19">
        <v>232324.75</v>
      </c>
      <c r="W221" s="19">
        <v>233199.9375</v>
      </c>
      <c r="Y221" s="19">
        <v>34656.967101292161</v>
      </c>
      <c r="Z221" s="19">
        <v>34580.276729368452</v>
      </c>
      <c r="AA221" s="19">
        <v>36444.904432600582</v>
      </c>
      <c r="AB221" s="181">
        <v>241062.34164895272</v>
      </c>
    </row>
    <row r="222" spans="1:28" x14ac:dyDescent="0.2">
      <c r="A222" s="18" t="s">
        <v>447</v>
      </c>
      <c r="B222" s="18" t="s">
        <v>448</v>
      </c>
      <c r="D222" s="19">
        <v>30708</v>
      </c>
      <c r="E222" s="20">
        <v>0</v>
      </c>
      <c r="F222" s="20">
        <v>30708</v>
      </c>
      <c r="G222" s="21">
        <v>-1.0463592376171338E-2</v>
      </c>
      <c r="I222" s="21">
        <v>-6.5969409046218175E-3</v>
      </c>
      <c r="J222" s="19">
        <v>32278</v>
      </c>
      <c r="K222" s="21">
        <v>5.1126742217011856E-2</v>
      </c>
      <c r="L222" s="21">
        <v>4.6007734871357897E-2</v>
      </c>
      <c r="M222" s="19">
        <v>32278</v>
      </c>
      <c r="N222" s="21">
        <v>5.1126742217011856E-2</v>
      </c>
      <c r="O222" s="21">
        <v>4.6007734871357897E-2</v>
      </c>
      <c r="P222" s="21">
        <v>-1.4056478406468065E-2</v>
      </c>
      <c r="R222" s="20">
        <v>-1174</v>
      </c>
      <c r="S222" s="20">
        <v>0</v>
      </c>
      <c r="T222" s="20">
        <v>31104</v>
      </c>
      <c r="V222" s="19">
        <v>217457.140625</v>
      </c>
      <c r="W222" s="19">
        <v>218521.34375</v>
      </c>
      <c r="Y222" s="19">
        <v>31032.713666128813</v>
      </c>
      <c r="Z222" s="19">
        <v>31063.202527414782</v>
      </c>
      <c r="AA222" s="19">
        <v>32738.183570424662</v>
      </c>
      <c r="AB222" s="181">
        <v>216544.48861060434</v>
      </c>
    </row>
    <row r="223" spans="1:28" x14ac:dyDescent="0.2">
      <c r="A223" s="18" t="s">
        <v>449</v>
      </c>
      <c r="B223" s="18" t="s">
        <v>450</v>
      </c>
      <c r="D223" s="19">
        <v>39901</v>
      </c>
      <c r="E223" s="20">
        <v>0</v>
      </c>
      <c r="F223" s="20">
        <v>39901</v>
      </c>
      <c r="G223" s="21">
        <v>-3.7820615080761399E-2</v>
      </c>
      <c r="I223" s="21">
        <v>-3.1334458251109809E-2</v>
      </c>
      <c r="J223" s="19">
        <v>42121</v>
      </c>
      <c r="K223" s="21">
        <v>5.5637703315706277E-2</v>
      </c>
      <c r="L223" s="21">
        <v>5.1348544306035748E-2</v>
      </c>
      <c r="M223" s="19">
        <v>42121</v>
      </c>
      <c r="N223" s="21">
        <v>5.5637703315706277E-2</v>
      </c>
      <c r="O223" s="21">
        <v>5.1348544306035748E-2</v>
      </c>
      <c r="P223" s="21">
        <v>-3.3699471047053287E-2</v>
      </c>
      <c r="R223" s="20">
        <v>-1532</v>
      </c>
      <c r="S223" s="20">
        <v>0</v>
      </c>
      <c r="T223" s="20">
        <v>40589</v>
      </c>
      <c r="V223" s="19">
        <v>289813.3125</v>
      </c>
      <c r="W223" s="19">
        <v>290995.65625</v>
      </c>
      <c r="Y223" s="19">
        <v>41469.39814486789</v>
      </c>
      <c r="Z223" s="19">
        <v>41359.769015959035</v>
      </c>
      <c r="AA223" s="19">
        <v>43589.958545961897</v>
      </c>
      <c r="AB223" s="181">
        <v>288322.81612654915</v>
      </c>
    </row>
    <row r="224" spans="1:28" x14ac:dyDescent="0.2">
      <c r="A224" s="18" t="s">
        <v>451</v>
      </c>
      <c r="B224" s="18" t="s">
        <v>452</v>
      </c>
      <c r="D224" s="19">
        <v>78198</v>
      </c>
      <c r="E224" s="20">
        <v>0</v>
      </c>
      <c r="F224" s="20">
        <v>78198</v>
      </c>
      <c r="G224" s="21">
        <v>-1.0657330948309007E-2</v>
      </c>
      <c r="I224" s="21">
        <v>-6.7484908434037871E-3</v>
      </c>
      <c r="J224" s="19">
        <v>82252</v>
      </c>
      <c r="K224" s="21">
        <v>5.1842758126806388E-2</v>
      </c>
      <c r="L224" s="21">
        <v>4.6048236300049394E-2</v>
      </c>
      <c r="M224" s="19">
        <v>82252</v>
      </c>
      <c r="N224" s="21">
        <v>5.1842758126806388E-2</v>
      </c>
      <c r="O224" s="21">
        <v>4.6048236300049394E-2</v>
      </c>
      <c r="P224" s="21">
        <v>-1.4168720427607417E-2</v>
      </c>
      <c r="R224" s="20">
        <v>-2992</v>
      </c>
      <c r="S224" s="20">
        <v>0</v>
      </c>
      <c r="T224" s="20">
        <v>79260</v>
      </c>
      <c r="V224" s="19">
        <v>569597.25</v>
      </c>
      <c r="W224" s="19">
        <v>572752.5</v>
      </c>
      <c r="Y224" s="19">
        <v>79040.359266981468</v>
      </c>
      <c r="Z224" s="19">
        <v>79165.420271693743</v>
      </c>
      <c r="AA224" s="19">
        <v>83434.155219417531</v>
      </c>
      <c r="AB224" s="181">
        <v>551869.54510720877</v>
      </c>
    </row>
    <row r="225" spans="1:28" ht="25.5" customHeight="1" x14ac:dyDescent="0.2">
      <c r="A225" s="22" t="s">
        <v>453</v>
      </c>
      <c r="B225" s="22" t="s">
        <v>454</v>
      </c>
      <c r="C225" s="54"/>
      <c r="D225" s="24">
        <v>264098</v>
      </c>
      <c r="E225" s="25">
        <v>0</v>
      </c>
      <c r="F225" s="25">
        <v>264098</v>
      </c>
      <c r="G225" s="26">
        <v>-1.4366463482908265E-2</v>
      </c>
      <c r="H225" s="23"/>
      <c r="I225" s="26">
        <v>-9.9741479819397405E-3</v>
      </c>
      <c r="J225" s="24">
        <v>277901</v>
      </c>
      <c r="K225" s="26">
        <v>5.2264689622791627E-2</v>
      </c>
      <c r="L225" s="26">
        <v>4.7277743768981084E-2</v>
      </c>
      <c r="M225" s="24">
        <v>278139</v>
      </c>
      <c r="N225" s="26">
        <v>5.3165870245136304E-2</v>
      </c>
      <c r="O225" s="26">
        <v>4.8174653470698603E-2</v>
      </c>
      <c r="P225" s="26">
        <v>-1.5372780440590428E-2</v>
      </c>
      <c r="Q225" s="23"/>
      <c r="R225" s="25">
        <v>-10117</v>
      </c>
      <c r="S225" s="25">
        <v>0</v>
      </c>
      <c r="T225" s="25">
        <v>268022</v>
      </c>
      <c r="U225" s="23"/>
      <c r="V225" s="24">
        <v>1890247.78125</v>
      </c>
      <c r="W225" s="24">
        <v>1899248.796875</v>
      </c>
      <c r="X225" s="23"/>
      <c r="Y225" s="24">
        <v>267947.45736152242</v>
      </c>
      <c r="Z225" s="24">
        <v>268028.946950785</v>
      </c>
      <c r="AA225" s="24">
        <v>282481.52648517949</v>
      </c>
      <c r="AB225" s="182">
        <f>SUM(AB218:AB224)</f>
        <v>1868454.8445728756</v>
      </c>
    </row>
    <row r="226" spans="1:28" x14ac:dyDescent="0.2">
      <c r="A226" s="18" t="s">
        <v>455</v>
      </c>
      <c r="B226" s="18" t="s">
        <v>456</v>
      </c>
      <c r="D226" s="19">
        <v>75492</v>
      </c>
      <c r="E226" s="20">
        <v>0</v>
      </c>
      <c r="F226" s="20">
        <v>75492</v>
      </c>
      <c r="G226" s="21">
        <v>-3.5539955742200924E-3</v>
      </c>
      <c r="I226" s="21">
        <v>1.2097283467704667E-3</v>
      </c>
      <c r="J226" s="19">
        <v>79253</v>
      </c>
      <c r="K226" s="21">
        <v>4.9819848460764149E-2</v>
      </c>
      <c r="L226" s="21">
        <v>4.4603554064594819E-2</v>
      </c>
      <c r="M226" s="19">
        <v>79879</v>
      </c>
      <c r="N226" s="21">
        <v>5.8112117840301014E-2</v>
      </c>
      <c r="O226" s="21">
        <v>5.2854621214663888E-2</v>
      </c>
      <c r="P226" s="21">
        <v>1.9600873116965012E-4</v>
      </c>
      <c r="R226" s="20">
        <v>-2906</v>
      </c>
      <c r="S226" s="20">
        <v>0</v>
      </c>
      <c r="T226" s="20">
        <v>76973</v>
      </c>
      <c r="V226" s="19">
        <v>550345.9375</v>
      </c>
      <c r="W226" s="19">
        <v>553094.125</v>
      </c>
      <c r="Y226" s="19">
        <v>75761.255165555747</v>
      </c>
      <c r="Z226" s="19">
        <v>75777.304158514584</v>
      </c>
      <c r="AA226" s="19">
        <v>79863.346086866557</v>
      </c>
      <c r="AB226" s="181">
        <v>528250.67096072552</v>
      </c>
    </row>
    <row r="227" spans="1:28" x14ac:dyDescent="0.2">
      <c r="A227" s="18" t="s">
        <v>457</v>
      </c>
      <c r="B227" s="18" t="s">
        <v>458</v>
      </c>
      <c r="D227" s="19">
        <v>76077</v>
      </c>
      <c r="E227" s="20">
        <v>0</v>
      </c>
      <c r="F227" s="20">
        <v>76077</v>
      </c>
      <c r="G227" s="21">
        <v>-1.4217714359342493E-2</v>
      </c>
      <c r="I227" s="21">
        <v>-9.1136057154376227E-3</v>
      </c>
      <c r="J227" s="19">
        <v>80215</v>
      </c>
      <c r="K227" s="21">
        <v>5.4392260472941878E-2</v>
      </c>
      <c r="L227" s="21">
        <v>4.6557551188983082E-2</v>
      </c>
      <c r="M227" s="19">
        <v>80215</v>
      </c>
      <c r="N227" s="21">
        <v>5.4392260472941878E-2</v>
      </c>
      <c r="O227" s="21">
        <v>4.6557551188983082E-2</v>
      </c>
      <c r="P227" s="21">
        <v>-1.6037313725681401E-2</v>
      </c>
      <c r="R227" s="20">
        <v>-2918</v>
      </c>
      <c r="S227" s="20">
        <v>0</v>
      </c>
      <c r="T227" s="20">
        <v>77297</v>
      </c>
      <c r="V227" s="19">
        <v>568164.25</v>
      </c>
      <c r="W227" s="19">
        <v>572417.625</v>
      </c>
      <c r="Y227" s="19">
        <v>77174.241318972112</v>
      </c>
      <c r="Z227" s="19">
        <v>77351.476323829818</v>
      </c>
      <c r="AA227" s="19">
        <v>81522.400309432967</v>
      </c>
      <c r="AB227" s="181">
        <v>539224.37227894575</v>
      </c>
    </row>
    <row r="228" spans="1:28" x14ac:dyDescent="0.2">
      <c r="A228" s="18" t="s">
        <v>459</v>
      </c>
      <c r="B228" s="18" t="s">
        <v>460</v>
      </c>
      <c r="D228" s="19">
        <v>103445</v>
      </c>
      <c r="E228" s="20">
        <v>0</v>
      </c>
      <c r="F228" s="20">
        <v>103445</v>
      </c>
      <c r="G228" s="21">
        <v>8.3623403929626861E-3</v>
      </c>
      <c r="I228" s="21">
        <v>1.2509960529910824E-2</v>
      </c>
      <c r="J228" s="19">
        <v>108368</v>
      </c>
      <c r="K228" s="21">
        <v>4.7590507032722718E-2</v>
      </c>
      <c r="L228" s="21">
        <v>4.4599864604980111E-2</v>
      </c>
      <c r="M228" s="19">
        <v>108368</v>
      </c>
      <c r="N228" s="21">
        <v>4.7590507032722718E-2</v>
      </c>
      <c r="O228" s="21">
        <v>4.4599864604980111E-2</v>
      </c>
      <c r="P228" s="21">
        <v>3.5543970700293581E-3</v>
      </c>
      <c r="R228" s="20">
        <v>-3943</v>
      </c>
      <c r="S228" s="20">
        <v>0</v>
      </c>
      <c r="T228" s="20">
        <v>104425</v>
      </c>
      <c r="V228" s="19">
        <v>750273.75</v>
      </c>
      <c r="W228" s="19">
        <v>752421.75</v>
      </c>
      <c r="Y228" s="19">
        <v>102587.13148657167</v>
      </c>
      <c r="Z228" s="19">
        <v>102459.39538994379</v>
      </c>
      <c r="AA228" s="19">
        <v>107984.18134222766</v>
      </c>
      <c r="AB228" s="181">
        <v>714254.02318019117</v>
      </c>
    </row>
    <row r="229" spans="1:28" ht="25.5" customHeight="1" x14ac:dyDescent="0.2">
      <c r="A229" s="22" t="s">
        <v>461</v>
      </c>
      <c r="B229" s="22" t="s">
        <v>462</v>
      </c>
      <c r="C229" s="54"/>
      <c r="D229" s="24">
        <v>255014</v>
      </c>
      <c r="E229" s="25">
        <v>0</v>
      </c>
      <c r="F229" s="25">
        <v>255014</v>
      </c>
      <c r="G229" s="26">
        <v>-1.9905398403974317E-3</v>
      </c>
      <c r="H229" s="23"/>
      <c r="I229" s="26">
        <v>2.6385108397133372E-3</v>
      </c>
      <c r="J229" s="24">
        <v>267836</v>
      </c>
      <c r="K229" s="26">
        <v>5.02795924929611E-2</v>
      </c>
      <c r="L229" s="26">
        <v>4.5162479041399139E-2</v>
      </c>
      <c r="M229" s="24">
        <v>268462</v>
      </c>
      <c r="N229" s="26">
        <v>5.2734359682213627E-2</v>
      </c>
      <c r="O229" s="26">
        <v>4.7605286251333423E-2</v>
      </c>
      <c r="P229" s="26">
        <v>-3.3705608719934999E-3</v>
      </c>
      <c r="Q229" s="23"/>
      <c r="R229" s="25">
        <v>-9767</v>
      </c>
      <c r="S229" s="25">
        <v>0</v>
      </c>
      <c r="T229" s="25">
        <v>258695</v>
      </c>
      <c r="U229" s="23"/>
      <c r="V229" s="24">
        <v>1868783.9375</v>
      </c>
      <c r="W229" s="24">
        <v>1877933.5</v>
      </c>
      <c r="X229" s="23"/>
      <c r="Y229" s="24">
        <v>255522.62797109951</v>
      </c>
      <c r="Z229" s="24">
        <v>255588.17587228818</v>
      </c>
      <c r="AA229" s="24">
        <v>269369.92773852719</v>
      </c>
      <c r="AB229" s="182">
        <f>SUM(AB226:AB228)</f>
        <v>1781729.0664198624</v>
      </c>
    </row>
    <row r="230" spans="1:28" ht="25.5" customHeight="1" x14ac:dyDescent="0.2">
      <c r="A230" s="22" t="s">
        <v>463</v>
      </c>
      <c r="B230" s="22" t="s">
        <v>464</v>
      </c>
      <c r="C230" s="54"/>
      <c r="D230" s="24">
        <v>1300406</v>
      </c>
      <c r="E230" s="25">
        <v>0</v>
      </c>
      <c r="F230" s="25">
        <v>1300406</v>
      </c>
      <c r="G230" s="26">
        <v>-1.0360880843382936E-2</v>
      </c>
      <c r="H230" s="23"/>
      <c r="I230" s="26">
        <v>-5.511978037452292E-3</v>
      </c>
      <c r="J230" s="24">
        <v>1369207</v>
      </c>
      <c r="K230" s="26">
        <v>5.2907322789959466E-2</v>
      </c>
      <c r="L230" s="26">
        <v>4.6661989080765798E-2</v>
      </c>
      <c r="M230" s="24">
        <v>1372828</v>
      </c>
      <c r="N230" s="26">
        <v>5.5691837779893394E-2</v>
      </c>
      <c r="O230" s="26">
        <v>4.9429987683213383E-2</v>
      </c>
      <c r="P230" s="26">
        <v>-9.7504005153168372E-3</v>
      </c>
      <c r="Q230" s="23"/>
      <c r="R230" s="25">
        <v>-49944</v>
      </c>
      <c r="S230" s="25">
        <v>832</v>
      </c>
      <c r="T230" s="25">
        <v>1323716</v>
      </c>
      <c r="U230" s="23"/>
      <c r="V230" s="24">
        <v>9357286.140625</v>
      </c>
      <c r="W230" s="24">
        <v>9413120.1875</v>
      </c>
      <c r="X230" s="23"/>
      <c r="Y230" s="24">
        <v>1314020.4088822019</v>
      </c>
      <c r="Z230" s="24">
        <v>1315415.9441663655</v>
      </c>
      <c r="AA230" s="24">
        <v>1386345.4231280752</v>
      </c>
      <c r="AB230" s="182">
        <f>AB229+AB225+AB217+AB213+AB209+AB200</f>
        <v>9169887.5120281111</v>
      </c>
    </row>
    <row r="231" spans="1:28" x14ac:dyDescent="0.2">
      <c r="A231" s="18" t="s">
        <v>465</v>
      </c>
      <c r="B231" s="18" t="s">
        <v>466</v>
      </c>
      <c r="D231" s="19">
        <v>86471</v>
      </c>
      <c r="E231" s="20">
        <v>0</v>
      </c>
      <c r="F231" s="20">
        <v>86471</v>
      </c>
      <c r="G231" s="21">
        <v>-4.5230455539260861E-2</v>
      </c>
      <c r="I231" s="21">
        <v>-4.0559920517052817E-2</v>
      </c>
      <c r="J231" s="19">
        <v>91668</v>
      </c>
      <c r="K231" s="21">
        <v>6.010107434862566E-2</v>
      </c>
      <c r="L231" s="21">
        <v>5.3322604979832544E-2</v>
      </c>
      <c r="M231" s="19">
        <v>91668</v>
      </c>
      <c r="N231" s="21">
        <v>6.010107434862566E-2</v>
      </c>
      <c r="O231" s="21">
        <v>5.3322604979832544E-2</v>
      </c>
      <c r="P231" s="21">
        <v>-4.1105318473264374E-2</v>
      </c>
      <c r="R231" s="20">
        <v>-3335</v>
      </c>
      <c r="S231" s="20">
        <v>0</v>
      </c>
      <c r="T231" s="20">
        <v>88333</v>
      </c>
      <c r="V231" s="19">
        <v>583022.5625</v>
      </c>
      <c r="W231" s="19">
        <v>586774.5</v>
      </c>
      <c r="Y231" s="19">
        <v>90567.404984455658</v>
      </c>
      <c r="Z231" s="19">
        <v>90706.517819051107</v>
      </c>
      <c r="AA231" s="19">
        <v>95597.568498396286</v>
      </c>
      <c r="AB231" s="181">
        <v>632323.61497305636</v>
      </c>
    </row>
    <row r="232" spans="1:28" ht="25.5" customHeight="1" x14ac:dyDescent="0.2">
      <c r="A232" s="22" t="s">
        <v>467</v>
      </c>
      <c r="B232" s="22" t="s">
        <v>468</v>
      </c>
      <c r="C232" s="54"/>
      <c r="D232" s="24">
        <v>86471</v>
      </c>
      <c r="E232" s="25">
        <v>0</v>
      </c>
      <c r="F232" s="25">
        <v>86471</v>
      </c>
      <c r="G232" s="26">
        <v>-4.5230455539260861E-2</v>
      </c>
      <c r="H232" s="23"/>
      <c r="I232" s="26">
        <v>-4.0559920517052817E-2</v>
      </c>
      <c r="J232" s="24">
        <v>91668</v>
      </c>
      <c r="K232" s="26">
        <v>6.010107434862566E-2</v>
      </c>
      <c r="L232" s="26">
        <v>5.3322604979832544E-2</v>
      </c>
      <c r="M232" s="24">
        <v>91668</v>
      </c>
      <c r="N232" s="26">
        <v>6.010107434862566E-2</v>
      </c>
      <c r="O232" s="26">
        <v>5.3322604979832544E-2</v>
      </c>
      <c r="P232" s="26">
        <v>-4.1105318473264374E-2</v>
      </c>
      <c r="Q232" s="23"/>
      <c r="R232" s="25">
        <v>-3335</v>
      </c>
      <c r="S232" s="25">
        <v>0</v>
      </c>
      <c r="T232" s="25">
        <v>88333</v>
      </c>
      <c r="U232" s="23"/>
      <c r="V232" s="24">
        <v>583022.5625</v>
      </c>
      <c r="W232" s="24">
        <v>586774.5</v>
      </c>
      <c r="X232" s="23"/>
      <c r="Y232" s="24">
        <v>90567.404984455658</v>
      </c>
      <c r="Z232" s="24">
        <v>90706.517819051107</v>
      </c>
      <c r="AA232" s="24">
        <v>95597.568498396286</v>
      </c>
      <c r="AB232" s="182">
        <f>AB231</f>
        <v>632323.61497305636</v>
      </c>
    </row>
    <row r="233" spans="1:28" x14ac:dyDescent="0.2">
      <c r="A233" s="18" t="s">
        <v>469</v>
      </c>
      <c r="B233" s="18" t="s">
        <v>470</v>
      </c>
      <c r="D233" s="19">
        <v>132031</v>
      </c>
      <c r="E233" s="20">
        <v>0</v>
      </c>
      <c r="F233" s="20">
        <v>132031</v>
      </c>
      <c r="G233" s="21">
        <v>-4.4154209980769132E-2</v>
      </c>
      <c r="I233" s="21">
        <v>-3.9212752411985519E-2</v>
      </c>
      <c r="J233" s="19">
        <v>139690</v>
      </c>
      <c r="K233" s="21">
        <v>5.8009103922563643E-2</v>
      </c>
      <c r="L233" s="21">
        <v>5.3035822235687258E-2</v>
      </c>
      <c r="M233" s="19">
        <v>139783</v>
      </c>
      <c r="N233" s="21">
        <v>5.8713483954525802E-2</v>
      </c>
      <c r="O233" s="21">
        <v>5.3736891256146224E-2</v>
      </c>
      <c r="P233" s="21">
        <v>-3.9381240138802953E-2</v>
      </c>
      <c r="R233" s="20">
        <v>-5086</v>
      </c>
      <c r="S233" s="20">
        <v>0</v>
      </c>
      <c r="T233" s="20">
        <v>134697</v>
      </c>
      <c r="V233" s="19">
        <v>941125.25</v>
      </c>
      <c r="W233" s="19">
        <v>945570</v>
      </c>
      <c r="Y233" s="19">
        <v>138130.02199585317</v>
      </c>
      <c r="Z233" s="19">
        <v>138068.60660837006</v>
      </c>
      <c r="AA233" s="19">
        <v>145513.50217249317</v>
      </c>
      <c r="AB233" s="181">
        <v>962489.16333728854</v>
      </c>
    </row>
    <row r="234" spans="1:28" x14ac:dyDescent="0.2">
      <c r="A234" s="18" t="s">
        <v>471</v>
      </c>
      <c r="B234" s="18" t="s">
        <v>472</v>
      </c>
      <c r="D234" s="19">
        <v>41912</v>
      </c>
      <c r="E234" s="20">
        <v>0</v>
      </c>
      <c r="F234" s="20">
        <v>41912</v>
      </c>
      <c r="G234" s="21">
        <v>-3.8138677976699009E-2</v>
      </c>
      <c r="I234" s="21">
        <v>-3.3269932729793172E-2</v>
      </c>
      <c r="J234" s="19">
        <v>44360</v>
      </c>
      <c r="K234" s="21">
        <v>5.8408093147547246E-2</v>
      </c>
      <c r="L234" s="21">
        <v>5.175718502473825E-2</v>
      </c>
      <c r="M234" s="19">
        <v>44682</v>
      </c>
      <c r="N234" s="21">
        <v>6.6090857033785033E-2</v>
      </c>
      <c r="O234" s="21">
        <v>5.9391671354268594E-2</v>
      </c>
      <c r="P234" s="21">
        <v>-2.8252506235155739E-2</v>
      </c>
      <c r="R234" s="20">
        <v>-1626</v>
      </c>
      <c r="S234" s="20">
        <v>0</v>
      </c>
      <c r="T234" s="20">
        <v>43056</v>
      </c>
      <c r="V234" s="19">
        <v>297486.0625</v>
      </c>
      <c r="W234" s="19">
        <v>299367.25</v>
      </c>
      <c r="Y234" s="19">
        <v>43573.84899502663</v>
      </c>
      <c r="Z234" s="19">
        <v>43628.554447814065</v>
      </c>
      <c r="AA234" s="19">
        <v>45981.080771187168</v>
      </c>
      <c r="AB234" s="181">
        <v>304138.73145835201</v>
      </c>
    </row>
    <row r="235" spans="1:28" ht="25.5" customHeight="1" x14ac:dyDescent="0.2">
      <c r="A235" s="22" t="s">
        <v>473</v>
      </c>
      <c r="B235" s="22" t="s">
        <v>474</v>
      </c>
      <c r="C235" s="54"/>
      <c r="D235" s="24">
        <v>173943</v>
      </c>
      <c r="E235" s="25">
        <v>0</v>
      </c>
      <c r="F235" s="25">
        <v>173943</v>
      </c>
      <c r="G235" s="26">
        <v>-4.2711643668116195E-2</v>
      </c>
      <c r="H235" s="23"/>
      <c r="I235" s="26">
        <v>-3.7786969426657158E-2</v>
      </c>
      <c r="J235" s="24">
        <v>184050</v>
      </c>
      <c r="K235" s="26">
        <v>5.8105241372173655E-2</v>
      </c>
      <c r="L235" s="26">
        <v>5.2728659038129955E-2</v>
      </c>
      <c r="M235" s="24">
        <v>184465</v>
      </c>
      <c r="N235" s="26">
        <v>6.0491080411399167E-2</v>
      </c>
      <c r="O235" s="26">
        <v>5.510237484090541E-2</v>
      </c>
      <c r="P235" s="26">
        <v>-3.6709043334911429E-2</v>
      </c>
      <c r="Q235" s="23"/>
      <c r="R235" s="25">
        <v>-6712</v>
      </c>
      <c r="S235" s="25">
        <v>0</v>
      </c>
      <c r="T235" s="25">
        <v>177753</v>
      </c>
      <c r="U235" s="23"/>
      <c r="V235" s="24">
        <v>1238611.3125</v>
      </c>
      <c r="W235" s="24">
        <v>1244937.25</v>
      </c>
      <c r="X235" s="23"/>
      <c r="Y235" s="24">
        <v>181703.8709908798</v>
      </c>
      <c r="Z235" s="24">
        <v>181697.16105618412</v>
      </c>
      <c r="AA235" s="24">
        <v>191494.58294368035</v>
      </c>
      <c r="AB235" s="182">
        <f>SUM(AB233:AB234)</f>
        <v>1266627.8947956406</v>
      </c>
    </row>
    <row r="236" spans="1:28" x14ac:dyDescent="0.2">
      <c r="A236" s="18" t="s">
        <v>475</v>
      </c>
      <c r="B236" s="18" t="s">
        <v>476</v>
      </c>
      <c r="D236" s="19">
        <v>81789</v>
      </c>
      <c r="E236" s="20">
        <v>0</v>
      </c>
      <c r="F236" s="20">
        <v>81789</v>
      </c>
      <c r="G236" s="21">
        <v>-3.9736733612892428E-2</v>
      </c>
      <c r="I236" s="21">
        <v>-3.5229685344370099E-2</v>
      </c>
      <c r="J236" s="19">
        <v>86600</v>
      </c>
      <c r="K236" s="21">
        <v>5.8822090990231057E-2</v>
      </c>
      <c r="L236" s="21">
        <v>5.2180142577466171E-2</v>
      </c>
      <c r="M236" s="19">
        <v>86831</v>
      </c>
      <c r="N236" s="21">
        <v>6.1646431671740665E-2</v>
      </c>
      <c r="O236" s="21">
        <v>5.4986766283417587E-2</v>
      </c>
      <c r="P236" s="21">
        <v>-3.4254723648821095E-2</v>
      </c>
      <c r="R236" s="20">
        <v>-3159</v>
      </c>
      <c r="S236" s="20">
        <v>0</v>
      </c>
      <c r="T236" s="20">
        <v>83672</v>
      </c>
      <c r="V236" s="19">
        <v>582469.875</v>
      </c>
      <c r="W236" s="19">
        <v>586146.75</v>
      </c>
      <c r="Y236" s="19">
        <v>85173.517370629779</v>
      </c>
      <c r="Z236" s="19">
        <v>85310.769386606262</v>
      </c>
      <c r="AA236" s="19">
        <v>89910.872075987456</v>
      </c>
      <c r="AB236" s="181">
        <v>594709.34825525561</v>
      </c>
    </row>
    <row r="237" spans="1:28" ht="25.5" customHeight="1" x14ac:dyDescent="0.2">
      <c r="A237" s="22" t="s">
        <v>477</v>
      </c>
      <c r="B237" s="22" t="s">
        <v>478</v>
      </c>
      <c r="C237" s="54"/>
      <c r="D237" s="24">
        <v>81789</v>
      </c>
      <c r="E237" s="25">
        <v>0</v>
      </c>
      <c r="F237" s="25">
        <v>81789</v>
      </c>
      <c r="G237" s="26">
        <v>-3.9736733612892428E-2</v>
      </c>
      <c r="H237" s="23"/>
      <c r="I237" s="26">
        <v>-3.5229685344370099E-2</v>
      </c>
      <c r="J237" s="24">
        <v>86600</v>
      </c>
      <c r="K237" s="26">
        <v>5.8822090990231057E-2</v>
      </c>
      <c r="L237" s="26">
        <v>5.2180142577466171E-2</v>
      </c>
      <c r="M237" s="24">
        <v>86831</v>
      </c>
      <c r="N237" s="26">
        <v>6.1646431671740665E-2</v>
      </c>
      <c r="O237" s="26">
        <v>5.4986766283417587E-2</v>
      </c>
      <c r="P237" s="26">
        <v>-3.4254723648821095E-2</v>
      </c>
      <c r="Q237" s="23"/>
      <c r="R237" s="25">
        <v>-3159</v>
      </c>
      <c r="S237" s="25">
        <v>0</v>
      </c>
      <c r="T237" s="25">
        <v>83672</v>
      </c>
      <c r="U237" s="23"/>
      <c r="V237" s="24">
        <v>582469.875</v>
      </c>
      <c r="W237" s="24">
        <v>586146.75</v>
      </c>
      <c r="X237" s="23"/>
      <c r="Y237" s="24">
        <v>85173.517370629779</v>
      </c>
      <c r="Z237" s="24">
        <v>85310.769386606262</v>
      </c>
      <c r="AA237" s="24">
        <v>89910.872075987456</v>
      </c>
      <c r="AB237" s="182">
        <f>AB236</f>
        <v>594709.34825525561</v>
      </c>
    </row>
    <row r="238" spans="1:28" x14ac:dyDescent="0.2">
      <c r="A238" s="18" t="s">
        <v>479</v>
      </c>
      <c r="B238" s="18" t="s">
        <v>480</v>
      </c>
      <c r="D238" s="19">
        <v>137908</v>
      </c>
      <c r="E238" s="20">
        <v>0</v>
      </c>
      <c r="F238" s="20">
        <v>137908</v>
      </c>
      <c r="G238" s="21">
        <v>-2.9850331537694341E-2</v>
      </c>
      <c r="I238" s="21">
        <v>-2.2906941735663877E-2</v>
      </c>
      <c r="J238" s="19">
        <v>145976</v>
      </c>
      <c r="K238" s="21">
        <v>5.8502769962583745E-2</v>
      </c>
      <c r="L238" s="21">
        <v>4.9525135854910918E-2</v>
      </c>
      <c r="M238" s="19">
        <v>145976</v>
      </c>
      <c r="N238" s="21">
        <v>5.8502769962583745E-2</v>
      </c>
      <c r="O238" s="21">
        <v>4.9525135854910918E-2</v>
      </c>
      <c r="P238" s="21">
        <v>-2.6983016301093676E-2</v>
      </c>
      <c r="R238" s="20">
        <v>-5311</v>
      </c>
      <c r="S238" s="20">
        <v>0</v>
      </c>
      <c r="T238" s="20">
        <v>140665</v>
      </c>
      <c r="V238" s="19">
        <v>1026830</v>
      </c>
      <c r="W238" s="19">
        <v>1035613.5</v>
      </c>
      <c r="Y238" s="19">
        <v>142151.26230840772</v>
      </c>
      <c r="Z238" s="19">
        <v>142348.43175124528</v>
      </c>
      <c r="AA238" s="19">
        <v>150024.10281172575</v>
      </c>
      <c r="AB238" s="181">
        <v>992324.224486853</v>
      </c>
    </row>
    <row r="239" spans="1:28" ht="25.5" customHeight="1" x14ac:dyDescent="0.2">
      <c r="A239" s="22" t="s">
        <v>481</v>
      </c>
      <c r="B239" s="22" t="s">
        <v>482</v>
      </c>
      <c r="C239" s="54"/>
      <c r="D239" s="24">
        <v>137908</v>
      </c>
      <c r="E239" s="25">
        <v>0</v>
      </c>
      <c r="F239" s="25">
        <v>137908</v>
      </c>
      <c r="G239" s="26">
        <v>-2.9850331537694341E-2</v>
      </c>
      <c r="H239" s="23"/>
      <c r="I239" s="26">
        <v>-2.2906941735663877E-2</v>
      </c>
      <c r="J239" s="24">
        <v>145976</v>
      </c>
      <c r="K239" s="26">
        <v>5.8502769962583745E-2</v>
      </c>
      <c r="L239" s="26">
        <v>4.9525135854910918E-2</v>
      </c>
      <c r="M239" s="24">
        <v>145976</v>
      </c>
      <c r="N239" s="26">
        <v>5.8502769962583745E-2</v>
      </c>
      <c r="O239" s="26">
        <v>4.9525135854910918E-2</v>
      </c>
      <c r="P239" s="26">
        <v>-2.6983016301093676E-2</v>
      </c>
      <c r="Q239" s="23"/>
      <c r="R239" s="25">
        <v>-5311</v>
      </c>
      <c r="S239" s="25">
        <v>0</v>
      </c>
      <c r="T239" s="25">
        <v>140665</v>
      </c>
      <c r="U239" s="23"/>
      <c r="V239" s="24">
        <v>1026830</v>
      </c>
      <c r="W239" s="24">
        <v>1035613.5</v>
      </c>
      <c r="X239" s="23"/>
      <c r="Y239" s="24">
        <v>142151.26230840772</v>
      </c>
      <c r="Z239" s="24">
        <v>142348.43175124528</v>
      </c>
      <c r="AA239" s="24">
        <v>150024.10281172575</v>
      </c>
      <c r="AB239" s="182">
        <f>AB238</f>
        <v>992324.224486853</v>
      </c>
    </row>
    <row r="240" spans="1:28" x14ac:dyDescent="0.2">
      <c r="A240" s="18" t="s">
        <v>483</v>
      </c>
      <c r="B240" s="18" t="s">
        <v>484</v>
      </c>
      <c r="D240" s="19">
        <v>28607</v>
      </c>
      <c r="E240" s="20">
        <v>0</v>
      </c>
      <c r="F240" s="20">
        <v>28607</v>
      </c>
      <c r="G240" s="21">
        <v>-6.4944854065005497E-3</v>
      </c>
      <c r="I240" s="21">
        <v>-5.1864255070421805E-5</v>
      </c>
      <c r="J240" s="19">
        <v>30046</v>
      </c>
      <c r="K240" s="21">
        <v>5.0302373544936607E-2</v>
      </c>
      <c r="L240" s="21">
        <v>4.4612603379438287E-2</v>
      </c>
      <c r="M240" s="19">
        <v>30325</v>
      </c>
      <c r="N240" s="21">
        <v>6.0055231237109874E-2</v>
      </c>
      <c r="O240" s="21">
        <v>5.4312627220976628E-2</v>
      </c>
      <c r="P240" s="21">
        <v>3.1903189842386048E-4</v>
      </c>
      <c r="R240" s="20">
        <v>-1103</v>
      </c>
      <c r="S240" s="20">
        <v>0</v>
      </c>
      <c r="T240" s="20">
        <v>29222</v>
      </c>
      <c r="V240" s="19">
        <v>210293.578125</v>
      </c>
      <c r="W240" s="19">
        <v>211439</v>
      </c>
      <c r="Y240" s="19">
        <v>28794.002227259683</v>
      </c>
      <c r="Z240" s="19">
        <v>28764.307741478136</v>
      </c>
      <c r="AA240" s="19">
        <v>30315.328443215421</v>
      </c>
      <c r="AB240" s="181">
        <v>200518.67815687243</v>
      </c>
    </row>
    <row r="241" spans="1:28" x14ac:dyDescent="0.2">
      <c r="A241" s="18" t="s">
        <v>485</v>
      </c>
      <c r="B241" s="18" t="s">
        <v>486</v>
      </c>
      <c r="D241" s="19">
        <v>31833</v>
      </c>
      <c r="E241" s="20">
        <v>0</v>
      </c>
      <c r="F241" s="20">
        <v>31833</v>
      </c>
      <c r="G241" s="21">
        <v>-4.4276865087783057E-2</v>
      </c>
      <c r="I241" s="21">
        <v>-3.9759483097086989E-2</v>
      </c>
      <c r="J241" s="19">
        <v>33714</v>
      </c>
      <c r="K241" s="21">
        <v>5.9089623975120187E-2</v>
      </c>
      <c r="L241" s="21">
        <v>5.3142077103126573E-2</v>
      </c>
      <c r="M241" s="19">
        <v>33774</v>
      </c>
      <c r="N241" s="21">
        <v>6.0974460465554658E-2</v>
      </c>
      <c r="O241" s="21">
        <v>5.5016328886545507E-2</v>
      </c>
      <c r="P241" s="21">
        <v>-3.8762164213138273E-2</v>
      </c>
      <c r="R241" s="20">
        <v>-1229</v>
      </c>
      <c r="S241" s="20">
        <v>0</v>
      </c>
      <c r="T241" s="20">
        <v>32545</v>
      </c>
      <c r="V241" s="19">
        <v>240568.46875</v>
      </c>
      <c r="W241" s="19">
        <v>241927.0625</v>
      </c>
      <c r="Y241" s="19">
        <v>33307.763343956154</v>
      </c>
      <c r="Z241" s="19">
        <v>33338.287748935909</v>
      </c>
      <c r="AA241" s="19">
        <v>35135.945280756525</v>
      </c>
      <c r="AB241" s="181">
        <v>232404.3203650747</v>
      </c>
    </row>
    <row r="242" spans="1:28" x14ac:dyDescent="0.2">
      <c r="A242" s="18" t="s">
        <v>487</v>
      </c>
      <c r="B242" s="18" t="s">
        <v>488</v>
      </c>
      <c r="D242" s="19">
        <v>70016</v>
      </c>
      <c r="E242" s="20">
        <v>0</v>
      </c>
      <c r="F242" s="20">
        <v>70016</v>
      </c>
      <c r="G242" s="21">
        <v>-3.274726177656373E-2</v>
      </c>
      <c r="I242" s="21">
        <v>-2.9460483182541908E-2</v>
      </c>
      <c r="J242" s="19">
        <v>73979</v>
      </c>
      <c r="K242" s="21">
        <v>5.6601348263254136E-2</v>
      </c>
      <c r="L242" s="21">
        <v>5.0937177206562323E-2</v>
      </c>
      <c r="M242" s="19">
        <v>74046</v>
      </c>
      <c r="N242" s="21">
        <v>5.7558272394881094E-2</v>
      </c>
      <c r="O242" s="21">
        <v>5.1888971511335757E-2</v>
      </c>
      <c r="P242" s="21">
        <v>-3.1332400616642997E-2</v>
      </c>
      <c r="R242" s="20">
        <v>-2694</v>
      </c>
      <c r="S242" s="20">
        <v>492</v>
      </c>
      <c r="T242" s="20">
        <v>71844</v>
      </c>
      <c r="V242" s="19">
        <v>501744.03125</v>
      </c>
      <c r="W242" s="19">
        <v>504448.25</v>
      </c>
      <c r="Y242" s="19">
        <v>72386.458298995523</v>
      </c>
      <c r="Z242" s="19">
        <v>72530.133685252091</v>
      </c>
      <c r="AA242" s="19">
        <v>76441.082624356233</v>
      </c>
      <c r="AB242" s="181">
        <v>505614.34204571717</v>
      </c>
    </row>
    <row r="243" spans="1:28" ht="25.5" customHeight="1" x14ac:dyDescent="0.2">
      <c r="A243" s="22" t="s">
        <v>489</v>
      </c>
      <c r="B243" s="22" t="s">
        <v>490</v>
      </c>
      <c r="C243" s="54"/>
      <c r="D243" s="24">
        <v>130456</v>
      </c>
      <c r="E243" s="25">
        <v>0</v>
      </c>
      <c r="F243" s="25">
        <v>130456</v>
      </c>
      <c r="G243" s="26">
        <v>-2.9981984698546515E-2</v>
      </c>
      <c r="H243" s="23"/>
      <c r="I243" s="26">
        <v>-2.5725394570370819E-2</v>
      </c>
      <c r="J243" s="24">
        <v>137739</v>
      </c>
      <c r="K243" s="26">
        <v>5.5827252100324909E-2</v>
      </c>
      <c r="L243" s="26">
        <v>5.0086060183806458E-2</v>
      </c>
      <c r="M243" s="24">
        <v>138145</v>
      </c>
      <c r="N243" s="26">
        <v>5.8939412522229784E-2</v>
      </c>
      <c r="O243" s="26">
        <v>5.3181297846593534E-2</v>
      </c>
      <c r="P243" s="26">
        <v>-2.6409853531002558E-2</v>
      </c>
      <c r="Q243" s="23"/>
      <c r="R243" s="25">
        <v>-5026</v>
      </c>
      <c r="S243" s="25">
        <v>492</v>
      </c>
      <c r="T243" s="25">
        <v>133611</v>
      </c>
      <c r="U243" s="23"/>
      <c r="V243" s="24">
        <v>952606.078125</v>
      </c>
      <c r="W243" s="24">
        <v>957814.3125</v>
      </c>
      <c r="X243" s="23"/>
      <c r="Y243" s="24">
        <v>134488.22387021137</v>
      </c>
      <c r="Z243" s="24">
        <v>134632.72917566614</v>
      </c>
      <c r="AA243" s="24">
        <v>141892.35634832818</v>
      </c>
      <c r="AB243" s="182">
        <f>SUM(AB240:AB242)</f>
        <v>938537.34056766424</v>
      </c>
    </row>
    <row r="244" spans="1:28" x14ac:dyDescent="0.2">
      <c r="A244" s="18" t="s">
        <v>491</v>
      </c>
      <c r="B244" s="18" t="s">
        <v>492</v>
      </c>
      <c r="D244" s="19">
        <v>117091</v>
      </c>
      <c r="E244" s="20">
        <v>0</v>
      </c>
      <c r="F244" s="20">
        <v>117091</v>
      </c>
      <c r="G244" s="21">
        <v>-1.2731882061361333E-2</v>
      </c>
      <c r="I244" s="21">
        <v>-7.8519771704910202E-3</v>
      </c>
      <c r="J244" s="19">
        <v>123046</v>
      </c>
      <c r="K244" s="21">
        <v>5.085787976872691E-2</v>
      </c>
      <c r="L244" s="21">
        <v>4.6289128718635109E-2</v>
      </c>
      <c r="M244" s="19">
        <v>123251</v>
      </c>
      <c r="N244" s="21">
        <v>5.2608654806945099E-2</v>
      </c>
      <c r="O244" s="21">
        <v>4.8032292018436173E-2</v>
      </c>
      <c r="P244" s="21">
        <v>-1.3396199069413472E-2</v>
      </c>
      <c r="R244" s="20">
        <v>-4484</v>
      </c>
      <c r="S244" s="20">
        <v>0</v>
      </c>
      <c r="T244" s="20">
        <v>118767</v>
      </c>
      <c r="V244" s="19">
        <v>808390.5625</v>
      </c>
      <c r="W244" s="19">
        <v>811920.5</v>
      </c>
      <c r="Y244" s="19">
        <v>118601.014124187</v>
      </c>
      <c r="Z244" s="19">
        <v>118533.01084684346</v>
      </c>
      <c r="AA244" s="19">
        <v>124924.51365355265</v>
      </c>
      <c r="AB244" s="181">
        <v>826304.69909379026</v>
      </c>
    </row>
    <row r="245" spans="1:28" ht="25.5" customHeight="1" x14ac:dyDescent="0.2">
      <c r="A245" s="22" t="s">
        <v>493</v>
      </c>
      <c r="B245" s="22" t="s">
        <v>494</v>
      </c>
      <c r="C245" s="54"/>
      <c r="D245" s="24">
        <v>117091</v>
      </c>
      <c r="E245" s="25">
        <v>0</v>
      </c>
      <c r="F245" s="25">
        <v>117091</v>
      </c>
      <c r="G245" s="26">
        <v>-1.2731882061361333E-2</v>
      </c>
      <c r="H245" s="23"/>
      <c r="I245" s="26">
        <v>-7.8519771704910202E-3</v>
      </c>
      <c r="J245" s="24">
        <v>123046</v>
      </c>
      <c r="K245" s="26">
        <v>5.085787976872691E-2</v>
      </c>
      <c r="L245" s="26">
        <v>4.6289128718635109E-2</v>
      </c>
      <c r="M245" s="24">
        <v>123251</v>
      </c>
      <c r="N245" s="26">
        <v>5.2608654806945099E-2</v>
      </c>
      <c r="O245" s="26">
        <v>4.8032292018436173E-2</v>
      </c>
      <c r="P245" s="26">
        <v>-1.3396199069413472E-2</v>
      </c>
      <c r="Q245" s="23"/>
      <c r="R245" s="25">
        <v>-4484</v>
      </c>
      <c r="S245" s="25">
        <v>0</v>
      </c>
      <c r="T245" s="25">
        <v>118767</v>
      </c>
      <c r="U245" s="23"/>
      <c r="V245" s="24">
        <v>808390.5625</v>
      </c>
      <c r="W245" s="24">
        <v>811920.5</v>
      </c>
      <c r="X245" s="23"/>
      <c r="Y245" s="24">
        <v>118601.014124187</v>
      </c>
      <c r="Z245" s="24">
        <v>118533.01084684346</v>
      </c>
      <c r="AA245" s="24">
        <v>124924.51365355265</v>
      </c>
      <c r="AB245" s="182">
        <f>AB244</f>
        <v>826304.69909379026</v>
      </c>
    </row>
    <row r="246" spans="1:28" x14ac:dyDescent="0.2">
      <c r="A246" s="18" t="s">
        <v>495</v>
      </c>
      <c r="B246" s="18" t="s">
        <v>496</v>
      </c>
      <c r="D246" s="19">
        <v>90792</v>
      </c>
      <c r="E246" s="20">
        <v>0</v>
      </c>
      <c r="F246" s="20">
        <v>90792</v>
      </c>
      <c r="G246" s="21">
        <v>-2.8749690492985924E-2</v>
      </c>
      <c r="I246" s="21">
        <v>-2.3817658170074307E-2</v>
      </c>
      <c r="J246" s="19">
        <v>95962</v>
      </c>
      <c r="K246" s="21">
        <v>5.6943343025817272E-2</v>
      </c>
      <c r="L246" s="21">
        <v>4.9721978950429513E-2</v>
      </c>
      <c r="M246" s="19">
        <v>96046</v>
      </c>
      <c r="N246" s="21">
        <v>5.78685346726584E-2</v>
      </c>
      <c r="O246" s="21">
        <v>5.0640849401564658E-2</v>
      </c>
      <c r="P246" s="21">
        <v>-2.6856517272003999E-2</v>
      </c>
      <c r="R246" s="20">
        <v>-3494</v>
      </c>
      <c r="S246" s="20">
        <v>0</v>
      </c>
      <c r="T246" s="20">
        <v>92552</v>
      </c>
      <c r="V246" s="19">
        <v>656479.25</v>
      </c>
      <c r="W246" s="19">
        <v>660995.375</v>
      </c>
      <c r="Y246" s="19">
        <v>93479.506890539968</v>
      </c>
      <c r="Z246" s="19">
        <v>93647.039592221365</v>
      </c>
      <c r="AA246" s="19">
        <v>98696.648238095309</v>
      </c>
      <c r="AB246" s="181">
        <v>652822.26713416353</v>
      </c>
    </row>
    <row r="247" spans="1:28" ht="25.5" customHeight="1" x14ac:dyDescent="0.2">
      <c r="A247" s="22" t="s">
        <v>497</v>
      </c>
      <c r="B247" s="22" t="s">
        <v>498</v>
      </c>
      <c r="C247" s="54"/>
      <c r="D247" s="24">
        <v>90792</v>
      </c>
      <c r="E247" s="25">
        <v>0</v>
      </c>
      <c r="F247" s="25">
        <v>90792</v>
      </c>
      <c r="G247" s="26">
        <v>-2.8749690492985924E-2</v>
      </c>
      <c r="H247" s="23"/>
      <c r="I247" s="26">
        <v>-2.3817658170074307E-2</v>
      </c>
      <c r="J247" s="24">
        <v>95962</v>
      </c>
      <c r="K247" s="26">
        <v>5.6943343025817272E-2</v>
      </c>
      <c r="L247" s="26">
        <v>4.9721978950429513E-2</v>
      </c>
      <c r="M247" s="24">
        <v>96046</v>
      </c>
      <c r="N247" s="26">
        <v>5.78685346726584E-2</v>
      </c>
      <c r="O247" s="26">
        <v>5.0640849401564658E-2</v>
      </c>
      <c r="P247" s="26">
        <v>-2.6856517272003999E-2</v>
      </c>
      <c r="Q247" s="23"/>
      <c r="R247" s="25">
        <v>-3494</v>
      </c>
      <c r="S247" s="25">
        <v>0</v>
      </c>
      <c r="T247" s="25">
        <v>92552</v>
      </c>
      <c r="U247" s="23"/>
      <c r="V247" s="24">
        <v>656479.25</v>
      </c>
      <c r="W247" s="24">
        <v>660995.375</v>
      </c>
      <c r="X247" s="23"/>
      <c r="Y247" s="24">
        <v>93479.506890539968</v>
      </c>
      <c r="Z247" s="24">
        <v>93647.039592221365</v>
      </c>
      <c r="AA247" s="24">
        <v>98696.648238095309</v>
      </c>
      <c r="AB247" s="182">
        <f>AB246</f>
        <v>652822.26713416353</v>
      </c>
    </row>
    <row r="248" spans="1:28" ht="25.5" customHeight="1" x14ac:dyDescent="0.2">
      <c r="A248" s="27" t="s">
        <v>499</v>
      </c>
      <c r="B248" s="27" t="s">
        <v>500</v>
      </c>
      <c r="C248" s="54"/>
      <c r="D248" s="28">
        <v>818450</v>
      </c>
      <c r="E248" s="29">
        <v>0</v>
      </c>
      <c r="F248" s="29">
        <v>818450</v>
      </c>
      <c r="G248" s="30">
        <v>-3.2753431153892176E-2</v>
      </c>
      <c r="H248" s="23"/>
      <c r="I248" s="30">
        <v>-2.7650701959437085E-2</v>
      </c>
      <c r="J248" s="28">
        <v>865041</v>
      </c>
      <c r="K248" s="30">
        <v>5.6925896511698992E-2</v>
      </c>
      <c r="L248" s="30">
        <v>5.0496805788973642E-2</v>
      </c>
      <c r="M248" s="28">
        <v>866382</v>
      </c>
      <c r="N248" s="30">
        <v>5.8564359459954751E-2</v>
      </c>
      <c r="O248" s="30">
        <v>5.212530226088985E-2</v>
      </c>
      <c r="P248" s="30">
        <v>-2.9308070986924561E-2</v>
      </c>
      <c r="Q248" s="23"/>
      <c r="R248" s="29">
        <v>-31521</v>
      </c>
      <c r="S248" s="29">
        <v>492</v>
      </c>
      <c r="T248" s="29">
        <v>835353</v>
      </c>
      <c r="U248" s="23"/>
      <c r="V248" s="28">
        <v>5848409.640625</v>
      </c>
      <c r="W248" s="28">
        <v>5884202.1875</v>
      </c>
      <c r="X248" s="23"/>
      <c r="Y248" s="28">
        <v>846164.80053931125</v>
      </c>
      <c r="Z248" s="28">
        <v>846875.65962781769</v>
      </c>
      <c r="AA248" s="28">
        <v>892540.64456976613</v>
      </c>
      <c r="AB248" s="183">
        <f>AB247+AB245+AB243+AB239+AB237+AB235+AB232</f>
        <v>5903649.3893064233</v>
      </c>
    </row>
    <row r="249" spans="1:28" x14ac:dyDescent="0.2">
      <c r="A249" s="23"/>
      <c r="B249" s="23"/>
      <c r="C249" s="54"/>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184"/>
    </row>
    <row r="250" spans="1:28" x14ac:dyDescent="0.2">
      <c r="A250" s="31" t="s">
        <v>501</v>
      </c>
      <c r="B250" s="31" t="s">
        <v>502</v>
      </c>
      <c r="C250" s="55"/>
      <c r="D250" s="32">
        <v>8635381</v>
      </c>
      <c r="E250" s="33">
        <v>0</v>
      </c>
      <c r="F250" s="32">
        <v>8635381</v>
      </c>
      <c r="G250" s="34">
        <v>1.0048314489028431E-3</v>
      </c>
      <c r="H250" s="24"/>
      <c r="I250" s="34">
        <v>6.6102056139032417E-3</v>
      </c>
      <c r="J250" s="32">
        <v>9082869</v>
      </c>
      <c r="K250" s="34">
        <v>5.1820296058737947E-2</v>
      </c>
      <c r="L250" s="34">
        <v>4.5963166575179848E-2</v>
      </c>
      <c r="M250" s="32">
        <v>9097910</v>
      </c>
      <c r="N250" s="34">
        <v>5.3562083711187647E-2</v>
      </c>
      <c r="O250" s="34">
        <v>4.7695254970207435E-2</v>
      </c>
      <c r="P250" s="34">
        <v>6.6326045010844936E-4</v>
      </c>
      <c r="Q250" s="35"/>
      <c r="R250" s="33">
        <v>-330977</v>
      </c>
      <c r="S250" s="33">
        <v>4034</v>
      </c>
      <c r="T250" s="33">
        <v>8770967</v>
      </c>
      <c r="U250" s="109"/>
      <c r="V250" s="32">
        <v>59802739.78125</v>
      </c>
      <c r="W250" s="32">
        <v>60137620.015625</v>
      </c>
      <c r="X250" s="35"/>
      <c r="Y250" s="32">
        <v>8626712.6078709643</v>
      </c>
      <c r="Z250" s="32">
        <v>8626712.6078709718</v>
      </c>
      <c r="AA250" s="32">
        <v>9091879.7157673892</v>
      </c>
      <c r="AB250" s="185">
        <f>SUM(AB248,AB230,AB191,AB153,AB126,AB78,AB44)</f>
        <v>60137620.015625007</v>
      </c>
    </row>
    <row r="252" spans="1:28" x14ac:dyDescent="0.2">
      <c r="Q252" s="74"/>
    </row>
    <row r="254" spans="1:28" x14ac:dyDescent="0.2">
      <c r="A254" s="134" t="s">
        <v>562</v>
      </c>
    </row>
    <row r="256" spans="1:28" x14ac:dyDescent="0.2">
      <c r="A256" s="121" t="s">
        <v>517</v>
      </c>
      <c r="B256" s="122"/>
      <c r="H256" s="74"/>
      <c r="Q256" s="74"/>
      <c r="U256" s="74"/>
      <c r="X256" s="74"/>
    </row>
    <row r="257" spans="1:31" x14ac:dyDescent="0.2">
      <c r="A257" s="78" t="s">
        <v>91</v>
      </c>
      <c r="B257" s="79" t="s">
        <v>92</v>
      </c>
      <c r="D257" s="63">
        <f>INDEX(D$8:D$248,MATCH($A257,$A$8:$A$248,0))</f>
        <v>1356628</v>
      </c>
      <c r="E257" s="64">
        <f t="shared" ref="E257:AB273" si="0">INDEX(E$8:E$248,MATCH($A257,$A$8:$A$248,0))</f>
        <v>0</v>
      </c>
      <c r="F257" s="64">
        <f t="shared" si="0"/>
        <v>1356628</v>
      </c>
      <c r="G257" s="65">
        <f t="shared" si="0"/>
        <v>1.8223150576892833E-2</v>
      </c>
      <c r="H257" s="68"/>
      <c r="I257" s="65">
        <f t="shared" si="0"/>
        <v>2.3507489232137413E-2</v>
      </c>
      <c r="J257" s="63">
        <f t="shared" si="0"/>
        <v>1420551</v>
      </c>
      <c r="K257" s="65">
        <f t="shared" si="0"/>
        <v>4.7119033368027141E-2</v>
      </c>
      <c r="L257" s="65">
        <f t="shared" si="0"/>
        <v>4.4463901258864125E-2</v>
      </c>
      <c r="M257" s="63">
        <f t="shared" si="0"/>
        <v>1423996</v>
      </c>
      <c r="N257" s="65">
        <f t="shared" si="0"/>
        <v>4.9658417782914688E-2</v>
      </c>
      <c r="O257" s="65">
        <f t="shared" si="0"/>
        <v>4.6996846672183734E-2</v>
      </c>
      <c r="P257" s="65">
        <f t="shared" si="0"/>
        <v>1.6782463196172159E-2</v>
      </c>
      <c r="Q257" s="68"/>
      <c r="R257" s="64">
        <f t="shared" si="0"/>
        <v>-51805</v>
      </c>
      <c r="S257" s="64">
        <f t="shared" si="0"/>
        <v>1271</v>
      </c>
      <c r="T257" s="64">
        <f t="shared" si="0"/>
        <v>1373462</v>
      </c>
      <c r="U257" s="68"/>
      <c r="V257" s="63">
        <f t="shared" si="0"/>
        <v>8990065.2109375</v>
      </c>
      <c r="W257" s="63">
        <f t="shared" si="0"/>
        <v>9012918.859375</v>
      </c>
      <c r="X257" s="68"/>
      <c r="Y257" s="63">
        <f t="shared" si="0"/>
        <v>1332348.4142266631</v>
      </c>
      <c r="Z257" s="63">
        <f t="shared" si="0"/>
        <v>1328839.0157381177</v>
      </c>
      <c r="AA257" s="63">
        <f t="shared" si="0"/>
        <v>1400492.2896917257</v>
      </c>
      <c r="AB257" s="187">
        <f t="shared" si="0"/>
        <v>9263460.9987451788</v>
      </c>
      <c r="AD257" s="85"/>
    </row>
    <row r="258" spans="1:31" x14ac:dyDescent="0.2">
      <c r="A258" s="78" t="s">
        <v>159</v>
      </c>
      <c r="B258" s="79" t="s">
        <v>160</v>
      </c>
      <c r="D258" s="57">
        <f t="shared" ref="D258:S290" si="1">INDEX(D$8:D$248,MATCH($A258,$A$8:$A$248,0))</f>
        <v>1126475</v>
      </c>
      <c r="E258" s="58">
        <f t="shared" si="1"/>
        <v>0</v>
      </c>
      <c r="F258" s="58">
        <f t="shared" si="1"/>
        <v>1126475</v>
      </c>
      <c r="G258" s="59">
        <f t="shared" si="1"/>
        <v>1.5486174370673567E-3</v>
      </c>
      <c r="H258" s="68"/>
      <c r="I258" s="59">
        <f t="shared" si="1"/>
        <v>7.3970919077304131E-3</v>
      </c>
      <c r="J258" s="57">
        <f t="shared" si="1"/>
        <v>1182738</v>
      </c>
      <c r="K258" s="59">
        <f t="shared" si="1"/>
        <v>4.9946070707294954E-2</v>
      </c>
      <c r="L258" s="59">
        <f t="shared" si="1"/>
        <v>4.6157979134877403E-2</v>
      </c>
      <c r="M258" s="57">
        <f t="shared" si="1"/>
        <v>1184571</v>
      </c>
      <c r="N258" s="59">
        <f t="shared" si="1"/>
        <v>5.1573270600767884E-2</v>
      </c>
      <c r="O258" s="59">
        <f t="shared" si="1"/>
        <v>4.7779308267579923E-2</v>
      </c>
      <c r="P258" s="59">
        <f t="shared" si="1"/>
        <v>1.5258407288103459E-3</v>
      </c>
      <c r="Q258" s="68"/>
      <c r="R258" s="58">
        <f t="shared" si="1"/>
        <v>-43097</v>
      </c>
      <c r="S258" s="58">
        <f t="shared" si="1"/>
        <v>0</v>
      </c>
      <c r="T258" s="58">
        <f t="shared" si="0"/>
        <v>1141474</v>
      </c>
      <c r="U258" s="68"/>
      <c r="V258" s="57">
        <f t="shared" si="0"/>
        <v>7493338.78125</v>
      </c>
      <c r="W258" s="57">
        <f t="shared" si="0"/>
        <v>7520471.828125</v>
      </c>
      <c r="X258" s="68"/>
      <c r="Y258" s="57">
        <f t="shared" si="0"/>
        <v>1124733.2185257422</v>
      </c>
      <c r="Z258" s="57">
        <f t="shared" si="0"/>
        <v>1122252.5109699855</v>
      </c>
      <c r="AA258" s="57">
        <f t="shared" si="0"/>
        <v>1182766.2870265911</v>
      </c>
      <c r="AB258" s="188">
        <f t="shared" si="0"/>
        <v>7823327.1622746354</v>
      </c>
      <c r="AD258" s="85"/>
    </row>
    <row r="259" spans="1:31" x14ac:dyDescent="0.2">
      <c r="A259" s="78" t="s">
        <v>255</v>
      </c>
      <c r="B259" s="79" t="s">
        <v>256</v>
      </c>
      <c r="D259" s="57">
        <f t="shared" si="1"/>
        <v>1625093</v>
      </c>
      <c r="E259" s="58">
        <f t="shared" si="0"/>
        <v>0</v>
      </c>
      <c r="F259" s="58">
        <f t="shared" si="0"/>
        <v>1625093</v>
      </c>
      <c r="G259" s="59">
        <f t="shared" si="0"/>
        <v>1.8559811059251086E-3</v>
      </c>
      <c r="H259" s="68"/>
      <c r="I259" s="59">
        <f t="shared" si="0"/>
        <v>7.6679426449846044E-3</v>
      </c>
      <c r="J259" s="57">
        <f t="shared" si="0"/>
        <v>1709224</v>
      </c>
      <c r="K259" s="59">
        <f t="shared" si="0"/>
        <v>5.1769960242275426E-2</v>
      </c>
      <c r="L259" s="59">
        <f t="shared" si="0"/>
        <v>4.5934854018260918E-2</v>
      </c>
      <c r="M259" s="57">
        <f t="shared" si="0"/>
        <v>1710522</v>
      </c>
      <c r="N259" s="59">
        <f t="shared" si="0"/>
        <v>5.2568683761483159E-2</v>
      </c>
      <c r="O259" s="59">
        <f t="shared" si="0"/>
        <v>4.6729146305588554E-2</v>
      </c>
      <c r="P259" s="59">
        <f t="shared" si="0"/>
        <v>7.9103971166127884E-4</v>
      </c>
      <c r="Q259" s="68"/>
      <c r="R259" s="58">
        <f t="shared" si="0"/>
        <v>-62216</v>
      </c>
      <c r="S259" s="58">
        <f t="shared" si="0"/>
        <v>350</v>
      </c>
      <c r="T259" s="58">
        <f t="shared" si="0"/>
        <v>1648656</v>
      </c>
      <c r="U259" s="68"/>
      <c r="V259" s="57">
        <f t="shared" si="0"/>
        <v>11149530.0703125</v>
      </c>
      <c r="W259" s="57">
        <f t="shared" si="0"/>
        <v>11211731.546875</v>
      </c>
      <c r="X259" s="68"/>
      <c r="Y259" s="57">
        <f t="shared" si="0"/>
        <v>1622082.4456286603</v>
      </c>
      <c r="Z259" s="57">
        <f t="shared" si="0"/>
        <v>1621723.8530379625</v>
      </c>
      <c r="AA259" s="57">
        <f t="shared" si="0"/>
        <v>1709169.9786728905</v>
      </c>
      <c r="AB259" s="188">
        <f t="shared" si="0"/>
        <v>11305188.578473041</v>
      </c>
      <c r="AD259" s="85"/>
    </row>
    <row r="260" spans="1:31" x14ac:dyDescent="0.2">
      <c r="A260" s="78" t="s">
        <v>309</v>
      </c>
      <c r="B260" s="79" t="s">
        <v>310</v>
      </c>
      <c r="D260" s="57">
        <f t="shared" si="1"/>
        <v>981883</v>
      </c>
      <c r="E260" s="58">
        <f t="shared" si="0"/>
        <v>0</v>
      </c>
      <c r="F260" s="58">
        <f t="shared" si="0"/>
        <v>981883</v>
      </c>
      <c r="G260" s="59">
        <f t="shared" si="0"/>
        <v>-1.8452330641047787E-3</v>
      </c>
      <c r="H260" s="68"/>
      <c r="I260" s="59">
        <f t="shared" si="0"/>
        <v>3.6227873579213199E-3</v>
      </c>
      <c r="J260" s="57">
        <f t="shared" si="0"/>
        <v>1034090</v>
      </c>
      <c r="K260" s="59">
        <f t="shared" si="0"/>
        <v>5.3170286072780515E-2</v>
      </c>
      <c r="L260" s="59">
        <f t="shared" si="0"/>
        <v>4.5744542806653188E-2</v>
      </c>
      <c r="M260" s="57">
        <f t="shared" si="0"/>
        <v>1036253</v>
      </c>
      <c r="N260" s="59">
        <f t="shared" si="0"/>
        <v>5.5373196195473318E-2</v>
      </c>
      <c r="O260" s="59">
        <f t="shared" si="0"/>
        <v>4.7931920545622564E-2</v>
      </c>
      <c r="P260" s="59">
        <f t="shared" si="0"/>
        <v>-2.0811378629209676E-3</v>
      </c>
      <c r="Q260" s="68"/>
      <c r="R260" s="58">
        <f t="shared" si="0"/>
        <v>-37700</v>
      </c>
      <c r="S260" s="58">
        <f t="shared" si="0"/>
        <v>1089</v>
      </c>
      <c r="T260" s="58">
        <f t="shared" si="0"/>
        <v>999642</v>
      </c>
      <c r="U260" s="68"/>
      <c r="V260" s="57">
        <f t="shared" si="0"/>
        <v>6919968.53125</v>
      </c>
      <c r="W260" s="57">
        <f t="shared" si="0"/>
        <v>6969106.640625</v>
      </c>
      <c r="X260" s="68"/>
      <c r="Y260" s="57">
        <f t="shared" si="0"/>
        <v>983698.15235582576</v>
      </c>
      <c r="Z260" s="57">
        <f t="shared" si="0"/>
        <v>985285.7869763677</v>
      </c>
      <c r="AA260" s="57">
        <f t="shared" si="0"/>
        <v>1038414.0828652412</v>
      </c>
      <c r="AB260" s="188">
        <f t="shared" si="0"/>
        <v>6868519.3256489066</v>
      </c>
      <c r="AD260" s="85"/>
    </row>
    <row r="261" spans="1:31" x14ac:dyDescent="0.2">
      <c r="A261" s="78" t="s">
        <v>385</v>
      </c>
      <c r="B261" s="79" t="s">
        <v>386</v>
      </c>
      <c r="D261" s="57">
        <f t="shared" si="1"/>
        <v>1426446</v>
      </c>
      <c r="E261" s="58">
        <f t="shared" si="0"/>
        <v>0</v>
      </c>
      <c r="F261" s="58">
        <f t="shared" si="0"/>
        <v>1426446</v>
      </c>
      <c r="G261" s="59">
        <f t="shared" si="0"/>
        <v>1.6229534515385113E-2</v>
      </c>
      <c r="H261" s="68"/>
      <c r="I261" s="59">
        <f t="shared" si="0"/>
        <v>2.2584690965301579E-2</v>
      </c>
      <c r="J261" s="57">
        <f t="shared" si="0"/>
        <v>1502018</v>
      </c>
      <c r="K261" s="59">
        <f t="shared" si="0"/>
        <v>5.2979222487216537E-2</v>
      </c>
      <c r="L261" s="59">
        <f t="shared" si="0"/>
        <v>4.4459844516174796E-2</v>
      </c>
      <c r="M261" s="57">
        <f t="shared" si="0"/>
        <v>1503358</v>
      </c>
      <c r="N261" s="59">
        <f t="shared" si="0"/>
        <v>5.3918620123019068E-2</v>
      </c>
      <c r="O261" s="59">
        <f t="shared" si="0"/>
        <v>4.5391641732754007E-2</v>
      </c>
      <c r="P261" s="59">
        <f t="shared" si="0"/>
        <v>1.4308252024587187E-2</v>
      </c>
      <c r="Q261" s="68"/>
      <c r="R261" s="58">
        <f t="shared" si="0"/>
        <v>-54694</v>
      </c>
      <c r="S261" s="58">
        <f t="shared" si="0"/>
        <v>0</v>
      </c>
      <c r="T261" s="58">
        <f t="shared" si="0"/>
        <v>1448664</v>
      </c>
      <c r="U261" s="68"/>
      <c r="V261" s="57">
        <f t="shared" si="0"/>
        <v>10044141.40625</v>
      </c>
      <c r="W261" s="57">
        <f t="shared" si="0"/>
        <v>10126068.765625</v>
      </c>
      <c r="X261" s="68"/>
      <c r="Y261" s="57">
        <f t="shared" si="0"/>
        <v>1403665.167712565</v>
      </c>
      <c r="Z261" s="57">
        <f t="shared" si="0"/>
        <v>1406319.8373543534</v>
      </c>
      <c r="AA261" s="57">
        <f t="shared" si="0"/>
        <v>1482151.0098130978</v>
      </c>
      <c r="AB261" s="188">
        <f t="shared" si="0"/>
        <v>9803587.049148703</v>
      </c>
      <c r="AD261" s="85"/>
    </row>
    <row r="262" spans="1:31" x14ac:dyDescent="0.2">
      <c r="A262" s="78" t="s">
        <v>463</v>
      </c>
      <c r="B262" s="79" t="s">
        <v>464</v>
      </c>
      <c r="D262" s="57">
        <f t="shared" si="1"/>
        <v>1300406</v>
      </c>
      <c r="E262" s="58">
        <f t="shared" si="0"/>
        <v>0</v>
      </c>
      <c r="F262" s="58">
        <f t="shared" si="0"/>
        <v>1300406</v>
      </c>
      <c r="G262" s="59">
        <f t="shared" si="0"/>
        <v>-1.0360880843382936E-2</v>
      </c>
      <c r="H262" s="68"/>
      <c r="I262" s="59">
        <f t="shared" si="0"/>
        <v>-5.511978037452292E-3</v>
      </c>
      <c r="J262" s="57">
        <f t="shared" si="0"/>
        <v>1369207</v>
      </c>
      <c r="K262" s="59">
        <f t="shared" si="0"/>
        <v>5.2907322789959466E-2</v>
      </c>
      <c r="L262" s="59">
        <f t="shared" si="0"/>
        <v>4.6661989080765798E-2</v>
      </c>
      <c r="M262" s="57">
        <f t="shared" si="0"/>
        <v>1372828</v>
      </c>
      <c r="N262" s="59">
        <f t="shared" si="0"/>
        <v>5.5691837779893394E-2</v>
      </c>
      <c r="O262" s="59">
        <f t="shared" si="0"/>
        <v>4.9429987683213383E-2</v>
      </c>
      <c r="P262" s="59">
        <f t="shared" si="0"/>
        <v>-9.7504005153168372E-3</v>
      </c>
      <c r="Q262" s="68"/>
      <c r="R262" s="58">
        <f t="shared" si="0"/>
        <v>-49944</v>
      </c>
      <c r="S262" s="58">
        <f t="shared" si="0"/>
        <v>832</v>
      </c>
      <c r="T262" s="58">
        <f t="shared" si="0"/>
        <v>1323716</v>
      </c>
      <c r="U262" s="68"/>
      <c r="V262" s="57">
        <f t="shared" si="0"/>
        <v>9357286.140625</v>
      </c>
      <c r="W262" s="57">
        <f t="shared" si="0"/>
        <v>9413120.1875</v>
      </c>
      <c r="X262" s="68"/>
      <c r="Y262" s="57">
        <f t="shared" si="0"/>
        <v>1314020.4088822019</v>
      </c>
      <c r="Z262" s="57">
        <f t="shared" si="0"/>
        <v>1315415.9441663655</v>
      </c>
      <c r="AA262" s="57">
        <f t="shared" si="0"/>
        <v>1386345.4231280752</v>
      </c>
      <c r="AB262" s="188">
        <f t="shared" si="0"/>
        <v>9169887.5120281111</v>
      </c>
      <c r="AD262" s="84" t="s">
        <v>514</v>
      </c>
      <c r="AE262" s="84" t="s">
        <v>515</v>
      </c>
    </row>
    <row r="263" spans="1:31" x14ac:dyDescent="0.2">
      <c r="A263" s="80" t="s">
        <v>499</v>
      </c>
      <c r="B263" s="81" t="s">
        <v>500</v>
      </c>
      <c r="D263" s="69">
        <f t="shared" si="1"/>
        <v>818450</v>
      </c>
      <c r="E263" s="70">
        <f t="shared" si="0"/>
        <v>0</v>
      </c>
      <c r="F263" s="70">
        <f t="shared" si="0"/>
        <v>818450</v>
      </c>
      <c r="G263" s="71">
        <f t="shared" si="0"/>
        <v>-3.2753431153892176E-2</v>
      </c>
      <c r="H263" s="68"/>
      <c r="I263" s="71">
        <f t="shared" si="0"/>
        <v>-2.7650701959437085E-2</v>
      </c>
      <c r="J263" s="69">
        <f t="shared" si="0"/>
        <v>865041</v>
      </c>
      <c r="K263" s="71">
        <f t="shared" si="0"/>
        <v>5.6925896511698992E-2</v>
      </c>
      <c r="L263" s="71">
        <f t="shared" si="0"/>
        <v>5.0496805788973642E-2</v>
      </c>
      <c r="M263" s="69">
        <f t="shared" si="0"/>
        <v>866382</v>
      </c>
      <c r="N263" s="71">
        <f t="shared" si="0"/>
        <v>5.8564359459954751E-2</v>
      </c>
      <c r="O263" s="71">
        <f t="shared" si="0"/>
        <v>5.212530226088985E-2</v>
      </c>
      <c r="P263" s="71">
        <f t="shared" si="0"/>
        <v>-2.9308070986924561E-2</v>
      </c>
      <c r="Q263" s="68"/>
      <c r="R263" s="70">
        <f t="shared" si="0"/>
        <v>-31521</v>
      </c>
      <c r="S263" s="70">
        <f t="shared" si="0"/>
        <v>492</v>
      </c>
      <c r="T263" s="70">
        <f t="shared" si="0"/>
        <v>835353</v>
      </c>
      <c r="U263" s="68"/>
      <c r="V263" s="69">
        <f t="shared" si="0"/>
        <v>5848409.640625</v>
      </c>
      <c r="W263" s="69">
        <f t="shared" si="0"/>
        <v>5884202.1875</v>
      </c>
      <c r="X263" s="68"/>
      <c r="Y263" s="69">
        <f t="shared" si="0"/>
        <v>846164.80053931125</v>
      </c>
      <c r="Z263" s="69">
        <f t="shared" si="0"/>
        <v>846875.65962781769</v>
      </c>
      <c r="AA263" s="69">
        <f t="shared" si="0"/>
        <v>892540.64456976613</v>
      </c>
      <c r="AB263" s="189">
        <f t="shared" si="0"/>
        <v>5903649.3893064233</v>
      </c>
      <c r="AD263" s="84" t="s">
        <v>516</v>
      </c>
      <c r="AE263" s="84" t="s">
        <v>516</v>
      </c>
    </row>
    <row r="264" spans="1:31" x14ac:dyDescent="0.2">
      <c r="A264" s="31" t="s">
        <v>501</v>
      </c>
      <c r="B264" s="31" t="s">
        <v>502</v>
      </c>
      <c r="C264" s="118"/>
      <c r="D264" s="32">
        <f>SUM(D257:D263)</f>
        <v>8635381</v>
      </c>
      <c r="E264" s="33">
        <f t="shared" ref="E264:AA264" si="2">SUM(E257:E263)</f>
        <v>0</v>
      </c>
      <c r="F264" s="32">
        <f t="shared" si="2"/>
        <v>8635381</v>
      </c>
      <c r="G264" s="34">
        <f>F264/Y264-1</f>
        <v>1.004831448902177E-3</v>
      </c>
      <c r="H264" s="24"/>
      <c r="I264" s="34">
        <f>AD264/AE264-1</f>
        <v>6.6102056139034637E-3</v>
      </c>
      <c r="J264" s="32">
        <f t="shared" si="2"/>
        <v>9082869</v>
      </c>
      <c r="K264" s="34">
        <f t="shared" ref="K264" si="3">J264/F264-1</f>
        <v>5.1820296058737947E-2</v>
      </c>
      <c r="L264" s="34">
        <f>(1+K264)/(W264/V264)-1</f>
        <v>4.5963166575179848E-2</v>
      </c>
      <c r="M264" s="32">
        <f t="shared" si="2"/>
        <v>9097910</v>
      </c>
      <c r="N264" s="34">
        <f t="shared" ref="N264" si="4">M264/F264-1</f>
        <v>5.3562083711187647E-2</v>
      </c>
      <c r="O264" s="34">
        <f>(1+N264)/(W264/V264)-1</f>
        <v>4.7695254970207435E-2</v>
      </c>
      <c r="P264" s="34">
        <f>M264/AA264-1</f>
        <v>6.6326045010844936E-4</v>
      </c>
      <c r="Q264" s="35"/>
      <c r="R264" s="33">
        <f t="shared" ref="R264:T264" si="5">SUM(R257:R263)</f>
        <v>-330977</v>
      </c>
      <c r="S264" s="33">
        <f t="shared" si="5"/>
        <v>4034</v>
      </c>
      <c r="T264" s="33">
        <f t="shared" si="5"/>
        <v>8770967</v>
      </c>
      <c r="U264" s="109"/>
      <c r="V264" s="32">
        <f t="shared" si="2"/>
        <v>59802739.78125</v>
      </c>
      <c r="W264" s="32">
        <f t="shared" si="2"/>
        <v>60137620.015625</v>
      </c>
      <c r="X264" s="35"/>
      <c r="Y264" s="32">
        <f t="shared" si="2"/>
        <v>8626712.6078709699</v>
      </c>
      <c r="Z264" s="32">
        <f t="shared" si="2"/>
        <v>8626712.6078709699</v>
      </c>
      <c r="AA264" s="32">
        <f t="shared" si="2"/>
        <v>9091879.7157673873</v>
      </c>
      <c r="AB264" s="185">
        <f t="shared" ref="AB264" si="6">SUM(AB257:AB263)</f>
        <v>60137620.015625</v>
      </c>
      <c r="AD264" s="85">
        <f>F264/V264*1000</f>
        <v>144.39774885878151</v>
      </c>
      <c r="AE264" s="85">
        <f>Z264/W264*1000</f>
        <v>143.44951804926055</v>
      </c>
    </row>
    <row r="265" spans="1:31"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190"/>
    </row>
    <row r="266" spans="1:31"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190"/>
    </row>
    <row r="267" spans="1:31" x14ac:dyDescent="0.2">
      <c r="A267" s="121" t="s">
        <v>518</v>
      </c>
      <c r="B267" s="123"/>
      <c r="D267" s="75"/>
      <c r="E267" s="75"/>
      <c r="F267" s="75"/>
      <c r="G267" s="75"/>
      <c r="H267" s="62"/>
      <c r="I267" s="75"/>
      <c r="J267" s="75"/>
      <c r="K267" s="75"/>
      <c r="L267" s="75"/>
      <c r="M267" s="75"/>
      <c r="N267" s="75"/>
      <c r="O267" s="75"/>
      <c r="P267" s="75"/>
      <c r="Q267" s="62"/>
      <c r="R267" s="75"/>
      <c r="S267" s="75"/>
      <c r="T267" s="75"/>
      <c r="U267" s="62"/>
      <c r="V267" s="75"/>
      <c r="W267" s="75"/>
      <c r="X267" s="62"/>
      <c r="Y267" s="75"/>
      <c r="Z267" s="75"/>
      <c r="AA267" s="75"/>
      <c r="AB267" s="191"/>
    </row>
    <row r="268" spans="1:31" x14ac:dyDescent="0.2">
      <c r="A268" s="78" t="s">
        <v>489</v>
      </c>
      <c r="B268" s="79" t="s">
        <v>490</v>
      </c>
      <c r="D268" s="63">
        <f t="shared" si="1"/>
        <v>130456</v>
      </c>
      <c r="E268" s="64">
        <f t="shared" si="0"/>
        <v>0</v>
      </c>
      <c r="F268" s="64">
        <f t="shared" si="0"/>
        <v>130456</v>
      </c>
      <c r="G268" s="65">
        <f t="shared" si="0"/>
        <v>-2.9981984698546515E-2</v>
      </c>
      <c r="H268" s="68"/>
      <c r="I268" s="65">
        <f t="shared" si="0"/>
        <v>-2.5725394570370819E-2</v>
      </c>
      <c r="J268" s="63">
        <f t="shared" si="0"/>
        <v>137739</v>
      </c>
      <c r="K268" s="65">
        <f t="shared" si="0"/>
        <v>5.5827252100324909E-2</v>
      </c>
      <c r="L268" s="65">
        <f t="shared" si="0"/>
        <v>5.0086060183806458E-2</v>
      </c>
      <c r="M268" s="63">
        <f t="shared" si="0"/>
        <v>138145</v>
      </c>
      <c r="N268" s="65">
        <f t="shared" si="0"/>
        <v>5.8939412522229784E-2</v>
      </c>
      <c r="O268" s="65">
        <f t="shared" si="0"/>
        <v>5.3181297846593534E-2</v>
      </c>
      <c r="P268" s="65">
        <f t="shared" si="0"/>
        <v>-2.6409853531002558E-2</v>
      </c>
      <c r="Q268" s="68"/>
      <c r="R268" s="64">
        <f t="shared" si="0"/>
        <v>-5026</v>
      </c>
      <c r="S268" s="64">
        <f t="shared" si="0"/>
        <v>492</v>
      </c>
      <c r="T268" s="64">
        <f t="shared" si="0"/>
        <v>133611</v>
      </c>
      <c r="U268" s="68"/>
      <c r="V268" s="63">
        <f t="shared" si="0"/>
        <v>952606.078125</v>
      </c>
      <c r="W268" s="63">
        <f t="shared" si="0"/>
        <v>957814.3125</v>
      </c>
      <c r="X268" s="68"/>
      <c r="Y268" s="63">
        <f t="shared" si="0"/>
        <v>134488.22387021137</v>
      </c>
      <c r="Z268" s="63">
        <f t="shared" si="0"/>
        <v>134632.72917566614</v>
      </c>
      <c r="AA268" s="63">
        <f t="shared" si="0"/>
        <v>141892.35634832818</v>
      </c>
      <c r="AB268" s="187">
        <f t="shared" si="0"/>
        <v>938537.34056766424</v>
      </c>
    </row>
    <row r="269" spans="1:31" x14ac:dyDescent="0.2">
      <c r="A269" s="78" t="s">
        <v>287</v>
      </c>
      <c r="B269" s="79" t="s">
        <v>288</v>
      </c>
      <c r="D269" s="57">
        <f t="shared" si="1"/>
        <v>139433</v>
      </c>
      <c r="E269" s="58">
        <f t="shared" si="0"/>
        <v>0</v>
      </c>
      <c r="F269" s="58">
        <f t="shared" si="0"/>
        <v>139433</v>
      </c>
      <c r="G269" s="59">
        <f t="shared" si="0"/>
        <v>-1.3856192665018363E-2</v>
      </c>
      <c r="H269" s="68"/>
      <c r="I269" s="59">
        <f t="shared" si="0"/>
        <v>-7.9953855273322549E-3</v>
      </c>
      <c r="J269" s="57">
        <f t="shared" si="0"/>
        <v>147389</v>
      </c>
      <c r="K269" s="59">
        <f t="shared" si="0"/>
        <v>5.7059663063980581E-2</v>
      </c>
      <c r="L269" s="59">
        <f t="shared" si="0"/>
        <v>4.6573298457144308E-2</v>
      </c>
      <c r="M269" s="57">
        <f t="shared" si="0"/>
        <v>148162</v>
      </c>
      <c r="N269" s="59">
        <f t="shared" si="0"/>
        <v>6.260354435463622E-2</v>
      </c>
      <c r="O269" s="59">
        <f t="shared" si="0"/>
        <v>5.2062182700251869E-2</v>
      </c>
      <c r="P269" s="59">
        <f t="shared" si="0"/>
        <v>-9.7456683691596879E-3</v>
      </c>
      <c r="Q269" s="68"/>
      <c r="R269" s="58">
        <f t="shared" si="0"/>
        <v>-5390</v>
      </c>
      <c r="S269" s="58">
        <f t="shared" si="0"/>
        <v>187</v>
      </c>
      <c r="T269" s="58">
        <f t="shared" si="0"/>
        <v>142959</v>
      </c>
      <c r="U269" s="68"/>
      <c r="V269" s="57">
        <f t="shared" si="0"/>
        <v>1030424.921875</v>
      </c>
      <c r="W269" s="57">
        <f t="shared" si="0"/>
        <v>1040749.484375</v>
      </c>
      <c r="X269" s="68"/>
      <c r="Y269" s="57">
        <f t="shared" si="0"/>
        <v>141392.15696827494</v>
      </c>
      <c r="Z269" s="57">
        <f t="shared" si="0"/>
        <v>141965.14477631514</v>
      </c>
      <c r="AA269" s="57">
        <f t="shared" si="0"/>
        <v>149620.14834713566</v>
      </c>
      <c r="AB269" s="188">
        <f t="shared" si="0"/>
        <v>989652.29515490145</v>
      </c>
    </row>
    <row r="270" spans="1:31" x14ac:dyDescent="0.2">
      <c r="A270" s="78" t="s">
        <v>229</v>
      </c>
      <c r="B270" s="79" t="s">
        <v>230</v>
      </c>
      <c r="D270" s="57">
        <f t="shared" si="1"/>
        <v>195619</v>
      </c>
      <c r="E270" s="58">
        <f t="shared" si="0"/>
        <v>0</v>
      </c>
      <c r="F270" s="58">
        <f t="shared" si="0"/>
        <v>195619</v>
      </c>
      <c r="G270" s="59">
        <f t="shared" si="0"/>
        <v>-6.7935528704419212E-3</v>
      </c>
      <c r="H270" s="68"/>
      <c r="I270" s="59">
        <f t="shared" si="0"/>
        <v>6.3410802855545789E-4</v>
      </c>
      <c r="J270" s="57">
        <f t="shared" si="0"/>
        <v>205739</v>
      </c>
      <c r="K270" s="59">
        <f t="shared" si="0"/>
        <v>5.1733216098640789E-2</v>
      </c>
      <c r="L270" s="59">
        <f t="shared" si="0"/>
        <v>4.4601131734404831E-2</v>
      </c>
      <c r="M270" s="57">
        <f t="shared" si="0"/>
        <v>205739</v>
      </c>
      <c r="N270" s="59">
        <f t="shared" si="0"/>
        <v>5.1733216098640789E-2</v>
      </c>
      <c r="O270" s="59">
        <f t="shared" si="0"/>
        <v>4.4601131734404831E-2</v>
      </c>
      <c r="P270" s="59">
        <f t="shared" si="0"/>
        <v>-8.2152114762671369E-3</v>
      </c>
      <c r="Q270" s="68"/>
      <c r="R270" s="58">
        <f t="shared" si="0"/>
        <v>-7485</v>
      </c>
      <c r="S270" s="58">
        <f t="shared" si="0"/>
        <v>0</v>
      </c>
      <c r="T270" s="58">
        <f t="shared" si="0"/>
        <v>198254</v>
      </c>
      <c r="U270" s="68"/>
      <c r="V270" s="57">
        <f t="shared" si="0"/>
        <v>1329445</v>
      </c>
      <c r="W270" s="57">
        <f t="shared" si="0"/>
        <v>1338521.875</v>
      </c>
      <c r="X270" s="68"/>
      <c r="Y270" s="57">
        <f t="shared" si="0"/>
        <v>196957.0380512065</v>
      </c>
      <c r="Z270" s="57">
        <f t="shared" si="0"/>
        <v>196829.79050646487</v>
      </c>
      <c r="AA270" s="57">
        <f t="shared" si="0"/>
        <v>207443.18967247073</v>
      </c>
      <c r="AB270" s="188">
        <f t="shared" si="0"/>
        <v>1372118.8692936113</v>
      </c>
    </row>
    <row r="271" spans="1:31" x14ac:dyDescent="0.2">
      <c r="A271" s="78" t="s">
        <v>481</v>
      </c>
      <c r="B271" s="79" t="s">
        <v>482</v>
      </c>
      <c r="D271" s="57">
        <f t="shared" si="1"/>
        <v>137908</v>
      </c>
      <c r="E271" s="58">
        <f t="shared" si="0"/>
        <v>0</v>
      </c>
      <c r="F271" s="58">
        <f t="shared" si="0"/>
        <v>137908</v>
      </c>
      <c r="G271" s="59">
        <f t="shared" si="0"/>
        <v>-2.9850331537694341E-2</v>
      </c>
      <c r="H271" s="68"/>
      <c r="I271" s="59">
        <f t="shared" si="0"/>
        <v>-2.2906941735663877E-2</v>
      </c>
      <c r="J271" s="57">
        <f t="shared" si="0"/>
        <v>145976</v>
      </c>
      <c r="K271" s="59">
        <f t="shared" si="0"/>
        <v>5.8502769962583745E-2</v>
      </c>
      <c r="L271" s="59">
        <f t="shared" si="0"/>
        <v>4.9525135854910918E-2</v>
      </c>
      <c r="M271" s="57">
        <f t="shared" si="0"/>
        <v>145976</v>
      </c>
      <c r="N271" s="59">
        <f t="shared" si="0"/>
        <v>5.8502769962583745E-2</v>
      </c>
      <c r="O271" s="59">
        <f t="shared" si="0"/>
        <v>4.9525135854910918E-2</v>
      </c>
      <c r="P271" s="59">
        <f t="shared" si="0"/>
        <v>-2.6983016301093676E-2</v>
      </c>
      <c r="Q271" s="68"/>
      <c r="R271" s="58">
        <f t="shared" si="0"/>
        <v>-5311</v>
      </c>
      <c r="S271" s="58">
        <f t="shared" si="0"/>
        <v>0</v>
      </c>
      <c r="T271" s="58">
        <f t="shared" si="0"/>
        <v>140665</v>
      </c>
      <c r="U271" s="68"/>
      <c r="V271" s="57">
        <f t="shared" si="0"/>
        <v>1026830</v>
      </c>
      <c r="W271" s="57">
        <f t="shared" si="0"/>
        <v>1035613.5</v>
      </c>
      <c r="X271" s="68"/>
      <c r="Y271" s="57">
        <f t="shared" si="0"/>
        <v>142151.26230840772</v>
      </c>
      <c r="Z271" s="57">
        <f t="shared" si="0"/>
        <v>142348.43175124528</v>
      </c>
      <c r="AA271" s="57">
        <f t="shared" si="0"/>
        <v>150024.10281172575</v>
      </c>
      <c r="AB271" s="188">
        <f t="shared" si="0"/>
        <v>992324.224486853</v>
      </c>
    </row>
    <row r="272" spans="1:31" x14ac:dyDescent="0.2">
      <c r="A272" s="78" t="s">
        <v>461</v>
      </c>
      <c r="B272" s="79" t="s">
        <v>462</v>
      </c>
      <c r="D272" s="57">
        <f t="shared" si="1"/>
        <v>255014</v>
      </c>
      <c r="E272" s="58">
        <f t="shared" si="0"/>
        <v>0</v>
      </c>
      <c r="F272" s="58">
        <f t="shared" si="0"/>
        <v>255014</v>
      </c>
      <c r="G272" s="59">
        <f t="shared" si="0"/>
        <v>-1.9905398403974317E-3</v>
      </c>
      <c r="H272" s="68"/>
      <c r="I272" s="59">
        <f t="shared" si="0"/>
        <v>2.6385108397133372E-3</v>
      </c>
      <c r="J272" s="57">
        <f t="shared" si="0"/>
        <v>267836</v>
      </c>
      <c r="K272" s="59">
        <f t="shared" si="0"/>
        <v>5.02795924929611E-2</v>
      </c>
      <c r="L272" s="59">
        <f t="shared" si="0"/>
        <v>4.5162479041399139E-2</v>
      </c>
      <c r="M272" s="57">
        <f t="shared" si="0"/>
        <v>268462</v>
      </c>
      <c r="N272" s="59">
        <f t="shared" si="0"/>
        <v>5.2734359682213627E-2</v>
      </c>
      <c r="O272" s="59">
        <f t="shared" si="0"/>
        <v>4.7605286251333423E-2</v>
      </c>
      <c r="P272" s="59">
        <f t="shared" si="0"/>
        <v>-3.3705608719934999E-3</v>
      </c>
      <c r="Q272" s="68"/>
      <c r="R272" s="58">
        <f t="shared" si="0"/>
        <v>-9767</v>
      </c>
      <c r="S272" s="58">
        <f t="shared" si="0"/>
        <v>0</v>
      </c>
      <c r="T272" s="58">
        <f t="shared" si="0"/>
        <v>258695</v>
      </c>
      <c r="U272" s="68"/>
      <c r="V272" s="57">
        <f t="shared" si="0"/>
        <v>1868783.9375</v>
      </c>
      <c r="W272" s="57">
        <f t="shared" si="0"/>
        <v>1877933.5</v>
      </c>
      <c r="X272" s="68"/>
      <c r="Y272" s="57">
        <f t="shared" si="0"/>
        <v>255522.62797109951</v>
      </c>
      <c r="Z272" s="57">
        <f t="shared" si="0"/>
        <v>255588.17587228818</v>
      </c>
      <c r="AA272" s="57">
        <f t="shared" si="0"/>
        <v>269369.92773852719</v>
      </c>
      <c r="AB272" s="188">
        <f t="shared" si="0"/>
        <v>1781729.0664198624</v>
      </c>
    </row>
    <row r="273" spans="1:28" x14ac:dyDescent="0.2">
      <c r="A273" s="78" t="s">
        <v>259</v>
      </c>
      <c r="B273" s="79" t="s">
        <v>260</v>
      </c>
      <c r="D273" s="57">
        <f t="shared" si="1"/>
        <v>138368</v>
      </c>
      <c r="E273" s="58">
        <f t="shared" si="0"/>
        <v>0</v>
      </c>
      <c r="F273" s="58">
        <f t="shared" si="0"/>
        <v>138368</v>
      </c>
      <c r="G273" s="59">
        <f t="shared" si="0"/>
        <v>1.5750206030961333E-2</v>
      </c>
      <c r="H273" s="68"/>
      <c r="I273" s="59">
        <f t="shared" si="0"/>
        <v>2.0750134672397502E-2</v>
      </c>
      <c r="J273" s="57">
        <f t="shared" si="0"/>
        <v>145253</v>
      </c>
      <c r="K273" s="59">
        <f t="shared" si="0"/>
        <v>4.9758614708603099E-2</v>
      </c>
      <c r="L273" s="59">
        <f t="shared" si="0"/>
        <v>4.4603042105177515E-2</v>
      </c>
      <c r="M273" s="57">
        <f t="shared" si="0"/>
        <v>145253</v>
      </c>
      <c r="N273" s="59">
        <f t="shared" si="0"/>
        <v>4.9758614708603099E-2</v>
      </c>
      <c r="O273" s="59">
        <f t="shared" si="0"/>
        <v>4.4603042105177515E-2</v>
      </c>
      <c r="P273" s="59">
        <f t="shared" si="0"/>
        <v>1.1724765071626342E-2</v>
      </c>
      <c r="Q273" s="68"/>
      <c r="R273" s="58">
        <f t="shared" si="0"/>
        <v>-5285</v>
      </c>
      <c r="S273" s="58">
        <f t="shared" si="0"/>
        <v>506</v>
      </c>
      <c r="T273" s="58">
        <f t="shared" si="0"/>
        <v>140474</v>
      </c>
      <c r="U273" s="68"/>
      <c r="V273" s="57">
        <f t="shared" si="0"/>
        <v>978624.0625</v>
      </c>
      <c r="W273" s="57">
        <f t="shared" si="0"/>
        <v>983454</v>
      </c>
      <c r="X273" s="68"/>
      <c r="Y273" s="57">
        <f t="shared" si="0"/>
        <v>136222.46806197779</v>
      </c>
      <c r="Z273" s="57">
        <f t="shared" si="0"/>
        <v>136224.23533117742</v>
      </c>
      <c r="AA273" s="57">
        <f t="shared" si="0"/>
        <v>143569.67923950803</v>
      </c>
      <c r="AB273" s="188">
        <f t="shared" si="0"/>
        <v>949631.87875192461</v>
      </c>
    </row>
    <row r="274" spans="1:28" x14ac:dyDescent="0.2">
      <c r="A274" s="78" t="s">
        <v>157</v>
      </c>
      <c r="B274" s="79" t="s">
        <v>158</v>
      </c>
      <c r="D274" s="57">
        <f t="shared" si="1"/>
        <v>403079</v>
      </c>
      <c r="E274" s="58">
        <f t="shared" si="1"/>
        <v>0</v>
      </c>
      <c r="F274" s="58">
        <f t="shared" si="1"/>
        <v>403079</v>
      </c>
      <c r="G274" s="59">
        <f t="shared" si="1"/>
        <v>7.7271476817111218E-3</v>
      </c>
      <c r="H274" s="68"/>
      <c r="I274" s="59">
        <f t="shared" si="1"/>
        <v>1.3295291996848535E-2</v>
      </c>
      <c r="J274" s="57">
        <f t="shared" si="1"/>
        <v>423011</v>
      </c>
      <c r="K274" s="59">
        <f t="shared" si="1"/>
        <v>4.9449363524271872E-2</v>
      </c>
      <c r="L274" s="59">
        <f t="shared" si="1"/>
        <v>4.6079378801596738E-2</v>
      </c>
      <c r="M274" s="57">
        <f t="shared" si="1"/>
        <v>423530</v>
      </c>
      <c r="N274" s="59">
        <f t="shared" si="1"/>
        <v>5.073695230959685E-2</v>
      </c>
      <c r="O274" s="59">
        <f t="shared" si="1"/>
        <v>4.7362832890492701E-2</v>
      </c>
      <c r="P274" s="59">
        <f t="shared" si="1"/>
        <v>6.9892441373147207E-3</v>
      </c>
      <c r="Q274" s="68"/>
      <c r="R274" s="58">
        <f t="shared" si="1"/>
        <v>-15409</v>
      </c>
      <c r="S274" s="58">
        <f t="shared" si="1"/>
        <v>0</v>
      </c>
      <c r="T274" s="58">
        <f t="shared" ref="T274:T289" si="7">INDEX(T$8:T$248,MATCH($A274,$A$8:$A$248,0))</f>
        <v>408121</v>
      </c>
      <c r="U274" s="68"/>
      <c r="V274" s="57">
        <f t="shared" ref="V274:AB289" si="8">INDEX(V$8:V$248,MATCH($A274,$A$8:$A$248,0))</f>
        <v>2645000.03125</v>
      </c>
      <c r="W274" s="57">
        <f t="shared" si="8"/>
        <v>2653521</v>
      </c>
      <c r="X274" s="68"/>
      <c r="Y274" s="57">
        <f t="shared" si="8"/>
        <v>399988.23186145996</v>
      </c>
      <c r="Z274" s="57">
        <f t="shared" si="8"/>
        <v>399071.7588513068</v>
      </c>
      <c r="AA274" s="57">
        <f t="shared" si="8"/>
        <v>420590.39107496833</v>
      </c>
      <c r="AB274" s="188">
        <f t="shared" si="8"/>
        <v>2781966.5362296007</v>
      </c>
    </row>
    <row r="275" spans="1:28" x14ac:dyDescent="0.2">
      <c r="A275" s="78" t="s">
        <v>467</v>
      </c>
      <c r="B275" s="79" t="s">
        <v>468</v>
      </c>
      <c r="D275" s="57">
        <f t="shared" si="1"/>
        <v>86471</v>
      </c>
      <c r="E275" s="58">
        <f t="shared" si="1"/>
        <v>0</v>
      </c>
      <c r="F275" s="58">
        <f t="shared" si="1"/>
        <v>86471</v>
      </c>
      <c r="G275" s="59">
        <f t="shared" si="1"/>
        <v>-4.5230455539260861E-2</v>
      </c>
      <c r="H275" s="68"/>
      <c r="I275" s="59">
        <f t="shared" si="1"/>
        <v>-4.0559920517052817E-2</v>
      </c>
      <c r="J275" s="57">
        <f t="shared" si="1"/>
        <v>91668</v>
      </c>
      <c r="K275" s="59">
        <f t="shared" si="1"/>
        <v>6.010107434862566E-2</v>
      </c>
      <c r="L275" s="59">
        <f t="shared" si="1"/>
        <v>5.3322604979832544E-2</v>
      </c>
      <c r="M275" s="57">
        <f t="shared" si="1"/>
        <v>91668</v>
      </c>
      <c r="N275" s="59">
        <f t="shared" si="1"/>
        <v>6.010107434862566E-2</v>
      </c>
      <c r="O275" s="59">
        <f t="shared" si="1"/>
        <v>5.3322604979832544E-2</v>
      </c>
      <c r="P275" s="59">
        <f t="shared" si="1"/>
        <v>-4.1105318473264374E-2</v>
      </c>
      <c r="Q275" s="68"/>
      <c r="R275" s="58">
        <f t="shared" si="1"/>
        <v>-3335</v>
      </c>
      <c r="S275" s="58">
        <f t="shared" si="1"/>
        <v>0</v>
      </c>
      <c r="T275" s="58">
        <f t="shared" si="7"/>
        <v>88333</v>
      </c>
      <c r="U275" s="68"/>
      <c r="V275" s="57">
        <f t="shared" si="8"/>
        <v>583022.5625</v>
      </c>
      <c r="W275" s="57">
        <f t="shared" si="8"/>
        <v>586774.5</v>
      </c>
      <c r="X275" s="68"/>
      <c r="Y275" s="57">
        <f t="shared" si="8"/>
        <v>90567.404984455658</v>
      </c>
      <c r="Z275" s="57">
        <f t="shared" si="8"/>
        <v>90706.517819051107</v>
      </c>
      <c r="AA275" s="57">
        <f t="shared" si="8"/>
        <v>95597.568498396286</v>
      </c>
      <c r="AB275" s="188">
        <f t="shared" si="8"/>
        <v>632323.61497305636</v>
      </c>
    </row>
    <row r="276" spans="1:28" x14ac:dyDescent="0.2">
      <c r="A276" s="78" t="s">
        <v>237</v>
      </c>
      <c r="B276" s="79" t="s">
        <v>238</v>
      </c>
      <c r="D276" s="57">
        <f t="shared" si="1"/>
        <v>146086</v>
      </c>
      <c r="E276" s="58">
        <f t="shared" si="1"/>
        <v>0</v>
      </c>
      <c r="F276" s="58">
        <f t="shared" si="1"/>
        <v>146086</v>
      </c>
      <c r="G276" s="59">
        <f t="shared" si="1"/>
        <v>-6.5566236871675843E-3</v>
      </c>
      <c r="H276" s="68"/>
      <c r="I276" s="59">
        <f t="shared" si="1"/>
        <v>1.7644015773043975E-4</v>
      </c>
      <c r="J276" s="57">
        <f t="shared" si="1"/>
        <v>153974</v>
      </c>
      <c r="K276" s="59">
        <f t="shared" si="1"/>
        <v>5.399559163780232E-2</v>
      </c>
      <c r="L276" s="59">
        <f t="shared" si="1"/>
        <v>4.5620083624518415E-2</v>
      </c>
      <c r="M276" s="57">
        <f t="shared" si="1"/>
        <v>153997</v>
      </c>
      <c r="N276" s="59">
        <f t="shared" si="1"/>
        <v>5.4153033144859863E-2</v>
      </c>
      <c r="O276" s="59">
        <f t="shared" si="1"/>
        <v>4.5776274032791164E-2</v>
      </c>
      <c r="P276" s="59">
        <f t="shared" si="1"/>
        <v>-7.553616542516628E-3</v>
      </c>
      <c r="Q276" s="68"/>
      <c r="R276" s="58">
        <f t="shared" si="1"/>
        <v>-5602</v>
      </c>
      <c r="S276" s="58">
        <f t="shared" si="1"/>
        <v>0</v>
      </c>
      <c r="T276" s="58">
        <f t="shared" si="7"/>
        <v>148395</v>
      </c>
      <c r="U276" s="68"/>
      <c r="V276" s="57">
        <f t="shared" si="8"/>
        <v>1010801.65625</v>
      </c>
      <c r="W276" s="57">
        <f t="shared" si="8"/>
        <v>1018898.265625</v>
      </c>
      <c r="X276" s="68"/>
      <c r="Y276" s="57">
        <f t="shared" si="8"/>
        <v>147050.15251316945</v>
      </c>
      <c r="Z276" s="57">
        <f t="shared" si="8"/>
        <v>147230.18427692587</v>
      </c>
      <c r="AA276" s="57">
        <f t="shared" si="8"/>
        <v>155169.08778840571</v>
      </c>
      <c r="AB276" s="188">
        <f t="shared" si="8"/>
        <v>1026355.3776901994</v>
      </c>
    </row>
    <row r="277" spans="1:28" x14ac:dyDescent="0.2">
      <c r="A277" s="78" t="s">
        <v>43</v>
      </c>
      <c r="B277" s="79" t="s">
        <v>44</v>
      </c>
      <c r="D277" s="57">
        <f t="shared" si="1"/>
        <v>497048</v>
      </c>
      <c r="E277" s="58">
        <f t="shared" si="1"/>
        <v>0</v>
      </c>
      <c r="F277" s="58">
        <f t="shared" si="1"/>
        <v>497048</v>
      </c>
      <c r="G277" s="59">
        <f t="shared" si="1"/>
        <v>1.0698010885510145E-2</v>
      </c>
      <c r="H277" s="68"/>
      <c r="I277" s="59">
        <f t="shared" si="1"/>
        <v>1.5516881553811146E-2</v>
      </c>
      <c r="J277" s="57">
        <f t="shared" si="1"/>
        <v>520050</v>
      </c>
      <c r="K277" s="59">
        <f t="shared" si="1"/>
        <v>4.6277220711078204E-2</v>
      </c>
      <c r="L277" s="59">
        <f t="shared" si="1"/>
        <v>4.4932186442447231E-2</v>
      </c>
      <c r="M277" s="57">
        <f t="shared" si="1"/>
        <v>522360</v>
      </c>
      <c r="N277" s="59">
        <f t="shared" si="1"/>
        <v>5.0924659187844945E-2</v>
      </c>
      <c r="O277" s="59">
        <f t="shared" si="1"/>
        <v>4.9573650437605421E-2</v>
      </c>
      <c r="P277" s="59">
        <f t="shared" si="1"/>
        <v>1.1327263577860069E-2</v>
      </c>
      <c r="Q277" s="68"/>
      <c r="R277" s="58">
        <f t="shared" si="1"/>
        <v>-19004</v>
      </c>
      <c r="S277" s="58">
        <f t="shared" si="1"/>
        <v>412</v>
      </c>
      <c r="T277" s="58">
        <f t="shared" si="7"/>
        <v>503768</v>
      </c>
      <c r="U277" s="68"/>
      <c r="V277" s="57">
        <f t="shared" si="8"/>
        <v>3244414.78125</v>
      </c>
      <c r="W277" s="57">
        <f t="shared" si="8"/>
        <v>3248590.984375</v>
      </c>
      <c r="X277" s="68"/>
      <c r="Y277" s="57">
        <f t="shared" si="8"/>
        <v>491786.85883087642</v>
      </c>
      <c r="Z277" s="57">
        <f t="shared" si="8"/>
        <v>490083.23550724261</v>
      </c>
      <c r="AA277" s="57">
        <f t="shared" si="8"/>
        <v>516509.36231265217</v>
      </c>
      <c r="AB277" s="188">
        <f t="shared" si="8"/>
        <v>3416416.0477621686</v>
      </c>
    </row>
    <row r="278" spans="1:28" x14ac:dyDescent="0.2">
      <c r="A278" s="78" t="s">
        <v>473</v>
      </c>
      <c r="B278" s="79" t="s">
        <v>474</v>
      </c>
      <c r="D278" s="57">
        <f t="shared" si="1"/>
        <v>173943</v>
      </c>
      <c r="E278" s="58">
        <f t="shared" si="1"/>
        <v>0</v>
      </c>
      <c r="F278" s="58">
        <f t="shared" si="1"/>
        <v>173943</v>
      </c>
      <c r="G278" s="59">
        <f t="shared" si="1"/>
        <v>-4.2711643668116195E-2</v>
      </c>
      <c r="H278" s="68"/>
      <c r="I278" s="59">
        <f t="shared" si="1"/>
        <v>-3.7786969426657158E-2</v>
      </c>
      <c r="J278" s="57">
        <f t="shared" si="1"/>
        <v>184050</v>
      </c>
      <c r="K278" s="59">
        <f t="shared" si="1"/>
        <v>5.8105241372173655E-2</v>
      </c>
      <c r="L278" s="59">
        <f t="shared" si="1"/>
        <v>5.2728659038129955E-2</v>
      </c>
      <c r="M278" s="57">
        <f t="shared" si="1"/>
        <v>184465</v>
      </c>
      <c r="N278" s="59">
        <f t="shared" si="1"/>
        <v>6.0491080411399167E-2</v>
      </c>
      <c r="O278" s="59">
        <f t="shared" si="1"/>
        <v>5.510237484090541E-2</v>
      </c>
      <c r="P278" s="59">
        <f t="shared" si="1"/>
        <v>-3.6709043334911429E-2</v>
      </c>
      <c r="Q278" s="68"/>
      <c r="R278" s="58">
        <f t="shared" si="1"/>
        <v>-6712</v>
      </c>
      <c r="S278" s="58">
        <f t="shared" si="1"/>
        <v>0</v>
      </c>
      <c r="T278" s="58">
        <f t="shared" si="7"/>
        <v>177753</v>
      </c>
      <c r="U278" s="68"/>
      <c r="V278" s="57">
        <f t="shared" si="8"/>
        <v>1238611.3125</v>
      </c>
      <c r="W278" s="57">
        <f t="shared" si="8"/>
        <v>1244937.25</v>
      </c>
      <c r="X278" s="68"/>
      <c r="Y278" s="57">
        <f t="shared" si="8"/>
        <v>181703.8709908798</v>
      </c>
      <c r="Z278" s="57">
        <f t="shared" si="8"/>
        <v>181697.16105618412</v>
      </c>
      <c r="AA278" s="57">
        <f t="shared" si="8"/>
        <v>191494.58294368035</v>
      </c>
      <c r="AB278" s="188">
        <f t="shared" si="8"/>
        <v>1266627.8947956406</v>
      </c>
    </row>
    <row r="279" spans="1:28" x14ac:dyDescent="0.2">
      <c r="A279" s="78" t="s">
        <v>493</v>
      </c>
      <c r="B279" s="79" t="s">
        <v>494</v>
      </c>
      <c r="D279" s="57">
        <f t="shared" si="1"/>
        <v>117091</v>
      </c>
      <c r="E279" s="58">
        <f t="shared" si="1"/>
        <v>0</v>
      </c>
      <c r="F279" s="58">
        <f t="shared" si="1"/>
        <v>117091</v>
      </c>
      <c r="G279" s="59">
        <f t="shared" si="1"/>
        <v>-1.2731882061361333E-2</v>
      </c>
      <c r="H279" s="68"/>
      <c r="I279" s="59">
        <f t="shared" si="1"/>
        <v>-7.8519771704910202E-3</v>
      </c>
      <c r="J279" s="57">
        <f t="shared" si="1"/>
        <v>123046</v>
      </c>
      <c r="K279" s="59">
        <f t="shared" si="1"/>
        <v>5.085787976872691E-2</v>
      </c>
      <c r="L279" s="59">
        <f t="shared" si="1"/>
        <v>4.6289128718635109E-2</v>
      </c>
      <c r="M279" s="57">
        <f t="shared" si="1"/>
        <v>123251</v>
      </c>
      <c r="N279" s="59">
        <f t="shared" si="1"/>
        <v>5.2608654806945099E-2</v>
      </c>
      <c r="O279" s="59">
        <f t="shared" si="1"/>
        <v>4.8032292018436173E-2</v>
      </c>
      <c r="P279" s="59">
        <f t="shared" si="1"/>
        <v>-1.3396199069413472E-2</v>
      </c>
      <c r="Q279" s="68"/>
      <c r="R279" s="58">
        <f t="shared" si="1"/>
        <v>-4484</v>
      </c>
      <c r="S279" s="58">
        <f t="shared" si="1"/>
        <v>0</v>
      </c>
      <c r="T279" s="58">
        <f t="shared" si="7"/>
        <v>118767</v>
      </c>
      <c r="U279" s="68"/>
      <c r="V279" s="57">
        <f t="shared" si="8"/>
        <v>808390.5625</v>
      </c>
      <c r="W279" s="57">
        <f t="shared" si="8"/>
        <v>811920.5</v>
      </c>
      <c r="X279" s="68"/>
      <c r="Y279" s="57">
        <f t="shared" si="8"/>
        <v>118601.014124187</v>
      </c>
      <c r="Z279" s="57">
        <f t="shared" si="8"/>
        <v>118533.01084684346</v>
      </c>
      <c r="AA279" s="57">
        <f t="shared" si="8"/>
        <v>124924.51365355265</v>
      </c>
      <c r="AB279" s="188">
        <f t="shared" si="8"/>
        <v>826304.69909379026</v>
      </c>
    </row>
    <row r="280" spans="1:28" x14ac:dyDescent="0.2">
      <c r="A280" s="78" t="s">
        <v>355</v>
      </c>
      <c r="B280" s="79" t="s">
        <v>356</v>
      </c>
      <c r="D280" s="57">
        <f t="shared" si="1"/>
        <v>324958</v>
      </c>
      <c r="E280" s="58">
        <f t="shared" si="1"/>
        <v>0</v>
      </c>
      <c r="F280" s="58">
        <f t="shared" si="1"/>
        <v>324958</v>
      </c>
      <c r="G280" s="59">
        <f t="shared" si="1"/>
        <v>2.4257729279539619E-2</v>
      </c>
      <c r="H280" s="68"/>
      <c r="I280" s="59">
        <f t="shared" si="1"/>
        <v>3.1806160060313227E-2</v>
      </c>
      <c r="J280" s="57">
        <f t="shared" si="1"/>
        <v>343172</v>
      </c>
      <c r="K280" s="59">
        <f t="shared" si="1"/>
        <v>5.6050320349091187E-2</v>
      </c>
      <c r="L280" s="59">
        <f t="shared" si="1"/>
        <v>4.392945759856226E-2</v>
      </c>
      <c r="M280" s="57">
        <f t="shared" si="1"/>
        <v>343476</v>
      </c>
      <c r="N280" s="59">
        <f t="shared" si="1"/>
        <v>5.6985825860572659E-2</v>
      </c>
      <c r="O280" s="59">
        <f t="shared" si="1"/>
        <v>4.4854225805496251E-2</v>
      </c>
      <c r="P280" s="59">
        <f t="shared" si="1"/>
        <v>2.2928947047342163E-2</v>
      </c>
      <c r="Q280" s="68"/>
      <c r="R280" s="58">
        <f t="shared" si="1"/>
        <v>-12496</v>
      </c>
      <c r="S280" s="58">
        <f t="shared" si="1"/>
        <v>0</v>
      </c>
      <c r="T280" s="58">
        <f t="shared" si="7"/>
        <v>330980</v>
      </c>
      <c r="U280" s="68"/>
      <c r="V280" s="57">
        <f t="shared" si="8"/>
        <v>2236693.28125</v>
      </c>
      <c r="W280" s="57">
        <f t="shared" si="8"/>
        <v>2262663.09375</v>
      </c>
      <c r="X280" s="68"/>
      <c r="Y280" s="57">
        <f t="shared" si="8"/>
        <v>317261.94561262883</v>
      </c>
      <c r="Z280" s="57">
        <f t="shared" si="8"/>
        <v>318597.65634949913</v>
      </c>
      <c r="AA280" s="57">
        <f t="shared" si="8"/>
        <v>335776.9872398611</v>
      </c>
      <c r="AB280" s="188">
        <f t="shared" si="8"/>
        <v>2220974.0449604909</v>
      </c>
    </row>
    <row r="281" spans="1:28" x14ac:dyDescent="0.2">
      <c r="A281" s="78" t="s">
        <v>429</v>
      </c>
      <c r="B281" s="79" t="s">
        <v>430</v>
      </c>
      <c r="D281" s="57">
        <f t="shared" si="1"/>
        <v>106228</v>
      </c>
      <c r="E281" s="58">
        <f t="shared" si="1"/>
        <v>0</v>
      </c>
      <c r="F281" s="58">
        <f t="shared" si="1"/>
        <v>106228</v>
      </c>
      <c r="G281" s="59">
        <f t="shared" si="1"/>
        <v>5.6459024964037319E-3</v>
      </c>
      <c r="H281" s="68"/>
      <c r="I281" s="59">
        <f t="shared" si="1"/>
        <v>9.7889172850424977E-3</v>
      </c>
      <c r="J281" s="57">
        <f t="shared" si="1"/>
        <v>111525</v>
      </c>
      <c r="K281" s="59">
        <f t="shared" si="1"/>
        <v>4.9864442519862884E-2</v>
      </c>
      <c r="L281" s="59">
        <f t="shared" si="1"/>
        <v>4.5654824184631959E-2</v>
      </c>
      <c r="M281" s="57">
        <f t="shared" si="1"/>
        <v>111587</v>
      </c>
      <c r="N281" s="59">
        <f t="shared" si="1"/>
        <v>5.0448092781564258E-2</v>
      </c>
      <c r="O281" s="59">
        <f t="shared" si="1"/>
        <v>4.6236134196731893E-2</v>
      </c>
      <c r="P281" s="59">
        <f t="shared" si="1"/>
        <v>2.4251722966741607E-3</v>
      </c>
      <c r="Q281" s="68"/>
      <c r="R281" s="58">
        <f t="shared" si="1"/>
        <v>-4060</v>
      </c>
      <c r="S281" s="58">
        <f t="shared" si="1"/>
        <v>0</v>
      </c>
      <c r="T281" s="58">
        <f t="shared" si="7"/>
        <v>107527</v>
      </c>
      <c r="U281" s="68"/>
      <c r="V281" s="57">
        <f t="shared" si="8"/>
        <v>791092.671875</v>
      </c>
      <c r="W281" s="57">
        <f t="shared" si="8"/>
        <v>794277.46875</v>
      </c>
      <c r="X281" s="68"/>
      <c r="Y281" s="57">
        <f t="shared" si="8"/>
        <v>105631.61420565713</v>
      </c>
      <c r="Z281" s="57">
        <f t="shared" si="8"/>
        <v>105621.73242817805</v>
      </c>
      <c r="AA281" s="57">
        <f t="shared" si="8"/>
        <v>111317.03700570592</v>
      </c>
      <c r="AB281" s="188">
        <f t="shared" si="8"/>
        <v>736298.97028937784</v>
      </c>
    </row>
    <row r="282" spans="1:28" x14ac:dyDescent="0.2">
      <c r="A282" s="78" t="s">
        <v>497</v>
      </c>
      <c r="B282" s="79" t="s">
        <v>498</v>
      </c>
      <c r="D282" s="57">
        <f t="shared" si="1"/>
        <v>90792</v>
      </c>
      <c r="E282" s="58">
        <f t="shared" si="1"/>
        <v>0</v>
      </c>
      <c r="F282" s="58">
        <f t="shared" si="1"/>
        <v>90792</v>
      </c>
      <c r="G282" s="59">
        <f t="shared" si="1"/>
        <v>-2.8749690492985924E-2</v>
      </c>
      <c r="H282" s="68"/>
      <c r="I282" s="59">
        <f t="shared" si="1"/>
        <v>-2.3817658170074307E-2</v>
      </c>
      <c r="J282" s="57">
        <f t="shared" si="1"/>
        <v>95962</v>
      </c>
      <c r="K282" s="59">
        <f t="shared" si="1"/>
        <v>5.6943343025817272E-2</v>
      </c>
      <c r="L282" s="59">
        <f t="shared" si="1"/>
        <v>4.9721978950429513E-2</v>
      </c>
      <c r="M282" s="57">
        <f t="shared" si="1"/>
        <v>96046</v>
      </c>
      <c r="N282" s="59">
        <f t="shared" si="1"/>
        <v>5.78685346726584E-2</v>
      </c>
      <c r="O282" s="59">
        <f t="shared" si="1"/>
        <v>5.0640849401564658E-2</v>
      </c>
      <c r="P282" s="59">
        <f t="shared" si="1"/>
        <v>-2.6856517272003999E-2</v>
      </c>
      <c r="Q282" s="68"/>
      <c r="R282" s="58">
        <f t="shared" si="1"/>
        <v>-3494</v>
      </c>
      <c r="S282" s="58">
        <f t="shared" si="1"/>
        <v>0</v>
      </c>
      <c r="T282" s="58">
        <f t="shared" si="7"/>
        <v>92552</v>
      </c>
      <c r="U282" s="68"/>
      <c r="V282" s="57">
        <f t="shared" si="8"/>
        <v>656479.25</v>
      </c>
      <c r="W282" s="57">
        <f t="shared" si="8"/>
        <v>660995.375</v>
      </c>
      <c r="X282" s="68"/>
      <c r="Y282" s="57">
        <f t="shared" si="8"/>
        <v>93479.506890539968</v>
      </c>
      <c r="Z282" s="57">
        <f t="shared" si="8"/>
        <v>93647.039592221365</v>
      </c>
      <c r="AA282" s="57">
        <f t="shared" si="8"/>
        <v>98696.648238095309</v>
      </c>
      <c r="AB282" s="188">
        <f t="shared" si="8"/>
        <v>652822.26713416353</v>
      </c>
    </row>
    <row r="283" spans="1:28" x14ac:dyDescent="0.2">
      <c r="A283" s="78" t="s">
        <v>131</v>
      </c>
      <c r="B283" s="79" t="s">
        <v>132</v>
      </c>
      <c r="D283" s="57">
        <f t="shared" si="1"/>
        <v>460409</v>
      </c>
      <c r="E283" s="58">
        <f t="shared" si="1"/>
        <v>0</v>
      </c>
      <c r="F283" s="58">
        <f t="shared" si="1"/>
        <v>460409</v>
      </c>
      <c r="G283" s="59">
        <f t="shared" si="1"/>
        <v>1.471654803571143E-3</v>
      </c>
      <c r="H283" s="68"/>
      <c r="I283" s="59">
        <f t="shared" si="1"/>
        <v>8.005534922347346E-3</v>
      </c>
      <c r="J283" s="57">
        <f t="shared" si="1"/>
        <v>484055</v>
      </c>
      <c r="K283" s="59">
        <f t="shared" si="1"/>
        <v>5.1358683257712201E-2</v>
      </c>
      <c r="L283" s="59">
        <f t="shared" si="1"/>
        <v>4.5917693051026998E-2</v>
      </c>
      <c r="M283" s="57">
        <f t="shared" si="1"/>
        <v>484186</v>
      </c>
      <c r="N283" s="59">
        <f t="shared" si="1"/>
        <v>5.1643212882458878E-2</v>
      </c>
      <c r="O283" s="59">
        <f t="shared" si="1"/>
        <v>4.6200750178398309E-2</v>
      </c>
      <c r="P283" s="59">
        <f t="shared" si="1"/>
        <v>6.2095255754868184E-4</v>
      </c>
      <c r="Q283" s="68"/>
      <c r="R283" s="58">
        <f t="shared" si="1"/>
        <v>-17615</v>
      </c>
      <c r="S283" s="58">
        <f t="shared" si="1"/>
        <v>0</v>
      </c>
      <c r="T283" s="58">
        <f t="shared" si="7"/>
        <v>466571</v>
      </c>
      <c r="U283" s="68"/>
      <c r="V283" s="57">
        <f t="shared" si="8"/>
        <v>3081738.90625</v>
      </c>
      <c r="W283" s="57">
        <f t="shared" si="8"/>
        <v>3097770.484375</v>
      </c>
      <c r="X283" s="68"/>
      <c r="Y283" s="57">
        <f t="shared" si="8"/>
        <v>459732.4325572697</v>
      </c>
      <c r="Z283" s="57">
        <f t="shared" si="8"/>
        <v>459128.53373381268</v>
      </c>
      <c r="AA283" s="57">
        <f t="shared" si="8"/>
        <v>483885.53004255932</v>
      </c>
      <c r="AB283" s="188">
        <f t="shared" si="8"/>
        <v>3200627.9280502563</v>
      </c>
    </row>
    <row r="284" spans="1:28" x14ac:dyDescent="0.2">
      <c r="A284" s="78" t="s">
        <v>453</v>
      </c>
      <c r="B284" s="79" t="s">
        <v>454</v>
      </c>
      <c r="D284" s="57">
        <f t="shared" si="1"/>
        <v>264098</v>
      </c>
      <c r="E284" s="58">
        <f t="shared" si="1"/>
        <v>0</v>
      </c>
      <c r="F284" s="58">
        <f t="shared" si="1"/>
        <v>264098</v>
      </c>
      <c r="G284" s="59">
        <f t="shared" si="1"/>
        <v>-1.4366463482908265E-2</v>
      </c>
      <c r="H284" s="68"/>
      <c r="I284" s="59">
        <f t="shared" si="1"/>
        <v>-9.9741479819397405E-3</v>
      </c>
      <c r="J284" s="57">
        <f t="shared" si="1"/>
        <v>277901</v>
      </c>
      <c r="K284" s="59">
        <f t="shared" si="1"/>
        <v>5.2264689622791627E-2</v>
      </c>
      <c r="L284" s="59">
        <f t="shared" si="1"/>
        <v>4.7277743768981084E-2</v>
      </c>
      <c r="M284" s="57">
        <f t="shared" si="1"/>
        <v>278139</v>
      </c>
      <c r="N284" s="59">
        <f t="shared" si="1"/>
        <v>5.3165870245136304E-2</v>
      </c>
      <c r="O284" s="59">
        <f t="shared" si="1"/>
        <v>4.8174653470698603E-2</v>
      </c>
      <c r="P284" s="59">
        <f t="shared" si="1"/>
        <v>-1.5372780440590428E-2</v>
      </c>
      <c r="Q284" s="68"/>
      <c r="R284" s="58">
        <f t="shared" si="1"/>
        <v>-10117</v>
      </c>
      <c r="S284" s="58">
        <f t="shared" si="1"/>
        <v>0</v>
      </c>
      <c r="T284" s="58">
        <f t="shared" si="7"/>
        <v>268022</v>
      </c>
      <c r="U284" s="68"/>
      <c r="V284" s="57">
        <f t="shared" si="8"/>
        <v>1890247.78125</v>
      </c>
      <c r="W284" s="57">
        <f t="shared" si="8"/>
        <v>1899248.796875</v>
      </c>
      <c r="X284" s="68"/>
      <c r="Y284" s="57">
        <f t="shared" si="8"/>
        <v>267947.45736152242</v>
      </c>
      <c r="Z284" s="57">
        <f t="shared" si="8"/>
        <v>268028.946950785</v>
      </c>
      <c r="AA284" s="57">
        <f t="shared" si="8"/>
        <v>282481.52648517949</v>
      </c>
      <c r="AB284" s="188">
        <f t="shared" si="8"/>
        <v>1868454.8445728756</v>
      </c>
    </row>
    <row r="285" spans="1:28" x14ac:dyDescent="0.2">
      <c r="A285" s="78" t="s">
        <v>109</v>
      </c>
      <c r="B285" s="79" t="s">
        <v>110</v>
      </c>
      <c r="D285" s="57">
        <f t="shared" si="1"/>
        <v>262987</v>
      </c>
      <c r="E285" s="58">
        <f t="shared" si="1"/>
        <v>0</v>
      </c>
      <c r="F285" s="58">
        <f t="shared" si="1"/>
        <v>262987</v>
      </c>
      <c r="G285" s="59">
        <f t="shared" si="1"/>
        <v>-7.643238313134737E-3</v>
      </c>
      <c r="H285" s="68"/>
      <c r="I285" s="59">
        <f t="shared" si="1"/>
        <v>-2.5792972624850696E-3</v>
      </c>
      <c r="J285" s="57">
        <f t="shared" si="1"/>
        <v>275672</v>
      </c>
      <c r="K285" s="59">
        <f t="shared" si="1"/>
        <v>4.8234323369596321E-2</v>
      </c>
      <c r="L285" s="59">
        <f t="shared" si="1"/>
        <v>4.6705384456720012E-2</v>
      </c>
      <c r="M285" s="57">
        <f t="shared" si="1"/>
        <v>276855</v>
      </c>
      <c r="N285" s="59">
        <f t="shared" si="1"/>
        <v>5.2732644579389865E-2</v>
      </c>
      <c r="O285" s="59">
        <f t="shared" si="1"/>
        <v>5.1197144482447277E-2</v>
      </c>
      <c r="P285" s="59">
        <f t="shared" si="1"/>
        <v>-5.1577994961298224E-3</v>
      </c>
      <c r="Q285" s="68"/>
      <c r="R285" s="58">
        <f t="shared" si="1"/>
        <v>-10073</v>
      </c>
      <c r="S285" s="58">
        <f t="shared" si="1"/>
        <v>0</v>
      </c>
      <c r="T285" s="58">
        <f t="shared" si="7"/>
        <v>266782</v>
      </c>
      <c r="U285" s="68"/>
      <c r="V285" s="57">
        <f t="shared" si="8"/>
        <v>1766599.84375</v>
      </c>
      <c r="W285" s="57">
        <f t="shared" si="8"/>
        <v>1769180.34375</v>
      </c>
      <c r="X285" s="68"/>
      <c r="Y285" s="57">
        <f t="shared" si="8"/>
        <v>265012.5541070124</v>
      </c>
      <c r="Z285" s="57">
        <f t="shared" si="8"/>
        <v>264052.21838486602</v>
      </c>
      <c r="AA285" s="57">
        <f t="shared" si="8"/>
        <v>278290.36590906355</v>
      </c>
      <c r="AB285" s="188">
        <f t="shared" si="8"/>
        <v>1840732.6979947786</v>
      </c>
    </row>
    <row r="286" spans="1:28" x14ac:dyDescent="0.2">
      <c r="A286" s="78" t="s">
        <v>247</v>
      </c>
      <c r="B286" s="79" t="s">
        <v>248</v>
      </c>
      <c r="D286" s="57">
        <f t="shared" si="1"/>
        <v>125174</v>
      </c>
      <c r="E286" s="58">
        <f t="shared" si="1"/>
        <v>0</v>
      </c>
      <c r="F286" s="58">
        <f t="shared" si="1"/>
        <v>125174</v>
      </c>
      <c r="G286" s="59">
        <f t="shared" si="1"/>
        <v>4.8061013463739144E-2</v>
      </c>
      <c r="H286" s="68"/>
      <c r="I286" s="59">
        <f t="shared" si="1"/>
        <v>5.2770121356161548E-2</v>
      </c>
      <c r="J286" s="57">
        <f t="shared" si="1"/>
        <v>131183</v>
      </c>
      <c r="K286" s="59">
        <f t="shared" si="1"/>
        <v>4.8005176793902926E-2</v>
      </c>
      <c r="L286" s="59">
        <f t="shared" si="1"/>
        <v>4.3155002193283831E-2</v>
      </c>
      <c r="M286" s="57">
        <f t="shared" si="1"/>
        <v>131183</v>
      </c>
      <c r="N286" s="59">
        <f t="shared" si="1"/>
        <v>4.8005176793902926E-2</v>
      </c>
      <c r="O286" s="59">
        <f t="shared" si="1"/>
        <v>4.3155002193283831E-2</v>
      </c>
      <c r="P286" s="59">
        <f t="shared" si="1"/>
        <v>4.2015176586832848E-2</v>
      </c>
      <c r="Q286" s="68"/>
      <c r="R286" s="58">
        <f t="shared" si="1"/>
        <v>-4773</v>
      </c>
      <c r="S286" s="58">
        <f t="shared" si="1"/>
        <v>0</v>
      </c>
      <c r="T286" s="58">
        <f t="shared" si="7"/>
        <v>126410</v>
      </c>
      <c r="U286" s="68"/>
      <c r="V286" s="57">
        <f t="shared" si="8"/>
        <v>800985.828125</v>
      </c>
      <c r="W286" s="57">
        <f t="shared" si="8"/>
        <v>804710.03125</v>
      </c>
      <c r="X286" s="68"/>
      <c r="Y286" s="57">
        <f t="shared" si="8"/>
        <v>119433.88637872538</v>
      </c>
      <c r="Z286" s="57">
        <f t="shared" si="8"/>
        <v>119452.4778125747</v>
      </c>
      <c r="AA286" s="57">
        <f t="shared" si="8"/>
        <v>125893.5598516864</v>
      </c>
      <c r="AB286" s="188">
        <f t="shared" si="8"/>
        <v>832714.38926378777</v>
      </c>
    </row>
    <row r="287" spans="1:28" x14ac:dyDescent="0.2">
      <c r="A287" s="78" t="s">
        <v>295</v>
      </c>
      <c r="B287" s="79" t="s">
        <v>296</v>
      </c>
      <c r="D287" s="57">
        <f t="shared" si="1"/>
        <v>212518</v>
      </c>
      <c r="E287" s="58">
        <f t="shared" si="1"/>
        <v>0</v>
      </c>
      <c r="F287" s="58">
        <f t="shared" si="1"/>
        <v>212518</v>
      </c>
      <c r="G287" s="59">
        <f t="shared" si="1"/>
        <v>2.0915957264411311E-4</v>
      </c>
      <c r="H287" s="68"/>
      <c r="I287" s="59">
        <f t="shared" si="1"/>
        <v>6.2070649331080752E-3</v>
      </c>
      <c r="J287" s="57">
        <f t="shared" si="1"/>
        <v>223753</v>
      </c>
      <c r="K287" s="59">
        <f t="shared" si="1"/>
        <v>5.286611016478604E-2</v>
      </c>
      <c r="L287" s="59">
        <f t="shared" si="1"/>
        <v>4.4615196938964985E-2</v>
      </c>
      <c r="M287" s="57">
        <f t="shared" si="1"/>
        <v>224492</v>
      </c>
      <c r="N287" s="59">
        <f t="shared" si="1"/>
        <v>5.6343462671397226E-2</v>
      </c>
      <c r="O287" s="59">
        <f t="shared" si="1"/>
        <v>4.8065298750059826E-2</v>
      </c>
      <c r="P287" s="59">
        <f t="shared" si="1"/>
        <v>6.1579211143603096E-4</v>
      </c>
      <c r="Q287" s="68"/>
      <c r="R287" s="58">
        <f t="shared" si="1"/>
        <v>-8167</v>
      </c>
      <c r="S287" s="58">
        <f t="shared" si="1"/>
        <v>0</v>
      </c>
      <c r="T287" s="58">
        <f t="shared" si="7"/>
        <v>216325</v>
      </c>
      <c r="U287" s="68"/>
      <c r="V287" s="57">
        <f t="shared" si="8"/>
        <v>1583275.40625</v>
      </c>
      <c r="W287" s="57">
        <f t="shared" si="8"/>
        <v>1595780.9375</v>
      </c>
      <c r="X287" s="68"/>
      <c r="Y287" s="57">
        <f t="shared" si="8"/>
        <v>212473.55912117605</v>
      </c>
      <c r="Z287" s="57">
        <f t="shared" si="8"/>
        <v>212875.2470297424</v>
      </c>
      <c r="AA287" s="57">
        <f t="shared" si="8"/>
        <v>224353.84467228045</v>
      </c>
      <c r="AB287" s="188">
        <f t="shared" si="8"/>
        <v>1483973.2466486301</v>
      </c>
    </row>
    <row r="288" spans="1:28" x14ac:dyDescent="0.2">
      <c r="A288" s="78" t="s">
        <v>77</v>
      </c>
      <c r="B288" s="79" t="s">
        <v>78</v>
      </c>
      <c r="D288" s="57">
        <f t="shared" si="1"/>
        <v>221247</v>
      </c>
      <c r="E288" s="58">
        <f t="shared" si="1"/>
        <v>0</v>
      </c>
      <c r="F288" s="58">
        <f t="shared" si="1"/>
        <v>221247</v>
      </c>
      <c r="G288" s="59">
        <f t="shared" si="1"/>
        <v>2.1766638273157835E-2</v>
      </c>
      <c r="H288" s="68"/>
      <c r="I288" s="59">
        <f t="shared" si="1"/>
        <v>2.6505885918273187E-2</v>
      </c>
      <c r="J288" s="57">
        <f t="shared" si="1"/>
        <v>231519</v>
      </c>
      <c r="K288" s="59">
        <f t="shared" si="1"/>
        <v>4.6427748172856553E-2</v>
      </c>
      <c r="L288" s="59">
        <f t="shared" si="1"/>
        <v>4.4209446554246856E-2</v>
      </c>
      <c r="M288" s="57">
        <f t="shared" si="1"/>
        <v>232043</v>
      </c>
      <c r="N288" s="59">
        <f t="shared" si="1"/>
        <v>4.879614186859027E-2</v>
      </c>
      <c r="O288" s="59">
        <f t="shared" si="1"/>
        <v>4.6572819538729604E-2</v>
      </c>
      <c r="P288" s="59">
        <f t="shared" si="1"/>
        <v>1.9348161860343494E-2</v>
      </c>
      <c r="Q288" s="68"/>
      <c r="R288" s="58">
        <f t="shared" si="1"/>
        <v>-8444</v>
      </c>
      <c r="S288" s="58">
        <f t="shared" si="1"/>
        <v>859</v>
      </c>
      <c r="T288" s="58">
        <f t="shared" si="7"/>
        <v>224458</v>
      </c>
      <c r="U288" s="68"/>
      <c r="V288" s="57">
        <f t="shared" si="8"/>
        <v>1434607.1875</v>
      </c>
      <c r="W288" s="57">
        <f t="shared" si="8"/>
        <v>1437654.84375</v>
      </c>
      <c r="X288" s="68"/>
      <c r="Y288" s="57">
        <f t="shared" si="8"/>
        <v>216533.78737626399</v>
      </c>
      <c r="Z288" s="57">
        <f t="shared" si="8"/>
        <v>215991.95541037514</v>
      </c>
      <c r="AA288" s="57">
        <f t="shared" si="8"/>
        <v>227638.61130284864</v>
      </c>
      <c r="AB288" s="188">
        <f t="shared" si="8"/>
        <v>1505700.1121203036</v>
      </c>
    </row>
    <row r="289" spans="1:28" x14ac:dyDescent="0.2">
      <c r="A289" s="78" t="s">
        <v>183</v>
      </c>
      <c r="B289" s="79" t="s">
        <v>184</v>
      </c>
      <c r="D289" s="57">
        <f t="shared" si="1"/>
        <v>150679</v>
      </c>
      <c r="E289" s="58">
        <f t="shared" si="1"/>
        <v>0</v>
      </c>
      <c r="F289" s="58">
        <f t="shared" si="1"/>
        <v>150679</v>
      </c>
      <c r="G289" s="59">
        <f t="shared" si="1"/>
        <v>5.2965549478807272E-3</v>
      </c>
      <c r="H289" s="68"/>
      <c r="I289" s="59">
        <f t="shared" si="1"/>
        <v>1.0049002281275143E-2</v>
      </c>
      <c r="J289" s="57">
        <f t="shared" si="1"/>
        <v>158020</v>
      </c>
      <c r="K289" s="59">
        <f t="shared" si="1"/>
        <v>4.8719463229779825E-2</v>
      </c>
      <c r="L289" s="59">
        <f t="shared" si="1"/>
        <v>4.4602909854977169E-2</v>
      </c>
      <c r="M289" s="57">
        <f t="shared" si="1"/>
        <v>158297</v>
      </c>
      <c r="N289" s="59">
        <f t="shared" si="1"/>
        <v>5.0557808321000319E-2</v>
      </c>
      <c r="O289" s="59">
        <f t="shared" si="1"/>
        <v>4.6434038864152205E-2</v>
      </c>
      <c r="P289" s="59">
        <f t="shared" si="1"/>
        <v>2.8730269406891384E-3</v>
      </c>
      <c r="Q289" s="68"/>
      <c r="R289" s="58">
        <f t="shared" si="1"/>
        <v>-5759</v>
      </c>
      <c r="S289" s="58">
        <f t="shared" si="1"/>
        <v>0</v>
      </c>
      <c r="T289" s="58">
        <f t="shared" si="7"/>
        <v>152538</v>
      </c>
      <c r="U289" s="68"/>
      <c r="V289" s="57">
        <f t="shared" si="8"/>
        <v>1058006.75</v>
      </c>
      <c r="W289" s="57">
        <f t="shared" si="8"/>
        <v>1062176.125</v>
      </c>
      <c r="X289" s="68"/>
      <c r="Y289" s="57">
        <f t="shared" si="8"/>
        <v>149885.12519851606</v>
      </c>
      <c r="Z289" s="57">
        <f t="shared" si="8"/>
        <v>149767.77651179401</v>
      </c>
      <c r="AA289" s="57">
        <f t="shared" si="8"/>
        <v>157843.51133950864</v>
      </c>
      <c r="AB289" s="188">
        <f t="shared" si="8"/>
        <v>1044045.1703738997</v>
      </c>
    </row>
    <row r="290" spans="1:28" x14ac:dyDescent="0.2">
      <c r="A290" s="78" t="s">
        <v>403</v>
      </c>
      <c r="B290" s="79" t="s">
        <v>404</v>
      </c>
      <c r="D290" s="57">
        <f t="shared" si="1"/>
        <v>271292</v>
      </c>
      <c r="E290" s="58">
        <f t="shared" si="1"/>
        <v>0</v>
      </c>
      <c r="F290" s="58">
        <f t="shared" si="1"/>
        <v>271292</v>
      </c>
      <c r="G290" s="59">
        <f t="shared" si="1"/>
        <v>-1.5256379276601284E-2</v>
      </c>
      <c r="H290" s="68"/>
      <c r="I290" s="59">
        <f t="shared" si="1"/>
        <v>-9.830744599484742E-3</v>
      </c>
      <c r="J290" s="57">
        <f t="shared" si="1"/>
        <v>286354</v>
      </c>
      <c r="K290" s="59">
        <f t="shared" ref="K290:AB305" si="9">INDEX(K$8:K$248,MATCH($A290,$A$8:$A$248,0))</f>
        <v>5.5519514029164219E-2</v>
      </c>
      <c r="L290" s="59">
        <f t="shared" si="9"/>
        <v>4.7159744885649113E-2</v>
      </c>
      <c r="M290" s="57">
        <f t="shared" si="9"/>
        <v>287284</v>
      </c>
      <c r="N290" s="59">
        <f t="shared" si="9"/>
        <v>5.8947554664346979E-2</v>
      </c>
      <c r="O290" s="59">
        <f t="shared" si="9"/>
        <v>5.0560635261699849E-2</v>
      </c>
      <c r="P290" s="59">
        <f t="shared" si="9"/>
        <v>-1.2988506943958145E-2</v>
      </c>
      <c r="Q290" s="68"/>
      <c r="R290" s="58">
        <f t="shared" si="9"/>
        <v>-10452</v>
      </c>
      <c r="S290" s="58">
        <f t="shared" si="9"/>
        <v>832</v>
      </c>
      <c r="T290" s="58">
        <f t="shared" si="9"/>
        <v>277664</v>
      </c>
      <c r="U290" s="68"/>
      <c r="V290" s="57">
        <f t="shared" si="9"/>
        <v>1917086.859375</v>
      </c>
      <c r="W290" s="57">
        <f t="shared" si="9"/>
        <v>1932391.5</v>
      </c>
      <c r="X290" s="68"/>
      <c r="Y290" s="57">
        <f t="shared" si="9"/>
        <v>275495.05707963585</v>
      </c>
      <c r="Z290" s="57">
        <f t="shared" si="9"/>
        <v>276172.78402390453</v>
      </c>
      <c r="AA290" s="57">
        <f t="shared" si="9"/>
        <v>291064.49319095031</v>
      </c>
      <c r="AB290" s="188">
        <f t="shared" si="9"/>
        <v>1925226.2940964838</v>
      </c>
    </row>
    <row r="291" spans="1:28" x14ac:dyDescent="0.2">
      <c r="A291" s="78" t="s">
        <v>215</v>
      </c>
      <c r="B291" s="79" t="s">
        <v>216</v>
      </c>
      <c r="D291" s="57">
        <f t="shared" ref="D291:S309" si="10">INDEX(D$8:D$248,MATCH($A291,$A$8:$A$248,0))</f>
        <v>157749</v>
      </c>
      <c r="E291" s="58">
        <f t="shared" si="10"/>
        <v>0</v>
      </c>
      <c r="F291" s="58">
        <f t="shared" si="10"/>
        <v>157749</v>
      </c>
      <c r="G291" s="59">
        <f t="shared" si="10"/>
        <v>-1.6280885704176296E-3</v>
      </c>
      <c r="H291" s="68"/>
      <c r="I291" s="59">
        <f t="shared" si="10"/>
        <v>4.0941918317409787E-3</v>
      </c>
      <c r="J291" s="57">
        <f t="shared" si="10"/>
        <v>166080</v>
      </c>
      <c r="K291" s="59">
        <f t="shared" si="10"/>
        <v>5.2811745240857411E-2</v>
      </c>
      <c r="L291" s="59">
        <f t="shared" si="10"/>
        <v>4.5607084109948515E-2</v>
      </c>
      <c r="M291" s="57">
        <f t="shared" si="10"/>
        <v>166355</v>
      </c>
      <c r="N291" s="59">
        <f t="shared" si="10"/>
        <v>5.4555020951004396E-2</v>
      </c>
      <c r="O291" s="59">
        <f t="shared" si="10"/>
        <v>4.7338430136744103E-2</v>
      </c>
      <c r="P291" s="59">
        <f t="shared" si="10"/>
        <v>-2.1778437906507797E-3</v>
      </c>
      <c r="Q291" s="68"/>
      <c r="R291" s="58">
        <f t="shared" si="10"/>
        <v>-6052</v>
      </c>
      <c r="S291" s="58">
        <f t="shared" si="10"/>
        <v>0</v>
      </c>
      <c r="T291" s="58">
        <f t="shared" si="9"/>
        <v>160303</v>
      </c>
      <c r="U291" s="68"/>
      <c r="V291" s="57">
        <f t="shared" si="9"/>
        <v>1147432.6875</v>
      </c>
      <c r="W291" s="57">
        <f t="shared" si="9"/>
        <v>1155338.96875</v>
      </c>
      <c r="X291" s="68"/>
      <c r="Y291" s="57">
        <f t="shared" si="9"/>
        <v>158006.24816669477</v>
      </c>
      <c r="Z291" s="57">
        <f t="shared" si="9"/>
        <v>158188.30197630686</v>
      </c>
      <c r="AA291" s="57">
        <f t="shared" si="9"/>
        <v>166718.08594827162</v>
      </c>
      <c r="AB291" s="188">
        <f t="shared" si="9"/>
        <v>1102745.4405387756</v>
      </c>
    </row>
    <row r="292" spans="1:28" x14ac:dyDescent="0.2">
      <c r="A292" s="78" t="s">
        <v>193</v>
      </c>
      <c r="B292" s="79" t="s">
        <v>194</v>
      </c>
      <c r="D292" s="57">
        <f t="shared" si="10"/>
        <v>124032</v>
      </c>
      <c r="E292" s="58">
        <f t="shared" si="10"/>
        <v>0</v>
      </c>
      <c r="F292" s="58">
        <f t="shared" si="10"/>
        <v>124032</v>
      </c>
      <c r="G292" s="59">
        <f t="shared" si="10"/>
        <v>-2.7797501240280464E-2</v>
      </c>
      <c r="H292" s="68"/>
      <c r="I292" s="59">
        <f t="shared" si="10"/>
        <v>-2.2786703774629213E-2</v>
      </c>
      <c r="J292" s="57">
        <f t="shared" si="10"/>
        <v>130858</v>
      </c>
      <c r="K292" s="59">
        <f t="shared" si="10"/>
        <v>5.5034184726522106E-2</v>
      </c>
      <c r="L292" s="59">
        <f t="shared" si="10"/>
        <v>4.9465698077220788E-2</v>
      </c>
      <c r="M292" s="57">
        <f t="shared" si="10"/>
        <v>131251</v>
      </c>
      <c r="N292" s="59">
        <f t="shared" si="10"/>
        <v>5.8202721878225061E-2</v>
      </c>
      <c r="O292" s="59">
        <f t="shared" si="10"/>
        <v>5.2617511641117387E-2</v>
      </c>
      <c r="P292" s="59">
        <f t="shared" si="10"/>
        <v>-2.3995978968594178E-2</v>
      </c>
      <c r="Q292" s="68"/>
      <c r="R292" s="58">
        <f t="shared" si="10"/>
        <v>-4776</v>
      </c>
      <c r="S292" s="58">
        <f t="shared" si="10"/>
        <v>350</v>
      </c>
      <c r="T292" s="58">
        <f t="shared" si="9"/>
        <v>126825</v>
      </c>
      <c r="U292" s="68"/>
      <c r="V292" s="57">
        <f t="shared" si="9"/>
        <v>797519.75</v>
      </c>
      <c r="W292" s="57">
        <f t="shared" si="9"/>
        <v>801751.40625</v>
      </c>
      <c r="X292" s="68"/>
      <c r="Y292" s="57">
        <f t="shared" si="9"/>
        <v>127578.3596094774</v>
      </c>
      <c r="Z292" s="57">
        <f t="shared" si="9"/>
        <v>127597.64611572963</v>
      </c>
      <c r="AA292" s="57">
        <f t="shared" si="9"/>
        <v>134477.92956969448</v>
      </c>
      <c r="AB292" s="188">
        <f t="shared" si="9"/>
        <v>889495.11891641642</v>
      </c>
    </row>
    <row r="293" spans="1:28" x14ac:dyDescent="0.2">
      <c r="A293" s="78" t="s">
        <v>307</v>
      </c>
      <c r="B293" s="79" t="s">
        <v>308</v>
      </c>
      <c r="D293" s="57">
        <f t="shared" si="10"/>
        <v>170000</v>
      </c>
      <c r="E293" s="58">
        <f t="shared" si="10"/>
        <v>0</v>
      </c>
      <c r="F293" s="58">
        <f t="shared" si="10"/>
        <v>170000</v>
      </c>
      <c r="G293" s="59">
        <f t="shared" si="10"/>
        <v>-2.0700118156407932E-2</v>
      </c>
      <c r="H293" s="68"/>
      <c r="I293" s="59">
        <f t="shared" si="10"/>
        <v>-1.5426325901239601E-2</v>
      </c>
      <c r="J293" s="57">
        <f t="shared" si="10"/>
        <v>179560</v>
      </c>
      <c r="K293" s="59">
        <f t="shared" si="10"/>
        <v>5.6235294117647161E-2</v>
      </c>
      <c r="L293" s="59">
        <f t="shared" si="10"/>
        <v>4.864895022444915E-2</v>
      </c>
      <c r="M293" s="57">
        <f t="shared" si="10"/>
        <v>179962</v>
      </c>
      <c r="N293" s="59">
        <f t="shared" si="10"/>
        <v>5.8599999999999985E-2</v>
      </c>
      <c r="O293" s="59">
        <f t="shared" si="10"/>
        <v>5.099667175480227E-2</v>
      </c>
      <c r="P293" s="59">
        <f t="shared" si="10"/>
        <v>-1.8158898004165036E-2</v>
      </c>
      <c r="Q293" s="68"/>
      <c r="R293" s="58">
        <f t="shared" si="10"/>
        <v>-6547</v>
      </c>
      <c r="S293" s="58">
        <f t="shared" si="10"/>
        <v>0</v>
      </c>
      <c r="T293" s="58">
        <f t="shared" si="9"/>
        <v>173415</v>
      </c>
      <c r="U293" s="68"/>
      <c r="V293" s="57">
        <f t="shared" si="9"/>
        <v>1238356.75</v>
      </c>
      <c r="W293" s="57">
        <f t="shared" si="9"/>
        <v>1247315.515625</v>
      </c>
      <c r="X293" s="68"/>
      <c r="Y293" s="57">
        <f t="shared" si="9"/>
        <v>173593.40397342292</v>
      </c>
      <c r="Z293" s="57">
        <f t="shared" si="9"/>
        <v>173912.68136514878</v>
      </c>
      <c r="AA293" s="57">
        <f t="shared" si="9"/>
        <v>183290.35078505342</v>
      </c>
      <c r="AB293" s="188">
        <f t="shared" si="9"/>
        <v>1212361.5591753135</v>
      </c>
    </row>
    <row r="294" spans="1:28" x14ac:dyDescent="0.2">
      <c r="A294" s="78" t="s">
        <v>271</v>
      </c>
      <c r="B294" s="79" t="s">
        <v>272</v>
      </c>
      <c r="D294" s="57">
        <f t="shared" si="10"/>
        <v>169345</v>
      </c>
      <c r="E294" s="58">
        <f t="shared" si="10"/>
        <v>0</v>
      </c>
      <c r="F294" s="58">
        <f t="shared" si="10"/>
        <v>169345</v>
      </c>
      <c r="G294" s="59">
        <f t="shared" si="10"/>
        <v>1.5271015067702232E-2</v>
      </c>
      <c r="H294" s="68"/>
      <c r="I294" s="59">
        <f t="shared" si="10"/>
        <v>2.0567064031750348E-2</v>
      </c>
      <c r="J294" s="57">
        <f t="shared" si="10"/>
        <v>177857</v>
      </c>
      <c r="K294" s="59">
        <f t="shared" si="10"/>
        <v>5.0264253447104945E-2</v>
      </c>
      <c r="L294" s="59">
        <f t="shared" si="10"/>
        <v>4.4872521369121454E-2</v>
      </c>
      <c r="M294" s="57">
        <f t="shared" si="10"/>
        <v>177978</v>
      </c>
      <c r="N294" s="59">
        <f t="shared" si="10"/>
        <v>5.0978771147657254E-2</v>
      </c>
      <c r="O294" s="59">
        <f t="shared" si="10"/>
        <v>4.558337095663112E-2</v>
      </c>
      <c r="P294" s="59">
        <f t="shared" si="10"/>
        <v>1.2492616403267709E-2</v>
      </c>
      <c r="Q294" s="68"/>
      <c r="R294" s="58">
        <f t="shared" si="10"/>
        <v>-6475</v>
      </c>
      <c r="S294" s="58">
        <f t="shared" si="10"/>
        <v>0</v>
      </c>
      <c r="T294" s="58">
        <f t="shared" si="9"/>
        <v>171503</v>
      </c>
      <c r="U294" s="68"/>
      <c r="V294" s="57">
        <f t="shared" si="9"/>
        <v>1064779</v>
      </c>
      <c r="W294" s="57">
        <f t="shared" si="9"/>
        <v>1070273.453125</v>
      </c>
      <c r="X294" s="68"/>
      <c r="Y294" s="57">
        <f t="shared" si="9"/>
        <v>166797.82785752771</v>
      </c>
      <c r="Z294" s="57">
        <f t="shared" si="9"/>
        <v>166788.50118861152</v>
      </c>
      <c r="AA294" s="57">
        <f t="shared" si="9"/>
        <v>175782.02262080772</v>
      </c>
      <c r="AB294" s="188">
        <f t="shared" si="9"/>
        <v>1162698.2331954325</v>
      </c>
    </row>
    <row r="295" spans="1:28" x14ac:dyDescent="0.2">
      <c r="A295" s="78" t="s">
        <v>339</v>
      </c>
      <c r="B295" s="79" t="s">
        <v>340</v>
      </c>
      <c r="D295" s="57">
        <f t="shared" si="10"/>
        <v>237621</v>
      </c>
      <c r="E295" s="58">
        <f t="shared" si="10"/>
        <v>0</v>
      </c>
      <c r="F295" s="58">
        <f t="shared" si="10"/>
        <v>237621</v>
      </c>
      <c r="G295" s="59">
        <f t="shared" si="10"/>
        <v>2.5457953456196059E-3</v>
      </c>
      <c r="H295" s="68"/>
      <c r="I295" s="59">
        <f t="shared" si="10"/>
        <v>9.0248105271502066E-3</v>
      </c>
      <c r="J295" s="57">
        <f t="shared" si="10"/>
        <v>250810</v>
      </c>
      <c r="K295" s="59">
        <f t="shared" si="10"/>
        <v>5.5504353571443676E-2</v>
      </c>
      <c r="L295" s="59">
        <f t="shared" si="10"/>
        <v>4.569456636661795E-2</v>
      </c>
      <c r="M295" s="57">
        <f t="shared" si="10"/>
        <v>251041</v>
      </c>
      <c r="N295" s="59">
        <f t="shared" si="10"/>
        <v>5.6476489872528068E-2</v>
      </c>
      <c r="O295" s="59">
        <f t="shared" si="10"/>
        <v>4.6657667697628025E-2</v>
      </c>
      <c r="P295" s="59">
        <f t="shared" si="10"/>
        <v>2.0702139202044556E-3</v>
      </c>
      <c r="Q295" s="68"/>
      <c r="R295" s="58">
        <f t="shared" si="10"/>
        <v>-9133</v>
      </c>
      <c r="S295" s="58">
        <f t="shared" si="10"/>
        <v>0</v>
      </c>
      <c r="T295" s="58">
        <f t="shared" si="9"/>
        <v>241908</v>
      </c>
      <c r="U295" s="68"/>
      <c r="V295" s="57">
        <f t="shared" si="9"/>
        <v>1654489.78125</v>
      </c>
      <c r="W295" s="57">
        <f t="shared" si="9"/>
        <v>1670010.75</v>
      </c>
      <c r="X295" s="68"/>
      <c r="Y295" s="57">
        <f t="shared" si="9"/>
        <v>237017.60169278059</v>
      </c>
      <c r="Z295" s="57">
        <f t="shared" si="9"/>
        <v>237704.90957122954</v>
      </c>
      <c r="AA295" s="57">
        <f t="shared" si="9"/>
        <v>250522.36511242174</v>
      </c>
      <c r="AB295" s="188">
        <f t="shared" si="9"/>
        <v>1657063.1453052475</v>
      </c>
    </row>
    <row r="296" spans="1:28" x14ac:dyDescent="0.2">
      <c r="A296" s="78" t="s">
        <v>327</v>
      </c>
      <c r="B296" s="79" t="s">
        <v>328</v>
      </c>
      <c r="D296" s="57">
        <f t="shared" si="10"/>
        <v>345590</v>
      </c>
      <c r="E296" s="58">
        <f t="shared" si="10"/>
        <v>0</v>
      </c>
      <c r="F296" s="58">
        <f t="shared" si="10"/>
        <v>345590</v>
      </c>
      <c r="G296" s="59">
        <f t="shared" si="10"/>
        <v>1.2524988105888646E-2</v>
      </c>
      <c r="H296" s="68"/>
      <c r="I296" s="59">
        <f t="shared" si="10"/>
        <v>1.7307370804724442E-2</v>
      </c>
      <c r="J296" s="57">
        <f t="shared" si="10"/>
        <v>362488</v>
      </c>
      <c r="K296" s="59">
        <f t="shared" si="10"/>
        <v>4.8896090743366427E-2</v>
      </c>
      <c r="L296" s="59">
        <f t="shared" si="10"/>
        <v>4.5051832641613165E-2</v>
      </c>
      <c r="M296" s="57">
        <f t="shared" si="10"/>
        <v>362645</v>
      </c>
      <c r="N296" s="59">
        <f t="shared" si="10"/>
        <v>4.9350386295899717E-2</v>
      </c>
      <c r="O296" s="59">
        <f t="shared" si="10"/>
        <v>4.5504463177588717E-2</v>
      </c>
      <c r="P296" s="59">
        <f t="shared" si="10"/>
        <v>9.1825465375718895E-3</v>
      </c>
      <c r="Q296" s="68"/>
      <c r="R296" s="58">
        <f t="shared" si="10"/>
        <v>-13194</v>
      </c>
      <c r="S296" s="58">
        <f t="shared" si="10"/>
        <v>0</v>
      </c>
      <c r="T296" s="58">
        <f t="shared" si="9"/>
        <v>349451</v>
      </c>
      <c r="U296" s="68"/>
      <c r="V296" s="57">
        <f t="shared" si="9"/>
        <v>2457564.828125</v>
      </c>
      <c r="W296" s="57">
        <f t="shared" si="9"/>
        <v>2466605.0625</v>
      </c>
      <c r="X296" s="68"/>
      <c r="Y296" s="57">
        <f t="shared" si="9"/>
        <v>341315.03326795786</v>
      </c>
      <c r="Z296" s="57">
        <f t="shared" si="9"/>
        <v>340960.14078170172</v>
      </c>
      <c r="AA296" s="57">
        <f t="shared" si="9"/>
        <v>359345.29510464409</v>
      </c>
      <c r="AB296" s="188">
        <f t="shared" si="9"/>
        <v>2376865.0143851731</v>
      </c>
    </row>
    <row r="297" spans="1:28" x14ac:dyDescent="0.2">
      <c r="A297" s="78" t="s">
        <v>253</v>
      </c>
      <c r="B297" s="79" t="s">
        <v>254</v>
      </c>
      <c r="D297" s="57">
        <f t="shared" si="10"/>
        <v>107467</v>
      </c>
      <c r="E297" s="58">
        <f t="shared" si="10"/>
        <v>0</v>
      </c>
      <c r="F297" s="58">
        <f t="shared" si="10"/>
        <v>107467</v>
      </c>
      <c r="G297" s="59">
        <f t="shared" si="10"/>
        <v>-3.3538563716279834E-2</v>
      </c>
      <c r="H297" s="68"/>
      <c r="I297" s="59">
        <f t="shared" si="10"/>
        <v>-2.8920858691749096E-2</v>
      </c>
      <c r="J297" s="57">
        <f t="shared" si="10"/>
        <v>113795</v>
      </c>
      <c r="K297" s="59">
        <f t="shared" si="10"/>
        <v>5.8883192049652422E-2</v>
      </c>
      <c r="L297" s="59">
        <f t="shared" si="10"/>
        <v>5.0852088536296192E-2</v>
      </c>
      <c r="M297" s="57">
        <f t="shared" si="10"/>
        <v>113967</v>
      </c>
      <c r="N297" s="59">
        <f t="shared" si="10"/>
        <v>6.0483683363264928E-2</v>
      </c>
      <c r="O297" s="59">
        <f t="shared" si="10"/>
        <v>5.2440440917580489E-2</v>
      </c>
      <c r="P297" s="59">
        <f t="shared" si="10"/>
        <v>-3.028569527209557E-2</v>
      </c>
      <c r="Q297" s="68"/>
      <c r="R297" s="58">
        <f t="shared" si="10"/>
        <v>-4146</v>
      </c>
      <c r="S297" s="58">
        <f t="shared" si="10"/>
        <v>0</v>
      </c>
      <c r="T297" s="58">
        <f t="shared" si="9"/>
        <v>109821</v>
      </c>
      <c r="U297" s="68"/>
      <c r="V297" s="57">
        <f t="shared" si="9"/>
        <v>777076.359375</v>
      </c>
      <c r="W297" s="57">
        <f t="shared" si="9"/>
        <v>783015.140625</v>
      </c>
      <c r="X297" s="68"/>
      <c r="Y297" s="57">
        <f t="shared" si="9"/>
        <v>111196.36642020277</v>
      </c>
      <c r="Z297" s="57">
        <f t="shared" si="9"/>
        <v>111513.37569478563</v>
      </c>
      <c r="AA297" s="57">
        <f t="shared" si="9"/>
        <v>117526.36776042858</v>
      </c>
      <c r="AB297" s="188">
        <f t="shared" si="9"/>
        <v>777370.16625243705</v>
      </c>
    </row>
    <row r="298" spans="1:28" x14ac:dyDescent="0.2">
      <c r="A298" s="78" t="s">
        <v>207</v>
      </c>
      <c r="B298" s="79" t="s">
        <v>208</v>
      </c>
      <c r="D298" s="57">
        <f t="shared" si="10"/>
        <v>157339</v>
      </c>
      <c r="E298" s="58">
        <f t="shared" si="10"/>
        <v>0</v>
      </c>
      <c r="F298" s="58">
        <f t="shared" si="10"/>
        <v>157339</v>
      </c>
      <c r="G298" s="59">
        <f t="shared" si="10"/>
        <v>8.3557082080707445E-3</v>
      </c>
      <c r="H298" s="68"/>
      <c r="I298" s="59">
        <f t="shared" si="10"/>
        <v>1.4616336294878574E-2</v>
      </c>
      <c r="J298" s="57">
        <f t="shared" si="10"/>
        <v>165629</v>
      </c>
      <c r="K298" s="59">
        <f t="shared" si="10"/>
        <v>5.2688780276981539E-2</v>
      </c>
      <c r="L298" s="59">
        <f t="shared" si="10"/>
        <v>4.7116453062255204E-2</v>
      </c>
      <c r="M298" s="57">
        <f t="shared" si="10"/>
        <v>165654</v>
      </c>
      <c r="N298" s="59">
        <f t="shared" si="10"/>
        <v>5.2847672859240191E-2</v>
      </c>
      <c r="O298" s="59">
        <f t="shared" si="10"/>
        <v>4.7274504558832087E-2</v>
      </c>
      <c r="P298" s="59">
        <f t="shared" si="10"/>
        <v>8.2170329911310791E-3</v>
      </c>
      <c r="Q298" s="68"/>
      <c r="R298" s="58">
        <f t="shared" si="10"/>
        <v>-6027</v>
      </c>
      <c r="S298" s="58">
        <f t="shared" si="10"/>
        <v>0</v>
      </c>
      <c r="T298" s="58">
        <f t="shared" si="9"/>
        <v>159627</v>
      </c>
      <c r="U298" s="68"/>
      <c r="V298" s="57">
        <f t="shared" si="9"/>
        <v>1095018.4609375</v>
      </c>
      <c r="W298" s="57">
        <f t="shared" si="9"/>
        <v>1100845.703125</v>
      </c>
      <c r="X298" s="68"/>
      <c r="Y298" s="57">
        <f t="shared" si="9"/>
        <v>156035.21527101193</v>
      </c>
      <c r="Z298" s="57">
        <f t="shared" si="9"/>
        <v>155897.64170636068</v>
      </c>
      <c r="AA298" s="57">
        <f t="shared" si="9"/>
        <v>164303.9093562479</v>
      </c>
      <c r="AB298" s="188">
        <f t="shared" si="9"/>
        <v>1086777.033665777</v>
      </c>
    </row>
    <row r="299" spans="1:28" x14ac:dyDescent="0.2">
      <c r="A299" s="78" t="s">
        <v>369</v>
      </c>
      <c r="B299" s="79" t="s">
        <v>370</v>
      </c>
      <c r="D299" s="57">
        <f t="shared" si="10"/>
        <v>287438</v>
      </c>
      <c r="E299" s="58">
        <f t="shared" si="10"/>
        <v>0</v>
      </c>
      <c r="F299" s="58">
        <f t="shared" si="10"/>
        <v>287438</v>
      </c>
      <c r="G299" s="59">
        <f t="shared" si="10"/>
        <v>1.2458073811497883E-2</v>
      </c>
      <c r="H299" s="68"/>
      <c r="I299" s="59">
        <f t="shared" si="10"/>
        <v>1.9699928100814112E-2</v>
      </c>
      <c r="J299" s="57">
        <f t="shared" si="10"/>
        <v>303148</v>
      </c>
      <c r="K299" s="59">
        <f t="shared" si="10"/>
        <v>5.4655264787536684E-2</v>
      </c>
      <c r="L299" s="59">
        <f t="shared" si="10"/>
        <v>4.4714578549012396E-2</v>
      </c>
      <c r="M299" s="57">
        <f t="shared" si="10"/>
        <v>303155</v>
      </c>
      <c r="N299" s="59">
        <f t="shared" si="10"/>
        <v>5.4679617865417862E-2</v>
      </c>
      <c r="O299" s="59">
        <f t="shared" si="10"/>
        <v>4.4738702086194904E-2</v>
      </c>
      <c r="P299" s="59">
        <f t="shared" si="10"/>
        <v>1.0815099300230502E-2</v>
      </c>
      <c r="Q299" s="68"/>
      <c r="R299" s="58">
        <f t="shared" si="10"/>
        <v>-11029</v>
      </c>
      <c r="S299" s="58">
        <f t="shared" si="10"/>
        <v>0</v>
      </c>
      <c r="T299" s="58">
        <f t="shared" si="9"/>
        <v>292126</v>
      </c>
      <c r="U299" s="68"/>
      <c r="V299" s="57">
        <f t="shared" si="9"/>
        <v>2003266.453125</v>
      </c>
      <c r="W299" s="57">
        <f t="shared" si="9"/>
        <v>2022327.96875</v>
      </c>
      <c r="X299" s="68"/>
      <c r="Y299" s="57">
        <f t="shared" si="9"/>
        <v>283901.13865941274</v>
      </c>
      <c r="Z299" s="57">
        <f t="shared" si="9"/>
        <v>284567.08393879287</v>
      </c>
      <c r="AA299" s="57">
        <f t="shared" si="9"/>
        <v>299911.42812356964</v>
      </c>
      <c r="AB299" s="188">
        <f t="shared" si="9"/>
        <v>1983743.7435033596</v>
      </c>
    </row>
    <row r="300" spans="1:28" x14ac:dyDescent="0.2">
      <c r="A300" s="78" t="s">
        <v>179</v>
      </c>
      <c r="B300" s="79" t="s">
        <v>180</v>
      </c>
      <c r="D300" s="57">
        <f t="shared" si="10"/>
        <v>73685</v>
      </c>
      <c r="E300" s="58">
        <f t="shared" si="10"/>
        <v>0</v>
      </c>
      <c r="F300" s="58">
        <f t="shared" si="10"/>
        <v>73685</v>
      </c>
      <c r="G300" s="59">
        <f t="shared" si="10"/>
        <v>-2.0527987614055165E-3</v>
      </c>
      <c r="H300" s="68"/>
      <c r="I300" s="59">
        <f t="shared" si="10"/>
        <v>1.8929062060073498E-3</v>
      </c>
      <c r="J300" s="57">
        <f t="shared" si="10"/>
        <v>77470</v>
      </c>
      <c r="K300" s="59">
        <f t="shared" si="10"/>
        <v>5.1367306778856037E-2</v>
      </c>
      <c r="L300" s="59">
        <f t="shared" si="10"/>
        <v>4.6607204071213104E-2</v>
      </c>
      <c r="M300" s="57">
        <f t="shared" si="10"/>
        <v>77470</v>
      </c>
      <c r="N300" s="59">
        <f t="shared" si="10"/>
        <v>5.1367306778856037E-2</v>
      </c>
      <c r="O300" s="59">
        <f t="shared" si="10"/>
        <v>4.6607204071213104E-2</v>
      </c>
      <c r="P300" s="59">
        <f t="shared" si="10"/>
        <v>-5.0605069016352866E-3</v>
      </c>
      <c r="Q300" s="68"/>
      <c r="R300" s="58">
        <f t="shared" si="10"/>
        <v>-2819</v>
      </c>
      <c r="S300" s="58">
        <f t="shared" si="10"/>
        <v>0</v>
      </c>
      <c r="T300" s="58">
        <f t="shared" si="9"/>
        <v>74651</v>
      </c>
      <c r="U300" s="68"/>
      <c r="V300" s="57">
        <f t="shared" si="9"/>
        <v>501339.59375</v>
      </c>
      <c r="W300" s="57">
        <f t="shared" si="9"/>
        <v>503619.75</v>
      </c>
      <c r="X300" s="68"/>
      <c r="Y300" s="57">
        <f t="shared" si="9"/>
        <v>73836.571622773656</v>
      </c>
      <c r="Z300" s="57">
        <f t="shared" si="9"/>
        <v>73880.280312688992</v>
      </c>
      <c r="AA300" s="57">
        <f t="shared" si="9"/>
        <v>77864.031468636182</v>
      </c>
      <c r="AB300" s="188">
        <f t="shared" si="9"/>
        <v>515026.34039745276</v>
      </c>
    </row>
    <row r="301" spans="1:28" x14ac:dyDescent="0.2">
      <c r="A301" s="78" t="s">
        <v>477</v>
      </c>
      <c r="B301" s="79" t="s">
        <v>478</v>
      </c>
      <c r="D301" s="57">
        <f t="shared" si="10"/>
        <v>81789</v>
      </c>
      <c r="E301" s="58">
        <f t="shared" si="10"/>
        <v>0</v>
      </c>
      <c r="F301" s="58">
        <f t="shared" si="10"/>
        <v>81789</v>
      </c>
      <c r="G301" s="59">
        <f t="shared" si="10"/>
        <v>-3.9736733612892428E-2</v>
      </c>
      <c r="H301" s="68"/>
      <c r="I301" s="59">
        <f t="shared" si="10"/>
        <v>-3.5229685344370099E-2</v>
      </c>
      <c r="J301" s="57">
        <f t="shared" si="10"/>
        <v>86600</v>
      </c>
      <c r="K301" s="59">
        <f t="shared" si="10"/>
        <v>5.8822090990231057E-2</v>
      </c>
      <c r="L301" s="59">
        <f t="shared" si="10"/>
        <v>5.2180142577466171E-2</v>
      </c>
      <c r="M301" s="57">
        <f t="shared" si="10"/>
        <v>86831</v>
      </c>
      <c r="N301" s="59">
        <f t="shared" si="10"/>
        <v>6.1646431671740665E-2</v>
      </c>
      <c r="O301" s="59">
        <f t="shared" si="10"/>
        <v>5.4986766283417587E-2</v>
      </c>
      <c r="P301" s="59">
        <f t="shared" si="10"/>
        <v>-3.4254723648821095E-2</v>
      </c>
      <c r="Q301" s="68"/>
      <c r="R301" s="58">
        <f t="shared" si="10"/>
        <v>-3159</v>
      </c>
      <c r="S301" s="58">
        <f t="shared" si="10"/>
        <v>0</v>
      </c>
      <c r="T301" s="58">
        <f t="shared" si="9"/>
        <v>83672</v>
      </c>
      <c r="U301" s="68"/>
      <c r="V301" s="57">
        <f t="shared" si="9"/>
        <v>582469.875</v>
      </c>
      <c r="W301" s="57">
        <f t="shared" si="9"/>
        <v>586146.75</v>
      </c>
      <c r="X301" s="68"/>
      <c r="Y301" s="57">
        <f t="shared" si="9"/>
        <v>85173.517370629779</v>
      </c>
      <c r="Z301" s="57">
        <f t="shared" si="9"/>
        <v>85310.769386606262</v>
      </c>
      <c r="AA301" s="57">
        <f t="shared" si="9"/>
        <v>89910.872075987456</v>
      </c>
      <c r="AB301" s="188">
        <f t="shared" si="9"/>
        <v>594709.34825525561</v>
      </c>
    </row>
    <row r="302" spans="1:28" x14ac:dyDescent="0.2">
      <c r="A302" s="78" t="s">
        <v>383</v>
      </c>
      <c r="B302" s="79" t="s">
        <v>384</v>
      </c>
      <c r="D302" s="57">
        <f t="shared" si="10"/>
        <v>230839</v>
      </c>
      <c r="E302" s="58">
        <f t="shared" si="10"/>
        <v>0</v>
      </c>
      <c r="F302" s="58">
        <f t="shared" si="10"/>
        <v>230839</v>
      </c>
      <c r="G302" s="59">
        <f t="shared" si="10"/>
        <v>2.9752276973714853E-2</v>
      </c>
      <c r="H302" s="68"/>
      <c r="I302" s="59">
        <f t="shared" si="10"/>
        <v>3.5777369902320721E-2</v>
      </c>
      <c r="J302" s="57">
        <f t="shared" si="10"/>
        <v>242400</v>
      </c>
      <c r="K302" s="59">
        <f t="shared" si="10"/>
        <v>5.0082525049926607E-2</v>
      </c>
      <c r="L302" s="59">
        <f t="shared" si="10"/>
        <v>4.2483301192356215E-2</v>
      </c>
      <c r="M302" s="57">
        <f t="shared" si="10"/>
        <v>243041</v>
      </c>
      <c r="N302" s="59">
        <f t="shared" si="10"/>
        <v>5.2859352189188025E-2</v>
      </c>
      <c r="O302" s="59">
        <f t="shared" si="10"/>
        <v>4.5240033024304571E-2</v>
      </c>
      <c r="P302" s="59">
        <f t="shared" si="10"/>
        <v>2.7245155473453631E-2</v>
      </c>
      <c r="Q302" s="68"/>
      <c r="R302" s="58">
        <f t="shared" si="10"/>
        <v>-8842</v>
      </c>
      <c r="S302" s="58">
        <f t="shared" si="10"/>
        <v>0</v>
      </c>
      <c r="T302" s="58">
        <f t="shared" si="9"/>
        <v>234199</v>
      </c>
      <c r="U302" s="68"/>
      <c r="V302" s="57">
        <f t="shared" si="9"/>
        <v>1692127.0625</v>
      </c>
      <c r="W302" s="57">
        <f t="shared" si="9"/>
        <v>1704461.890625</v>
      </c>
      <c r="X302" s="68"/>
      <c r="Y302" s="57">
        <f t="shared" si="9"/>
        <v>224169.44847978454</v>
      </c>
      <c r="Z302" s="57">
        <f t="shared" si="9"/>
        <v>224490.04671313049</v>
      </c>
      <c r="AA302" s="57">
        <f t="shared" si="9"/>
        <v>236594.93423260126</v>
      </c>
      <c r="AB302" s="188">
        <f t="shared" si="9"/>
        <v>1564941.1009944323</v>
      </c>
    </row>
    <row r="303" spans="1:28" x14ac:dyDescent="0.2">
      <c r="A303" s="78" t="s">
        <v>89</v>
      </c>
      <c r="B303" s="79" t="s">
        <v>90</v>
      </c>
      <c r="D303" s="57">
        <f t="shared" si="10"/>
        <v>232204</v>
      </c>
      <c r="E303" s="58">
        <f t="shared" si="10"/>
        <v>0</v>
      </c>
      <c r="F303" s="58">
        <f t="shared" si="10"/>
        <v>232204</v>
      </c>
      <c r="G303" s="59">
        <f t="shared" si="10"/>
        <v>1.8847671614216299E-2</v>
      </c>
      <c r="H303" s="68"/>
      <c r="I303" s="59">
        <f t="shared" si="10"/>
        <v>2.4841614308572346E-2</v>
      </c>
      <c r="J303" s="57">
        <f t="shared" si="10"/>
        <v>243490</v>
      </c>
      <c r="K303" s="59">
        <f t="shared" si="10"/>
        <v>4.8603813887788228E-2</v>
      </c>
      <c r="L303" s="59">
        <f t="shared" si="10"/>
        <v>4.4405592861406218E-2</v>
      </c>
      <c r="M303" s="57">
        <f t="shared" si="10"/>
        <v>243727</v>
      </c>
      <c r="N303" s="59">
        <f t="shared" si="10"/>
        <v>4.96244681400837E-2</v>
      </c>
      <c r="O303" s="59">
        <f t="shared" si="10"/>
        <v>4.5422160792361055E-2</v>
      </c>
      <c r="P303" s="59">
        <f t="shared" si="10"/>
        <v>1.6576585597619875E-2</v>
      </c>
      <c r="Q303" s="68"/>
      <c r="R303" s="58">
        <f t="shared" si="10"/>
        <v>-8868</v>
      </c>
      <c r="S303" s="58">
        <f t="shared" si="10"/>
        <v>0</v>
      </c>
      <c r="T303" s="58">
        <f t="shared" si="9"/>
        <v>234859</v>
      </c>
      <c r="U303" s="68"/>
      <c r="V303" s="57">
        <f t="shared" si="9"/>
        <v>1576890.8203125</v>
      </c>
      <c r="W303" s="57">
        <f t="shared" si="9"/>
        <v>1583229.484375</v>
      </c>
      <c r="X303" s="68"/>
      <c r="Y303" s="57">
        <f t="shared" si="9"/>
        <v>227908.45625833981</v>
      </c>
      <c r="Z303" s="57">
        <f t="shared" si="9"/>
        <v>227486.26955587816</v>
      </c>
      <c r="AA303" s="57">
        <f t="shared" si="9"/>
        <v>239752.71853887819</v>
      </c>
      <c r="AB303" s="188">
        <f t="shared" si="9"/>
        <v>1585828.0505185064</v>
      </c>
    </row>
    <row r="304" spans="1:28" x14ac:dyDescent="0.2">
      <c r="A304" s="78" t="s">
        <v>173</v>
      </c>
      <c r="B304" s="79" t="s">
        <v>174</v>
      </c>
      <c r="D304" s="57">
        <f t="shared" si="10"/>
        <v>167804</v>
      </c>
      <c r="E304" s="58">
        <f t="shared" si="10"/>
        <v>0</v>
      </c>
      <c r="F304" s="58">
        <f t="shared" si="10"/>
        <v>167804</v>
      </c>
      <c r="G304" s="59">
        <f t="shared" si="10"/>
        <v>2.0147525602012273E-2</v>
      </c>
      <c r="H304" s="68"/>
      <c r="I304" s="59">
        <f t="shared" si="10"/>
        <v>2.4942823921090262E-2</v>
      </c>
      <c r="J304" s="57">
        <f t="shared" si="10"/>
        <v>175673</v>
      </c>
      <c r="K304" s="59">
        <f t="shared" si="10"/>
        <v>4.6893995375557163E-2</v>
      </c>
      <c r="L304" s="59">
        <f t="shared" si="10"/>
        <v>4.4141502761699813E-2</v>
      </c>
      <c r="M304" s="57">
        <f t="shared" si="10"/>
        <v>175738</v>
      </c>
      <c r="N304" s="59">
        <f t="shared" si="10"/>
        <v>4.7281352053586412E-2</v>
      </c>
      <c r="O304" s="59">
        <f t="shared" si="10"/>
        <v>4.4527841001950286E-2</v>
      </c>
      <c r="P304" s="59">
        <f t="shared" si="10"/>
        <v>1.5807249630003239E-2</v>
      </c>
      <c r="Q304" s="68"/>
      <c r="R304" s="58">
        <f t="shared" si="10"/>
        <v>-6379</v>
      </c>
      <c r="S304" s="58">
        <f t="shared" si="10"/>
        <v>0</v>
      </c>
      <c r="T304" s="58">
        <f t="shared" si="9"/>
        <v>169359</v>
      </c>
      <c r="U304" s="68"/>
      <c r="V304" s="57">
        <f t="shared" si="9"/>
        <v>1157811.171875</v>
      </c>
      <c r="W304" s="57">
        <f t="shared" si="9"/>
        <v>1160863.3125</v>
      </c>
      <c r="X304" s="68"/>
      <c r="Y304" s="57">
        <f t="shared" si="9"/>
        <v>164489.93482680366</v>
      </c>
      <c r="Z304" s="57">
        <f t="shared" si="9"/>
        <v>164151.94019764464</v>
      </c>
      <c r="AA304" s="57">
        <f t="shared" si="9"/>
        <v>173003.29374889837</v>
      </c>
      <c r="AB304" s="188">
        <f t="shared" si="9"/>
        <v>1144318.5200613562</v>
      </c>
    </row>
    <row r="305" spans="1:31" x14ac:dyDescent="0.2">
      <c r="A305" s="78" t="s">
        <v>279</v>
      </c>
      <c r="B305" s="79" t="s">
        <v>280</v>
      </c>
      <c r="D305" s="57">
        <f t="shared" si="10"/>
        <v>152219</v>
      </c>
      <c r="E305" s="58">
        <f t="shared" si="10"/>
        <v>0</v>
      </c>
      <c r="F305" s="58">
        <f t="shared" si="10"/>
        <v>152219</v>
      </c>
      <c r="G305" s="59">
        <f t="shared" si="10"/>
        <v>-6.524896348249265E-3</v>
      </c>
      <c r="H305" s="68"/>
      <c r="I305" s="59">
        <f t="shared" si="10"/>
        <v>-1.675615961943322E-3</v>
      </c>
      <c r="J305" s="57">
        <f t="shared" si="10"/>
        <v>160278</v>
      </c>
      <c r="K305" s="59">
        <f t="shared" si="10"/>
        <v>5.2943456467326788E-2</v>
      </c>
      <c r="L305" s="59">
        <f t="shared" si="10"/>
        <v>4.5772791138303903E-2</v>
      </c>
      <c r="M305" s="57">
        <f t="shared" si="10"/>
        <v>160406</v>
      </c>
      <c r="N305" s="59">
        <f t="shared" si="10"/>
        <v>5.3784350179675311E-2</v>
      </c>
      <c r="O305" s="59">
        <f t="shared" si="10"/>
        <v>4.6607958268325866E-2</v>
      </c>
      <c r="P305" s="59">
        <f t="shared" si="10"/>
        <v>-8.6035481303839978E-3</v>
      </c>
      <c r="Q305" s="68"/>
      <c r="R305" s="58">
        <f t="shared" si="10"/>
        <v>-5836</v>
      </c>
      <c r="S305" s="58">
        <f t="shared" si="10"/>
        <v>396</v>
      </c>
      <c r="T305" s="58">
        <f t="shared" si="9"/>
        <v>154966</v>
      </c>
      <c r="U305" s="68"/>
      <c r="V305" s="57">
        <f t="shared" si="9"/>
        <v>1024508.390625</v>
      </c>
      <c r="W305" s="57">
        <f t="shared" si="9"/>
        <v>1031533.25</v>
      </c>
      <c r="X305" s="68"/>
      <c r="Y305" s="57">
        <f t="shared" si="9"/>
        <v>153218.73637344647</v>
      </c>
      <c r="Z305" s="57">
        <f t="shared" si="9"/>
        <v>153519.9772853725</v>
      </c>
      <c r="AA305" s="57">
        <f t="shared" si="9"/>
        <v>161798.03720045579</v>
      </c>
      <c r="AB305" s="188">
        <f t="shared" si="9"/>
        <v>1070202.1127227054</v>
      </c>
    </row>
    <row r="306" spans="1:31" x14ac:dyDescent="0.2">
      <c r="A306" s="78" t="s">
        <v>437</v>
      </c>
      <c r="B306" s="79" t="s">
        <v>438</v>
      </c>
      <c r="D306" s="57">
        <f t="shared" si="10"/>
        <v>121869</v>
      </c>
      <c r="E306" s="58">
        <f t="shared" si="10"/>
        <v>0</v>
      </c>
      <c r="F306" s="58">
        <f t="shared" si="10"/>
        <v>121869</v>
      </c>
      <c r="G306" s="59">
        <f t="shared" si="10"/>
        <v>-1.3183773964144496E-2</v>
      </c>
      <c r="H306" s="68"/>
      <c r="I306" s="59">
        <f t="shared" si="10"/>
        <v>-8.2618369531242131E-3</v>
      </c>
      <c r="J306" s="57">
        <f t="shared" si="10"/>
        <v>128213</v>
      </c>
      <c r="K306" s="59">
        <f t="shared" si="10"/>
        <v>5.2055896085140496E-2</v>
      </c>
      <c r="L306" s="59">
        <f t="shared" si="10"/>
        <v>4.6596139188876506E-2</v>
      </c>
      <c r="M306" s="57">
        <f t="shared" si="10"/>
        <v>129230</v>
      </c>
      <c r="N306" s="59">
        <f t="shared" si="10"/>
        <v>6.0400922301815818E-2</v>
      </c>
      <c r="O306" s="59">
        <f t="shared" si="10"/>
        <v>5.4897857997071586E-2</v>
      </c>
      <c r="P306" s="59">
        <f t="shared" si="10"/>
        <v>-7.3432850480973366E-3</v>
      </c>
      <c r="Q306" s="68"/>
      <c r="R306" s="58">
        <f t="shared" si="10"/>
        <v>-4701</v>
      </c>
      <c r="S306" s="58">
        <f t="shared" si="10"/>
        <v>0</v>
      </c>
      <c r="T306" s="58">
        <f t="shared" ref="T306:T308" si="11">INDEX(T$8:T$248,MATCH($A306,$A$8:$A$248,0))</f>
        <v>124529</v>
      </c>
      <c r="U306" s="68"/>
      <c r="V306" s="57">
        <f t="shared" ref="V306:AB308" si="12">INDEX(V$8:V$248,MATCH($A306,$A$8:$A$248,0))</f>
        <v>915339.15625</v>
      </c>
      <c r="W306" s="57">
        <f t="shared" si="12"/>
        <v>920114.1875</v>
      </c>
      <c r="X306" s="68"/>
      <c r="Y306" s="57">
        <f t="shared" si="12"/>
        <v>123497.15862451977</v>
      </c>
      <c r="Z306" s="57">
        <f t="shared" si="12"/>
        <v>123525.29741248692</v>
      </c>
      <c r="AA306" s="57">
        <f t="shared" si="12"/>
        <v>130185.99285480237</v>
      </c>
      <c r="AB306" s="188">
        <f t="shared" si="12"/>
        <v>861106.39542245353</v>
      </c>
    </row>
    <row r="307" spans="1:31" x14ac:dyDescent="0.2">
      <c r="A307" s="78" t="s">
        <v>421</v>
      </c>
      <c r="B307" s="79" t="s">
        <v>422</v>
      </c>
      <c r="D307" s="57">
        <f t="shared" si="10"/>
        <v>281905</v>
      </c>
      <c r="E307" s="58">
        <f t="shared" si="10"/>
        <v>0</v>
      </c>
      <c r="F307" s="58">
        <f t="shared" si="10"/>
        <v>281905</v>
      </c>
      <c r="G307" s="59">
        <f t="shared" si="10"/>
        <v>-1.4064781435867868E-2</v>
      </c>
      <c r="H307" s="68"/>
      <c r="I307" s="59">
        <f t="shared" si="10"/>
        <v>-8.7811371288134543E-3</v>
      </c>
      <c r="J307" s="57">
        <f t="shared" si="10"/>
        <v>297378</v>
      </c>
      <c r="K307" s="59">
        <f t="shared" si="10"/>
        <v>5.4887284723577068E-2</v>
      </c>
      <c r="L307" s="59">
        <f t="shared" si="10"/>
        <v>4.7240609733655514E-2</v>
      </c>
      <c r="M307" s="57">
        <f t="shared" si="10"/>
        <v>298126</v>
      </c>
      <c r="N307" s="59">
        <f t="shared" si="10"/>
        <v>5.754066086092835E-2</v>
      </c>
      <c r="O307" s="59">
        <f t="shared" si="10"/>
        <v>4.9874752057838201E-2</v>
      </c>
      <c r="P307" s="59">
        <f t="shared" si="10"/>
        <v>-1.2587323519059224E-2</v>
      </c>
      <c r="Q307" s="68"/>
      <c r="R307" s="58">
        <f t="shared" si="10"/>
        <v>-10847</v>
      </c>
      <c r="S307" s="58">
        <f t="shared" si="10"/>
        <v>0</v>
      </c>
      <c r="T307" s="58">
        <f t="shared" si="11"/>
        <v>287279</v>
      </c>
      <c r="U307" s="68"/>
      <c r="V307" s="57">
        <f t="shared" si="12"/>
        <v>1974735.734375</v>
      </c>
      <c r="W307" s="57">
        <f t="shared" si="12"/>
        <v>1989154.734375</v>
      </c>
      <c r="X307" s="68"/>
      <c r="Y307" s="57">
        <f t="shared" si="12"/>
        <v>285926.4936397674</v>
      </c>
      <c r="Z307" s="57">
        <f t="shared" si="12"/>
        <v>286479.00747872272</v>
      </c>
      <c r="AA307" s="57">
        <f t="shared" si="12"/>
        <v>301926.44585291028</v>
      </c>
      <c r="AB307" s="188">
        <f t="shared" si="12"/>
        <v>1997071.9412270586</v>
      </c>
    </row>
    <row r="308" spans="1:31" x14ac:dyDescent="0.2">
      <c r="A308" s="78" t="s">
        <v>225</v>
      </c>
      <c r="B308" s="79" t="s">
        <v>226</v>
      </c>
      <c r="D308" s="57">
        <f t="shared" si="10"/>
        <v>219459</v>
      </c>
      <c r="E308" s="58">
        <f t="shared" si="10"/>
        <v>0</v>
      </c>
      <c r="F308" s="58">
        <f t="shared" si="10"/>
        <v>219459</v>
      </c>
      <c r="G308" s="59">
        <f t="shared" si="10"/>
        <v>8.4804114933472174E-3</v>
      </c>
      <c r="H308" s="68"/>
      <c r="I308" s="59">
        <f t="shared" si="10"/>
        <v>1.5746736308817511E-2</v>
      </c>
      <c r="J308" s="57">
        <f t="shared" si="10"/>
        <v>230803</v>
      </c>
      <c r="K308" s="59">
        <f t="shared" si="10"/>
        <v>5.1690748613636206E-2</v>
      </c>
      <c r="L308" s="59">
        <f t="shared" si="10"/>
        <v>4.6085844107209839E-2</v>
      </c>
      <c r="M308" s="57">
        <f t="shared" si="10"/>
        <v>230871</v>
      </c>
      <c r="N308" s="59">
        <f t="shared" si="10"/>
        <v>5.200060147909169E-2</v>
      </c>
      <c r="O308" s="59">
        <f t="shared" si="10"/>
        <v>4.6394045635783199E-2</v>
      </c>
      <c r="P308" s="59">
        <f t="shared" si="10"/>
        <v>8.4917363527452494E-3</v>
      </c>
      <c r="Q308" s="68"/>
      <c r="R308" s="58">
        <f t="shared" si="10"/>
        <v>-8398</v>
      </c>
      <c r="S308" s="58">
        <f t="shared" si="10"/>
        <v>0</v>
      </c>
      <c r="T308" s="58">
        <f t="shared" si="11"/>
        <v>222473</v>
      </c>
      <c r="U308" s="68"/>
      <c r="V308" s="57">
        <f t="shared" si="12"/>
        <v>1474092.8125</v>
      </c>
      <c r="W308" s="57">
        <f t="shared" si="12"/>
        <v>1481990.96875</v>
      </c>
      <c r="X308" s="68"/>
      <c r="Y308" s="57">
        <f t="shared" si="12"/>
        <v>217613.54757007863</v>
      </c>
      <c r="Z308" s="57">
        <f t="shared" si="12"/>
        <v>217214.4379266866</v>
      </c>
      <c r="AA308" s="57">
        <f t="shared" si="12"/>
        <v>228927.01216864216</v>
      </c>
      <c r="AB308" s="188">
        <f t="shared" si="12"/>
        <v>1514222.152019327</v>
      </c>
      <c r="AD308" s="84" t="s">
        <v>514</v>
      </c>
      <c r="AE308" s="84" t="s">
        <v>515</v>
      </c>
    </row>
    <row r="309" spans="1:31" x14ac:dyDescent="0.2">
      <c r="A309" s="80" t="s">
        <v>63</v>
      </c>
      <c r="B309" s="81" t="s">
        <v>64</v>
      </c>
      <c r="D309" s="69">
        <f t="shared" si="10"/>
        <v>406129</v>
      </c>
      <c r="E309" s="70">
        <f t="shared" si="10"/>
        <v>0</v>
      </c>
      <c r="F309" s="70">
        <f t="shared" si="10"/>
        <v>406129</v>
      </c>
      <c r="G309" s="71">
        <f t="shared" ref="G309:AB309" si="13">INDEX(G$8:G$248,MATCH($A309,$A$8:$A$248,0))</f>
        <v>2.5269377032675067E-2</v>
      </c>
      <c r="H309" s="68"/>
      <c r="I309" s="71">
        <f t="shared" si="13"/>
        <v>3.094418461430104E-2</v>
      </c>
      <c r="J309" s="69">
        <f t="shared" si="13"/>
        <v>425492</v>
      </c>
      <c r="K309" s="71">
        <f t="shared" si="13"/>
        <v>4.7676969632801436E-2</v>
      </c>
      <c r="L309" s="71">
        <f t="shared" si="13"/>
        <v>4.4128838418084904E-2</v>
      </c>
      <c r="M309" s="69">
        <f t="shared" si="13"/>
        <v>425866</v>
      </c>
      <c r="N309" s="71">
        <f t="shared" si="13"/>
        <v>4.8597859300862467E-2</v>
      </c>
      <c r="O309" s="71">
        <f t="shared" si="13"/>
        <v>4.5046609341083066E-2</v>
      </c>
      <c r="P309" s="71">
        <f t="shared" si="13"/>
        <v>2.2262576867796646E-2</v>
      </c>
      <c r="Q309" s="68"/>
      <c r="R309" s="70">
        <f t="shared" si="13"/>
        <v>-15489</v>
      </c>
      <c r="S309" s="70">
        <f t="shared" si="13"/>
        <v>0</v>
      </c>
      <c r="T309" s="70">
        <f t="shared" si="13"/>
        <v>410377</v>
      </c>
      <c r="U309" s="68"/>
      <c r="V309" s="69">
        <f t="shared" si="13"/>
        <v>2734152.421875</v>
      </c>
      <c r="W309" s="69">
        <f t="shared" si="13"/>
        <v>2743443.546875</v>
      </c>
      <c r="X309" s="68"/>
      <c r="Y309" s="69">
        <f t="shared" si="13"/>
        <v>396119.31176118291</v>
      </c>
      <c r="Z309" s="69">
        <f t="shared" si="13"/>
        <v>395277.55526462168</v>
      </c>
      <c r="AA309" s="69">
        <f t="shared" si="13"/>
        <v>416591.59753734659</v>
      </c>
      <c r="AB309" s="189">
        <f t="shared" si="13"/>
        <v>2755516.7883441998</v>
      </c>
      <c r="AD309" s="84" t="s">
        <v>516</v>
      </c>
      <c r="AE309" s="84" t="s">
        <v>516</v>
      </c>
    </row>
    <row r="310" spans="1:31" x14ac:dyDescent="0.2">
      <c r="A310" s="31" t="s">
        <v>501</v>
      </c>
      <c r="B310" s="31" t="s">
        <v>502</v>
      </c>
      <c r="C310" s="118"/>
      <c r="D310" s="32">
        <f>SUM(D268:D309)</f>
        <v>8635381</v>
      </c>
      <c r="E310" s="33">
        <f t="shared" ref="E310:AA310" si="14">SUM(E268:E309)</f>
        <v>0</v>
      </c>
      <c r="F310" s="32">
        <f t="shared" si="14"/>
        <v>8635381</v>
      </c>
      <c r="G310" s="34">
        <f>F310/Y310-1</f>
        <v>1.004831448901955E-3</v>
      </c>
      <c r="H310" s="24"/>
      <c r="I310" s="34">
        <f>AD310/AE310-1</f>
        <v>6.6102056139034637E-3</v>
      </c>
      <c r="J310" s="32">
        <f t="shared" si="14"/>
        <v>9082869</v>
      </c>
      <c r="K310" s="34">
        <f>J310/F310-1</f>
        <v>5.1820296058737947E-2</v>
      </c>
      <c r="L310" s="34">
        <f>(1+K310)/(W310/V310)-1</f>
        <v>4.5963166575179848E-2</v>
      </c>
      <c r="M310" s="32">
        <f t="shared" si="14"/>
        <v>9097910</v>
      </c>
      <c r="N310" s="34">
        <f t="shared" ref="N310" si="15">M310/F310-1</f>
        <v>5.3562083711187647E-2</v>
      </c>
      <c r="O310" s="34">
        <f>(1+N310)/(W310/V310)-1</f>
        <v>4.7695254970207435E-2</v>
      </c>
      <c r="P310" s="34">
        <f>M310/AA310-1</f>
        <v>6.6326045010844936E-4</v>
      </c>
      <c r="Q310" s="35"/>
      <c r="R310" s="33">
        <f t="shared" ref="R310:T310" si="16">SUM(R268:R309)</f>
        <v>-330977</v>
      </c>
      <c r="S310" s="33">
        <f t="shared" si="16"/>
        <v>4034</v>
      </c>
      <c r="T310" s="33">
        <f t="shared" si="16"/>
        <v>8770967</v>
      </c>
      <c r="U310" s="109"/>
      <c r="V310" s="32">
        <f t="shared" si="14"/>
        <v>59802739.78125</v>
      </c>
      <c r="W310" s="32">
        <f t="shared" si="14"/>
        <v>60137620.015625</v>
      </c>
      <c r="X310" s="35"/>
      <c r="Y310" s="32">
        <f t="shared" si="14"/>
        <v>8626712.6078709718</v>
      </c>
      <c r="Z310" s="32">
        <f t="shared" si="14"/>
        <v>8626712.6078709699</v>
      </c>
      <c r="AA310" s="32">
        <f t="shared" si="14"/>
        <v>9091879.7157673873</v>
      </c>
      <c r="AB310" s="185">
        <f t="shared" ref="AB310" si="17">SUM(AB268:AB309)</f>
        <v>60137620.015624993</v>
      </c>
      <c r="AD310" s="85">
        <f>F310/V310*1000</f>
        <v>144.39774885878151</v>
      </c>
      <c r="AE310" s="85">
        <f>Z310/W310*1000</f>
        <v>143.44951804926055</v>
      </c>
    </row>
  </sheetData>
  <printOptions horizontalCentered="1"/>
  <pageMargins left="0.39370078740157483" right="0.39370078740157483" top="0.35433070866141736" bottom="0.35433070866141736" header="0.31496062992125984" footer="0.19685039370078741"/>
  <pageSetup paperSize="9" scale="36" fitToHeight="0" orientation="landscape" r:id="rId1"/>
  <headerFooter>
    <oddFooter>&amp;RPage &amp;P of &amp;N</oddFooter>
  </headerFooter>
  <rowBreaks count="4" manualBreakCount="4">
    <brk id="78" max="21" man="1"/>
    <brk id="126" max="21" man="1"/>
    <brk id="191" max="21" man="1"/>
    <brk id="251" max="21" man="1"/>
  </rowBreaks>
  <ignoredErrors>
    <ignoredError sqref="AB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EB8"/>
    <pageSetUpPr fitToPage="1"/>
  </sheetPr>
  <dimension ref="A1:AE310"/>
  <sheetViews>
    <sheetView zoomScaleNormal="100" workbookViewId="0">
      <pane xSplit="2" ySplit="6" topLeftCell="C7" activePane="bottomRight" state="frozen"/>
      <selection activeCell="B33" sqref="B33"/>
      <selection pane="topRight" activeCell="B33" sqref="B33"/>
      <selection pane="bottomLeft" activeCell="B33" sqref="B33"/>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20" width="11.375" style="1" customWidth="1"/>
    <col min="21" max="21" width="2.75" style="1" customWidth="1"/>
    <col min="22" max="23" width="11.375" style="1" customWidth="1"/>
    <col min="24" max="24" width="2.75" style="1" customWidth="1"/>
    <col min="25" max="27" width="12" style="1" customWidth="1"/>
    <col min="28" max="28" width="11.375" style="186" customWidth="1"/>
    <col min="29" max="29" width="2.875" style="1" customWidth="1"/>
    <col min="30" max="30" width="10.625" style="1" customWidth="1"/>
    <col min="31" max="16384" width="9" style="1"/>
  </cols>
  <sheetData>
    <row r="1" spans="1:28" x14ac:dyDescent="0.2">
      <c r="B1" s="2"/>
      <c r="C1" s="48"/>
      <c r="D1" s="4"/>
      <c r="E1" s="5"/>
      <c r="F1" s="5"/>
      <c r="G1" s="5"/>
      <c r="H1" s="5"/>
      <c r="I1" s="4"/>
      <c r="J1" s="5"/>
      <c r="K1" s="5"/>
      <c r="L1" s="5"/>
      <c r="M1" s="5"/>
      <c r="N1" s="5"/>
      <c r="O1" s="5"/>
      <c r="P1" s="5"/>
      <c r="Q1" s="5"/>
      <c r="R1" s="5"/>
      <c r="S1" s="5"/>
      <c r="T1" s="5"/>
      <c r="U1" s="5"/>
      <c r="V1" s="5"/>
      <c r="W1" s="5"/>
      <c r="X1" s="5"/>
      <c r="Y1" s="5"/>
      <c r="Z1" s="5"/>
      <c r="AA1" s="5"/>
      <c r="AB1" s="5"/>
    </row>
    <row r="2" spans="1:28" x14ac:dyDescent="0.2">
      <c r="A2" s="4" t="s">
        <v>0</v>
      </c>
      <c r="B2" s="38"/>
      <c r="C2" s="49"/>
      <c r="D2" s="2" t="s">
        <v>599</v>
      </c>
      <c r="E2" s="37"/>
      <c r="F2" s="37"/>
      <c r="G2" s="37"/>
      <c r="H2" s="37"/>
      <c r="I2" s="2" t="s">
        <v>600</v>
      </c>
      <c r="J2" s="37"/>
      <c r="K2" s="37"/>
      <c r="L2" s="37"/>
      <c r="M2" s="37"/>
      <c r="N2" s="37"/>
      <c r="O2" s="46"/>
      <c r="P2" s="46"/>
      <c r="Q2" s="46"/>
      <c r="R2" s="37"/>
      <c r="S2" s="37"/>
      <c r="T2" s="37"/>
      <c r="U2" s="46"/>
      <c r="V2" s="46"/>
      <c r="W2" s="46"/>
      <c r="X2" s="46"/>
      <c r="Y2" s="46"/>
      <c r="Z2" s="46"/>
      <c r="AA2" s="46"/>
      <c r="AB2" s="46"/>
    </row>
    <row r="3" spans="1:28" x14ac:dyDescent="0.2">
      <c r="A3" s="86" t="s">
        <v>609</v>
      </c>
      <c r="B3" s="2"/>
      <c r="C3" s="50"/>
      <c r="D3" s="9">
        <v>1</v>
      </c>
      <c r="E3" s="9">
        <v>2</v>
      </c>
      <c r="F3" s="9">
        <v>3</v>
      </c>
      <c r="G3" s="9">
        <v>4</v>
      </c>
      <c r="H3" s="44"/>
      <c r="I3" s="9">
        <v>5</v>
      </c>
      <c r="J3" s="9">
        <v>6</v>
      </c>
      <c r="K3" s="9">
        <v>7</v>
      </c>
      <c r="L3" s="9">
        <v>8</v>
      </c>
      <c r="M3" s="9">
        <v>9</v>
      </c>
      <c r="N3" s="9">
        <v>10</v>
      </c>
      <c r="O3" s="9">
        <v>11</v>
      </c>
      <c r="P3" s="9">
        <v>12</v>
      </c>
      <c r="Q3" s="44"/>
      <c r="R3" s="9">
        <v>13</v>
      </c>
      <c r="S3" s="9">
        <v>14</v>
      </c>
      <c r="T3" s="9">
        <v>15</v>
      </c>
      <c r="U3" s="44"/>
      <c r="V3" s="9">
        <v>16</v>
      </c>
      <c r="W3" s="9">
        <v>17</v>
      </c>
      <c r="X3" s="44"/>
      <c r="Y3" s="9"/>
      <c r="Z3" s="9"/>
      <c r="AA3" s="9"/>
      <c r="AB3" s="178">
        <v>18</v>
      </c>
    </row>
    <row r="4" spans="1:28" x14ac:dyDescent="0.2">
      <c r="A4" s="2" t="s">
        <v>513</v>
      </c>
      <c r="B4" s="7"/>
      <c r="C4" s="48"/>
      <c r="D4" s="9" t="s">
        <v>599</v>
      </c>
      <c r="E4" s="9" t="s">
        <v>599</v>
      </c>
      <c r="F4" s="9" t="s">
        <v>599</v>
      </c>
      <c r="G4" s="9" t="s">
        <v>599</v>
      </c>
      <c r="H4" s="44"/>
      <c r="I4" s="9" t="s">
        <v>600</v>
      </c>
      <c r="J4" s="9" t="s">
        <v>600</v>
      </c>
      <c r="K4" s="9" t="s">
        <v>600</v>
      </c>
      <c r="L4" s="9" t="s">
        <v>600</v>
      </c>
      <c r="M4" s="9" t="s">
        <v>600</v>
      </c>
      <c r="N4" s="9" t="s">
        <v>600</v>
      </c>
      <c r="O4" s="9" t="s">
        <v>600</v>
      </c>
      <c r="P4" s="9" t="s">
        <v>600</v>
      </c>
      <c r="Q4" s="44"/>
      <c r="R4" s="9" t="s">
        <v>600</v>
      </c>
      <c r="S4" s="9" t="s">
        <v>600</v>
      </c>
      <c r="T4" s="9" t="s">
        <v>600</v>
      </c>
      <c r="U4" s="44"/>
      <c r="V4" s="9" t="s">
        <v>599</v>
      </c>
      <c r="W4" s="9" t="s">
        <v>600</v>
      </c>
      <c r="X4" s="44"/>
      <c r="Y4" s="9" t="s">
        <v>599</v>
      </c>
      <c r="Z4" s="9" t="s">
        <v>600</v>
      </c>
      <c r="AA4" s="9" t="s">
        <v>600</v>
      </c>
      <c r="AB4" s="178" t="s">
        <v>590</v>
      </c>
    </row>
    <row r="5" spans="1:28"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8"/>
      <c r="R5" s="141" t="s">
        <v>595</v>
      </c>
      <c r="S5" s="141" t="s">
        <v>596</v>
      </c>
      <c r="T5" s="141" t="s">
        <v>597</v>
      </c>
      <c r="U5" s="142"/>
      <c r="V5" s="141" t="s">
        <v>13</v>
      </c>
      <c r="W5" s="141" t="s">
        <v>13</v>
      </c>
      <c r="X5" s="142"/>
      <c r="Y5" s="141" t="s">
        <v>14</v>
      </c>
      <c r="Z5" s="141" t="s">
        <v>15</v>
      </c>
      <c r="AA5" s="141" t="s">
        <v>14</v>
      </c>
      <c r="AB5" s="145" t="s">
        <v>520</v>
      </c>
    </row>
    <row r="6" spans="1:28"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3" t="s">
        <v>17</v>
      </c>
      <c r="S6" s="93" t="s">
        <v>17</v>
      </c>
      <c r="T6" s="93" t="s">
        <v>17</v>
      </c>
      <c r="U6" s="94"/>
      <c r="V6" s="93"/>
      <c r="W6" s="93"/>
      <c r="X6" s="94"/>
      <c r="Y6" s="93" t="s">
        <v>17</v>
      </c>
      <c r="Z6" s="93" t="s">
        <v>17</v>
      </c>
      <c r="AA6" s="93" t="s">
        <v>17</v>
      </c>
      <c r="AB6" s="179"/>
    </row>
    <row r="7" spans="1:28" x14ac:dyDescent="0.2">
      <c r="A7" s="12"/>
      <c r="B7" s="12"/>
      <c r="C7" s="52"/>
      <c r="D7" s="14"/>
      <c r="E7" s="14"/>
      <c r="F7" s="14"/>
      <c r="G7" s="14"/>
      <c r="H7" s="15"/>
      <c r="I7" s="16"/>
      <c r="J7" s="17"/>
      <c r="K7" s="16"/>
      <c r="L7" s="16"/>
      <c r="M7" s="16"/>
      <c r="N7" s="16"/>
      <c r="O7" s="16"/>
      <c r="P7" s="14"/>
      <c r="Q7" s="17"/>
      <c r="R7" s="14"/>
      <c r="S7" s="14"/>
      <c r="T7" s="14"/>
      <c r="U7" s="15"/>
      <c r="V7" s="16"/>
      <c r="W7" s="16"/>
      <c r="X7" s="15"/>
      <c r="Y7" s="16"/>
      <c r="Z7" s="16"/>
      <c r="AA7" s="16"/>
      <c r="AB7" s="180"/>
    </row>
    <row r="8" spans="1:28" x14ac:dyDescent="0.2">
      <c r="A8" s="18" t="s">
        <v>19</v>
      </c>
      <c r="B8" s="18" t="s">
        <v>20</v>
      </c>
      <c r="D8" s="19">
        <v>16665</v>
      </c>
      <c r="E8" s="20">
        <v>0</v>
      </c>
      <c r="F8" s="20">
        <v>16665</v>
      </c>
      <c r="G8" s="21">
        <v>6.2095530720154279E-3</v>
      </c>
      <c r="I8" s="21">
        <v>9.6689843087713889E-3</v>
      </c>
      <c r="J8" s="19">
        <v>17209</v>
      </c>
      <c r="K8" s="21">
        <v>3.2643264326432719E-2</v>
      </c>
      <c r="L8" s="21">
        <v>3.2512239629378659E-2</v>
      </c>
      <c r="M8" s="19">
        <v>17209</v>
      </c>
      <c r="N8" s="21">
        <v>3.2643264326432719E-2</v>
      </c>
      <c r="O8" s="21">
        <v>3.2512239629378659E-2</v>
      </c>
      <c r="P8" s="21">
        <v>1.4567633541098246E-3</v>
      </c>
      <c r="R8" s="20">
        <v>-505</v>
      </c>
      <c r="S8" s="20">
        <v>0</v>
      </c>
      <c r="T8" s="20">
        <v>16704</v>
      </c>
      <c r="V8" s="19">
        <v>108477.078125</v>
      </c>
      <c r="W8" s="19">
        <v>108490.84375</v>
      </c>
      <c r="Y8" s="19">
        <v>16562.156410780241</v>
      </c>
      <c r="Z8" s="19">
        <v>16507.503973747247</v>
      </c>
      <c r="AA8" s="19">
        <v>17183.967026557479</v>
      </c>
      <c r="AB8" s="181">
        <v>109771.49237766664</v>
      </c>
    </row>
    <row r="9" spans="1:28" x14ac:dyDescent="0.2">
      <c r="A9" s="18" t="s">
        <v>21</v>
      </c>
      <c r="B9" s="18" t="s">
        <v>22</v>
      </c>
      <c r="D9" s="19">
        <v>50460</v>
      </c>
      <c r="E9" s="20">
        <v>0</v>
      </c>
      <c r="F9" s="20">
        <v>50460</v>
      </c>
      <c r="G9" s="21">
        <v>5.7156429308929724E-2</v>
      </c>
      <c r="I9" s="21">
        <v>6.2168437109188845E-2</v>
      </c>
      <c r="J9" s="19">
        <v>52144</v>
      </c>
      <c r="K9" s="21">
        <v>3.3372968688069715E-2</v>
      </c>
      <c r="L9" s="21">
        <v>3.016672518394703E-2</v>
      </c>
      <c r="M9" s="19">
        <v>52284</v>
      </c>
      <c r="N9" s="21">
        <v>3.6147443519619404E-2</v>
      </c>
      <c r="O9" s="21">
        <v>3.2932591659970312E-2</v>
      </c>
      <c r="P9" s="21">
        <v>5.3958116155426339E-2</v>
      </c>
      <c r="R9" s="20">
        <v>-1535</v>
      </c>
      <c r="S9" s="20">
        <v>0</v>
      </c>
      <c r="T9" s="20">
        <v>50749</v>
      </c>
      <c r="V9" s="19">
        <v>295084.125</v>
      </c>
      <c r="W9" s="19">
        <v>296002.53125</v>
      </c>
      <c r="Y9" s="19">
        <v>47731.819625772921</v>
      </c>
      <c r="Z9" s="19">
        <v>47654.446896803449</v>
      </c>
      <c r="AA9" s="19">
        <v>49607.284386896565</v>
      </c>
      <c r="AB9" s="181">
        <v>316892.23050399823</v>
      </c>
    </row>
    <row r="10" spans="1:28" x14ac:dyDescent="0.2">
      <c r="A10" s="18" t="s">
        <v>23</v>
      </c>
      <c r="B10" s="18" t="s">
        <v>24</v>
      </c>
      <c r="D10" s="19">
        <v>24715</v>
      </c>
      <c r="E10" s="20">
        <v>0</v>
      </c>
      <c r="F10" s="20">
        <v>24715</v>
      </c>
      <c r="G10" s="21">
        <v>2.5509026433087723E-2</v>
      </c>
      <c r="I10" s="21">
        <v>2.7156191315398592E-2</v>
      </c>
      <c r="J10" s="19">
        <v>25523</v>
      </c>
      <c r="K10" s="21">
        <v>3.2692696742868677E-2</v>
      </c>
      <c r="L10" s="21">
        <v>3.2499292835891369E-2</v>
      </c>
      <c r="M10" s="19">
        <v>25544</v>
      </c>
      <c r="N10" s="21">
        <v>3.354238316811653E-2</v>
      </c>
      <c r="O10" s="21">
        <v>3.3348820130862933E-2</v>
      </c>
      <c r="P10" s="21">
        <v>1.9627208540016206E-2</v>
      </c>
      <c r="R10" s="20">
        <v>-750</v>
      </c>
      <c r="S10" s="20">
        <v>122</v>
      </c>
      <c r="T10" s="20">
        <v>24916</v>
      </c>
      <c r="V10" s="19">
        <v>144141.25</v>
      </c>
      <c r="W10" s="19">
        <v>144168.25</v>
      </c>
      <c r="Y10" s="19">
        <v>24100.226680562137</v>
      </c>
      <c r="Z10" s="19">
        <v>24066.086278205763</v>
      </c>
      <c r="AA10" s="19">
        <v>25052.293412781659</v>
      </c>
      <c r="AB10" s="181">
        <v>160034.50374143044</v>
      </c>
    </row>
    <row r="11" spans="1:28" x14ac:dyDescent="0.2">
      <c r="A11" s="18" t="s">
        <v>25</v>
      </c>
      <c r="B11" s="18" t="s">
        <v>26</v>
      </c>
      <c r="D11" s="19">
        <v>47355</v>
      </c>
      <c r="E11" s="20">
        <v>0</v>
      </c>
      <c r="F11" s="20">
        <v>47355</v>
      </c>
      <c r="G11" s="21">
        <v>-1.5466937322543561E-2</v>
      </c>
      <c r="I11" s="21">
        <v>-1.0815548599547253E-2</v>
      </c>
      <c r="J11" s="19">
        <v>49105</v>
      </c>
      <c r="K11" s="21">
        <v>3.695491500369541E-2</v>
      </c>
      <c r="L11" s="21">
        <v>3.4766394755864294E-2</v>
      </c>
      <c r="M11" s="19">
        <v>49297</v>
      </c>
      <c r="N11" s="21">
        <v>4.1009397106958057E-2</v>
      </c>
      <c r="O11" s="21">
        <v>3.8812319769470527E-2</v>
      </c>
      <c r="P11" s="21">
        <v>-1.2874541942369477E-2</v>
      </c>
      <c r="R11" s="20">
        <v>-1447</v>
      </c>
      <c r="S11" s="20">
        <v>0</v>
      </c>
      <c r="T11" s="20">
        <v>47850</v>
      </c>
      <c r="V11" s="19">
        <v>299587.75</v>
      </c>
      <c r="W11" s="19">
        <v>300221.375</v>
      </c>
      <c r="Y11" s="19">
        <v>48098.943341950522</v>
      </c>
      <c r="Z11" s="19">
        <v>47974.020688648503</v>
      </c>
      <c r="AA11" s="19">
        <v>49939.954032795227</v>
      </c>
      <c r="AB11" s="181">
        <v>319017.33022297517</v>
      </c>
    </row>
    <row r="12" spans="1:28" x14ac:dyDescent="0.2">
      <c r="A12" s="18" t="s">
        <v>27</v>
      </c>
      <c r="B12" s="18" t="s">
        <v>28</v>
      </c>
      <c r="D12" s="19">
        <v>82114</v>
      </c>
      <c r="E12" s="20">
        <v>0</v>
      </c>
      <c r="F12" s="20">
        <v>82114</v>
      </c>
      <c r="G12" s="21">
        <v>-5.8447661061714618E-3</v>
      </c>
      <c r="I12" s="21">
        <v>1.3584707470237767E-4</v>
      </c>
      <c r="J12" s="19">
        <v>84974</v>
      </c>
      <c r="K12" s="21">
        <v>3.4829627103782457E-2</v>
      </c>
      <c r="L12" s="21">
        <v>3.2501481966793699E-2</v>
      </c>
      <c r="M12" s="19">
        <v>85686</v>
      </c>
      <c r="N12" s="21">
        <v>4.3500499305842988E-2</v>
      </c>
      <c r="O12" s="21">
        <v>4.1152846562556578E-2</v>
      </c>
      <c r="P12" s="21">
        <v>3.0275352417663548E-4</v>
      </c>
      <c r="R12" s="20">
        <v>-2516</v>
      </c>
      <c r="S12" s="20">
        <v>0</v>
      </c>
      <c r="T12" s="20">
        <v>83170</v>
      </c>
      <c r="V12" s="19">
        <v>530687.3125</v>
      </c>
      <c r="W12" s="19">
        <v>531883.9375</v>
      </c>
      <c r="Y12" s="19">
        <v>82596.758735939438</v>
      </c>
      <c r="Z12" s="19">
        <v>82287.976901267291</v>
      </c>
      <c r="AA12" s="19">
        <v>85660.06611310305</v>
      </c>
      <c r="AB12" s="181">
        <v>547198.05268903926</v>
      </c>
    </row>
    <row r="13" spans="1:28" x14ac:dyDescent="0.2">
      <c r="A13" s="18" t="s">
        <v>29</v>
      </c>
      <c r="B13" s="18" t="s">
        <v>30</v>
      </c>
      <c r="D13" s="19">
        <v>53195</v>
      </c>
      <c r="E13" s="20">
        <v>0</v>
      </c>
      <c r="F13" s="20">
        <v>53195</v>
      </c>
      <c r="G13" s="21">
        <v>8.8014802231706213E-3</v>
      </c>
      <c r="I13" s="21">
        <v>1.1757171101447916E-2</v>
      </c>
      <c r="J13" s="19">
        <v>54853</v>
      </c>
      <c r="K13" s="21">
        <v>3.1168342889369205E-2</v>
      </c>
      <c r="L13" s="21">
        <v>3.2509371849673174E-2</v>
      </c>
      <c r="M13" s="19">
        <v>54853</v>
      </c>
      <c r="N13" s="21">
        <v>3.1168342889369205E-2</v>
      </c>
      <c r="O13" s="21">
        <v>3.2509371849673174E-2</v>
      </c>
      <c r="P13" s="21">
        <v>3.5251784410981202E-3</v>
      </c>
      <c r="R13" s="20">
        <v>-1611</v>
      </c>
      <c r="S13" s="20">
        <v>310</v>
      </c>
      <c r="T13" s="20">
        <v>53552</v>
      </c>
      <c r="V13" s="19">
        <v>322940.9375</v>
      </c>
      <c r="W13" s="19">
        <v>322521.5</v>
      </c>
      <c r="Y13" s="19">
        <v>52730.890113515707</v>
      </c>
      <c r="Z13" s="19">
        <v>52508.557935851983</v>
      </c>
      <c r="AA13" s="19">
        <v>54660.312644282691</v>
      </c>
      <c r="AB13" s="181">
        <v>349171.06646676228</v>
      </c>
    </row>
    <row r="14" spans="1:28" x14ac:dyDescent="0.2">
      <c r="A14" s="18" t="s">
        <v>31</v>
      </c>
      <c r="B14" s="18" t="s">
        <v>32</v>
      </c>
      <c r="D14" s="19">
        <v>39765</v>
      </c>
      <c r="E14" s="20">
        <v>0</v>
      </c>
      <c r="F14" s="20">
        <v>39765</v>
      </c>
      <c r="G14" s="21">
        <v>3.4909722001365884E-2</v>
      </c>
      <c r="I14" s="21">
        <v>3.960342408297457E-2</v>
      </c>
      <c r="J14" s="19">
        <v>41150</v>
      </c>
      <c r="K14" s="21">
        <v>3.4829624041242235E-2</v>
      </c>
      <c r="L14" s="21">
        <v>3.2503899361833399E-2</v>
      </c>
      <c r="M14" s="19">
        <v>41232</v>
      </c>
      <c r="N14" s="21">
        <v>3.6891738966427834E-2</v>
      </c>
      <c r="O14" s="21">
        <v>3.4561379793125679E-2</v>
      </c>
      <c r="P14" s="21">
        <v>3.3194161176252512E-2</v>
      </c>
      <c r="R14" s="20">
        <v>-1211</v>
      </c>
      <c r="S14" s="20">
        <v>0</v>
      </c>
      <c r="T14" s="20">
        <v>40021</v>
      </c>
      <c r="V14" s="19">
        <v>261174</v>
      </c>
      <c r="W14" s="19">
        <v>261762.296875</v>
      </c>
      <c r="Y14" s="19">
        <v>38423.641361780072</v>
      </c>
      <c r="Z14" s="19">
        <v>38336.32143829955</v>
      </c>
      <c r="AA14" s="19">
        <v>39907.31030947651</v>
      </c>
      <c r="AB14" s="181">
        <v>254928.62053794781</v>
      </c>
    </row>
    <row r="15" spans="1:28" x14ac:dyDescent="0.2">
      <c r="A15" s="18" t="s">
        <v>33</v>
      </c>
      <c r="B15" s="18" t="s">
        <v>34</v>
      </c>
      <c r="D15" s="19">
        <v>33505</v>
      </c>
      <c r="E15" s="20">
        <v>0</v>
      </c>
      <c r="F15" s="20">
        <v>33505</v>
      </c>
      <c r="G15" s="21">
        <v>5.1948435540505322E-4</v>
      </c>
      <c r="I15" s="21">
        <v>5.1150104683814757E-3</v>
      </c>
      <c r="J15" s="19">
        <v>34687</v>
      </c>
      <c r="K15" s="21">
        <v>3.5278316669153931E-2</v>
      </c>
      <c r="L15" s="21">
        <v>3.2500312105655293E-2</v>
      </c>
      <c r="M15" s="19">
        <v>34837</v>
      </c>
      <c r="N15" s="21">
        <v>3.9755260408894211E-2</v>
      </c>
      <c r="O15" s="21">
        <v>3.6965242679525723E-2</v>
      </c>
      <c r="P15" s="21">
        <v>1.2394165153821746E-3</v>
      </c>
      <c r="R15" s="20">
        <v>-1023</v>
      </c>
      <c r="S15" s="20">
        <v>0</v>
      </c>
      <c r="T15" s="20">
        <v>33814</v>
      </c>
      <c r="V15" s="19">
        <v>220946.0625</v>
      </c>
      <c r="W15" s="19">
        <v>221540.53125</v>
      </c>
      <c r="Y15" s="19">
        <v>33487.603713770695</v>
      </c>
      <c r="Z15" s="19">
        <v>33424.182188007442</v>
      </c>
      <c r="AA15" s="19">
        <v>34793.875895580859</v>
      </c>
      <c r="AB15" s="181">
        <v>222263.90895411198</v>
      </c>
    </row>
    <row r="16" spans="1:28" x14ac:dyDescent="0.2">
      <c r="A16" s="18" t="s">
        <v>35</v>
      </c>
      <c r="B16" s="18" t="s">
        <v>36</v>
      </c>
      <c r="D16" s="19">
        <v>50986</v>
      </c>
      <c r="E16" s="20">
        <v>0</v>
      </c>
      <c r="F16" s="20">
        <v>50986</v>
      </c>
      <c r="G16" s="21">
        <v>6.8555978150919294E-4</v>
      </c>
      <c r="I16" s="21">
        <v>2.7688274028627724E-3</v>
      </c>
      <c r="J16" s="19">
        <v>52657</v>
      </c>
      <c r="K16" s="21">
        <v>3.2773702585023434E-2</v>
      </c>
      <c r="L16" s="21">
        <v>3.2494100314743424E-2</v>
      </c>
      <c r="M16" s="19">
        <v>52836</v>
      </c>
      <c r="N16" s="21">
        <v>3.6284470246734424E-2</v>
      </c>
      <c r="O16" s="21">
        <v>3.6003917508209415E-2</v>
      </c>
      <c r="P16" s="21">
        <v>-2.0237586322042755E-3</v>
      </c>
      <c r="R16" s="20">
        <v>-1551</v>
      </c>
      <c r="S16" s="20">
        <v>0</v>
      </c>
      <c r="T16" s="20">
        <v>51285</v>
      </c>
      <c r="V16" s="19">
        <v>325652.125</v>
      </c>
      <c r="W16" s="19">
        <v>325740.3125</v>
      </c>
      <c r="Y16" s="19">
        <v>50951.069995586164</v>
      </c>
      <c r="Z16" s="19">
        <v>50858.987392447561</v>
      </c>
      <c r="AA16" s="19">
        <v>52943.144144979437</v>
      </c>
      <c r="AB16" s="181">
        <v>338201.7630142406</v>
      </c>
    </row>
    <row r="17" spans="1:28" x14ac:dyDescent="0.2">
      <c r="A17" s="18" t="s">
        <v>37</v>
      </c>
      <c r="B17" s="18" t="s">
        <v>38</v>
      </c>
      <c r="D17" s="19">
        <v>50999</v>
      </c>
      <c r="E17" s="20">
        <v>0</v>
      </c>
      <c r="F17" s="20">
        <v>50999</v>
      </c>
      <c r="G17" s="21">
        <v>-5.1342156415195017E-3</v>
      </c>
      <c r="I17" s="21">
        <v>1.7069039722072965E-4</v>
      </c>
      <c r="J17" s="19">
        <v>52669</v>
      </c>
      <c r="K17" s="21">
        <v>3.2745740112551269E-2</v>
      </c>
      <c r="L17" s="21">
        <v>3.2496039564092083E-2</v>
      </c>
      <c r="M17" s="19">
        <v>52782</v>
      </c>
      <c r="N17" s="21">
        <v>3.4961469832741843E-2</v>
      </c>
      <c r="O17" s="21">
        <v>3.4711233558106569E-2</v>
      </c>
      <c r="P17" s="21">
        <v>-5.8514864155168045E-3</v>
      </c>
      <c r="R17" s="20">
        <v>-1550</v>
      </c>
      <c r="S17" s="20">
        <v>0</v>
      </c>
      <c r="T17" s="20">
        <v>51232</v>
      </c>
      <c r="V17" s="19">
        <v>297457.03125</v>
      </c>
      <c r="W17" s="19">
        <v>297528.96875</v>
      </c>
      <c r="Y17" s="19">
        <v>51262.191143587974</v>
      </c>
      <c r="Z17" s="19">
        <v>51002.628023601726</v>
      </c>
      <c r="AA17" s="19">
        <v>53092.671043373804</v>
      </c>
      <c r="AB17" s="181">
        <v>339156.9435474659</v>
      </c>
    </row>
    <row r="18" spans="1:28" x14ac:dyDescent="0.2">
      <c r="A18" s="18" t="s">
        <v>39</v>
      </c>
      <c r="B18" s="18" t="s">
        <v>40</v>
      </c>
      <c r="D18" s="19">
        <v>25201</v>
      </c>
      <c r="E18" s="20">
        <v>0</v>
      </c>
      <c r="F18" s="20">
        <v>25201</v>
      </c>
      <c r="G18" s="21">
        <v>7.2363102669710244E-3</v>
      </c>
      <c r="I18" s="21">
        <v>1.2350827196254466E-2</v>
      </c>
      <c r="J18" s="19">
        <v>26048</v>
      </c>
      <c r="K18" s="21">
        <v>3.36097773897861E-2</v>
      </c>
      <c r="L18" s="21">
        <v>3.2503438872110824E-2</v>
      </c>
      <c r="M18" s="19">
        <v>26099</v>
      </c>
      <c r="N18" s="21">
        <v>3.5633506606880694E-2</v>
      </c>
      <c r="O18" s="21">
        <v>3.45250019626544E-2</v>
      </c>
      <c r="P18" s="21">
        <v>6.0742019829556071E-3</v>
      </c>
      <c r="R18" s="20">
        <v>-766</v>
      </c>
      <c r="S18" s="20">
        <v>0</v>
      </c>
      <c r="T18" s="20">
        <v>25333</v>
      </c>
      <c r="V18" s="19">
        <v>157706.65625</v>
      </c>
      <c r="W18" s="19">
        <v>157875.640625</v>
      </c>
      <c r="Y18" s="19">
        <v>25019.947894174304</v>
      </c>
      <c r="Z18" s="19">
        <v>24920.217837800621</v>
      </c>
      <c r="AA18" s="19">
        <v>25941.426535497387</v>
      </c>
      <c r="AB18" s="181">
        <v>165714.30222172776</v>
      </c>
    </row>
    <row r="19" spans="1:28" x14ac:dyDescent="0.2">
      <c r="A19" s="18" t="s">
        <v>41</v>
      </c>
      <c r="B19" s="18" t="s">
        <v>42</v>
      </c>
      <c r="D19" s="19">
        <v>47400</v>
      </c>
      <c r="E19" s="20">
        <v>0</v>
      </c>
      <c r="F19" s="20">
        <v>47400</v>
      </c>
      <c r="G19" s="21">
        <v>4.07492114894763E-2</v>
      </c>
      <c r="I19" s="21">
        <v>4.5780466386123431E-2</v>
      </c>
      <c r="J19" s="19">
        <v>48977</v>
      </c>
      <c r="K19" s="21">
        <v>3.3270042194092797E-2</v>
      </c>
      <c r="L19" s="21">
        <v>3.2494162164558915E-2</v>
      </c>
      <c r="M19" s="19">
        <v>49186</v>
      </c>
      <c r="N19" s="21">
        <v>3.7679324894514865E-2</v>
      </c>
      <c r="O19" s="21">
        <v>3.690013394503544E-2</v>
      </c>
      <c r="P19" s="21">
        <v>4.1682662637935408E-2</v>
      </c>
      <c r="R19" s="20">
        <v>-1444</v>
      </c>
      <c r="S19" s="20">
        <v>0</v>
      </c>
      <c r="T19" s="20">
        <v>47742</v>
      </c>
      <c r="V19" s="19">
        <v>284736.65625</v>
      </c>
      <c r="W19" s="19">
        <v>284950.625</v>
      </c>
      <c r="Y19" s="19">
        <v>45544.113295231924</v>
      </c>
      <c r="Z19" s="19">
        <v>45359.060356326576</v>
      </c>
      <c r="AA19" s="19">
        <v>47217.834916674532</v>
      </c>
      <c r="AB19" s="181">
        <v>301628.38404165761</v>
      </c>
    </row>
    <row r="20" spans="1:28" ht="25.5" customHeight="1" x14ac:dyDescent="0.2">
      <c r="A20" s="22" t="s">
        <v>43</v>
      </c>
      <c r="B20" s="22" t="s">
        <v>44</v>
      </c>
      <c r="C20" s="54"/>
      <c r="D20" s="24">
        <v>522360</v>
      </c>
      <c r="E20" s="25">
        <v>0</v>
      </c>
      <c r="F20" s="25">
        <v>522360</v>
      </c>
      <c r="G20" s="26">
        <v>1.1327263577860069E-2</v>
      </c>
      <c r="H20" s="23"/>
      <c r="I20" s="26">
        <v>1.5767338274700338E-2</v>
      </c>
      <c r="J20" s="24">
        <v>539996</v>
      </c>
      <c r="K20" s="26">
        <v>3.3762156367256324E-2</v>
      </c>
      <c r="L20" s="26">
        <v>3.2460428792889795E-2</v>
      </c>
      <c r="M20" s="24">
        <v>541845</v>
      </c>
      <c r="N20" s="26">
        <v>3.7301860785664998E-2</v>
      </c>
      <c r="O20" s="26">
        <v>3.5995675966643104E-2</v>
      </c>
      <c r="P20" s="26">
        <v>1.0904585832688163E-2</v>
      </c>
      <c r="Q20" s="23"/>
      <c r="R20" s="25">
        <v>-15909</v>
      </c>
      <c r="S20" s="25">
        <v>432</v>
      </c>
      <c r="T20" s="25">
        <v>526368</v>
      </c>
      <c r="U20" s="23"/>
      <c r="V20" s="24">
        <v>3248590.984375</v>
      </c>
      <c r="W20" s="24">
        <v>3252686.8125</v>
      </c>
      <c r="X20" s="23"/>
      <c r="Y20" s="24">
        <v>516509.36231265217</v>
      </c>
      <c r="Z20" s="24">
        <v>514899.98991100769</v>
      </c>
      <c r="AA20" s="24">
        <v>536000.14046199922</v>
      </c>
      <c r="AB20" s="182">
        <f>SUM(AB8:AB19)</f>
        <v>3423978.5983190234</v>
      </c>
    </row>
    <row r="21" spans="1:28" x14ac:dyDescent="0.2">
      <c r="A21" s="18" t="s">
        <v>45</v>
      </c>
      <c r="B21" s="18" t="s">
        <v>46</v>
      </c>
      <c r="D21" s="19">
        <v>24846</v>
      </c>
      <c r="E21" s="20">
        <v>0</v>
      </c>
      <c r="F21" s="20">
        <v>24846</v>
      </c>
      <c r="G21" s="21">
        <v>3.3710330078194239E-2</v>
      </c>
      <c r="I21" s="21">
        <v>3.7346003992658527E-2</v>
      </c>
      <c r="J21" s="19">
        <v>25728</v>
      </c>
      <c r="K21" s="21">
        <v>3.5498671818401384E-2</v>
      </c>
      <c r="L21" s="21">
        <v>3.2487380705672031E-2</v>
      </c>
      <c r="M21" s="19">
        <v>25728</v>
      </c>
      <c r="N21" s="21">
        <v>3.5498671818401384E-2</v>
      </c>
      <c r="O21" s="21">
        <v>3.2487380705672031E-2</v>
      </c>
      <c r="P21" s="21">
        <v>2.8883897689235827E-2</v>
      </c>
      <c r="R21" s="20">
        <v>-755</v>
      </c>
      <c r="S21" s="20">
        <v>0</v>
      </c>
      <c r="T21" s="20">
        <v>24973</v>
      </c>
      <c r="V21" s="19">
        <v>160710.53125</v>
      </c>
      <c r="W21" s="19">
        <v>161179.25</v>
      </c>
      <c r="Y21" s="19">
        <v>24035.747033814147</v>
      </c>
      <c r="Z21" s="19">
        <v>24021.362463220798</v>
      </c>
      <c r="AA21" s="19">
        <v>25005.736855035211</v>
      </c>
      <c r="AB21" s="181">
        <v>159737.09960792062</v>
      </c>
    </row>
    <row r="22" spans="1:28" x14ac:dyDescent="0.2">
      <c r="A22" s="18" t="s">
        <v>47</v>
      </c>
      <c r="B22" s="18" t="s">
        <v>48</v>
      </c>
      <c r="D22" s="19">
        <v>22849</v>
      </c>
      <c r="E22" s="20">
        <v>0</v>
      </c>
      <c r="F22" s="20">
        <v>22849</v>
      </c>
      <c r="G22" s="21">
        <v>1.03960790421187E-3</v>
      </c>
      <c r="I22" s="21">
        <v>7.0801132885456308E-3</v>
      </c>
      <c r="J22" s="19">
        <v>23566</v>
      </c>
      <c r="K22" s="21">
        <v>3.1379929099741855E-2</v>
      </c>
      <c r="L22" s="21">
        <v>3.2503646621338644E-2</v>
      </c>
      <c r="M22" s="19">
        <v>23700</v>
      </c>
      <c r="N22" s="21">
        <v>3.724451835966569E-2</v>
      </c>
      <c r="O22" s="21">
        <v>3.8374625516664818E-2</v>
      </c>
      <c r="P22" s="21">
        <v>4.5604290796903424E-3</v>
      </c>
      <c r="R22" s="20">
        <v>-696</v>
      </c>
      <c r="S22" s="20">
        <v>0</v>
      </c>
      <c r="T22" s="20">
        <v>23004</v>
      </c>
      <c r="V22" s="19">
        <v>140106.984375</v>
      </c>
      <c r="W22" s="19">
        <v>139954.5</v>
      </c>
      <c r="Y22" s="19">
        <v>22825.270668197569</v>
      </c>
      <c r="Z22" s="19">
        <v>22663.671104995337</v>
      </c>
      <c r="AA22" s="19">
        <v>23592.408494242922</v>
      </c>
      <c r="AB22" s="181">
        <v>150708.73245939898</v>
      </c>
    </row>
    <row r="23" spans="1:28" x14ac:dyDescent="0.2">
      <c r="A23" s="18" t="s">
        <v>49</v>
      </c>
      <c r="B23" s="18" t="s">
        <v>50</v>
      </c>
      <c r="D23" s="19">
        <v>55557</v>
      </c>
      <c r="E23" s="20">
        <v>0</v>
      </c>
      <c r="F23" s="20">
        <v>55557</v>
      </c>
      <c r="G23" s="21">
        <v>7.5843945121418566E-2</v>
      </c>
      <c r="I23" s="21">
        <v>8.0852132009775035E-2</v>
      </c>
      <c r="J23" s="19">
        <v>57136</v>
      </c>
      <c r="K23" s="21">
        <v>2.8421261047212765E-2</v>
      </c>
      <c r="L23" s="21">
        <v>2.6607333117720122E-2</v>
      </c>
      <c r="M23" s="19">
        <v>57306</v>
      </c>
      <c r="N23" s="21">
        <v>3.1481181489281251E-2</v>
      </c>
      <c r="O23" s="21">
        <v>2.9661856476548509E-2</v>
      </c>
      <c r="P23" s="21">
        <v>6.9101374973276508E-2</v>
      </c>
      <c r="R23" s="20">
        <v>-1683</v>
      </c>
      <c r="S23" s="20">
        <v>0</v>
      </c>
      <c r="T23" s="20">
        <v>55623</v>
      </c>
      <c r="V23" s="19">
        <v>335719.3125</v>
      </c>
      <c r="W23" s="19">
        <v>336312.5</v>
      </c>
      <c r="Y23" s="19">
        <v>51640.389158605991</v>
      </c>
      <c r="Z23" s="19">
        <v>51491.932013845915</v>
      </c>
      <c r="AA23" s="19">
        <v>53602.026282523897</v>
      </c>
      <c r="AB23" s="181">
        <v>342410.71403395932</v>
      </c>
    </row>
    <row r="24" spans="1:28" x14ac:dyDescent="0.2">
      <c r="A24" s="18" t="s">
        <v>51</v>
      </c>
      <c r="B24" s="18" t="s">
        <v>52</v>
      </c>
      <c r="D24" s="19">
        <v>34064</v>
      </c>
      <c r="E24" s="20">
        <v>0</v>
      </c>
      <c r="F24" s="20">
        <v>34064</v>
      </c>
      <c r="G24" s="21">
        <v>1.7690205415636262E-2</v>
      </c>
      <c r="I24" s="21">
        <v>2.2054550326777056E-2</v>
      </c>
      <c r="J24" s="19">
        <v>35284</v>
      </c>
      <c r="K24" s="21">
        <v>3.5814936589948276E-2</v>
      </c>
      <c r="L24" s="21">
        <v>3.249411421643611E-2</v>
      </c>
      <c r="M24" s="19">
        <v>35335</v>
      </c>
      <c r="N24" s="21">
        <v>3.7312118365429692E-2</v>
      </c>
      <c r="O24" s="21">
        <v>3.3986496027597957E-2</v>
      </c>
      <c r="P24" s="21">
        <v>1.5189045432062898E-2</v>
      </c>
      <c r="R24" s="20">
        <v>-1037</v>
      </c>
      <c r="S24" s="20">
        <v>0</v>
      </c>
      <c r="T24" s="20">
        <v>34298</v>
      </c>
      <c r="V24" s="19">
        <v>222935.90625</v>
      </c>
      <c r="W24" s="19">
        <v>223652.9375</v>
      </c>
      <c r="Y24" s="19">
        <v>33471.875644207343</v>
      </c>
      <c r="Z24" s="19">
        <v>33436.141361986505</v>
      </c>
      <c r="AA24" s="19">
        <v>34806.325146033741</v>
      </c>
      <c r="AB24" s="181">
        <v>222343.43499132353</v>
      </c>
    </row>
    <row r="25" spans="1:28" x14ac:dyDescent="0.2">
      <c r="A25" s="18" t="s">
        <v>53</v>
      </c>
      <c r="B25" s="18" t="s">
        <v>54</v>
      </c>
      <c r="D25" s="19">
        <v>37981</v>
      </c>
      <c r="E25" s="20">
        <v>0</v>
      </c>
      <c r="F25" s="20">
        <v>37981</v>
      </c>
      <c r="G25" s="21">
        <v>4.7785096821474582E-2</v>
      </c>
      <c r="I25" s="21">
        <v>5.245078348343224E-2</v>
      </c>
      <c r="J25" s="19">
        <v>39341</v>
      </c>
      <c r="K25" s="21">
        <v>3.5807377372897076E-2</v>
      </c>
      <c r="L25" s="21">
        <v>3.2025938244057084E-2</v>
      </c>
      <c r="M25" s="19">
        <v>39431</v>
      </c>
      <c r="N25" s="21">
        <v>3.8176983228456418E-2</v>
      </c>
      <c r="O25" s="21">
        <v>3.4386893340317082E-2</v>
      </c>
      <c r="P25" s="21">
        <v>4.5785905968685148E-2</v>
      </c>
      <c r="R25" s="20">
        <v>-1158</v>
      </c>
      <c r="S25" s="20">
        <v>0</v>
      </c>
      <c r="T25" s="20">
        <v>38273</v>
      </c>
      <c r="V25" s="19">
        <v>251959.515625</v>
      </c>
      <c r="W25" s="19">
        <v>252882.71875</v>
      </c>
      <c r="Y25" s="19">
        <v>36248.845412306277</v>
      </c>
      <c r="Z25" s="19">
        <v>36220.378680520771</v>
      </c>
      <c r="AA25" s="19">
        <v>37704.658070980651</v>
      </c>
      <c r="AB25" s="181">
        <v>240858.03817271051</v>
      </c>
    </row>
    <row r="26" spans="1:28" x14ac:dyDescent="0.2">
      <c r="A26" s="18" t="s">
        <v>55</v>
      </c>
      <c r="B26" s="18" t="s">
        <v>56</v>
      </c>
      <c r="D26" s="19">
        <v>24498</v>
      </c>
      <c r="E26" s="20">
        <v>0</v>
      </c>
      <c r="F26" s="20">
        <v>24498</v>
      </c>
      <c r="G26" s="21">
        <v>7.0068285791282658E-3</v>
      </c>
      <c r="I26" s="21">
        <v>7.7618025982619798E-3</v>
      </c>
      <c r="J26" s="19">
        <v>25300</v>
      </c>
      <c r="K26" s="21">
        <v>3.2737366315617633E-2</v>
      </c>
      <c r="L26" s="21">
        <v>3.2499846176759606E-2</v>
      </c>
      <c r="M26" s="19">
        <v>25337</v>
      </c>
      <c r="N26" s="21">
        <v>3.4247693689280823E-2</v>
      </c>
      <c r="O26" s="21">
        <v>3.4009826188954762E-2</v>
      </c>
      <c r="P26" s="21">
        <v>1.0148928901847487E-3</v>
      </c>
      <c r="R26" s="20">
        <v>-744</v>
      </c>
      <c r="S26" s="20">
        <v>0</v>
      </c>
      <c r="T26" s="20">
        <v>24593</v>
      </c>
      <c r="V26" s="19">
        <v>163420</v>
      </c>
      <c r="W26" s="19">
        <v>163457.59375</v>
      </c>
      <c r="Y26" s="19">
        <v>24327.541089831848</v>
      </c>
      <c r="Z26" s="19">
        <v>24314.908095015322</v>
      </c>
      <c r="AA26" s="19">
        <v>25311.311729684294</v>
      </c>
      <c r="AB26" s="181">
        <v>161689.11743776791</v>
      </c>
    </row>
    <row r="27" spans="1:28" x14ac:dyDescent="0.2">
      <c r="A27" s="18" t="s">
        <v>57</v>
      </c>
      <c r="B27" s="18" t="s">
        <v>58</v>
      </c>
      <c r="D27" s="19">
        <v>132506</v>
      </c>
      <c r="E27" s="20">
        <v>0</v>
      </c>
      <c r="F27" s="20">
        <v>132506</v>
      </c>
      <c r="G27" s="21">
        <v>-3.21954997295687E-2</v>
      </c>
      <c r="I27" s="21">
        <v>-2.5774970690852661E-2</v>
      </c>
      <c r="J27" s="19">
        <v>138115</v>
      </c>
      <c r="K27" s="21">
        <v>4.2330158634326098E-2</v>
      </c>
      <c r="L27" s="21">
        <v>3.7890773464278826E-2</v>
      </c>
      <c r="M27" s="19">
        <v>138115</v>
      </c>
      <c r="N27" s="21">
        <v>4.2330158634326098E-2</v>
      </c>
      <c r="O27" s="21">
        <v>3.7890773464278826E-2</v>
      </c>
      <c r="P27" s="21">
        <v>-2.8665276897346992E-2</v>
      </c>
      <c r="R27" s="20">
        <v>-4055</v>
      </c>
      <c r="S27" s="20">
        <v>0</v>
      </c>
      <c r="T27" s="20">
        <v>134060</v>
      </c>
      <c r="V27" s="19">
        <v>892733.0625</v>
      </c>
      <c r="W27" s="19">
        <v>896551.5625</v>
      </c>
      <c r="Y27" s="19">
        <v>136914.01513732801</v>
      </c>
      <c r="Z27" s="19">
        <v>136593.46231197575</v>
      </c>
      <c r="AA27" s="19">
        <v>142190.94274611212</v>
      </c>
      <c r="AB27" s="181">
        <v>908318.31577105774</v>
      </c>
    </row>
    <row r="28" spans="1:28" x14ac:dyDescent="0.2">
      <c r="A28" s="18" t="s">
        <v>59</v>
      </c>
      <c r="B28" s="18" t="s">
        <v>60</v>
      </c>
      <c r="D28" s="19">
        <v>29339</v>
      </c>
      <c r="E28" s="20">
        <v>0</v>
      </c>
      <c r="F28" s="20">
        <v>29339</v>
      </c>
      <c r="G28" s="21">
        <v>2.8324428193650997E-2</v>
      </c>
      <c r="I28" s="21">
        <v>3.3252903310282633E-2</v>
      </c>
      <c r="J28" s="19">
        <v>30404</v>
      </c>
      <c r="K28" s="21">
        <v>3.6299805719349765E-2</v>
      </c>
      <c r="L28" s="21">
        <v>3.2493373082852717E-2</v>
      </c>
      <c r="M28" s="19">
        <v>30459</v>
      </c>
      <c r="N28" s="21">
        <v>3.8174443573400607E-2</v>
      </c>
      <c r="O28" s="21">
        <v>3.4361125204927179E-2</v>
      </c>
      <c r="P28" s="21">
        <v>2.6684023738140272E-2</v>
      </c>
      <c r="R28" s="20">
        <v>-894</v>
      </c>
      <c r="S28" s="20">
        <v>0</v>
      </c>
      <c r="T28" s="20">
        <v>29565</v>
      </c>
      <c r="V28" s="19">
        <v>196266.046875</v>
      </c>
      <c r="W28" s="19">
        <v>196989.609375</v>
      </c>
      <c r="Y28" s="19">
        <v>28530.879161877663</v>
      </c>
      <c r="Z28" s="19">
        <v>28499.472174370017</v>
      </c>
      <c r="AA28" s="19">
        <v>29667.355579469582</v>
      </c>
      <c r="AB28" s="181">
        <v>189515.60439008145</v>
      </c>
    </row>
    <row r="29" spans="1:28" x14ac:dyDescent="0.2">
      <c r="A29" s="18" t="s">
        <v>61</v>
      </c>
      <c r="B29" s="18" t="s">
        <v>62</v>
      </c>
      <c r="D29" s="19">
        <v>64226</v>
      </c>
      <c r="E29" s="20">
        <v>0</v>
      </c>
      <c r="F29" s="20">
        <v>64226</v>
      </c>
      <c r="G29" s="21">
        <v>9.6062298078343655E-2</v>
      </c>
      <c r="I29" s="21">
        <v>0.10228201756952693</v>
      </c>
      <c r="J29" s="19">
        <v>66012</v>
      </c>
      <c r="K29" s="21">
        <v>2.7808052813502293E-2</v>
      </c>
      <c r="L29" s="21">
        <v>2.2937144114972163E-2</v>
      </c>
      <c r="M29" s="19">
        <v>66012</v>
      </c>
      <c r="N29" s="21">
        <v>2.7808052813502293E-2</v>
      </c>
      <c r="O29" s="21">
        <v>2.2937144114972163E-2</v>
      </c>
      <c r="P29" s="21">
        <v>8.3177551816550954E-2</v>
      </c>
      <c r="R29" s="20">
        <v>-1938</v>
      </c>
      <c r="S29" s="20">
        <v>0</v>
      </c>
      <c r="T29" s="20">
        <v>64074</v>
      </c>
      <c r="V29" s="19">
        <v>379592.1875</v>
      </c>
      <c r="W29" s="19">
        <v>381399.6875</v>
      </c>
      <c r="Y29" s="19">
        <v>58597.034231177706</v>
      </c>
      <c r="Z29" s="19">
        <v>58543.841973879105</v>
      </c>
      <c r="AA29" s="19">
        <v>60942.91733547661</v>
      </c>
      <c r="AB29" s="181">
        <v>389304.4589427514</v>
      </c>
    </row>
    <row r="30" spans="1:28" ht="25.5" customHeight="1" x14ac:dyDescent="0.2">
      <c r="A30" s="22" t="s">
        <v>63</v>
      </c>
      <c r="B30" s="22" t="s">
        <v>64</v>
      </c>
      <c r="C30" s="54"/>
      <c r="D30" s="24">
        <v>425866</v>
      </c>
      <c r="E30" s="25">
        <v>0</v>
      </c>
      <c r="F30" s="25">
        <v>425866</v>
      </c>
      <c r="G30" s="26">
        <v>2.2262576867796646E-2</v>
      </c>
      <c r="H30" s="23"/>
      <c r="I30" s="26">
        <v>2.7581780558151747E-2</v>
      </c>
      <c r="J30" s="24">
        <v>440886</v>
      </c>
      <c r="K30" s="26">
        <v>3.5269310064668158E-2</v>
      </c>
      <c r="L30" s="26">
        <v>3.1907853251645024E-2</v>
      </c>
      <c r="M30" s="24">
        <v>441423</v>
      </c>
      <c r="N30" s="26">
        <v>3.6530270084956351E-2</v>
      </c>
      <c r="O30" s="26">
        <v>3.3164719011038901E-2</v>
      </c>
      <c r="P30" s="26">
        <v>1.9867946494853461E-2</v>
      </c>
      <c r="Q30" s="23"/>
      <c r="R30" s="25">
        <v>-12960</v>
      </c>
      <c r="S30" s="25">
        <v>0</v>
      </c>
      <c r="T30" s="25">
        <v>428463</v>
      </c>
      <c r="U30" s="23"/>
      <c r="V30" s="24">
        <v>2743443.546875</v>
      </c>
      <c r="W30" s="24">
        <v>2752380.359375</v>
      </c>
      <c r="X30" s="23"/>
      <c r="Y30" s="24">
        <v>416591.59753734659</v>
      </c>
      <c r="Z30" s="24">
        <v>415785.1701798095</v>
      </c>
      <c r="AA30" s="24">
        <v>432823.68223955901</v>
      </c>
      <c r="AB30" s="182">
        <f>SUM(AB21:AB29)</f>
        <v>2764885.5158069716</v>
      </c>
    </row>
    <row r="31" spans="1:28" x14ac:dyDescent="0.2">
      <c r="A31" s="18" t="s">
        <v>65</v>
      </c>
      <c r="B31" s="18" t="s">
        <v>66</v>
      </c>
      <c r="D31" s="19">
        <v>48449</v>
      </c>
      <c r="E31" s="20">
        <v>0</v>
      </c>
      <c r="F31" s="20">
        <v>48449</v>
      </c>
      <c r="G31" s="21">
        <v>-1.100988653130297E-2</v>
      </c>
      <c r="I31" s="21">
        <v>-9.2313352961091999E-3</v>
      </c>
      <c r="J31" s="19">
        <v>50210</v>
      </c>
      <c r="K31" s="21">
        <v>3.6347499432392905E-2</v>
      </c>
      <c r="L31" s="21">
        <v>3.4422306767608823E-2</v>
      </c>
      <c r="M31" s="19">
        <v>50317</v>
      </c>
      <c r="N31" s="21">
        <v>3.8556007347932963E-2</v>
      </c>
      <c r="O31" s="21">
        <v>3.6626712002106654E-2</v>
      </c>
      <c r="P31" s="21">
        <v>-1.3373813618894559E-2</v>
      </c>
      <c r="R31" s="20">
        <v>-1477</v>
      </c>
      <c r="S31" s="20">
        <v>693</v>
      </c>
      <c r="T31" s="20">
        <v>49533</v>
      </c>
      <c r="V31" s="19">
        <v>306030.75</v>
      </c>
      <c r="W31" s="19">
        <v>306600.3125</v>
      </c>
      <c r="Y31" s="19">
        <v>48988.356243597053</v>
      </c>
      <c r="Z31" s="19">
        <v>48991.426087518194</v>
      </c>
      <c r="AA31" s="19">
        <v>50999.051813696729</v>
      </c>
      <c r="AB31" s="181">
        <v>325782.8660159476</v>
      </c>
    </row>
    <row r="32" spans="1:28" x14ac:dyDescent="0.2">
      <c r="A32" s="18" t="s">
        <v>67</v>
      </c>
      <c r="B32" s="18" t="s">
        <v>68</v>
      </c>
      <c r="D32" s="19">
        <v>51251</v>
      </c>
      <c r="E32" s="20">
        <v>0</v>
      </c>
      <c r="F32" s="20">
        <v>51251</v>
      </c>
      <c r="G32" s="21">
        <v>4.7421974730283756E-2</v>
      </c>
      <c r="I32" s="21">
        <v>5.3887067094006147E-2</v>
      </c>
      <c r="J32" s="19">
        <v>52956</v>
      </c>
      <c r="K32" s="21">
        <v>3.3267643558174465E-2</v>
      </c>
      <c r="L32" s="21">
        <v>3.1759673250980391E-2</v>
      </c>
      <c r="M32" s="19">
        <v>52956</v>
      </c>
      <c r="N32" s="21">
        <v>3.3267643558174465E-2</v>
      </c>
      <c r="O32" s="21">
        <v>3.1759673250980391E-2</v>
      </c>
      <c r="P32" s="21">
        <v>4.4553296876878035E-2</v>
      </c>
      <c r="R32" s="20">
        <v>-1555</v>
      </c>
      <c r="S32" s="20">
        <v>0</v>
      </c>
      <c r="T32" s="20">
        <v>51401</v>
      </c>
      <c r="V32" s="19">
        <v>300771.90625</v>
      </c>
      <c r="W32" s="19">
        <v>301211.5</v>
      </c>
      <c r="Y32" s="19">
        <v>48930.613674777429</v>
      </c>
      <c r="Z32" s="19">
        <v>48701.523719970246</v>
      </c>
      <c r="AA32" s="19">
        <v>50697.269501071663</v>
      </c>
      <c r="AB32" s="181">
        <v>323855.0751409512</v>
      </c>
    </row>
    <row r="33" spans="1:28" x14ac:dyDescent="0.2">
      <c r="A33" s="18" t="s">
        <v>69</v>
      </c>
      <c r="B33" s="18" t="s">
        <v>70</v>
      </c>
      <c r="D33" s="19">
        <v>31390</v>
      </c>
      <c r="E33" s="20">
        <v>0</v>
      </c>
      <c r="F33" s="20">
        <v>31390</v>
      </c>
      <c r="G33" s="21">
        <v>0.13750955168873435</v>
      </c>
      <c r="I33" s="21">
        <v>0.14265067394150899</v>
      </c>
      <c r="J33" s="19">
        <v>32087</v>
      </c>
      <c r="K33" s="21">
        <v>2.2204523733673209E-2</v>
      </c>
      <c r="L33" s="21">
        <v>2.2959403177429172E-2</v>
      </c>
      <c r="M33" s="19">
        <v>32087</v>
      </c>
      <c r="N33" s="21">
        <v>2.2204523733673209E-2</v>
      </c>
      <c r="O33" s="21">
        <v>2.2959403177429172E-2</v>
      </c>
      <c r="P33" s="21">
        <v>0.12287098220308978</v>
      </c>
      <c r="R33" s="20">
        <v>-942</v>
      </c>
      <c r="S33" s="20">
        <v>0</v>
      </c>
      <c r="T33" s="20">
        <v>31145</v>
      </c>
      <c r="V33" s="19">
        <v>169391.1875</v>
      </c>
      <c r="W33" s="19">
        <v>169266.1875</v>
      </c>
      <c r="Y33" s="19">
        <v>27595.372674804134</v>
      </c>
      <c r="Z33" s="19">
        <v>27450.940937141044</v>
      </c>
      <c r="AA33" s="19">
        <v>28575.856450618059</v>
      </c>
      <c r="AB33" s="181">
        <v>182543.0881999734</v>
      </c>
    </row>
    <row r="34" spans="1:28" x14ac:dyDescent="0.2">
      <c r="A34" s="18" t="s">
        <v>71</v>
      </c>
      <c r="B34" s="18" t="s">
        <v>72</v>
      </c>
      <c r="D34" s="19">
        <v>28628</v>
      </c>
      <c r="E34" s="20">
        <v>0</v>
      </c>
      <c r="F34" s="20">
        <v>28628</v>
      </c>
      <c r="G34" s="21">
        <v>-3.3729864684777566E-2</v>
      </c>
      <c r="I34" s="21">
        <v>-2.9825959294835447E-2</v>
      </c>
      <c r="J34" s="19">
        <v>29803</v>
      </c>
      <c r="K34" s="21">
        <v>4.104373340785239E-2</v>
      </c>
      <c r="L34" s="21">
        <v>3.8754647653885144E-2</v>
      </c>
      <c r="M34" s="19">
        <v>29981</v>
      </c>
      <c r="N34" s="21">
        <v>4.7261422383680252E-2</v>
      </c>
      <c r="O34" s="21">
        <v>4.4958664943499871E-2</v>
      </c>
      <c r="P34" s="21">
        <v>-2.6117097900343555E-2</v>
      </c>
      <c r="R34" s="20">
        <v>-880</v>
      </c>
      <c r="S34" s="20">
        <v>0</v>
      </c>
      <c r="T34" s="20">
        <v>29101</v>
      </c>
      <c r="V34" s="19">
        <v>178564.71875</v>
      </c>
      <c r="W34" s="19">
        <v>178958.21875</v>
      </c>
      <c r="Y34" s="19">
        <v>29627.325686373202</v>
      </c>
      <c r="Z34" s="19">
        <v>29573.134125956694</v>
      </c>
      <c r="AA34" s="19">
        <v>30785.015257339506</v>
      </c>
      <c r="AB34" s="181">
        <v>196655.23464079789</v>
      </c>
    </row>
    <row r="35" spans="1:28" x14ac:dyDescent="0.2">
      <c r="A35" s="18" t="s">
        <v>73</v>
      </c>
      <c r="B35" s="18" t="s">
        <v>74</v>
      </c>
      <c r="D35" s="19">
        <v>19891</v>
      </c>
      <c r="E35" s="20">
        <v>0</v>
      </c>
      <c r="F35" s="20">
        <v>19891</v>
      </c>
      <c r="G35" s="21">
        <v>-1.10364678519147E-2</v>
      </c>
      <c r="I35" s="21">
        <v>-7.6774518743716325E-3</v>
      </c>
      <c r="J35" s="19">
        <v>20596</v>
      </c>
      <c r="K35" s="21">
        <v>3.5443165250615749E-2</v>
      </c>
      <c r="L35" s="21">
        <v>3.411028654528736E-2</v>
      </c>
      <c r="M35" s="19">
        <v>20624</v>
      </c>
      <c r="N35" s="21">
        <v>3.6850837061987773E-2</v>
      </c>
      <c r="O35" s="21">
        <v>3.5516146325015097E-2</v>
      </c>
      <c r="P35" s="21">
        <v>-1.2885083645341244E-2</v>
      </c>
      <c r="R35" s="20">
        <v>-606</v>
      </c>
      <c r="S35" s="20">
        <v>0</v>
      </c>
      <c r="T35" s="20">
        <v>20018</v>
      </c>
      <c r="V35" s="19">
        <v>120953.375</v>
      </c>
      <c r="W35" s="19">
        <v>121109.2734375</v>
      </c>
      <c r="Y35" s="19">
        <v>20112.976215407671</v>
      </c>
      <c r="Z35" s="19">
        <v>20070.729840797634</v>
      </c>
      <c r="AA35" s="19">
        <v>20893.210768370194</v>
      </c>
      <c r="AB35" s="181">
        <v>133466.20853383889</v>
      </c>
    </row>
    <row r="36" spans="1:28" x14ac:dyDescent="0.2">
      <c r="A36" s="18" t="s">
        <v>75</v>
      </c>
      <c r="B36" s="18" t="s">
        <v>76</v>
      </c>
      <c r="D36" s="19">
        <v>52434</v>
      </c>
      <c r="E36" s="20">
        <v>0</v>
      </c>
      <c r="F36" s="20">
        <v>52434</v>
      </c>
      <c r="G36" s="21">
        <v>9.551241564869084E-4</v>
      </c>
      <c r="I36" s="21">
        <v>5.1970864268531258E-3</v>
      </c>
      <c r="J36" s="19">
        <v>54359</v>
      </c>
      <c r="K36" s="21">
        <v>3.6712819926002283E-2</v>
      </c>
      <c r="L36" s="21">
        <v>3.2505303313550282E-2</v>
      </c>
      <c r="M36" s="19">
        <v>54581</v>
      </c>
      <c r="N36" s="21">
        <v>4.094671396422167E-2</v>
      </c>
      <c r="O36" s="21">
        <v>3.6722014020803995E-2</v>
      </c>
      <c r="P36" s="21">
        <v>1.0863079474883186E-3</v>
      </c>
      <c r="R36" s="20">
        <v>-1603</v>
      </c>
      <c r="S36" s="20">
        <v>0</v>
      </c>
      <c r="T36" s="20">
        <v>52978</v>
      </c>
      <c r="V36" s="19">
        <v>361942.90625</v>
      </c>
      <c r="W36" s="19">
        <v>363417.84375</v>
      </c>
      <c r="Y36" s="19">
        <v>52383.966807889177</v>
      </c>
      <c r="Z36" s="19">
        <v>52375.471617468698</v>
      </c>
      <c r="AA36" s="19">
        <v>54521.772565151325</v>
      </c>
      <c r="AB36" s="181">
        <v>348286.06993383908</v>
      </c>
    </row>
    <row r="37" spans="1:28" ht="25.5" customHeight="1" x14ac:dyDescent="0.2">
      <c r="A37" s="22" t="s">
        <v>77</v>
      </c>
      <c r="B37" s="22" t="s">
        <v>78</v>
      </c>
      <c r="C37" s="54"/>
      <c r="D37" s="24">
        <v>232043</v>
      </c>
      <c r="E37" s="25">
        <v>0</v>
      </c>
      <c r="F37" s="25">
        <v>232043</v>
      </c>
      <c r="G37" s="26">
        <v>1.9348161860343494E-2</v>
      </c>
      <c r="H37" s="23"/>
      <c r="I37" s="26">
        <v>2.3547893469512804E-2</v>
      </c>
      <c r="J37" s="24">
        <v>240011</v>
      </c>
      <c r="K37" s="26">
        <v>3.4338463129678587E-2</v>
      </c>
      <c r="L37" s="26">
        <v>3.2250137497480402E-2</v>
      </c>
      <c r="M37" s="24">
        <v>240546</v>
      </c>
      <c r="N37" s="26">
        <v>3.6644070280077434E-2</v>
      </c>
      <c r="O37" s="26">
        <v>3.4551089635345589E-2</v>
      </c>
      <c r="P37" s="26">
        <v>1.7227496725091607E-2</v>
      </c>
      <c r="Q37" s="23"/>
      <c r="R37" s="25">
        <v>-7063</v>
      </c>
      <c r="S37" s="25">
        <v>693</v>
      </c>
      <c r="T37" s="25">
        <v>234176</v>
      </c>
      <c r="U37" s="23"/>
      <c r="V37" s="24">
        <v>1437654.84375</v>
      </c>
      <c r="W37" s="24">
        <v>1440563.3359375</v>
      </c>
      <c r="X37" s="23"/>
      <c r="Y37" s="24">
        <v>227638.61130284864</v>
      </c>
      <c r="Z37" s="24">
        <v>227163.2263288525</v>
      </c>
      <c r="AA37" s="24">
        <v>236472.17635624748</v>
      </c>
      <c r="AB37" s="182">
        <f>SUM(AB31:AB36)</f>
        <v>1510588.542465348</v>
      </c>
    </row>
    <row r="38" spans="1:28" x14ac:dyDescent="0.2">
      <c r="A38" s="18" t="s">
        <v>79</v>
      </c>
      <c r="B38" s="18" t="s">
        <v>80</v>
      </c>
      <c r="D38" s="19">
        <v>41887</v>
      </c>
      <c r="E38" s="20">
        <v>0</v>
      </c>
      <c r="F38" s="20">
        <v>41887</v>
      </c>
      <c r="G38" s="21">
        <v>2.8549295771588934E-2</v>
      </c>
      <c r="I38" s="21">
        <v>3.4832136134210767E-2</v>
      </c>
      <c r="J38" s="19">
        <v>43522</v>
      </c>
      <c r="K38" s="21">
        <v>3.9033590374101701E-2</v>
      </c>
      <c r="L38" s="21">
        <v>3.2505299519645092E-2</v>
      </c>
      <c r="M38" s="19">
        <v>43590</v>
      </c>
      <c r="N38" s="21">
        <v>4.0657005753575115E-2</v>
      </c>
      <c r="O38" s="21">
        <v>3.4118514913407783E-2</v>
      </c>
      <c r="P38" s="21">
        <v>2.8012038952452967E-2</v>
      </c>
      <c r="R38" s="20">
        <v>-1280</v>
      </c>
      <c r="S38" s="20">
        <v>0</v>
      </c>
      <c r="T38" s="20">
        <v>42310</v>
      </c>
      <c r="V38" s="19">
        <v>265800.34375</v>
      </c>
      <c r="W38" s="19">
        <v>267480.9375</v>
      </c>
      <c r="Y38" s="19">
        <v>40724.348528747512</v>
      </c>
      <c r="Z38" s="19">
        <v>40733.023537330177</v>
      </c>
      <c r="AA38" s="19">
        <v>42402.227161092713</v>
      </c>
      <c r="AB38" s="181">
        <v>270866.19454148482</v>
      </c>
    </row>
    <row r="39" spans="1:28" x14ac:dyDescent="0.2">
      <c r="A39" s="18" t="s">
        <v>81</v>
      </c>
      <c r="B39" s="18" t="s">
        <v>82</v>
      </c>
      <c r="D39" s="19">
        <v>19011</v>
      </c>
      <c r="E39" s="20">
        <v>0</v>
      </c>
      <c r="F39" s="20">
        <v>19011</v>
      </c>
      <c r="G39" s="21">
        <v>4.9511639251160755E-2</v>
      </c>
      <c r="I39" s="21">
        <v>5.3493645137481227E-2</v>
      </c>
      <c r="J39" s="19">
        <v>19673</v>
      </c>
      <c r="K39" s="21">
        <v>3.4821945189627002E-2</v>
      </c>
      <c r="L39" s="21">
        <v>3.1851768302195049E-2</v>
      </c>
      <c r="M39" s="19">
        <v>19673</v>
      </c>
      <c r="N39" s="21">
        <v>3.4821945189627002E-2</v>
      </c>
      <c r="O39" s="21">
        <v>3.1851768302195049E-2</v>
      </c>
      <c r="P39" s="21">
        <v>4.4256561475582101E-2</v>
      </c>
      <c r="R39" s="20">
        <v>-578</v>
      </c>
      <c r="S39" s="20">
        <v>0</v>
      </c>
      <c r="T39" s="20">
        <v>19095</v>
      </c>
      <c r="V39" s="19">
        <v>118456.671875</v>
      </c>
      <c r="W39" s="19">
        <v>118797.6484375</v>
      </c>
      <c r="Y39" s="19">
        <v>18114.139271065709</v>
      </c>
      <c r="Z39" s="19">
        <v>18097.615582427181</v>
      </c>
      <c r="AA39" s="19">
        <v>18839.240016075317</v>
      </c>
      <c r="AB39" s="181">
        <v>120345.40619343448</v>
      </c>
    </row>
    <row r="40" spans="1:28" x14ac:dyDescent="0.2">
      <c r="A40" s="18" t="s">
        <v>83</v>
      </c>
      <c r="B40" s="18" t="s">
        <v>84</v>
      </c>
      <c r="D40" s="19">
        <v>49991</v>
      </c>
      <c r="E40" s="20">
        <v>0</v>
      </c>
      <c r="F40" s="20">
        <v>49991</v>
      </c>
      <c r="G40" s="21">
        <v>1.7201000060484972E-3</v>
      </c>
      <c r="I40" s="21">
        <v>6.6303535864311591E-3</v>
      </c>
      <c r="J40" s="19">
        <v>51708</v>
      </c>
      <c r="K40" s="21">
        <v>3.4346182312816387E-2</v>
      </c>
      <c r="L40" s="21">
        <v>3.2492289933109264E-2</v>
      </c>
      <c r="M40" s="19">
        <v>51872</v>
      </c>
      <c r="N40" s="21">
        <v>3.7626772819107535E-2</v>
      </c>
      <c r="O40" s="21">
        <v>3.5767000530096738E-2</v>
      </c>
      <c r="P40" s="21">
        <v>1.5902124316098387E-3</v>
      </c>
      <c r="R40" s="20">
        <v>-1523</v>
      </c>
      <c r="S40" s="20">
        <v>0</v>
      </c>
      <c r="T40" s="20">
        <v>50349</v>
      </c>
      <c r="V40" s="19">
        <v>322742.1875</v>
      </c>
      <c r="W40" s="19">
        <v>323321.6875</v>
      </c>
      <c r="Y40" s="19">
        <v>49905.158137186372</v>
      </c>
      <c r="Z40" s="19">
        <v>49750.895353696818</v>
      </c>
      <c r="AA40" s="19">
        <v>51789.6434651331</v>
      </c>
      <c r="AB40" s="181">
        <v>330833.17979421373</v>
      </c>
    </row>
    <row r="41" spans="1:28" x14ac:dyDescent="0.2">
      <c r="A41" s="18" t="s">
        <v>85</v>
      </c>
      <c r="B41" s="18" t="s">
        <v>86</v>
      </c>
      <c r="D41" s="19">
        <v>42787</v>
      </c>
      <c r="E41" s="20">
        <v>0</v>
      </c>
      <c r="F41" s="20">
        <v>42787</v>
      </c>
      <c r="G41" s="21">
        <v>4.2978051463212097E-2</v>
      </c>
      <c r="I41" s="21">
        <v>4.875388284477844E-2</v>
      </c>
      <c r="J41" s="19">
        <v>44304</v>
      </c>
      <c r="K41" s="21">
        <v>3.5454694182812441E-2</v>
      </c>
      <c r="L41" s="21">
        <v>3.2497636202862834E-2</v>
      </c>
      <c r="M41" s="19">
        <v>44368</v>
      </c>
      <c r="N41" s="21">
        <v>3.6950475611751132E-2</v>
      </c>
      <c r="O41" s="21">
        <v>3.3989145969858692E-2</v>
      </c>
      <c r="P41" s="21">
        <v>4.1711698746032644E-2</v>
      </c>
      <c r="R41" s="20">
        <v>-1303</v>
      </c>
      <c r="S41" s="20">
        <v>0</v>
      </c>
      <c r="T41" s="20">
        <v>43065</v>
      </c>
      <c r="V41" s="19">
        <v>265637.28125</v>
      </c>
      <c r="W41" s="19">
        <v>266398.0625</v>
      </c>
      <c r="Y41" s="19">
        <v>41023.873838930143</v>
      </c>
      <c r="Z41" s="19">
        <v>40914.786622421358</v>
      </c>
      <c r="AA41" s="19">
        <v>42591.43873819241</v>
      </c>
      <c r="AB41" s="181">
        <v>272074.88152053137</v>
      </c>
    </row>
    <row r="42" spans="1:28" x14ac:dyDescent="0.2">
      <c r="A42" s="18" t="s">
        <v>87</v>
      </c>
      <c r="B42" s="18" t="s">
        <v>88</v>
      </c>
      <c r="D42" s="19">
        <v>90051</v>
      </c>
      <c r="E42" s="20">
        <v>0</v>
      </c>
      <c r="F42" s="20">
        <v>90051</v>
      </c>
      <c r="G42" s="21">
        <v>7.3124511537603354E-4</v>
      </c>
      <c r="I42" s="21">
        <v>7.5220667799884566E-3</v>
      </c>
      <c r="J42" s="19">
        <v>93412</v>
      </c>
      <c r="K42" s="21">
        <v>3.7323294577517263E-2</v>
      </c>
      <c r="L42" s="21">
        <v>3.2500198519705092E-2</v>
      </c>
      <c r="M42" s="19">
        <v>93412</v>
      </c>
      <c r="N42" s="21">
        <v>3.7323294577517263E-2</v>
      </c>
      <c r="O42" s="21">
        <v>3.2500198519705092E-2</v>
      </c>
      <c r="P42" s="21">
        <v>-6.8434616306622953E-4</v>
      </c>
      <c r="R42" s="20">
        <v>-2743</v>
      </c>
      <c r="S42" s="20">
        <v>0</v>
      </c>
      <c r="T42" s="20">
        <v>90669</v>
      </c>
      <c r="V42" s="19">
        <v>610593</v>
      </c>
      <c r="W42" s="19">
        <v>613445.25</v>
      </c>
      <c r="Y42" s="19">
        <v>89985.19876294845</v>
      </c>
      <c r="Z42" s="19">
        <v>89796.200291927831</v>
      </c>
      <c r="AA42" s="19">
        <v>93475.969921354568</v>
      </c>
      <c r="AB42" s="181">
        <v>597126.18767591927</v>
      </c>
    </row>
    <row r="43" spans="1:28" ht="25.5" customHeight="1" x14ac:dyDescent="0.2">
      <c r="A43" s="22" t="s">
        <v>89</v>
      </c>
      <c r="B43" s="22" t="s">
        <v>90</v>
      </c>
      <c r="C43" s="54"/>
      <c r="D43" s="24">
        <v>243727</v>
      </c>
      <c r="E43" s="25">
        <v>0</v>
      </c>
      <c r="F43" s="25">
        <v>243727</v>
      </c>
      <c r="G43" s="26">
        <v>1.6576585597619875E-2</v>
      </c>
      <c r="H43" s="23"/>
      <c r="I43" s="26">
        <v>2.25293111500382E-2</v>
      </c>
      <c r="J43" s="24">
        <v>252619</v>
      </c>
      <c r="K43" s="26">
        <v>3.648344254021918E-2</v>
      </c>
      <c r="L43" s="26">
        <v>3.2431198448777732E-2</v>
      </c>
      <c r="M43" s="24">
        <v>252915</v>
      </c>
      <c r="N43" s="26">
        <v>3.769791611105866E-2</v>
      </c>
      <c r="O43" s="26">
        <v>3.3640923903873521E-2</v>
      </c>
      <c r="P43" s="26">
        <v>1.5321169747810837E-2</v>
      </c>
      <c r="Q43" s="23"/>
      <c r="R43" s="25">
        <v>-7427</v>
      </c>
      <c r="S43" s="25">
        <v>0</v>
      </c>
      <c r="T43" s="25">
        <v>245488</v>
      </c>
      <c r="U43" s="23"/>
      <c r="V43" s="24">
        <v>1583229.484375</v>
      </c>
      <c r="W43" s="24">
        <v>1589443.5859375</v>
      </c>
      <c r="X43" s="23"/>
      <c r="Y43" s="24">
        <v>239752.71853887819</v>
      </c>
      <c r="Z43" s="24">
        <v>239292.52138780337</v>
      </c>
      <c r="AA43" s="24">
        <v>249098.51930184808</v>
      </c>
      <c r="AB43" s="182">
        <f>SUM(AB38:AB42)</f>
        <v>1591245.8497255836</v>
      </c>
    </row>
    <row r="44" spans="1:28" ht="25.5" customHeight="1" x14ac:dyDescent="0.2">
      <c r="A44" s="22" t="s">
        <v>91</v>
      </c>
      <c r="B44" s="22" t="s">
        <v>92</v>
      </c>
      <c r="C44" s="54"/>
      <c r="D44" s="24">
        <v>1423996</v>
      </c>
      <c r="E44" s="25">
        <v>0</v>
      </c>
      <c r="F44" s="25">
        <v>1423996</v>
      </c>
      <c r="G44" s="26">
        <v>1.6782463196172159E-2</v>
      </c>
      <c r="H44" s="23"/>
      <c r="I44" s="26">
        <v>2.1726876648464621E-2</v>
      </c>
      <c r="J44" s="24">
        <v>1473512</v>
      </c>
      <c r="K44" s="26">
        <v>3.4772569585869606E-2</v>
      </c>
      <c r="L44" s="26">
        <v>3.2235166066417076E-2</v>
      </c>
      <c r="M44" s="24">
        <v>1476729</v>
      </c>
      <c r="N44" s="26">
        <v>3.7031705145239124E-2</v>
      </c>
      <c r="O44" s="26">
        <v>3.4488761917170541E-2</v>
      </c>
      <c r="P44" s="26">
        <v>1.535654965582256E-2</v>
      </c>
      <c r="Q44" s="23"/>
      <c r="R44" s="25">
        <v>-43359</v>
      </c>
      <c r="S44" s="25">
        <v>1125</v>
      </c>
      <c r="T44" s="25">
        <v>1434495</v>
      </c>
      <c r="U44" s="23"/>
      <c r="V44" s="24">
        <v>9012918.859375</v>
      </c>
      <c r="W44" s="24">
        <v>9035074.09375</v>
      </c>
      <c r="X44" s="23"/>
      <c r="Y44" s="24">
        <v>1400492.2896917257</v>
      </c>
      <c r="Z44" s="24">
        <v>1397140.9078074731</v>
      </c>
      <c r="AA44" s="24">
        <v>1454394.5183596539</v>
      </c>
      <c r="AB44" s="182">
        <f>AB43+AB37+AB30+AB20</f>
        <v>9290698.5063169263</v>
      </c>
    </row>
    <row r="45" spans="1:28" x14ac:dyDescent="0.2">
      <c r="A45" s="18" t="s">
        <v>93</v>
      </c>
      <c r="B45" s="18" t="s">
        <v>94</v>
      </c>
      <c r="D45" s="19">
        <v>27547</v>
      </c>
      <c r="E45" s="20">
        <v>0</v>
      </c>
      <c r="F45" s="20">
        <v>27547</v>
      </c>
      <c r="G45" s="21">
        <v>1.3076827542146896E-2</v>
      </c>
      <c r="I45" s="21">
        <v>1.8026268079712526E-2</v>
      </c>
      <c r="J45" s="19">
        <v>28432</v>
      </c>
      <c r="K45" s="21">
        <v>3.212691037136528E-2</v>
      </c>
      <c r="L45" s="21">
        <v>3.2502586717415793E-2</v>
      </c>
      <c r="M45" s="19">
        <v>28432</v>
      </c>
      <c r="N45" s="21">
        <v>3.212691037136528E-2</v>
      </c>
      <c r="O45" s="21">
        <v>3.2502586717415793E-2</v>
      </c>
      <c r="P45" s="21">
        <v>9.7366324375753877E-3</v>
      </c>
      <c r="R45" s="20">
        <v>-835</v>
      </c>
      <c r="S45" s="20">
        <v>0</v>
      </c>
      <c r="T45" s="20">
        <v>27597</v>
      </c>
      <c r="V45" s="19">
        <v>175123.546875</v>
      </c>
      <c r="W45" s="19">
        <v>175059.828125</v>
      </c>
      <c r="Y45" s="19">
        <v>27191.42245789248</v>
      </c>
      <c r="Z45" s="19">
        <v>27049.377683078459</v>
      </c>
      <c r="AA45" s="19">
        <v>28157.837486160275</v>
      </c>
      <c r="AB45" s="181">
        <v>179872.77548930648</v>
      </c>
    </row>
    <row r="46" spans="1:28" x14ac:dyDescent="0.2">
      <c r="A46" s="18" t="s">
        <v>95</v>
      </c>
      <c r="B46" s="18" t="s">
        <v>96</v>
      </c>
      <c r="D46" s="19">
        <v>32833</v>
      </c>
      <c r="E46" s="20">
        <v>0</v>
      </c>
      <c r="F46" s="20">
        <v>32833</v>
      </c>
      <c r="G46" s="21">
        <v>-3.8485682656077214E-2</v>
      </c>
      <c r="I46" s="21">
        <v>-3.285631253138277E-2</v>
      </c>
      <c r="J46" s="19">
        <v>34069</v>
      </c>
      <c r="K46" s="21">
        <v>3.7645052234032805E-2</v>
      </c>
      <c r="L46" s="21">
        <v>3.937217728335618E-2</v>
      </c>
      <c r="M46" s="19">
        <v>34117</v>
      </c>
      <c r="N46" s="21">
        <v>3.9106996010111805E-2</v>
      </c>
      <c r="O46" s="21">
        <v>4.0836554415341286E-2</v>
      </c>
      <c r="P46" s="21">
        <v>-3.2988769851856836E-2</v>
      </c>
      <c r="R46" s="20">
        <v>-1002</v>
      </c>
      <c r="S46" s="20">
        <v>0</v>
      </c>
      <c r="T46" s="20">
        <v>33115</v>
      </c>
      <c r="V46" s="19">
        <v>172451.375</v>
      </c>
      <c r="W46" s="19">
        <v>172164.8125</v>
      </c>
      <c r="Y46" s="19">
        <v>34147.177434338722</v>
      </c>
      <c r="Z46" s="19">
        <v>33892.007794770609</v>
      </c>
      <c r="AA46" s="19">
        <v>35280.872585909245</v>
      </c>
      <c r="AB46" s="181">
        <v>225374.85262606575</v>
      </c>
    </row>
    <row r="47" spans="1:28" x14ac:dyDescent="0.2">
      <c r="A47" s="18" t="s">
        <v>97</v>
      </c>
      <c r="B47" s="18" t="s">
        <v>98</v>
      </c>
      <c r="D47" s="19">
        <v>26494</v>
      </c>
      <c r="E47" s="20">
        <v>0</v>
      </c>
      <c r="F47" s="20">
        <v>26494</v>
      </c>
      <c r="G47" s="21">
        <v>8.2597171127929414E-4</v>
      </c>
      <c r="I47" s="21">
        <v>4.3668046343039446E-3</v>
      </c>
      <c r="J47" s="19">
        <v>27529</v>
      </c>
      <c r="K47" s="21">
        <v>3.9065448780855938E-2</v>
      </c>
      <c r="L47" s="21">
        <v>3.2505402241331804E-2</v>
      </c>
      <c r="M47" s="19">
        <v>27557</v>
      </c>
      <c r="N47" s="21">
        <v>4.0122291839661761E-2</v>
      </c>
      <c r="O47" s="21">
        <v>3.3555573016251117E-2</v>
      </c>
      <c r="P47" s="21">
        <v>-2.7956523653439591E-3</v>
      </c>
      <c r="R47" s="20">
        <v>-809</v>
      </c>
      <c r="S47" s="20">
        <v>0</v>
      </c>
      <c r="T47" s="20">
        <v>26748</v>
      </c>
      <c r="V47" s="19">
        <v>187455.0625</v>
      </c>
      <c r="W47" s="19">
        <v>188646.0625</v>
      </c>
      <c r="Y47" s="19">
        <v>26472.134765546485</v>
      </c>
      <c r="Z47" s="19">
        <v>26546.407256911793</v>
      </c>
      <c r="AA47" s="19">
        <v>27634.255772514953</v>
      </c>
      <c r="AB47" s="181">
        <v>176528.12602625307</v>
      </c>
    </row>
    <row r="48" spans="1:28" x14ac:dyDescent="0.2">
      <c r="A48" s="18" t="s">
        <v>99</v>
      </c>
      <c r="B48" s="18" t="s">
        <v>100</v>
      </c>
      <c r="D48" s="19">
        <v>60352</v>
      </c>
      <c r="E48" s="20">
        <v>0</v>
      </c>
      <c r="F48" s="20">
        <v>60352</v>
      </c>
      <c r="G48" s="21">
        <v>9.8799983766273414E-5</v>
      </c>
      <c r="I48" s="21">
        <v>4.3273522627007566E-3</v>
      </c>
      <c r="J48" s="19">
        <v>62345</v>
      </c>
      <c r="K48" s="21">
        <v>3.3022932131495208E-2</v>
      </c>
      <c r="L48" s="21">
        <v>3.2502965052638721E-2</v>
      </c>
      <c r="M48" s="19">
        <v>62650</v>
      </c>
      <c r="N48" s="21">
        <v>3.8076617179215289E-2</v>
      </c>
      <c r="O48" s="21">
        <v>3.7554106352519323E-2</v>
      </c>
      <c r="P48" s="21">
        <v>1.0229258253597884E-3</v>
      </c>
      <c r="R48" s="20">
        <v>-1839</v>
      </c>
      <c r="S48" s="20">
        <v>0</v>
      </c>
      <c r="T48" s="20">
        <v>60811</v>
      </c>
      <c r="V48" s="19">
        <v>383179.65625</v>
      </c>
      <c r="W48" s="19">
        <v>383372.625</v>
      </c>
      <c r="Y48" s="19">
        <v>60346.03781244377</v>
      </c>
      <c r="Z48" s="19">
        <v>60122.223146158445</v>
      </c>
      <c r="AA48" s="19">
        <v>62585.979185585638</v>
      </c>
      <c r="AB48" s="181">
        <v>399800.36777896673</v>
      </c>
    </row>
    <row r="49" spans="1:28" x14ac:dyDescent="0.2">
      <c r="A49" s="18" t="s">
        <v>101</v>
      </c>
      <c r="B49" s="18" t="s">
        <v>102</v>
      </c>
      <c r="D49" s="19">
        <v>29996</v>
      </c>
      <c r="E49" s="20">
        <v>0</v>
      </c>
      <c r="F49" s="20">
        <v>29996</v>
      </c>
      <c r="G49" s="21">
        <v>7.0242131916220085E-2</v>
      </c>
      <c r="I49" s="21">
        <v>7.3918026330903608E-2</v>
      </c>
      <c r="J49" s="19">
        <v>30951</v>
      </c>
      <c r="K49" s="21">
        <v>3.1837578343779205E-2</v>
      </c>
      <c r="L49" s="21">
        <v>2.7939983226388021E-2</v>
      </c>
      <c r="M49" s="19">
        <v>31021</v>
      </c>
      <c r="N49" s="21">
        <v>3.4171222829710635E-2</v>
      </c>
      <c r="O49" s="21">
        <v>3.0264812757771375E-2</v>
      </c>
      <c r="P49" s="21">
        <v>6.2864690339615059E-2</v>
      </c>
      <c r="R49" s="20">
        <v>-911</v>
      </c>
      <c r="S49" s="20">
        <v>0</v>
      </c>
      <c r="T49" s="20">
        <v>30110</v>
      </c>
      <c r="V49" s="19">
        <v>179679.0625</v>
      </c>
      <c r="W49" s="19">
        <v>180360.34375</v>
      </c>
      <c r="Y49" s="19">
        <v>28027.302519191169</v>
      </c>
      <c r="Z49" s="19">
        <v>28037.274525842618</v>
      </c>
      <c r="AA49" s="19">
        <v>29186.217476175563</v>
      </c>
      <c r="AB49" s="181">
        <v>186442.08547813757</v>
      </c>
    </row>
    <row r="50" spans="1:28" x14ac:dyDescent="0.2">
      <c r="A50" s="18" t="s">
        <v>103</v>
      </c>
      <c r="B50" s="18" t="s">
        <v>104</v>
      </c>
      <c r="D50" s="19">
        <v>30753</v>
      </c>
      <c r="E50" s="20">
        <v>0</v>
      </c>
      <c r="F50" s="20">
        <v>30753</v>
      </c>
      <c r="G50" s="21">
        <v>-3.5779733513456535E-2</v>
      </c>
      <c r="I50" s="21">
        <v>-3.0763227354750455E-2</v>
      </c>
      <c r="J50" s="19">
        <v>31937</v>
      </c>
      <c r="K50" s="21">
        <v>3.8500308912951642E-2</v>
      </c>
      <c r="L50" s="21">
        <v>3.8945367099212147E-2</v>
      </c>
      <c r="M50" s="19">
        <v>31940</v>
      </c>
      <c r="N50" s="21">
        <v>3.8597860371345938E-2</v>
      </c>
      <c r="O50" s="21">
        <v>3.9042960364118029E-2</v>
      </c>
      <c r="P50" s="21">
        <v>-3.2565954212677273E-2</v>
      </c>
      <c r="R50" s="20">
        <v>-938</v>
      </c>
      <c r="S50" s="20">
        <v>0</v>
      </c>
      <c r="T50" s="20">
        <v>31002</v>
      </c>
      <c r="V50" s="19">
        <v>209111.484375</v>
      </c>
      <c r="W50" s="19">
        <v>209021.90625</v>
      </c>
      <c r="Y50" s="19">
        <v>31894.164714104965</v>
      </c>
      <c r="Z50" s="19">
        <v>31715.497236837775</v>
      </c>
      <c r="AA50" s="19">
        <v>33015.170531864431</v>
      </c>
      <c r="AB50" s="181">
        <v>210901.50689796533</v>
      </c>
    </row>
    <row r="51" spans="1:28" x14ac:dyDescent="0.2">
      <c r="A51" s="18" t="s">
        <v>105</v>
      </c>
      <c r="B51" s="18" t="s">
        <v>106</v>
      </c>
      <c r="D51" s="19">
        <v>52564</v>
      </c>
      <c r="E51" s="20">
        <v>0</v>
      </c>
      <c r="F51" s="20">
        <v>52564</v>
      </c>
      <c r="G51" s="21">
        <v>-1.4738811721720424E-2</v>
      </c>
      <c r="I51" s="21">
        <v>-9.4751075750217906E-3</v>
      </c>
      <c r="J51" s="19">
        <v>54490</v>
      </c>
      <c r="K51" s="21">
        <v>3.6641047104482238E-2</v>
      </c>
      <c r="L51" s="21">
        <v>3.4483012041104155E-2</v>
      </c>
      <c r="M51" s="19">
        <v>54654</v>
      </c>
      <c r="N51" s="21">
        <v>3.9761053192298945E-2</v>
      </c>
      <c r="O51" s="21">
        <v>3.7596523033483153E-2</v>
      </c>
      <c r="P51" s="21">
        <v>-1.2693760488897032E-2</v>
      </c>
      <c r="R51" s="20">
        <v>-1605</v>
      </c>
      <c r="S51" s="20">
        <v>0</v>
      </c>
      <c r="T51" s="20">
        <v>53049</v>
      </c>
      <c r="V51" s="19">
        <v>348167.625</v>
      </c>
      <c r="W51" s="19">
        <v>348893.9375</v>
      </c>
      <c r="Y51" s="19">
        <v>53350.32032658704</v>
      </c>
      <c r="Z51" s="19">
        <v>53177.516451995289</v>
      </c>
      <c r="AA51" s="19">
        <v>55356.684494431756</v>
      </c>
      <c r="AB51" s="181">
        <v>353619.50244912424</v>
      </c>
    </row>
    <row r="52" spans="1:28" x14ac:dyDescent="0.2">
      <c r="A52" s="18" t="s">
        <v>107</v>
      </c>
      <c r="B52" s="18" t="s">
        <v>108</v>
      </c>
      <c r="D52" s="19">
        <v>16316</v>
      </c>
      <c r="E52" s="20">
        <v>0</v>
      </c>
      <c r="F52" s="20">
        <v>16316</v>
      </c>
      <c r="G52" s="21">
        <v>-3.2369360842897099E-2</v>
      </c>
      <c r="I52" s="21">
        <v>-2.8149316004286939E-2</v>
      </c>
      <c r="J52" s="19">
        <v>16972</v>
      </c>
      <c r="K52" s="21">
        <v>4.0205932826673285E-2</v>
      </c>
      <c r="L52" s="21">
        <v>3.838284339561282E-2</v>
      </c>
      <c r="M52" s="19">
        <v>16972</v>
      </c>
      <c r="N52" s="21">
        <v>4.0205932826673285E-2</v>
      </c>
      <c r="O52" s="21">
        <v>3.838284339561282E-2</v>
      </c>
      <c r="P52" s="21">
        <v>-3.0573185085550514E-2</v>
      </c>
      <c r="R52" s="20">
        <v>-498</v>
      </c>
      <c r="S52" s="20">
        <v>0</v>
      </c>
      <c r="T52" s="20">
        <v>16474</v>
      </c>
      <c r="V52" s="19">
        <v>114012.53125</v>
      </c>
      <c r="W52" s="19">
        <v>114212.703125</v>
      </c>
      <c r="Y52" s="19">
        <v>16861.805878958905</v>
      </c>
      <c r="Z52" s="19">
        <v>16818.0629812115</v>
      </c>
      <c r="AA52" s="19">
        <v>17507.252470108077</v>
      </c>
      <c r="AB52" s="181">
        <v>111836.64564219979</v>
      </c>
    </row>
    <row r="53" spans="1:28" ht="25.5" customHeight="1" x14ac:dyDescent="0.2">
      <c r="A53" s="22" t="s">
        <v>109</v>
      </c>
      <c r="B53" s="22" t="s">
        <v>110</v>
      </c>
      <c r="C53" s="54"/>
      <c r="D53" s="24">
        <v>276855</v>
      </c>
      <c r="E53" s="25">
        <v>0</v>
      </c>
      <c r="F53" s="25">
        <v>276855</v>
      </c>
      <c r="G53" s="26">
        <v>-5.1577994961298224E-3</v>
      </c>
      <c r="H53" s="23"/>
      <c r="I53" s="26">
        <v>-3.7507422228266751E-4</v>
      </c>
      <c r="J53" s="24">
        <v>286725</v>
      </c>
      <c r="K53" s="26">
        <v>3.5650430730888027E-2</v>
      </c>
      <c r="L53" s="26">
        <v>3.4158754723107476E-2</v>
      </c>
      <c r="M53" s="24">
        <v>287343</v>
      </c>
      <c r="N53" s="26">
        <v>3.7882646150511956E-2</v>
      </c>
      <c r="O53" s="26">
        <v>3.6387755021019652E-2</v>
      </c>
      <c r="P53" s="26">
        <v>-4.7840453548876338E-3</v>
      </c>
      <c r="Q53" s="23"/>
      <c r="R53" s="25">
        <v>-8437</v>
      </c>
      <c r="S53" s="25">
        <v>0</v>
      </c>
      <c r="T53" s="25">
        <v>278906</v>
      </c>
      <c r="U53" s="23"/>
      <c r="V53" s="24">
        <v>1769180.34375</v>
      </c>
      <c r="W53" s="24">
        <v>1771732.21875</v>
      </c>
      <c r="X53" s="23"/>
      <c r="Y53" s="24">
        <v>278290.36590906355</v>
      </c>
      <c r="Z53" s="24">
        <v>277358.36707680649</v>
      </c>
      <c r="AA53" s="24">
        <v>288724.27000274998</v>
      </c>
      <c r="AB53" s="182">
        <f>SUM(AB45:AB52)</f>
        <v>1844375.8623880188</v>
      </c>
    </row>
    <row r="54" spans="1:28" x14ac:dyDescent="0.2">
      <c r="A54" s="18" t="s">
        <v>111</v>
      </c>
      <c r="B54" s="18" t="s">
        <v>112</v>
      </c>
      <c r="D54" s="19">
        <v>47461</v>
      </c>
      <c r="E54" s="20">
        <v>0</v>
      </c>
      <c r="F54" s="20">
        <v>47461</v>
      </c>
      <c r="G54" s="21">
        <v>-1.3726577416199981E-2</v>
      </c>
      <c r="I54" s="21">
        <v>-7.9976416282867557E-3</v>
      </c>
      <c r="J54" s="19">
        <v>49237</v>
      </c>
      <c r="K54" s="21">
        <v>3.7420197635953834E-2</v>
      </c>
      <c r="L54" s="21">
        <v>3.416455855754319E-2</v>
      </c>
      <c r="M54" s="19">
        <v>49237</v>
      </c>
      <c r="N54" s="21">
        <v>3.7420197635953834E-2</v>
      </c>
      <c r="O54" s="21">
        <v>3.416455855754319E-2</v>
      </c>
      <c r="P54" s="21">
        <v>-1.4491590321927483E-2</v>
      </c>
      <c r="R54" s="20">
        <v>-1446</v>
      </c>
      <c r="S54" s="20">
        <v>0</v>
      </c>
      <c r="T54" s="20">
        <v>47791</v>
      </c>
      <c r="V54" s="19">
        <v>312848.8125</v>
      </c>
      <c r="W54" s="19">
        <v>313833.6875</v>
      </c>
      <c r="Y54" s="19">
        <v>48121.544100482351</v>
      </c>
      <c r="Z54" s="19">
        <v>47994.252143552309</v>
      </c>
      <c r="AA54" s="19">
        <v>49961.014554998903</v>
      </c>
      <c r="AB54" s="181">
        <v>319151.86521998589</v>
      </c>
    </row>
    <row r="55" spans="1:28" x14ac:dyDescent="0.2">
      <c r="A55" s="18" t="s">
        <v>113</v>
      </c>
      <c r="B55" s="18" t="s">
        <v>114</v>
      </c>
      <c r="D55" s="19">
        <v>30479</v>
      </c>
      <c r="E55" s="20">
        <v>0</v>
      </c>
      <c r="F55" s="20">
        <v>30479</v>
      </c>
      <c r="G55" s="21">
        <v>-6.7524808177754636E-3</v>
      </c>
      <c r="I55" s="21">
        <v>-1.7759268354186064E-3</v>
      </c>
      <c r="J55" s="19">
        <v>31574</v>
      </c>
      <c r="K55" s="21">
        <v>3.5926375537255195E-2</v>
      </c>
      <c r="L55" s="21">
        <v>3.2870553832365701E-2</v>
      </c>
      <c r="M55" s="19">
        <v>31574</v>
      </c>
      <c r="N55" s="21">
        <v>3.5926375537255195E-2</v>
      </c>
      <c r="O55" s="21">
        <v>3.2870553832365701E-2</v>
      </c>
      <c r="P55" s="21">
        <v>-9.5514621809763556E-3</v>
      </c>
      <c r="R55" s="20">
        <v>-927</v>
      </c>
      <c r="S55" s="20">
        <v>0</v>
      </c>
      <c r="T55" s="20">
        <v>30647</v>
      </c>
      <c r="V55" s="19">
        <v>206201.6875</v>
      </c>
      <c r="W55" s="19">
        <v>206811.75</v>
      </c>
      <c r="Y55" s="19">
        <v>30686.208031100272</v>
      </c>
      <c r="Z55" s="19">
        <v>30623.559511357049</v>
      </c>
      <c r="AA55" s="19">
        <v>31878.486154895261</v>
      </c>
      <c r="AB55" s="181">
        <v>203640.34652507555</v>
      </c>
    </row>
    <row r="56" spans="1:28" x14ac:dyDescent="0.2">
      <c r="A56" s="18" t="s">
        <v>115</v>
      </c>
      <c r="B56" s="18" t="s">
        <v>116</v>
      </c>
      <c r="D56" s="19">
        <v>36158</v>
      </c>
      <c r="E56" s="20">
        <v>0</v>
      </c>
      <c r="F56" s="20">
        <v>36158</v>
      </c>
      <c r="G56" s="21">
        <v>-3.0933688361350353E-2</v>
      </c>
      <c r="I56" s="21">
        <v>-2.5524182614760971E-2</v>
      </c>
      <c r="J56" s="19">
        <v>37649</v>
      </c>
      <c r="K56" s="21">
        <v>4.1235687814591415E-2</v>
      </c>
      <c r="L56" s="21">
        <v>3.7829284643290162E-2</v>
      </c>
      <c r="M56" s="19">
        <v>37649</v>
      </c>
      <c r="N56" s="21">
        <v>4.1235687814591415E-2</v>
      </c>
      <c r="O56" s="21">
        <v>3.7829284643290162E-2</v>
      </c>
      <c r="P56" s="21">
        <v>-2.8472793439656141E-2</v>
      </c>
      <c r="R56" s="20">
        <v>-1105</v>
      </c>
      <c r="S56" s="20">
        <v>0</v>
      </c>
      <c r="T56" s="20">
        <v>36544</v>
      </c>
      <c r="V56" s="19">
        <v>236209.796875</v>
      </c>
      <c r="W56" s="19">
        <v>236985.09375</v>
      </c>
      <c r="Y56" s="19">
        <v>37312.20409350354</v>
      </c>
      <c r="Z56" s="19">
        <v>37226.864464241989</v>
      </c>
      <c r="AA56" s="19">
        <v>38752.388760470116</v>
      </c>
      <c r="AB56" s="181">
        <v>247550.96078001027</v>
      </c>
    </row>
    <row r="57" spans="1:28" x14ac:dyDescent="0.2">
      <c r="A57" s="18" t="s">
        <v>117</v>
      </c>
      <c r="B57" s="18" t="s">
        <v>118</v>
      </c>
      <c r="D57" s="19">
        <v>107319</v>
      </c>
      <c r="E57" s="20">
        <v>0</v>
      </c>
      <c r="F57" s="20">
        <v>107319</v>
      </c>
      <c r="G57" s="21">
        <v>-2.1106672716159181E-2</v>
      </c>
      <c r="I57" s="21">
        <v>-1.3441552019308967E-2</v>
      </c>
      <c r="J57" s="19">
        <v>111930</v>
      </c>
      <c r="K57" s="21">
        <v>4.2965364940038553E-2</v>
      </c>
      <c r="L57" s="21">
        <v>3.5307158118579318E-2</v>
      </c>
      <c r="M57" s="19">
        <v>111930</v>
      </c>
      <c r="N57" s="21">
        <v>4.2965364940038553E-2</v>
      </c>
      <c r="O57" s="21">
        <v>3.5307158118579318E-2</v>
      </c>
      <c r="P57" s="21">
        <v>-1.8816996886581672E-2</v>
      </c>
      <c r="R57" s="20">
        <v>-3286</v>
      </c>
      <c r="S57" s="20">
        <v>0</v>
      </c>
      <c r="T57" s="20">
        <v>108644</v>
      </c>
      <c r="V57" s="19">
        <v>659284.125</v>
      </c>
      <c r="W57" s="19">
        <v>664160.875</v>
      </c>
      <c r="Y57" s="19">
        <v>109632.98758791282</v>
      </c>
      <c r="Z57" s="19">
        <v>109585.84662379186</v>
      </c>
      <c r="AA57" s="19">
        <v>114076.57862481504</v>
      </c>
      <c r="AB57" s="181">
        <v>728723.24892332032</v>
      </c>
    </row>
    <row r="58" spans="1:28" x14ac:dyDescent="0.2">
      <c r="A58" s="18" t="s">
        <v>119</v>
      </c>
      <c r="B58" s="18" t="s">
        <v>120</v>
      </c>
      <c r="D58" s="19">
        <v>43055</v>
      </c>
      <c r="E58" s="20">
        <v>0</v>
      </c>
      <c r="F58" s="20">
        <v>43055</v>
      </c>
      <c r="G58" s="21">
        <v>5.6084758580261296E-2</v>
      </c>
      <c r="I58" s="21">
        <v>6.2448140950725151E-2</v>
      </c>
      <c r="J58" s="19">
        <v>44552</v>
      </c>
      <c r="K58" s="21">
        <v>3.476948089652776E-2</v>
      </c>
      <c r="L58" s="21">
        <v>3.0116656276709008E-2</v>
      </c>
      <c r="M58" s="19">
        <v>44590</v>
      </c>
      <c r="N58" s="21">
        <v>3.5652072929973189E-2</v>
      </c>
      <c r="O58" s="21">
        <v>3.0995279749022497E-2</v>
      </c>
      <c r="P58" s="21">
        <v>5.2258391172048668E-2</v>
      </c>
      <c r="R58" s="20">
        <v>-1309</v>
      </c>
      <c r="S58" s="20">
        <v>0</v>
      </c>
      <c r="T58" s="20">
        <v>43281</v>
      </c>
      <c r="V58" s="19">
        <v>259393.0625</v>
      </c>
      <c r="W58" s="19">
        <v>260564.6875</v>
      </c>
      <c r="Y58" s="19">
        <v>40768.508067364433</v>
      </c>
      <c r="Z58" s="19">
        <v>40707.370923783856</v>
      </c>
      <c r="AA58" s="19">
        <v>42375.52332591411</v>
      </c>
      <c r="AB58" s="181">
        <v>270695.60995905212</v>
      </c>
    </row>
    <row r="59" spans="1:28" x14ac:dyDescent="0.2">
      <c r="A59" s="18" t="s">
        <v>121</v>
      </c>
      <c r="B59" s="18" t="s">
        <v>122</v>
      </c>
      <c r="D59" s="19">
        <v>45971</v>
      </c>
      <c r="E59" s="20">
        <v>0</v>
      </c>
      <c r="F59" s="20">
        <v>45971</v>
      </c>
      <c r="G59" s="21">
        <v>7.5372860113609441E-4</v>
      </c>
      <c r="I59" s="21">
        <v>8.2464627403135982E-3</v>
      </c>
      <c r="J59" s="19">
        <v>47834</v>
      </c>
      <c r="K59" s="21">
        <v>4.0525548715494519E-2</v>
      </c>
      <c r="L59" s="21">
        <v>3.2490616607756095E-2</v>
      </c>
      <c r="M59" s="19">
        <v>47855</v>
      </c>
      <c r="N59" s="21">
        <v>4.0982358443366396E-2</v>
      </c>
      <c r="O59" s="21">
        <v>3.2943898853622366E-2</v>
      </c>
      <c r="P59" s="21">
        <v>4.638980595470521E-4</v>
      </c>
      <c r="R59" s="20">
        <v>-1405</v>
      </c>
      <c r="S59" s="20">
        <v>0</v>
      </c>
      <c r="T59" s="20">
        <v>46450</v>
      </c>
      <c r="V59" s="19">
        <v>280451.75</v>
      </c>
      <c r="W59" s="19">
        <v>282634.25</v>
      </c>
      <c r="Y59" s="19">
        <v>45936.376439245185</v>
      </c>
      <c r="Z59" s="19">
        <v>45949.826800317984</v>
      </c>
      <c r="AA59" s="19">
        <v>47832.810452048609</v>
      </c>
      <c r="AB59" s="181">
        <v>305556.85889204789</v>
      </c>
    </row>
    <row r="60" spans="1:28" x14ac:dyDescent="0.2">
      <c r="A60" s="18" t="s">
        <v>123</v>
      </c>
      <c r="B60" s="18" t="s">
        <v>124</v>
      </c>
      <c r="D60" s="19">
        <v>45724</v>
      </c>
      <c r="E60" s="20">
        <v>0</v>
      </c>
      <c r="F60" s="20">
        <v>45724</v>
      </c>
      <c r="G60" s="21">
        <v>-2.6062307524238437E-2</v>
      </c>
      <c r="I60" s="21">
        <v>-2.0388921683060834E-2</v>
      </c>
      <c r="J60" s="19">
        <v>47633</v>
      </c>
      <c r="K60" s="21">
        <v>4.1750503018108676E-2</v>
      </c>
      <c r="L60" s="21">
        <v>3.6754861632883884E-2</v>
      </c>
      <c r="M60" s="19">
        <v>47633</v>
      </c>
      <c r="N60" s="21">
        <v>4.1750503018108676E-2</v>
      </c>
      <c r="O60" s="21">
        <v>3.6754861632883884E-2</v>
      </c>
      <c r="P60" s="21">
        <v>-2.4364154374118208E-2</v>
      </c>
      <c r="R60" s="20">
        <v>-1399</v>
      </c>
      <c r="S60" s="20">
        <v>0</v>
      </c>
      <c r="T60" s="20">
        <v>46234</v>
      </c>
      <c r="V60" s="19">
        <v>316512.0625</v>
      </c>
      <c r="W60" s="19">
        <v>318037.1875</v>
      </c>
      <c r="Y60" s="19">
        <v>46947.561792961344</v>
      </c>
      <c r="Z60" s="19">
        <v>46900.574922626321</v>
      </c>
      <c r="AA60" s="19">
        <v>48822.519399584868</v>
      </c>
      <c r="AB60" s="181">
        <v>311879.13756161707</v>
      </c>
    </row>
    <row r="61" spans="1:28" x14ac:dyDescent="0.2">
      <c r="A61" s="18" t="s">
        <v>125</v>
      </c>
      <c r="B61" s="18" t="s">
        <v>126</v>
      </c>
      <c r="D61" s="19">
        <v>39096</v>
      </c>
      <c r="E61" s="20">
        <v>0</v>
      </c>
      <c r="F61" s="20">
        <v>39096</v>
      </c>
      <c r="G61" s="21">
        <v>-9.0447789332421813E-3</v>
      </c>
      <c r="I61" s="21">
        <v>-4.2499977800937172E-3</v>
      </c>
      <c r="J61" s="19">
        <v>40505</v>
      </c>
      <c r="K61" s="21">
        <v>3.6039492531205308E-2</v>
      </c>
      <c r="L61" s="21">
        <v>3.3396857074890818E-2</v>
      </c>
      <c r="M61" s="19">
        <v>40538</v>
      </c>
      <c r="N61" s="21">
        <v>3.6883568651524534E-2</v>
      </c>
      <c r="O61" s="21">
        <v>3.4238780202491714E-2</v>
      </c>
      <c r="P61" s="21">
        <v>-1.0697482872664366E-2</v>
      </c>
      <c r="R61" s="20">
        <v>-1190</v>
      </c>
      <c r="S61" s="20">
        <v>0</v>
      </c>
      <c r="T61" s="20">
        <v>39348</v>
      </c>
      <c r="V61" s="19">
        <v>249879.5625</v>
      </c>
      <c r="W61" s="19">
        <v>250518.5625</v>
      </c>
      <c r="Y61" s="19">
        <v>39452.842236315555</v>
      </c>
      <c r="Z61" s="19">
        <v>39363.271356060461</v>
      </c>
      <c r="AA61" s="19">
        <v>40976.343735292699</v>
      </c>
      <c r="AB61" s="181">
        <v>261757.62541046014</v>
      </c>
    </row>
    <row r="62" spans="1:28" x14ac:dyDescent="0.2">
      <c r="A62" s="18" t="s">
        <v>127</v>
      </c>
      <c r="B62" s="18" t="s">
        <v>128</v>
      </c>
      <c r="D62" s="19">
        <v>35671</v>
      </c>
      <c r="E62" s="20">
        <v>0</v>
      </c>
      <c r="F62" s="20">
        <v>35671</v>
      </c>
      <c r="G62" s="21">
        <v>4.0145383508194854E-2</v>
      </c>
      <c r="I62" s="21">
        <v>4.6490748221706957E-2</v>
      </c>
      <c r="J62" s="19">
        <v>37056</v>
      </c>
      <c r="K62" s="21">
        <v>3.8827058394774516E-2</v>
      </c>
      <c r="L62" s="21">
        <v>3.2490534794719528E-2</v>
      </c>
      <c r="M62" s="19">
        <v>37056</v>
      </c>
      <c r="N62" s="21">
        <v>3.8827058394774516E-2</v>
      </c>
      <c r="O62" s="21">
        <v>3.2490534794719528E-2</v>
      </c>
      <c r="P62" s="21">
        <v>3.7957214841544351E-2</v>
      </c>
      <c r="R62" s="20">
        <v>-1088</v>
      </c>
      <c r="S62" s="20">
        <v>0</v>
      </c>
      <c r="T62" s="20">
        <v>35968</v>
      </c>
      <c r="V62" s="19">
        <v>246695.3125</v>
      </c>
      <c r="W62" s="19">
        <v>248209.3125</v>
      </c>
      <c r="Y62" s="19">
        <v>34294.244406189748</v>
      </c>
      <c r="Z62" s="19">
        <v>34295.494204071882</v>
      </c>
      <c r="AA62" s="19">
        <v>35700.893514822776</v>
      </c>
      <c r="AB62" s="181">
        <v>228057.95392190944</v>
      </c>
    </row>
    <row r="63" spans="1:28" x14ac:dyDescent="0.2">
      <c r="A63" s="18" t="s">
        <v>129</v>
      </c>
      <c r="B63" s="18" t="s">
        <v>130</v>
      </c>
      <c r="D63" s="19">
        <v>53252</v>
      </c>
      <c r="E63" s="20">
        <v>0</v>
      </c>
      <c r="F63" s="20">
        <v>53252</v>
      </c>
      <c r="G63" s="21">
        <v>4.9650997708377886E-2</v>
      </c>
      <c r="I63" s="21">
        <v>5.385014879129657E-2</v>
      </c>
      <c r="J63" s="19">
        <v>55053</v>
      </c>
      <c r="K63" s="21">
        <v>3.3820325997145684E-2</v>
      </c>
      <c r="L63" s="21">
        <v>3.1758842268238219E-2</v>
      </c>
      <c r="M63" s="19">
        <v>55053</v>
      </c>
      <c r="N63" s="21">
        <v>3.3820325997145684E-2</v>
      </c>
      <c r="O63" s="21">
        <v>3.1758842268238219E-2</v>
      </c>
      <c r="P63" s="21">
        <v>4.4515864284496942E-2</v>
      </c>
      <c r="R63" s="20">
        <v>-1616</v>
      </c>
      <c r="S63" s="20">
        <v>0</v>
      </c>
      <c r="T63" s="20">
        <v>53437</v>
      </c>
      <c r="V63" s="19">
        <v>330294.3125</v>
      </c>
      <c r="W63" s="19">
        <v>330954.25</v>
      </c>
      <c r="Y63" s="19">
        <v>50733.053287484108</v>
      </c>
      <c r="Z63" s="19">
        <v>50631.865529440249</v>
      </c>
      <c r="AA63" s="19">
        <v>52706.715026977414</v>
      </c>
      <c r="AB63" s="181">
        <v>336691.44952932134</v>
      </c>
    </row>
    <row r="64" spans="1:28" ht="25.5" customHeight="1" x14ac:dyDescent="0.2">
      <c r="A64" s="22" t="s">
        <v>131</v>
      </c>
      <c r="B64" s="22" t="s">
        <v>132</v>
      </c>
      <c r="C64" s="54"/>
      <c r="D64" s="24">
        <v>484186</v>
      </c>
      <c r="E64" s="25">
        <v>0</v>
      </c>
      <c r="F64" s="25">
        <v>484186</v>
      </c>
      <c r="G64" s="26">
        <v>6.2095255754868184E-4</v>
      </c>
      <c r="H64" s="23"/>
      <c r="I64" s="26">
        <v>6.7085227182162033E-3</v>
      </c>
      <c r="J64" s="24">
        <v>503023</v>
      </c>
      <c r="K64" s="26">
        <v>3.8904470596010654E-2</v>
      </c>
      <c r="L64" s="26">
        <v>3.3918341415354103E-2</v>
      </c>
      <c r="M64" s="24">
        <v>503115</v>
      </c>
      <c r="N64" s="26">
        <v>3.9094480220411176E-2</v>
      </c>
      <c r="O64" s="26">
        <v>3.4107439105539594E-2</v>
      </c>
      <c r="P64" s="26">
        <v>6.3064013152924758E-5</v>
      </c>
      <c r="Q64" s="23"/>
      <c r="R64" s="25">
        <v>-14771</v>
      </c>
      <c r="S64" s="25">
        <v>0</v>
      </c>
      <c r="T64" s="25">
        <v>488344</v>
      </c>
      <c r="U64" s="23"/>
      <c r="V64" s="24">
        <v>3097770.484375</v>
      </c>
      <c r="W64" s="24">
        <v>3112709.65625</v>
      </c>
      <c r="X64" s="23"/>
      <c r="Y64" s="24">
        <v>483885.53004255932</v>
      </c>
      <c r="Z64" s="24">
        <v>483278.92647924391</v>
      </c>
      <c r="AA64" s="24">
        <v>503083.27354981983</v>
      </c>
      <c r="AB64" s="182">
        <f>SUM(AB54:AB63)</f>
        <v>3213705.0567227998</v>
      </c>
    </row>
    <row r="65" spans="1:28" x14ac:dyDescent="0.2">
      <c r="A65" s="18" t="s">
        <v>133</v>
      </c>
      <c r="B65" s="18" t="s">
        <v>134</v>
      </c>
      <c r="D65" s="19">
        <v>30663</v>
      </c>
      <c r="E65" s="20">
        <v>0</v>
      </c>
      <c r="F65" s="20">
        <v>30663</v>
      </c>
      <c r="G65" s="21">
        <v>3.2362125176297329E-3</v>
      </c>
      <c r="I65" s="21">
        <v>6.1240480140170028E-3</v>
      </c>
      <c r="J65" s="19">
        <v>31764</v>
      </c>
      <c r="K65" s="21">
        <v>3.5906467077585269E-2</v>
      </c>
      <c r="L65" s="21">
        <v>3.2495777866798914E-2</v>
      </c>
      <c r="M65" s="19">
        <v>31764</v>
      </c>
      <c r="N65" s="21">
        <v>3.5906467077585269E-2</v>
      </c>
      <c r="O65" s="21">
        <v>3.2495777866798914E-2</v>
      </c>
      <c r="P65" s="21">
        <v>-2.0752505003087673E-3</v>
      </c>
      <c r="R65" s="20">
        <v>-933</v>
      </c>
      <c r="S65" s="20">
        <v>0</v>
      </c>
      <c r="T65" s="20">
        <v>30831</v>
      </c>
      <c r="V65" s="19">
        <v>210671.90625</v>
      </c>
      <c r="W65" s="19">
        <v>211367.828125</v>
      </c>
      <c r="Y65" s="19">
        <v>30564.088115450839</v>
      </c>
      <c r="Z65" s="19">
        <v>30577.035219455738</v>
      </c>
      <c r="AA65" s="19">
        <v>31830.055338265593</v>
      </c>
      <c r="AB65" s="181">
        <v>203330.96959189756</v>
      </c>
    </row>
    <row r="66" spans="1:28" x14ac:dyDescent="0.2">
      <c r="A66" s="18" t="s">
        <v>135</v>
      </c>
      <c r="B66" s="18" t="s">
        <v>136</v>
      </c>
      <c r="D66" s="19">
        <v>21204</v>
      </c>
      <c r="E66" s="20">
        <v>0</v>
      </c>
      <c r="F66" s="20">
        <v>21204</v>
      </c>
      <c r="G66" s="21">
        <v>1.3631260791306943E-3</v>
      </c>
      <c r="I66" s="21">
        <v>5.4312943767924615E-3</v>
      </c>
      <c r="J66" s="19">
        <v>21927</v>
      </c>
      <c r="K66" s="21">
        <v>3.4097340124504827E-2</v>
      </c>
      <c r="L66" s="21">
        <v>3.2509616547578668E-2</v>
      </c>
      <c r="M66" s="19">
        <v>22017</v>
      </c>
      <c r="N66" s="21">
        <v>3.8341822297679684E-2</v>
      </c>
      <c r="O66" s="21">
        <v>3.6747581863822543E-2</v>
      </c>
      <c r="P66" s="21">
        <v>1.3442528388527553E-3</v>
      </c>
      <c r="R66" s="20">
        <v>-646</v>
      </c>
      <c r="S66" s="20">
        <v>0</v>
      </c>
      <c r="T66" s="20">
        <v>21371</v>
      </c>
      <c r="V66" s="19">
        <v>132053.203125</v>
      </c>
      <c r="W66" s="19">
        <v>132256.265625</v>
      </c>
      <c r="Y66" s="19">
        <v>21175.135620406694</v>
      </c>
      <c r="Z66" s="19">
        <v>21121.886894065869</v>
      </c>
      <c r="AA66" s="19">
        <v>21987.443316902139</v>
      </c>
      <c r="AB66" s="181">
        <v>140456.1858583375</v>
      </c>
    </row>
    <row r="67" spans="1:28" x14ac:dyDescent="0.2">
      <c r="A67" s="18" t="s">
        <v>137</v>
      </c>
      <c r="B67" s="18" t="s">
        <v>138</v>
      </c>
      <c r="D67" s="19">
        <v>34501</v>
      </c>
      <c r="E67" s="20">
        <v>0</v>
      </c>
      <c r="F67" s="20">
        <v>34501</v>
      </c>
      <c r="G67" s="21">
        <v>0.21971384818406703</v>
      </c>
      <c r="I67" s="21">
        <v>0.22790938015823325</v>
      </c>
      <c r="J67" s="19">
        <v>35397</v>
      </c>
      <c r="K67" s="21">
        <v>2.5970261731544042E-2</v>
      </c>
      <c r="L67" s="21">
        <v>2.2935626581610968E-2</v>
      </c>
      <c r="M67" s="19">
        <v>35445</v>
      </c>
      <c r="N67" s="21">
        <v>2.7361525752876759E-2</v>
      </c>
      <c r="O67" s="21">
        <v>2.4322775494680426E-2</v>
      </c>
      <c r="P67" s="21">
        <v>0.20826202495501933</v>
      </c>
      <c r="R67" s="20">
        <v>-1041</v>
      </c>
      <c r="S67" s="20">
        <v>0</v>
      </c>
      <c r="T67" s="20">
        <v>34404</v>
      </c>
      <c r="V67" s="19">
        <v>166636.78125</v>
      </c>
      <c r="W67" s="19">
        <v>167131.125</v>
      </c>
      <c r="Y67" s="19">
        <v>28286.142730416432</v>
      </c>
      <c r="Z67" s="19">
        <v>28180.703750771027</v>
      </c>
      <c r="AA67" s="19">
        <v>29335.524305102226</v>
      </c>
      <c r="AB67" s="181">
        <v>187395.86020362016</v>
      </c>
    </row>
    <row r="68" spans="1:28" x14ac:dyDescent="0.2">
      <c r="A68" s="18" t="s">
        <v>139</v>
      </c>
      <c r="B68" s="18" t="s">
        <v>140</v>
      </c>
      <c r="D68" s="19">
        <v>89619</v>
      </c>
      <c r="E68" s="20">
        <v>0</v>
      </c>
      <c r="F68" s="20">
        <v>89619</v>
      </c>
      <c r="G68" s="21">
        <v>-3.6332061369165891E-2</v>
      </c>
      <c r="I68" s="21">
        <v>-2.9039923937321244E-2</v>
      </c>
      <c r="J68" s="19">
        <v>93597</v>
      </c>
      <c r="K68" s="21">
        <v>4.4387908813979138E-2</v>
      </c>
      <c r="L68" s="21">
        <v>3.8576459349244807E-2</v>
      </c>
      <c r="M68" s="19">
        <v>93597</v>
      </c>
      <c r="N68" s="21">
        <v>4.4387908813979138E-2</v>
      </c>
      <c r="O68" s="21">
        <v>3.8576459349244807E-2</v>
      </c>
      <c r="P68" s="21">
        <v>-3.1280978949787652E-2</v>
      </c>
      <c r="R68" s="20">
        <v>-2748</v>
      </c>
      <c r="S68" s="20">
        <v>0</v>
      </c>
      <c r="T68" s="20">
        <v>90849</v>
      </c>
      <c r="V68" s="19">
        <v>543229</v>
      </c>
      <c r="W68" s="19">
        <v>546268.6875</v>
      </c>
      <c r="Y68" s="19">
        <v>92997.801843785957</v>
      </c>
      <c r="Z68" s="19">
        <v>92815.836123477755</v>
      </c>
      <c r="AA68" s="19">
        <v>96619.347784179117</v>
      </c>
      <c r="AB68" s="181">
        <v>617206.14235552843</v>
      </c>
    </row>
    <row r="69" spans="1:28" x14ac:dyDescent="0.2">
      <c r="A69" s="18" t="s">
        <v>141</v>
      </c>
      <c r="B69" s="18" t="s">
        <v>142</v>
      </c>
      <c r="D69" s="19">
        <v>27339</v>
      </c>
      <c r="E69" s="20">
        <v>0</v>
      </c>
      <c r="F69" s="20">
        <v>27339</v>
      </c>
      <c r="G69" s="21">
        <v>-1.531524030273046E-2</v>
      </c>
      <c r="I69" s="21">
        <v>-1.1813051036382527E-2</v>
      </c>
      <c r="J69" s="19">
        <v>28358</v>
      </c>
      <c r="K69" s="21">
        <v>3.7272760525256965E-2</v>
      </c>
      <c r="L69" s="21">
        <v>3.4977229486474304E-2</v>
      </c>
      <c r="M69" s="19">
        <v>28358</v>
      </c>
      <c r="N69" s="21">
        <v>3.7272760525256965E-2</v>
      </c>
      <c r="O69" s="21">
        <v>3.4977229486474304E-2</v>
      </c>
      <c r="P69" s="21">
        <v>-1.7510565734511263E-2</v>
      </c>
      <c r="R69" s="20">
        <v>-833</v>
      </c>
      <c r="S69" s="20">
        <v>0</v>
      </c>
      <c r="T69" s="20">
        <v>27525</v>
      </c>
      <c r="V69" s="19">
        <v>187151.71875</v>
      </c>
      <c r="W69" s="19">
        <v>187566.8125</v>
      </c>
      <c r="Y69" s="19">
        <v>27764.215634255448</v>
      </c>
      <c r="Z69" s="19">
        <v>27727.179205069824</v>
      </c>
      <c r="AA69" s="19">
        <v>28863.414720790868</v>
      </c>
      <c r="AB69" s="181">
        <v>184380.01563434437</v>
      </c>
    </row>
    <row r="70" spans="1:28" x14ac:dyDescent="0.2">
      <c r="A70" s="18" t="s">
        <v>143</v>
      </c>
      <c r="B70" s="18" t="s">
        <v>144</v>
      </c>
      <c r="D70" s="19">
        <v>25507</v>
      </c>
      <c r="E70" s="20">
        <v>0</v>
      </c>
      <c r="F70" s="20">
        <v>25507</v>
      </c>
      <c r="G70" s="21">
        <v>4.8836014809361394E-4</v>
      </c>
      <c r="I70" s="21">
        <v>5.8771568514526251E-3</v>
      </c>
      <c r="J70" s="19">
        <v>26355</v>
      </c>
      <c r="K70" s="21">
        <v>3.3245775669423994E-2</v>
      </c>
      <c r="L70" s="21">
        <v>3.25121861591251E-2</v>
      </c>
      <c r="M70" s="19">
        <v>26429</v>
      </c>
      <c r="N70" s="21">
        <v>3.6146940055671095E-2</v>
      </c>
      <c r="O70" s="21">
        <v>3.5411290760748226E-2</v>
      </c>
      <c r="P70" s="21">
        <v>4.9707172572754921E-4</v>
      </c>
      <c r="R70" s="20">
        <v>-776</v>
      </c>
      <c r="S70" s="20">
        <v>0</v>
      </c>
      <c r="T70" s="20">
        <v>25653</v>
      </c>
      <c r="V70" s="19">
        <v>155438.515625</v>
      </c>
      <c r="W70" s="19">
        <v>155548.953125</v>
      </c>
      <c r="Y70" s="19">
        <v>25494.549478041325</v>
      </c>
      <c r="Z70" s="19">
        <v>25375.983829405101</v>
      </c>
      <c r="AA70" s="19">
        <v>26415.869418201703</v>
      </c>
      <c r="AB70" s="181">
        <v>168745.05194336805</v>
      </c>
    </row>
    <row r="71" spans="1:28" x14ac:dyDescent="0.2">
      <c r="A71" s="18" t="s">
        <v>145</v>
      </c>
      <c r="B71" s="18" t="s">
        <v>146</v>
      </c>
      <c r="D71" s="19">
        <v>19406</v>
      </c>
      <c r="E71" s="20">
        <v>0</v>
      </c>
      <c r="F71" s="20">
        <v>19406</v>
      </c>
      <c r="G71" s="21">
        <v>1.1453946878332566E-3</v>
      </c>
      <c r="I71" s="21">
        <v>5.5625830584122848E-3</v>
      </c>
      <c r="J71" s="19">
        <v>20084</v>
      </c>
      <c r="K71" s="21">
        <v>3.4937648150056733E-2</v>
      </c>
      <c r="L71" s="21">
        <v>3.2478508042681487E-2</v>
      </c>
      <c r="M71" s="19">
        <v>20107</v>
      </c>
      <c r="N71" s="21">
        <v>3.6122848603524771E-2</v>
      </c>
      <c r="O71" s="21">
        <v>3.3660892312995294E-2</v>
      </c>
      <c r="P71" s="21">
        <v>-1.5066653266688768E-3</v>
      </c>
      <c r="R71" s="20">
        <v>-590</v>
      </c>
      <c r="S71" s="20">
        <v>0</v>
      </c>
      <c r="T71" s="20">
        <v>19517</v>
      </c>
      <c r="V71" s="19">
        <v>125805.15625</v>
      </c>
      <c r="W71" s="19">
        <v>126104.796875</v>
      </c>
      <c r="Y71" s="19">
        <v>19383.797900854326</v>
      </c>
      <c r="Z71" s="19">
        <v>19344.614860563772</v>
      </c>
      <c r="AA71" s="19">
        <v>20137.340232299339</v>
      </c>
      <c r="AB71" s="181">
        <v>128637.69386894387</v>
      </c>
    </row>
    <row r="72" spans="1:28" x14ac:dyDescent="0.2">
      <c r="A72" s="18" t="s">
        <v>147</v>
      </c>
      <c r="B72" s="18" t="s">
        <v>148</v>
      </c>
      <c r="D72" s="19">
        <v>32981</v>
      </c>
      <c r="E72" s="20">
        <v>0</v>
      </c>
      <c r="F72" s="20">
        <v>32981</v>
      </c>
      <c r="G72" s="21">
        <v>3.4818014261009278E-2</v>
      </c>
      <c r="I72" s="21">
        <v>3.9702157620509659E-2</v>
      </c>
      <c r="J72" s="19">
        <v>34150</v>
      </c>
      <c r="K72" s="21">
        <v>3.5444649949971208E-2</v>
      </c>
      <c r="L72" s="21">
        <v>3.2485765702286118E-2</v>
      </c>
      <c r="M72" s="19">
        <v>34206</v>
      </c>
      <c r="N72" s="21">
        <v>3.714259725296376E-2</v>
      </c>
      <c r="O72" s="21">
        <v>3.4178860954975132E-2</v>
      </c>
      <c r="P72" s="21">
        <v>3.2910236408014493E-2</v>
      </c>
      <c r="R72" s="20">
        <v>-1004</v>
      </c>
      <c r="S72" s="20">
        <v>0</v>
      </c>
      <c r="T72" s="20">
        <v>33202</v>
      </c>
      <c r="V72" s="19">
        <v>199263.546875</v>
      </c>
      <c r="W72" s="19">
        <v>199834.59375</v>
      </c>
      <c r="Y72" s="19">
        <v>31871.304466566133</v>
      </c>
      <c r="Z72" s="19">
        <v>31812.491950147964</v>
      </c>
      <c r="AA72" s="19">
        <v>33116.140003561872</v>
      </c>
      <c r="AB72" s="181">
        <v>211546.50171061154</v>
      </c>
    </row>
    <row r="73" spans="1:28" x14ac:dyDescent="0.2">
      <c r="A73" s="18" t="s">
        <v>149</v>
      </c>
      <c r="B73" s="18" t="s">
        <v>150</v>
      </c>
      <c r="D73" s="19">
        <v>15333</v>
      </c>
      <c r="E73" s="20">
        <v>0</v>
      </c>
      <c r="F73" s="20">
        <v>15333</v>
      </c>
      <c r="G73" s="21">
        <v>-2.7411038299664958E-2</v>
      </c>
      <c r="I73" s="21">
        <v>-2.2657314002795026E-2</v>
      </c>
      <c r="J73" s="19">
        <v>15943</v>
      </c>
      <c r="K73" s="21">
        <v>3.9783473553772986E-2</v>
      </c>
      <c r="L73" s="21">
        <v>3.7253375074935757E-2</v>
      </c>
      <c r="M73" s="19">
        <v>15968</v>
      </c>
      <c r="N73" s="21">
        <v>4.141394378138652E-2</v>
      </c>
      <c r="O73" s="21">
        <v>3.88798778897681E-2</v>
      </c>
      <c r="P73" s="21">
        <v>-2.4628230437641174E-2</v>
      </c>
      <c r="R73" s="20">
        <v>-469</v>
      </c>
      <c r="S73" s="20">
        <v>0</v>
      </c>
      <c r="T73" s="20">
        <v>15499</v>
      </c>
      <c r="V73" s="19">
        <v>107859.390625</v>
      </c>
      <c r="W73" s="19">
        <v>108122.484375</v>
      </c>
      <c r="Y73" s="19">
        <v>15765.138824107136</v>
      </c>
      <c r="Z73" s="19">
        <v>15726.726068525011</v>
      </c>
      <c r="AA73" s="19">
        <v>16371.19352671516</v>
      </c>
      <c r="AB73" s="181">
        <v>104579.48055031479</v>
      </c>
    </row>
    <row r="74" spans="1:28" x14ac:dyDescent="0.2">
      <c r="A74" s="18" t="s">
        <v>151</v>
      </c>
      <c r="B74" s="18" t="s">
        <v>152</v>
      </c>
      <c r="D74" s="19">
        <v>31672</v>
      </c>
      <c r="E74" s="20">
        <v>0</v>
      </c>
      <c r="F74" s="20">
        <v>31672</v>
      </c>
      <c r="G74" s="21">
        <v>-2.5868253936489838E-2</v>
      </c>
      <c r="I74" s="21">
        <v>-2.1717747487800532E-2</v>
      </c>
      <c r="J74" s="19">
        <v>32998</v>
      </c>
      <c r="K74" s="21">
        <v>4.1866632988128316E-2</v>
      </c>
      <c r="L74" s="21">
        <v>3.7031781969191435E-2</v>
      </c>
      <c r="M74" s="19">
        <v>32998</v>
      </c>
      <c r="N74" s="21">
        <v>4.1866632988128316E-2</v>
      </c>
      <c r="O74" s="21">
        <v>3.7031781969191435E-2</v>
      </c>
      <c r="P74" s="21">
        <v>-2.542734607259356E-2</v>
      </c>
      <c r="R74" s="20">
        <v>-969</v>
      </c>
      <c r="S74" s="20">
        <v>0</v>
      </c>
      <c r="T74" s="20">
        <v>32029</v>
      </c>
      <c r="V74" s="19">
        <v>221421.6875</v>
      </c>
      <c r="W74" s="19">
        <v>222454</v>
      </c>
      <c r="Y74" s="19">
        <v>32513.055988563472</v>
      </c>
      <c r="Z74" s="19">
        <v>32526.053867195333</v>
      </c>
      <c r="AA74" s="19">
        <v>33858.943062912927</v>
      </c>
      <c r="AB74" s="181">
        <v>216291.54109771262</v>
      </c>
    </row>
    <row r="75" spans="1:28" x14ac:dyDescent="0.2">
      <c r="A75" s="18" t="s">
        <v>153</v>
      </c>
      <c r="B75" s="18" t="s">
        <v>154</v>
      </c>
      <c r="D75" s="19">
        <v>40851</v>
      </c>
      <c r="E75" s="20">
        <v>0</v>
      </c>
      <c r="F75" s="20">
        <v>40851</v>
      </c>
      <c r="G75" s="21">
        <v>9.1208232419013324E-3</v>
      </c>
      <c r="I75" s="21">
        <v>1.331515059446331E-2</v>
      </c>
      <c r="J75" s="19">
        <v>42301</v>
      </c>
      <c r="K75" s="21">
        <v>3.5494847127365281E-2</v>
      </c>
      <c r="L75" s="21">
        <v>3.2488032987308291E-2</v>
      </c>
      <c r="M75" s="19">
        <v>42301</v>
      </c>
      <c r="N75" s="21">
        <v>3.5494847127365281E-2</v>
      </c>
      <c r="O75" s="21">
        <v>3.2488032987308291E-2</v>
      </c>
      <c r="P75" s="21">
        <v>5.0497099120170308E-3</v>
      </c>
      <c r="R75" s="20">
        <v>-1242</v>
      </c>
      <c r="S75" s="20">
        <v>0</v>
      </c>
      <c r="T75" s="20">
        <v>41059</v>
      </c>
      <c r="V75" s="19">
        <v>266357.6875</v>
      </c>
      <c r="W75" s="19">
        <v>267133.375</v>
      </c>
      <c r="Y75" s="19">
        <v>40481.772904816382</v>
      </c>
      <c r="Z75" s="19">
        <v>40431.613360067386</v>
      </c>
      <c r="AA75" s="19">
        <v>42088.465458791157</v>
      </c>
      <c r="AB75" s="181">
        <v>268861.8791084204</v>
      </c>
    </row>
    <row r="76" spans="1:28" x14ac:dyDescent="0.2">
      <c r="A76" s="18" t="s">
        <v>155</v>
      </c>
      <c r="B76" s="18" t="s">
        <v>156</v>
      </c>
      <c r="D76" s="19">
        <v>54454</v>
      </c>
      <c r="E76" s="20">
        <v>0</v>
      </c>
      <c r="F76" s="20">
        <v>54454</v>
      </c>
      <c r="G76" s="21">
        <v>2.9582319227277054E-3</v>
      </c>
      <c r="I76" s="21">
        <v>8.0643388519090475E-3</v>
      </c>
      <c r="J76" s="19">
        <v>56294</v>
      </c>
      <c r="K76" s="21">
        <v>3.3789987879678351E-2</v>
      </c>
      <c r="L76" s="21">
        <v>3.2505882251505414E-2</v>
      </c>
      <c r="M76" s="19">
        <v>56382</v>
      </c>
      <c r="N76" s="21">
        <v>3.5406030778271536E-2</v>
      </c>
      <c r="O76" s="21">
        <v>3.4119917808369982E-2</v>
      </c>
      <c r="P76" s="21">
        <v>1.4220143057868118E-3</v>
      </c>
      <c r="R76" s="20">
        <v>-1655</v>
      </c>
      <c r="S76" s="20">
        <v>0</v>
      </c>
      <c r="T76" s="20">
        <v>54727</v>
      </c>
      <c r="V76" s="19">
        <v>337632.40625</v>
      </c>
      <c r="W76" s="19">
        <v>338052.3125</v>
      </c>
      <c r="Y76" s="19">
        <v>54293.387567704187</v>
      </c>
      <c r="Z76" s="19">
        <v>54085.559007984193</v>
      </c>
      <c r="AA76" s="19">
        <v>56301.937838949489</v>
      </c>
      <c r="AB76" s="181">
        <v>359657.79792201071</v>
      </c>
    </row>
    <row r="77" spans="1:28" ht="25.5" customHeight="1" x14ac:dyDescent="0.2">
      <c r="A77" s="22" t="s">
        <v>157</v>
      </c>
      <c r="B77" s="22" t="s">
        <v>158</v>
      </c>
      <c r="C77" s="54"/>
      <c r="D77" s="24">
        <v>423530</v>
      </c>
      <c r="E77" s="25">
        <v>0</v>
      </c>
      <c r="F77" s="25">
        <v>423530</v>
      </c>
      <c r="G77" s="26">
        <v>6.9892441373147207E-3</v>
      </c>
      <c r="H77" s="23"/>
      <c r="I77" s="26">
        <v>1.2227779739274247E-2</v>
      </c>
      <c r="J77" s="24">
        <v>439168</v>
      </c>
      <c r="K77" s="26">
        <v>3.6923004273605065E-2</v>
      </c>
      <c r="L77" s="26">
        <v>3.3681848372580259E-2</v>
      </c>
      <c r="M77" s="24">
        <v>439572</v>
      </c>
      <c r="N77" s="26">
        <v>3.7876891837650195E-2</v>
      </c>
      <c r="O77" s="26">
        <v>3.4632754328256743E-2</v>
      </c>
      <c r="P77" s="26">
        <v>6.0566937232240381E-3</v>
      </c>
      <c r="Q77" s="23"/>
      <c r="R77" s="25">
        <v>-12906</v>
      </c>
      <c r="S77" s="25">
        <v>0</v>
      </c>
      <c r="T77" s="25">
        <v>426666</v>
      </c>
      <c r="U77" s="23"/>
      <c r="V77" s="24">
        <v>2653521</v>
      </c>
      <c r="W77" s="24">
        <v>2661841.234375</v>
      </c>
      <c r="X77" s="23"/>
      <c r="Y77" s="24">
        <v>420590.39107496833</v>
      </c>
      <c r="Z77" s="24">
        <v>419725.68413672893</v>
      </c>
      <c r="AA77" s="24">
        <v>436925.67500667163</v>
      </c>
      <c r="AB77" s="182">
        <f>SUM(AB65:AB76)</f>
        <v>2791089.11984511</v>
      </c>
    </row>
    <row r="78" spans="1:28" ht="25.5" customHeight="1" x14ac:dyDescent="0.2">
      <c r="A78" s="22" t="s">
        <v>159</v>
      </c>
      <c r="B78" s="22" t="s">
        <v>160</v>
      </c>
      <c r="C78" s="54"/>
      <c r="D78" s="24">
        <v>1184571</v>
      </c>
      <c r="E78" s="25">
        <v>0</v>
      </c>
      <c r="F78" s="25">
        <v>1184571</v>
      </c>
      <c r="G78" s="26">
        <v>1.5258407288103459E-3</v>
      </c>
      <c r="H78" s="23"/>
      <c r="I78" s="26">
        <v>7.0093955025865018E-3</v>
      </c>
      <c r="J78" s="24">
        <v>1228916</v>
      </c>
      <c r="K78" s="26">
        <v>3.7435493524659913E-2</v>
      </c>
      <c r="L78" s="26">
        <v>3.3887052667884943E-2</v>
      </c>
      <c r="M78" s="24">
        <v>1230030</v>
      </c>
      <c r="N78" s="26">
        <v>3.8375918370447959E-2</v>
      </c>
      <c r="O78" s="26">
        <v>3.4824260887707847E-2</v>
      </c>
      <c r="P78" s="26">
        <v>1.0553807947659699E-3</v>
      </c>
      <c r="Q78" s="23"/>
      <c r="R78" s="25">
        <v>-36114</v>
      </c>
      <c r="S78" s="25">
        <v>0</v>
      </c>
      <c r="T78" s="25">
        <v>1193916</v>
      </c>
      <c r="U78" s="23"/>
      <c r="V78" s="24">
        <v>7520471.828125</v>
      </c>
      <c r="W78" s="24">
        <v>7546283.109375</v>
      </c>
      <c r="X78" s="23"/>
      <c r="Y78" s="24">
        <v>1182766.2870265911</v>
      </c>
      <c r="Z78" s="24">
        <v>1180362.9776927794</v>
      </c>
      <c r="AA78" s="24">
        <v>1228733.2185592416</v>
      </c>
      <c r="AB78" s="182">
        <f>AB77+AB64+AB53</f>
        <v>7849170.0389559288</v>
      </c>
    </row>
    <row r="79" spans="1:28" x14ac:dyDescent="0.2">
      <c r="A79" s="18" t="s">
        <v>161</v>
      </c>
      <c r="B79" s="18" t="s">
        <v>162</v>
      </c>
      <c r="D79" s="19">
        <v>20350</v>
      </c>
      <c r="E79" s="20">
        <v>0</v>
      </c>
      <c r="F79" s="20">
        <v>20350</v>
      </c>
      <c r="G79" s="21">
        <v>5.2389990473248549E-2</v>
      </c>
      <c r="I79" s="21">
        <v>5.5868659575418977E-2</v>
      </c>
      <c r="J79" s="19">
        <v>21014</v>
      </c>
      <c r="K79" s="21">
        <v>3.2628992628992659E-2</v>
      </c>
      <c r="L79" s="21">
        <v>3.1383291052297535E-2</v>
      </c>
      <c r="M79" s="19">
        <v>21014</v>
      </c>
      <c r="N79" s="21">
        <v>3.2628992628992659E-2</v>
      </c>
      <c r="O79" s="21">
        <v>3.1383291052297535E-2</v>
      </c>
      <c r="P79" s="21">
        <v>4.613557360606646E-2</v>
      </c>
      <c r="R79" s="20">
        <v>-617</v>
      </c>
      <c r="S79" s="20">
        <v>0</v>
      </c>
      <c r="T79" s="20">
        <v>20397</v>
      </c>
      <c r="V79" s="19">
        <v>133701.59375</v>
      </c>
      <c r="W79" s="19">
        <v>133863.078125</v>
      </c>
      <c r="Y79" s="19">
        <v>19336.938002278814</v>
      </c>
      <c r="Z79" s="19">
        <v>19296.50859776395</v>
      </c>
      <c r="AA79" s="19">
        <v>20087.262616989494</v>
      </c>
      <c r="AB79" s="181">
        <v>128317.79715599159</v>
      </c>
    </row>
    <row r="80" spans="1:28" x14ac:dyDescent="0.2">
      <c r="A80" s="18" t="s">
        <v>163</v>
      </c>
      <c r="B80" s="18" t="s">
        <v>164</v>
      </c>
      <c r="D80" s="19">
        <v>21587</v>
      </c>
      <c r="E80" s="20">
        <v>0</v>
      </c>
      <c r="F80" s="20">
        <v>21587</v>
      </c>
      <c r="G80" s="21">
        <v>-6.9518921494611252E-3</v>
      </c>
      <c r="I80" s="21">
        <v>-2.6547353483755698E-3</v>
      </c>
      <c r="J80" s="19">
        <v>22375</v>
      </c>
      <c r="K80" s="21">
        <v>3.6503451151155719E-2</v>
      </c>
      <c r="L80" s="21">
        <v>3.3064412098109397E-2</v>
      </c>
      <c r="M80" s="19">
        <v>22485</v>
      </c>
      <c r="N80" s="21">
        <v>4.1599110575809561E-2</v>
      </c>
      <c r="O80" s="21">
        <v>3.8143164515128003E-2</v>
      </c>
      <c r="P80" s="21">
        <v>-5.3718223007266364E-3</v>
      </c>
      <c r="R80" s="20">
        <v>-652</v>
      </c>
      <c r="S80" s="20">
        <v>0</v>
      </c>
      <c r="T80" s="20">
        <v>21833</v>
      </c>
      <c r="V80" s="19">
        <v>143672.5</v>
      </c>
      <c r="W80" s="19">
        <v>144150.78125</v>
      </c>
      <c r="Y80" s="19">
        <v>21738.121073233044</v>
      </c>
      <c r="Z80" s="19">
        <v>21716.514043968909</v>
      </c>
      <c r="AA80" s="19">
        <v>22606.437766534258</v>
      </c>
      <c r="AB80" s="181">
        <v>144410.33360574636</v>
      </c>
    </row>
    <row r="81" spans="1:28" x14ac:dyDescent="0.2">
      <c r="A81" s="18" t="s">
        <v>165</v>
      </c>
      <c r="B81" s="18" t="s">
        <v>166</v>
      </c>
      <c r="D81" s="19">
        <v>33319</v>
      </c>
      <c r="E81" s="20">
        <v>0</v>
      </c>
      <c r="F81" s="20">
        <v>33319</v>
      </c>
      <c r="G81" s="21">
        <v>1.5180657443796042E-2</v>
      </c>
      <c r="I81" s="21">
        <v>1.9749466722235098E-2</v>
      </c>
      <c r="J81" s="19">
        <v>34511</v>
      </c>
      <c r="K81" s="21">
        <v>3.5775383414868411E-2</v>
      </c>
      <c r="L81" s="21">
        <v>3.2499444057237259E-2</v>
      </c>
      <c r="M81" s="19">
        <v>34511</v>
      </c>
      <c r="N81" s="21">
        <v>3.5775383414868411E-2</v>
      </c>
      <c r="O81" s="21">
        <v>3.2499444057237259E-2</v>
      </c>
      <c r="P81" s="21">
        <v>1.1442720762297354E-2</v>
      </c>
      <c r="R81" s="20">
        <v>-1013</v>
      </c>
      <c r="S81" s="20">
        <v>0</v>
      </c>
      <c r="T81" s="20">
        <v>33498</v>
      </c>
      <c r="V81" s="19">
        <v>220264.125</v>
      </c>
      <c r="W81" s="19">
        <v>220962.984375</v>
      </c>
      <c r="Y81" s="19">
        <v>32820.759296080912</v>
      </c>
      <c r="Z81" s="19">
        <v>32777.379566879412</v>
      </c>
      <c r="AA81" s="19">
        <v>34120.567869616956</v>
      </c>
      <c r="AB81" s="181">
        <v>217962.80509807618</v>
      </c>
    </row>
    <row r="82" spans="1:28" x14ac:dyDescent="0.2">
      <c r="A82" s="18" t="s">
        <v>167</v>
      </c>
      <c r="B82" s="18" t="s">
        <v>168</v>
      </c>
      <c r="D82" s="19">
        <v>31525</v>
      </c>
      <c r="E82" s="20">
        <v>0</v>
      </c>
      <c r="F82" s="20">
        <v>31525</v>
      </c>
      <c r="G82" s="21">
        <v>2.370581411941175E-2</v>
      </c>
      <c r="I82" s="21">
        <v>2.6510240164103749E-2</v>
      </c>
      <c r="J82" s="19">
        <v>32589</v>
      </c>
      <c r="K82" s="21">
        <v>3.3750991276764397E-2</v>
      </c>
      <c r="L82" s="21">
        <v>3.2484760453904027E-2</v>
      </c>
      <c r="M82" s="19">
        <v>32589</v>
      </c>
      <c r="N82" s="21">
        <v>3.3750991276764397E-2</v>
      </c>
      <c r="O82" s="21">
        <v>3.2484760453904027E-2</v>
      </c>
      <c r="P82" s="21">
        <v>1.8133942315289087E-2</v>
      </c>
      <c r="R82" s="20">
        <v>-957</v>
      </c>
      <c r="S82" s="20">
        <v>0</v>
      </c>
      <c r="T82" s="20">
        <v>31632</v>
      </c>
      <c r="V82" s="19">
        <v>218756.5625</v>
      </c>
      <c r="W82" s="19">
        <v>219024.84375</v>
      </c>
      <c r="Y82" s="19">
        <v>30794.979929969137</v>
      </c>
      <c r="Z82" s="19">
        <v>30748.511574330048</v>
      </c>
      <c r="AA82" s="19">
        <v>32008.558643954973</v>
      </c>
      <c r="AB82" s="181">
        <v>204471.2519393664</v>
      </c>
    </row>
    <row r="83" spans="1:28" x14ac:dyDescent="0.2">
      <c r="A83" s="18" t="s">
        <v>169</v>
      </c>
      <c r="B83" s="18" t="s">
        <v>170</v>
      </c>
      <c r="D83" s="19">
        <v>23197</v>
      </c>
      <c r="E83" s="20">
        <v>0</v>
      </c>
      <c r="F83" s="20">
        <v>23197</v>
      </c>
      <c r="G83" s="21">
        <v>5.9812644531798353E-2</v>
      </c>
      <c r="I83" s="21">
        <v>6.3640463501046129E-2</v>
      </c>
      <c r="J83" s="19">
        <v>23964</v>
      </c>
      <c r="K83" s="21">
        <v>3.3064620425054869E-2</v>
      </c>
      <c r="L83" s="21">
        <v>2.9912951653032982E-2</v>
      </c>
      <c r="M83" s="19">
        <v>23964</v>
      </c>
      <c r="N83" s="21">
        <v>3.3064620425054869E-2</v>
      </c>
      <c r="O83" s="21">
        <v>2.9912951653032982E-2</v>
      </c>
      <c r="P83" s="21">
        <v>5.233338879864724E-2</v>
      </c>
      <c r="R83" s="20">
        <v>-704</v>
      </c>
      <c r="S83" s="20">
        <v>0</v>
      </c>
      <c r="T83" s="20">
        <v>23260</v>
      </c>
      <c r="V83" s="19">
        <v>150473.53125</v>
      </c>
      <c r="W83" s="19">
        <v>150934</v>
      </c>
      <c r="Y83" s="19">
        <v>21887.830947938841</v>
      </c>
      <c r="Z83" s="19">
        <v>21875.799823565118</v>
      </c>
      <c r="AA83" s="19">
        <v>22772.250937849181</v>
      </c>
      <c r="AB83" s="181">
        <v>145469.55114515286</v>
      </c>
    </row>
    <row r="84" spans="1:28" x14ac:dyDescent="0.2">
      <c r="A84" s="18" t="s">
        <v>171</v>
      </c>
      <c r="B84" s="18" t="s">
        <v>172</v>
      </c>
      <c r="D84" s="19">
        <v>45760</v>
      </c>
      <c r="E84" s="20">
        <v>0</v>
      </c>
      <c r="F84" s="20">
        <v>45760</v>
      </c>
      <c r="G84" s="21">
        <v>-1.4317055525651434E-2</v>
      </c>
      <c r="I84" s="21">
        <v>-8.4939278479275737E-3</v>
      </c>
      <c r="J84" s="19">
        <v>47465</v>
      </c>
      <c r="K84" s="21">
        <v>3.7259615384615419E-2</v>
      </c>
      <c r="L84" s="21">
        <v>3.4278099748170643E-2</v>
      </c>
      <c r="M84" s="19">
        <v>47465</v>
      </c>
      <c r="N84" s="21">
        <v>3.7259615384615419E-2</v>
      </c>
      <c r="O84" s="21">
        <v>3.4278099748170643E-2</v>
      </c>
      <c r="P84" s="21">
        <v>-1.4876482612326436E-2</v>
      </c>
      <c r="R84" s="20">
        <v>-1394</v>
      </c>
      <c r="S84" s="20">
        <v>0</v>
      </c>
      <c r="T84" s="20">
        <v>46071</v>
      </c>
      <c r="V84" s="19">
        <v>293995</v>
      </c>
      <c r="W84" s="19">
        <v>294842.5</v>
      </c>
      <c r="Y84" s="19">
        <v>46424.664499397615</v>
      </c>
      <c r="Z84" s="19">
        <v>46285.054359658949</v>
      </c>
      <c r="AA84" s="19">
        <v>48181.775343122987</v>
      </c>
      <c r="AB84" s="181">
        <v>307786.05293213436</v>
      </c>
    </row>
    <row r="85" spans="1:28" ht="25.5" customHeight="1" x14ac:dyDescent="0.2">
      <c r="A85" s="22" t="s">
        <v>173</v>
      </c>
      <c r="B85" s="22" t="s">
        <v>174</v>
      </c>
      <c r="C85" s="54"/>
      <c r="D85" s="24">
        <v>175738</v>
      </c>
      <c r="E85" s="25">
        <v>0</v>
      </c>
      <c r="F85" s="25">
        <v>175738</v>
      </c>
      <c r="G85" s="26">
        <v>1.5807249630003239E-2</v>
      </c>
      <c r="H85" s="23"/>
      <c r="I85" s="26">
        <v>2.014769448174869E-2</v>
      </c>
      <c r="J85" s="24">
        <v>181918</v>
      </c>
      <c r="K85" s="26">
        <v>3.51659857287554E-2</v>
      </c>
      <c r="L85" s="26">
        <v>3.257324126502481E-2</v>
      </c>
      <c r="M85" s="24">
        <v>182028</v>
      </c>
      <c r="N85" s="26">
        <v>3.5791917513571248E-2</v>
      </c>
      <c r="O85" s="26">
        <v>3.3197605300134603E-2</v>
      </c>
      <c r="P85" s="26">
        <v>1.2521894682973489E-2</v>
      </c>
      <c r="Q85" s="23"/>
      <c r="R85" s="25">
        <v>-5337</v>
      </c>
      <c r="S85" s="25">
        <v>0</v>
      </c>
      <c r="T85" s="25">
        <v>176691</v>
      </c>
      <c r="U85" s="23"/>
      <c r="V85" s="24">
        <v>1160863.3125</v>
      </c>
      <c r="W85" s="24">
        <v>1163778.1875</v>
      </c>
      <c r="X85" s="23"/>
      <c r="Y85" s="24">
        <v>173003.29374889837</v>
      </c>
      <c r="Z85" s="24">
        <v>172699.76796616637</v>
      </c>
      <c r="AA85" s="24">
        <v>179776.85317806786</v>
      </c>
      <c r="AB85" s="182">
        <f>SUM(AB79:AB84)</f>
        <v>1148417.7918764679</v>
      </c>
    </row>
    <row r="86" spans="1:28" x14ac:dyDescent="0.2">
      <c r="A86" s="18" t="s">
        <v>175</v>
      </c>
      <c r="B86" s="18" t="s">
        <v>176</v>
      </c>
      <c r="D86" s="19">
        <v>49995</v>
      </c>
      <c r="E86" s="20">
        <v>0</v>
      </c>
      <c r="F86" s="20">
        <v>49995</v>
      </c>
      <c r="G86" s="21">
        <v>9.2436691622079792E-3</v>
      </c>
      <c r="I86" s="21">
        <v>1.2066432244161707E-2</v>
      </c>
      <c r="J86" s="19">
        <v>51823</v>
      </c>
      <c r="K86" s="21">
        <v>3.6563656365636632E-2</v>
      </c>
      <c r="L86" s="21">
        <v>3.2507421023464378E-2</v>
      </c>
      <c r="M86" s="19">
        <v>51823</v>
      </c>
      <c r="N86" s="21">
        <v>3.6563656365636632E-2</v>
      </c>
      <c r="O86" s="21">
        <v>3.2507421023464378E-2</v>
      </c>
      <c r="P86" s="21">
        <v>3.8300266893995794E-3</v>
      </c>
      <c r="R86" s="20">
        <v>-1522</v>
      </c>
      <c r="S86" s="20">
        <v>0</v>
      </c>
      <c r="T86" s="20">
        <v>50301</v>
      </c>
      <c r="V86" s="19">
        <v>313786.34375</v>
      </c>
      <c r="W86" s="19">
        <v>315019.0625</v>
      </c>
      <c r="Y86" s="19">
        <v>49537.095478143339</v>
      </c>
      <c r="Z86" s="19">
        <v>49592.996277788785</v>
      </c>
      <c r="AA86" s="19">
        <v>51625.273823408781</v>
      </c>
      <c r="AB86" s="181">
        <v>329783.18354795844</v>
      </c>
    </row>
    <row r="87" spans="1:28" x14ac:dyDescent="0.2">
      <c r="A87" s="18" t="s">
        <v>177</v>
      </c>
      <c r="B87" s="18" t="s">
        <v>178</v>
      </c>
      <c r="D87" s="19">
        <v>27475</v>
      </c>
      <c r="E87" s="20">
        <v>0</v>
      </c>
      <c r="F87" s="20">
        <v>27475</v>
      </c>
      <c r="G87" s="21">
        <v>-3.0075119694511931E-2</v>
      </c>
      <c r="I87" s="21">
        <v>-2.5111480180602497E-2</v>
      </c>
      <c r="J87" s="19">
        <v>28664</v>
      </c>
      <c r="K87" s="21">
        <v>4.327570518653312E-2</v>
      </c>
      <c r="L87" s="21">
        <v>3.7758288608414015E-2</v>
      </c>
      <c r="M87" s="19">
        <v>28664</v>
      </c>
      <c r="N87" s="21">
        <v>4.327570518653312E-2</v>
      </c>
      <c r="O87" s="21">
        <v>3.7758288608414015E-2</v>
      </c>
      <c r="P87" s="21">
        <v>-2.8127828354027495E-2</v>
      </c>
      <c r="R87" s="20">
        <v>-842</v>
      </c>
      <c r="S87" s="20">
        <v>0</v>
      </c>
      <c r="T87" s="20">
        <v>27822</v>
      </c>
      <c r="V87" s="19">
        <v>189833.40625</v>
      </c>
      <c r="W87" s="19">
        <v>190842.6875</v>
      </c>
      <c r="Y87" s="19">
        <v>28326.93599049285</v>
      </c>
      <c r="Z87" s="19">
        <v>28332.547670356405</v>
      </c>
      <c r="AA87" s="19">
        <v>29493.590655501906</v>
      </c>
      <c r="AB87" s="181">
        <v>188405.59091081066</v>
      </c>
    </row>
    <row r="88" spans="1:28" ht="25.5" customHeight="1" x14ac:dyDescent="0.2">
      <c r="A88" s="22" t="s">
        <v>179</v>
      </c>
      <c r="B88" s="22" t="s">
        <v>180</v>
      </c>
      <c r="C88" s="54"/>
      <c r="D88" s="24">
        <v>77470</v>
      </c>
      <c r="E88" s="25">
        <v>0</v>
      </c>
      <c r="F88" s="25">
        <v>77470</v>
      </c>
      <c r="G88" s="26">
        <v>-5.0605069016352866E-3</v>
      </c>
      <c r="H88" s="23"/>
      <c r="I88" s="26">
        <v>-1.420140458535557E-3</v>
      </c>
      <c r="J88" s="24">
        <v>80487</v>
      </c>
      <c r="K88" s="26">
        <v>3.8944107396411409E-2</v>
      </c>
      <c r="L88" s="26">
        <v>3.4339464549264509E-2</v>
      </c>
      <c r="M88" s="24">
        <v>80487</v>
      </c>
      <c r="N88" s="26">
        <v>3.8944107396411409E-2</v>
      </c>
      <c r="O88" s="26">
        <v>3.4339464549264509E-2</v>
      </c>
      <c r="P88" s="26">
        <v>-7.789365432685047E-3</v>
      </c>
      <c r="Q88" s="23"/>
      <c r="R88" s="25">
        <v>-2364</v>
      </c>
      <c r="S88" s="25">
        <v>0</v>
      </c>
      <c r="T88" s="25">
        <v>78123</v>
      </c>
      <c r="U88" s="23"/>
      <c r="V88" s="24">
        <v>503619.75</v>
      </c>
      <c r="W88" s="24">
        <v>505861.75</v>
      </c>
      <c r="X88" s="23"/>
      <c r="Y88" s="24">
        <v>77864.031468636182</v>
      </c>
      <c r="Z88" s="24">
        <v>77925.54394814519</v>
      </c>
      <c r="AA88" s="24">
        <v>81118.864478910691</v>
      </c>
      <c r="AB88" s="182">
        <f>SUM(AB86:AB87)</f>
        <v>518188.77445876913</v>
      </c>
    </row>
    <row r="89" spans="1:28" x14ac:dyDescent="0.2">
      <c r="A89" s="18" t="s">
        <v>181</v>
      </c>
      <c r="B89" s="18" t="s">
        <v>182</v>
      </c>
      <c r="D89" s="19">
        <v>158297</v>
      </c>
      <c r="E89" s="20">
        <v>0</v>
      </c>
      <c r="F89" s="20">
        <v>158297</v>
      </c>
      <c r="G89" s="21">
        <v>2.8730269406891384E-3</v>
      </c>
      <c r="I89" s="21">
        <v>7.506900220835222E-3</v>
      </c>
      <c r="J89" s="19">
        <v>164075</v>
      </c>
      <c r="K89" s="21">
        <v>3.6501007599638591E-2</v>
      </c>
      <c r="L89" s="21">
        <v>3.2503030426816348E-2</v>
      </c>
      <c r="M89" s="19">
        <v>164467</v>
      </c>
      <c r="N89" s="21">
        <v>3.8977365332255154E-2</v>
      </c>
      <c r="O89" s="21">
        <v>3.4969836387062081E-2</v>
      </c>
      <c r="P89" s="21">
        <v>1.6908385644569535E-3</v>
      </c>
      <c r="R89" s="20">
        <v>-4829</v>
      </c>
      <c r="S89" s="20">
        <v>0</v>
      </c>
      <c r="T89" s="20">
        <v>159638</v>
      </c>
      <c r="V89" s="19">
        <v>1062176.125</v>
      </c>
      <c r="W89" s="19">
        <v>1066289</v>
      </c>
      <c r="Y89" s="19">
        <v>157843.51133950864</v>
      </c>
      <c r="Z89" s="19">
        <v>157725.91252794818</v>
      </c>
      <c r="AA89" s="19">
        <v>164189.38226059941</v>
      </c>
      <c r="AB89" s="181">
        <v>1048844.7455385891</v>
      </c>
    </row>
    <row r="90" spans="1:28" ht="25.5" customHeight="1" x14ac:dyDescent="0.2">
      <c r="A90" s="22" t="s">
        <v>183</v>
      </c>
      <c r="B90" s="22" t="s">
        <v>184</v>
      </c>
      <c r="C90" s="54"/>
      <c r="D90" s="24">
        <v>158297</v>
      </c>
      <c r="E90" s="25">
        <v>0</v>
      </c>
      <c r="F90" s="25">
        <v>158297</v>
      </c>
      <c r="G90" s="26">
        <v>2.8730269406891384E-3</v>
      </c>
      <c r="H90" s="23"/>
      <c r="I90" s="26">
        <v>7.506900220835222E-3</v>
      </c>
      <c r="J90" s="24">
        <v>164075</v>
      </c>
      <c r="K90" s="26">
        <v>3.6501007599638591E-2</v>
      </c>
      <c r="L90" s="26">
        <v>3.2503030426816348E-2</v>
      </c>
      <c r="M90" s="24">
        <v>164467</v>
      </c>
      <c r="N90" s="26">
        <v>3.8977365332255154E-2</v>
      </c>
      <c r="O90" s="26">
        <v>3.4969836387062081E-2</v>
      </c>
      <c r="P90" s="26">
        <v>1.6908385644569535E-3</v>
      </c>
      <c r="Q90" s="23"/>
      <c r="R90" s="25">
        <v>-4829</v>
      </c>
      <c r="S90" s="25">
        <v>0</v>
      </c>
      <c r="T90" s="25">
        <v>159638</v>
      </c>
      <c r="U90" s="23"/>
      <c r="V90" s="24">
        <v>1062176.125</v>
      </c>
      <c r="W90" s="24">
        <v>1066289</v>
      </c>
      <c r="X90" s="23"/>
      <c r="Y90" s="24">
        <v>157843.51133950864</v>
      </c>
      <c r="Z90" s="24">
        <v>157725.91252794818</v>
      </c>
      <c r="AA90" s="24">
        <v>164189.38226059941</v>
      </c>
      <c r="AB90" s="182">
        <f>AB89</f>
        <v>1048844.7455385891</v>
      </c>
    </row>
    <row r="91" spans="1:28" x14ac:dyDescent="0.2">
      <c r="A91" s="18" t="s">
        <v>185</v>
      </c>
      <c r="B91" s="18" t="s">
        <v>186</v>
      </c>
      <c r="D91" s="19">
        <v>44613</v>
      </c>
      <c r="E91" s="20">
        <v>0</v>
      </c>
      <c r="F91" s="20">
        <v>44613</v>
      </c>
      <c r="G91" s="21">
        <v>-2.6969492620780189E-2</v>
      </c>
      <c r="I91" s="21">
        <v>-2.260135880437264E-2</v>
      </c>
      <c r="J91" s="19">
        <v>46446</v>
      </c>
      <c r="K91" s="21">
        <v>4.1086678770761775E-2</v>
      </c>
      <c r="L91" s="21">
        <v>3.7236686231162164E-2</v>
      </c>
      <c r="M91" s="19">
        <v>46668</v>
      </c>
      <c r="N91" s="21">
        <v>4.606280680519137E-2</v>
      </c>
      <c r="O91" s="21">
        <v>4.2194412286006955E-2</v>
      </c>
      <c r="P91" s="21">
        <v>-2.1460297413192775E-2</v>
      </c>
      <c r="R91" s="20">
        <v>-1370</v>
      </c>
      <c r="S91" s="20">
        <v>79</v>
      </c>
      <c r="T91" s="20">
        <v>45377</v>
      </c>
      <c r="V91" s="19">
        <v>253605.703125</v>
      </c>
      <c r="W91" s="19">
        <v>254547.03125</v>
      </c>
      <c r="Y91" s="19">
        <v>45849.538798286565</v>
      </c>
      <c r="Z91" s="19">
        <v>45814.053421329467</v>
      </c>
      <c r="AA91" s="19">
        <v>47691.473198922184</v>
      </c>
      <c r="AB91" s="181">
        <v>304653.99396101834</v>
      </c>
    </row>
    <row r="92" spans="1:28" x14ac:dyDescent="0.2">
      <c r="A92" s="18" t="s">
        <v>187</v>
      </c>
      <c r="B92" s="18" t="s">
        <v>188</v>
      </c>
      <c r="D92" s="19">
        <v>36496</v>
      </c>
      <c r="E92" s="20">
        <v>0</v>
      </c>
      <c r="F92" s="20">
        <v>36496</v>
      </c>
      <c r="G92" s="21">
        <v>-3.7763621208067311E-2</v>
      </c>
      <c r="I92" s="21">
        <v>-3.2760661753681752E-2</v>
      </c>
      <c r="J92" s="19">
        <v>38106</v>
      </c>
      <c r="K92" s="21">
        <v>4.4114423498465616E-2</v>
      </c>
      <c r="L92" s="21">
        <v>3.9342658137534015E-2</v>
      </c>
      <c r="M92" s="19">
        <v>38174</v>
      </c>
      <c r="N92" s="21">
        <v>4.5977641385357204E-2</v>
      </c>
      <c r="O92" s="21">
        <v>4.119736082879899E-2</v>
      </c>
      <c r="P92" s="21">
        <v>-3.2557884186503849E-2</v>
      </c>
      <c r="R92" s="20">
        <v>-1121</v>
      </c>
      <c r="S92" s="20">
        <v>0</v>
      </c>
      <c r="T92" s="20">
        <v>37053</v>
      </c>
      <c r="V92" s="19">
        <v>240844.4375</v>
      </c>
      <c r="W92" s="19">
        <v>241950.1875</v>
      </c>
      <c r="Y92" s="19">
        <v>37928.310344927879</v>
      </c>
      <c r="Z92" s="19">
        <v>37905.36293890034</v>
      </c>
      <c r="AA92" s="19">
        <v>39458.691508277479</v>
      </c>
      <c r="AB92" s="181">
        <v>252062.83551635241</v>
      </c>
    </row>
    <row r="93" spans="1:28" x14ac:dyDescent="0.2">
      <c r="A93" s="18" t="s">
        <v>189</v>
      </c>
      <c r="B93" s="18" t="s">
        <v>190</v>
      </c>
      <c r="D93" s="19">
        <v>27670</v>
      </c>
      <c r="E93" s="20">
        <v>0</v>
      </c>
      <c r="F93" s="20">
        <v>27670</v>
      </c>
      <c r="G93" s="21">
        <v>-6.445331229822604E-3</v>
      </c>
      <c r="I93" s="21">
        <v>-2.0007279803702094E-3</v>
      </c>
      <c r="J93" s="19">
        <v>28783</v>
      </c>
      <c r="K93" s="21">
        <v>4.0224069389230177E-2</v>
      </c>
      <c r="L93" s="21">
        <v>3.2931991098088531E-2</v>
      </c>
      <c r="M93" s="19">
        <v>28892</v>
      </c>
      <c r="N93" s="21">
        <v>4.4163353812793682E-2</v>
      </c>
      <c r="O93" s="21">
        <v>3.6843660730499828E-2</v>
      </c>
      <c r="P93" s="21">
        <v>-5.9654466474041712E-3</v>
      </c>
      <c r="R93" s="20">
        <v>-848</v>
      </c>
      <c r="S93" s="20">
        <v>177</v>
      </c>
      <c r="T93" s="20">
        <v>28221</v>
      </c>
      <c r="V93" s="19">
        <v>170773.859375</v>
      </c>
      <c r="W93" s="19">
        <v>171979.453125</v>
      </c>
      <c r="Y93" s="19">
        <v>27849.499247233114</v>
      </c>
      <c r="Z93" s="19">
        <v>27921.201636523809</v>
      </c>
      <c r="AA93" s="19">
        <v>29065.388021528528</v>
      </c>
      <c r="AB93" s="181">
        <v>185670.22473496423</v>
      </c>
    </row>
    <row r="94" spans="1:28" x14ac:dyDescent="0.2">
      <c r="A94" s="18" t="s">
        <v>191</v>
      </c>
      <c r="B94" s="18" t="s">
        <v>192</v>
      </c>
      <c r="D94" s="19">
        <v>22472</v>
      </c>
      <c r="E94" s="20">
        <v>0</v>
      </c>
      <c r="F94" s="20">
        <v>22472</v>
      </c>
      <c r="G94" s="21">
        <v>-1.6567682733196865E-2</v>
      </c>
      <c r="I94" s="21">
        <v>-1.2753120289567765E-2</v>
      </c>
      <c r="J94" s="19">
        <v>23414</v>
      </c>
      <c r="K94" s="21">
        <v>4.1918832324670641E-2</v>
      </c>
      <c r="L94" s="21">
        <v>3.5145534428504766E-2</v>
      </c>
      <c r="M94" s="19">
        <v>23484</v>
      </c>
      <c r="N94" s="21">
        <v>4.5033819864720437E-2</v>
      </c>
      <c r="O94" s="21">
        <v>3.8240272081617954E-2</v>
      </c>
      <c r="P94" s="21">
        <v>-1.5350600854024066E-2</v>
      </c>
      <c r="R94" s="20">
        <v>-690</v>
      </c>
      <c r="S94" s="20">
        <v>66</v>
      </c>
      <c r="T94" s="20">
        <v>22860</v>
      </c>
      <c r="V94" s="19">
        <v>136527.40625</v>
      </c>
      <c r="W94" s="19">
        <v>137420.75</v>
      </c>
      <c r="Y94" s="19">
        <v>22850.581179246921</v>
      </c>
      <c r="Z94" s="19">
        <v>22911.231381279464</v>
      </c>
      <c r="AA94" s="19">
        <v>23850.113573794461</v>
      </c>
      <c r="AB94" s="181">
        <v>152354.95717176941</v>
      </c>
    </row>
    <row r="95" spans="1:28" ht="25.5" customHeight="1" x14ac:dyDescent="0.2">
      <c r="A95" s="22" t="s">
        <v>193</v>
      </c>
      <c r="B95" s="22" t="s">
        <v>194</v>
      </c>
      <c r="C95" s="54"/>
      <c r="D95" s="24">
        <v>131251</v>
      </c>
      <c r="E95" s="25">
        <v>0</v>
      </c>
      <c r="F95" s="25">
        <v>131251</v>
      </c>
      <c r="G95" s="26">
        <v>-2.3995978968594178E-2</v>
      </c>
      <c r="H95" s="23"/>
      <c r="I95" s="26">
        <v>-1.9487836273484493E-2</v>
      </c>
      <c r="J95" s="24">
        <v>136749</v>
      </c>
      <c r="K95" s="26">
        <v>4.1889204653678735E-2</v>
      </c>
      <c r="L95" s="26">
        <v>3.6529106947989609E-2</v>
      </c>
      <c r="M95" s="24">
        <v>137218</v>
      </c>
      <c r="N95" s="26">
        <v>4.5462510761822728E-2</v>
      </c>
      <c r="O95" s="26">
        <v>4.0084029844380975E-2</v>
      </c>
      <c r="P95" s="26">
        <v>-2.0330937464518306E-2</v>
      </c>
      <c r="Q95" s="23"/>
      <c r="R95" s="25">
        <v>-4029</v>
      </c>
      <c r="S95" s="25">
        <v>322</v>
      </c>
      <c r="T95" s="25">
        <v>133511</v>
      </c>
      <c r="U95" s="23"/>
      <c r="V95" s="24">
        <v>801751.40625</v>
      </c>
      <c r="W95" s="24">
        <v>805897.421875</v>
      </c>
      <c r="X95" s="23"/>
      <c r="Y95" s="24">
        <v>134477.92956969448</v>
      </c>
      <c r="Z95" s="24">
        <v>134551.84937803308</v>
      </c>
      <c r="AA95" s="24">
        <v>140065.66630252267</v>
      </c>
      <c r="AB95" s="182">
        <f>SUM(AB91:AB94)</f>
        <v>894742.01138410438</v>
      </c>
    </row>
    <row r="96" spans="1:28" x14ac:dyDescent="0.2">
      <c r="A96" s="18" t="s">
        <v>195</v>
      </c>
      <c r="B96" s="18" t="s">
        <v>196</v>
      </c>
      <c r="D96" s="19">
        <v>31002</v>
      </c>
      <c r="E96" s="20">
        <v>0</v>
      </c>
      <c r="F96" s="20">
        <v>31002</v>
      </c>
      <c r="G96" s="21">
        <v>3.3540470485795115E-2</v>
      </c>
      <c r="I96" s="21">
        <v>3.9549983130173771E-2</v>
      </c>
      <c r="J96" s="19">
        <v>32186</v>
      </c>
      <c r="K96" s="21">
        <v>3.8191084446164814E-2</v>
      </c>
      <c r="L96" s="21">
        <v>3.2489109808522487E-2</v>
      </c>
      <c r="M96" s="19">
        <v>32186</v>
      </c>
      <c r="N96" s="21">
        <v>3.8191084446164814E-2</v>
      </c>
      <c r="O96" s="21">
        <v>3.2489109808522487E-2</v>
      </c>
      <c r="P96" s="21">
        <v>3.1071624688832067E-2</v>
      </c>
      <c r="R96" s="20">
        <v>-945</v>
      </c>
      <c r="S96" s="20">
        <v>0</v>
      </c>
      <c r="T96" s="20">
        <v>31241</v>
      </c>
      <c r="V96" s="19">
        <v>197463.0625</v>
      </c>
      <c r="W96" s="19">
        <v>198553.5625</v>
      </c>
      <c r="Y96" s="19">
        <v>29995.922641934019</v>
      </c>
      <c r="Z96" s="19">
        <v>29987.216255261988</v>
      </c>
      <c r="AA96" s="19">
        <v>31216.066109581319</v>
      </c>
      <c r="AB96" s="181">
        <v>199408.79528649288</v>
      </c>
    </row>
    <row r="97" spans="1:28" x14ac:dyDescent="0.2">
      <c r="A97" s="18" t="s">
        <v>197</v>
      </c>
      <c r="B97" s="18" t="s">
        <v>198</v>
      </c>
      <c r="D97" s="19">
        <v>20925</v>
      </c>
      <c r="E97" s="20">
        <v>0</v>
      </c>
      <c r="F97" s="20">
        <v>20925</v>
      </c>
      <c r="G97" s="21">
        <v>3.2298147979191727E-2</v>
      </c>
      <c r="I97" s="21">
        <v>3.6991991950918734E-2</v>
      </c>
      <c r="J97" s="19">
        <v>21747</v>
      </c>
      <c r="K97" s="21">
        <v>3.9283154121863895E-2</v>
      </c>
      <c r="L97" s="21">
        <v>3.2505262223013309E-2</v>
      </c>
      <c r="M97" s="19">
        <v>21747</v>
      </c>
      <c r="N97" s="21">
        <v>3.9283154121863895E-2</v>
      </c>
      <c r="O97" s="21">
        <v>3.2505262223013309E-2</v>
      </c>
      <c r="P97" s="21">
        <v>2.8550586513807819E-2</v>
      </c>
      <c r="R97" s="20">
        <v>-639</v>
      </c>
      <c r="S97" s="20">
        <v>0</v>
      </c>
      <c r="T97" s="20">
        <v>21108</v>
      </c>
      <c r="V97" s="19">
        <v>137881.5625</v>
      </c>
      <c r="W97" s="19">
        <v>138786.6875</v>
      </c>
      <c r="Y97" s="19">
        <v>20270.306636665391</v>
      </c>
      <c r="Z97" s="19">
        <v>20311.017395545365</v>
      </c>
      <c r="AA97" s="19">
        <v>21143.345096627443</v>
      </c>
      <c r="AB97" s="181">
        <v>135064.07114991863</v>
      </c>
    </row>
    <row r="98" spans="1:28" x14ac:dyDescent="0.2">
      <c r="A98" s="18" t="s">
        <v>199</v>
      </c>
      <c r="B98" s="18" t="s">
        <v>200</v>
      </c>
      <c r="D98" s="19">
        <v>57802</v>
      </c>
      <c r="E98" s="20">
        <v>0</v>
      </c>
      <c r="F98" s="20">
        <v>57802</v>
      </c>
      <c r="G98" s="21">
        <v>-3.7528408330221308E-2</v>
      </c>
      <c r="I98" s="21">
        <v>-3.0308643283915693E-2</v>
      </c>
      <c r="J98" s="19">
        <v>60275</v>
      </c>
      <c r="K98" s="21">
        <v>4.2783986713262445E-2</v>
      </c>
      <c r="L98" s="21">
        <v>3.8832713890669668E-2</v>
      </c>
      <c r="M98" s="19">
        <v>60275</v>
      </c>
      <c r="N98" s="21">
        <v>4.2783986713262445E-2</v>
      </c>
      <c r="O98" s="21">
        <v>3.8832713890669668E-2</v>
      </c>
      <c r="P98" s="21">
        <v>-3.2308064131681635E-2</v>
      </c>
      <c r="R98" s="20">
        <v>-1770</v>
      </c>
      <c r="S98" s="20">
        <v>0</v>
      </c>
      <c r="T98" s="20">
        <v>58505</v>
      </c>
      <c r="V98" s="19">
        <v>384540.0625</v>
      </c>
      <c r="W98" s="19">
        <v>386002.6875</v>
      </c>
      <c r="Y98" s="19">
        <v>60055.798529824766</v>
      </c>
      <c r="Z98" s="19">
        <v>59835.383232445798</v>
      </c>
      <c r="AA98" s="19">
        <v>62287.384823471446</v>
      </c>
      <c r="AB98" s="181">
        <v>397892.94158953236</v>
      </c>
    </row>
    <row r="99" spans="1:28" x14ac:dyDescent="0.2">
      <c r="A99" s="18" t="s">
        <v>201</v>
      </c>
      <c r="B99" s="18" t="s">
        <v>202</v>
      </c>
      <c r="D99" s="19">
        <v>22725</v>
      </c>
      <c r="E99" s="20">
        <v>0</v>
      </c>
      <c r="F99" s="20">
        <v>22725</v>
      </c>
      <c r="G99" s="21">
        <v>2.8631906247231331E-2</v>
      </c>
      <c r="I99" s="21">
        <v>3.400121533572964E-2</v>
      </c>
      <c r="J99" s="19">
        <v>23616</v>
      </c>
      <c r="K99" s="21">
        <v>3.9207920792079243E-2</v>
      </c>
      <c r="L99" s="21">
        <v>3.2507542013094914E-2</v>
      </c>
      <c r="M99" s="19">
        <v>23616</v>
      </c>
      <c r="N99" s="21">
        <v>3.9207920792079243E-2</v>
      </c>
      <c r="O99" s="21">
        <v>3.2507542013094914E-2</v>
      </c>
      <c r="P99" s="21">
        <v>2.5586420166602508E-2</v>
      </c>
      <c r="R99" s="20">
        <v>-693</v>
      </c>
      <c r="S99" s="20">
        <v>0</v>
      </c>
      <c r="T99" s="20">
        <v>22923</v>
      </c>
      <c r="V99" s="19">
        <v>155536.734375</v>
      </c>
      <c r="W99" s="19">
        <v>156546.078125</v>
      </c>
      <c r="Y99" s="19">
        <v>22092.451013801292</v>
      </c>
      <c r="Z99" s="19">
        <v>22120.353256252129</v>
      </c>
      <c r="AA99" s="19">
        <v>23026.825955986893</v>
      </c>
      <c r="AB99" s="181">
        <v>147095.78096856092</v>
      </c>
    </row>
    <row r="100" spans="1:28" x14ac:dyDescent="0.2">
      <c r="A100" s="18" t="s">
        <v>203</v>
      </c>
      <c r="B100" s="18" t="s">
        <v>204</v>
      </c>
      <c r="D100" s="19">
        <v>14566</v>
      </c>
      <c r="E100" s="20">
        <v>0</v>
      </c>
      <c r="F100" s="20">
        <v>14566</v>
      </c>
      <c r="G100" s="21">
        <v>5.0724194443350301E-2</v>
      </c>
      <c r="I100" s="21">
        <v>5.5898487206236247E-2</v>
      </c>
      <c r="J100" s="19">
        <v>15100</v>
      </c>
      <c r="K100" s="21">
        <v>3.6660716737608068E-2</v>
      </c>
      <c r="L100" s="21">
        <v>3.1378690685442967E-2</v>
      </c>
      <c r="M100" s="19">
        <v>15109</v>
      </c>
      <c r="N100" s="21">
        <v>3.7278593985994757E-2</v>
      </c>
      <c r="O100" s="21">
        <v>3.1993419706381365E-2</v>
      </c>
      <c r="P100" s="21">
        <v>4.6783999330753723E-2</v>
      </c>
      <c r="R100" s="20">
        <v>-444</v>
      </c>
      <c r="S100" s="20">
        <v>0</v>
      </c>
      <c r="T100" s="20">
        <v>14665</v>
      </c>
      <c r="V100" s="19">
        <v>95606.65625</v>
      </c>
      <c r="W100" s="19">
        <v>96096.2890625</v>
      </c>
      <c r="Y100" s="19">
        <v>13862.819640996973</v>
      </c>
      <c r="Z100" s="19">
        <v>13865.534808052837</v>
      </c>
      <c r="AA100" s="19">
        <v>14433.732278731546</v>
      </c>
      <c r="AB100" s="181">
        <v>92202.943032152194</v>
      </c>
    </row>
    <row r="101" spans="1:28" x14ac:dyDescent="0.2">
      <c r="A101" s="18" t="s">
        <v>205</v>
      </c>
      <c r="B101" s="18" t="s">
        <v>206</v>
      </c>
      <c r="D101" s="19">
        <v>18634</v>
      </c>
      <c r="E101" s="20">
        <v>0</v>
      </c>
      <c r="F101" s="20">
        <v>18634</v>
      </c>
      <c r="G101" s="21">
        <v>3.3694026602059335E-2</v>
      </c>
      <c r="I101" s="21">
        <v>3.8043439070976959E-2</v>
      </c>
      <c r="J101" s="19">
        <v>19371</v>
      </c>
      <c r="K101" s="21">
        <v>3.9551357733175863E-2</v>
      </c>
      <c r="L101" s="21">
        <v>3.2513443326992908E-2</v>
      </c>
      <c r="M101" s="19">
        <v>19380</v>
      </c>
      <c r="N101" s="21">
        <v>4.0034345819469852E-2</v>
      </c>
      <c r="O101" s="21">
        <v>3.2993161513454439E-2</v>
      </c>
      <c r="P101" s="21">
        <v>3.0079997916037771E-2</v>
      </c>
      <c r="R101" s="20">
        <v>-569</v>
      </c>
      <c r="S101" s="20">
        <v>0</v>
      </c>
      <c r="T101" s="20">
        <v>18811</v>
      </c>
      <c r="V101" s="19">
        <v>129817.625</v>
      </c>
      <c r="W101" s="19">
        <v>130702.5</v>
      </c>
      <c r="Y101" s="19">
        <v>18026.61089302543</v>
      </c>
      <c r="Z101" s="19">
        <v>18073.43903166995</v>
      </c>
      <c r="AA101" s="19">
        <v>18814.072731445925</v>
      </c>
      <c r="AB101" s="181">
        <v>120184.63712372012</v>
      </c>
    </row>
    <row r="102" spans="1:28" ht="25.5" customHeight="1" x14ac:dyDescent="0.2">
      <c r="A102" s="22" t="s">
        <v>207</v>
      </c>
      <c r="B102" s="22" t="s">
        <v>208</v>
      </c>
      <c r="C102" s="54"/>
      <c r="D102" s="24">
        <v>165654</v>
      </c>
      <c r="E102" s="25">
        <v>0</v>
      </c>
      <c r="F102" s="25">
        <v>165654</v>
      </c>
      <c r="G102" s="26">
        <v>8.2170329911310791E-3</v>
      </c>
      <c r="H102" s="23"/>
      <c r="I102" s="26">
        <v>1.4252553812599711E-2</v>
      </c>
      <c r="J102" s="24">
        <v>172295</v>
      </c>
      <c r="K102" s="26">
        <v>4.0089584314293658E-2</v>
      </c>
      <c r="L102" s="26">
        <v>3.4599048537242938E-2</v>
      </c>
      <c r="M102" s="24">
        <v>172313</v>
      </c>
      <c r="N102" s="26">
        <v>4.0198244533787397E-2</v>
      </c>
      <c r="O102" s="26">
        <v>3.4707135149586232E-2</v>
      </c>
      <c r="P102" s="26">
        <v>8.1415948170693309E-3</v>
      </c>
      <c r="Q102" s="23"/>
      <c r="R102" s="25">
        <v>-5060</v>
      </c>
      <c r="S102" s="25">
        <v>0</v>
      </c>
      <c r="T102" s="25">
        <v>167253</v>
      </c>
      <c r="U102" s="23"/>
      <c r="V102" s="24">
        <v>1100845.703125</v>
      </c>
      <c r="W102" s="24">
        <v>1106687.8046875</v>
      </c>
      <c r="X102" s="23"/>
      <c r="Y102" s="24">
        <v>164303.9093562479</v>
      </c>
      <c r="Z102" s="24">
        <v>164192.94397922809</v>
      </c>
      <c r="AA102" s="24">
        <v>170921.42699584455</v>
      </c>
      <c r="AB102" s="182">
        <f>SUM(AB96:AB101)</f>
        <v>1091849.1691503769</v>
      </c>
    </row>
    <row r="103" spans="1:28" x14ac:dyDescent="0.2">
      <c r="A103" s="18" t="s">
        <v>209</v>
      </c>
      <c r="B103" s="18" t="s">
        <v>210</v>
      </c>
      <c r="D103" s="19">
        <v>48826</v>
      </c>
      <c r="E103" s="20">
        <v>0</v>
      </c>
      <c r="F103" s="20">
        <v>48826</v>
      </c>
      <c r="G103" s="21">
        <v>1.3954237903567535E-2</v>
      </c>
      <c r="I103" s="21">
        <v>1.7729783973945201E-2</v>
      </c>
      <c r="J103" s="19">
        <v>50704</v>
      </c>
      <c r="K103" s="21">
        <v>3.8463113914717573E-2</v>
      </c>
      <c r="L103" s="21">
        <v>3.2499263576501569E-2</v>
      </c>
      <c r="M103" s="19">
        <v>50704</v>
      </c>
      <c r="N103" s="21">
        <v>3.8463113914717573E-2</v>
      </c>
      <c r="O103" s="21">
        <v>3.2499263576501569E-2</v>
      </c>
      <c r="P103" s="21">
        <v>9.4393136360115815E-3</v>
      </c>
      <c r="R103" s="20">
        <v>-1489</v>
      </c>
      <c r="S103" s="20">
        <v>0</v>
      </c>
      <c r="T103" s="20">
        <v>49215</v>
      </c>
      <c r="V103" s="19">
        <v>336898.34375</v>
      </c>
      <c r="W103" s="19">
        <v>338844.3125</v>
      </c>
      <c r="Y103" s="19">
        <v>48154.046972525808</v>
      </c>
      <c r="Z103" s="19">
        <v>48252.518609583421</v>
      </c>
      <c r="AA103" s="19">
        <v>50229.864554574982</v>
      </c>
      <c r="AB103" s="181">
        <v>320869.28388318466</v>
      </c>
    </row>
    <row r="104" spans="1:28" x14ac:dyDescent="0.2">
      <c r="A104" s="18" t="s">
        <v>211</v>
      </c>
      <c r="B104" s="18" t="s">
        <v>212</v>
      </c>
      <c r="D104" s="19">
        <v>61961</v>
      </c>
      <c r="E104" s="20">
        <v>0</v>
      </c>
      <c r="F104" s="20">
        <v>61961</v>
      </c>
      <c r="G104" s="21">
        <v>1.8547664668466801E-4</v>
      </c>
      <c r="I104" s="21">
        <v>7.7291452042016484E-3</v>
      </c>
      <c r="J104" s="19">
        <v>64379</v>
      </c>
      <c r="K104" s="21">
        <v>3.9024547699359369E-2</v>
      </c>
      <c r="L104" s="21">
        <v>3.2498457015223803E-2</v>
      </c>
      <c r="M104" s="19">
        <v>64574</v>
      </c>
      <c r="N104" s="21">
        <v>4.2171688642856031E-2</v>
      </c>
      <c r="O104" s="21">
        <v>3.5625830834605354E-2</v>
      </c>
      <c r="P104" s="21">
        <v>2.5468418765135503E-3</v>
      </c>
      <c r="R104" s="20">
        <v>-1896</v>
      </c>
      <c r="S104" s="20">
        <v>0</v>
      </c>
      <c r="T104" s="20">
        <v>62678</v>
      </c>
      <c r="V104" s="19">
        <v>415521.0625</v>
      </c>
      <c r="W104" s="19">
        <v>418147.4375</v>
      </c>
      <c r="Y104" s="19">
        <v>61949.509812656193</v>
      </c>
      <c r="Z104" s="19">
        <v>61874.39933677634</v>
      </c>
      <c r="AA104" s="19">
        <v>64409.958021645987</v>
      </c>
      <c r="AB104" s="181">
        <v>411451.97759584931</v>
      </c>
    </row>
    <row r="105" spans="1:28" x14ac:dyDescent="0.2">
      <c r="A105" s="18" t="s">
        <v>213</v>
      </c>
      <c r="B105" s="18" t="s">
        <v>214</v>
      </c>
      <c r="D105" s="19">
        <v>55568</v>
      </c>
      <c r="E105" s="20">
        <v>0</v>
      </c>
      <c r="F105" s="20">
        <v>55568</v>
      </c>
      <c r="G105" s="21">
        <v>-1.8485169417815972E-2</v>
      </c>
      <c r="I105" s="21">
        <v>-1.3273181791543909E-2</v>
      </c>
      <c r="J105" s="19">
        <v>57986</v>
      </c>
      <c r="K105" s="21">
        <v>4.351425280737109E-2</v>
      </c>
      <c r="L105" s="21">
        <v>3.5282929422578269E-2</v>
      </c>
      <c r="M105" s="19">
        <v>58092</v>
      </c>
      <c r="N105" s="21">
        <v>4.5421825511085423E-2</v>
      </c>
      <c r="O105" s="21">
        <v>3.7175455041154937E-2</v>
      </c>
      <c r="P105" s="21">
        <v>-1.6878616439446326E-2</v>
      </c>
      <c r="R105" s="20">
        <v>-1706</v>
      </c>
      <c r="S105" s="20">
        <v>0</v>
      </c>
      <c r="T105" s="20">
        <v>56386</v>
      </c>
      <c r="V105" s="19">
        <v>402919.5625</v>
      </c>
      <c r="W105" s="19">
        <v>406123.09375</v>
      </c>
      <c r="Y105" s="19">
        <v>56614.529163089595</v>
      </c>
      <c r="Z105" s="19">
        <v>56763.238617953677</v>
      </c>
      <c r="AA105" s="19">
        <v>59089.346413775696</v>
      </c>
      <c r="AB105" s="181">
        <v>377463.81434721075</v>
      </c>
    </row>
    <row r="106" spans="1:28" ht="25.5" customHeight="1" x14ac:dyDescent="0.2">
      <c r="A106" s="22" t="s">
        <v>215</v>
      </c>
      <c r="B106" s="22" t="s">
        <v>216</v>
      </c>
      <c r="C106" s="54"/>
      <c r="D106" s="24">
        <v>166355</v>
      </c>
      <c r="E106" s="25">
        <v>0</v>
      </c>
      <c r="F106" s="25">
        <v>166355</v>
      </c>
      <c r="G106" s="26">
        <v>-2.1778437906507797E-3</v>
      </c>
      <c r="H106" s="23"/>
      <c r="I106" s="26">
        <v>3.5021626860398669E-3</v>
      </c>
      <c r="J106" s="24">
        <v>173069</v>
      </c>
      <c r="K106" s="26">
        <v>4.0359472213038483E-2</v>
      </c>
      <c r="L106" s="26">
        <v>3.3404264604379286E-2</v>
      </c>
      <c r="M106" s="24">
        <v>173370</v>
      </c>
      <c r="N106" s="26">
        <v>4.216885576027174E-2</v>
      </c>
      <c r="O106" s="26">
        <v>3.5201551719032276E-2</v>
      </c>
      <c r="P106" s="26">
        <v>-2.0674075176019269E-3</v>
      </c>
      <c r="Q106" s="23"/>
      <c r="R106" s="25">
        <v>-5091</v>
      </c>
      <c r="S106" s="25">
        <v>0</v>
      </c>
      <c r="T106" s="25">
        <v>168279</v>
      </c>
      <c r="U106" s="23"/>
      <c r="V106" s="24">
        <v>1155338.96875</v>
      </c>
      <c r="W106" s="24">
        <v>1163114.84375</v>
      </c>
      <c r="X106" s="23"/>
      <c r="Y106" s="24">
        <v>166718.08594827162</v>
      </c>
      <c r="Z106" s="24">
        <v>166890.15656431342</v>
      </c>
      <c r="AA106" s="24">
        <v>173729.16898999666</v>
      </c>
      <c r="AB106" s="182">
        <f>SUM(AB103:AB105)</f>
        <v>1109785.0758262447</v>
      </c>
    </row>
    <row r="107" spans="1:28" x14ac:dyDescent="0.2">
      <c r="A107" s="18" t="s">
        <v>217</v>
      </c>
      <c r="B107" s="18" t="s">
        <v>218</v>
      </c>
      <c r="D107" s="19">
        <v>48057</v>
      </c>
      <c r="E107" s="20">
        <v>0</v>
      </c>
      <c r="F107" s="20">
        <v>48057</v>
      </c>
      <c r="G107" s="21">
        <v>5.5327251902561603E-3</v>
      </c>
      <c r="I107" s="21">
        <v>1.1664289070774769E-2</v>
      </c>
      <c r="J107" s="19">
        <v>49746</v>
      </c>
      <c r="K107" s="21">
        <v>3.5145764404769242E-2</v>
      </c>
      <c r="L107" s="21">
        <v>3.2502667483955694E-2</v>
      </c>
      <c r="M107" s="19">
        <v>49746</v>
      </c>
      <c r="N107" s="21">
        <v>3.5145764404769242E-2</v>
      </c>
      <c r="O107" s="21">
        <v>3.2502667483955694E-2</v>
      </c>
      <c r="P107" s="21">
        <v>3.426536564279381E-3</v>
      </c>
      <c r="R107" s="20">
        <v>-1461</v>
      </c>
      <c r="S107" s="20">
        <v>0</v>
      </c>
      <c r="T107" s="20">
        <v>48285</v>
      </c>
      <c r="V107" s="19">
        <v>322034.875</v>
      </c>
      <c r="W107" s="19">
        <v>322859.25</v>
      </c>
      <c r="Y107" s="19">
        <v>47792.576806395999</v>
      </c>
      <c r="Z107" s="19">
        <v>47624.514698129402</v>
      </c>
      <c r="AA107" s="19">
        <v>49576.12559294048</v>
      </c>
      <c r="AB107" s="181">
        <v>316693.18756426487</v>
      </c>
    </row>
    <row r="108" spans="1:28" x14ac:dyDescent="0.2">
      <c r="A108" s="18" t="s">
        <v>219</v>
      </c>
      <c r="B108" s="18" t="s">
        <v>220</v>
      </c>
      <c r="D108" s="19">
        <v>92471</v>
      </c>
      <c r="E108" s="20">
        <v>0</v>
      </c>
      <c r="F108" s="20">
        <v>92471</v>
      </c>
      <c r="G108" s="21">
        <v>2.3611347620982492E-2</v>
      </c>
      <c r="I108" s="21">
        <v>3.1876623305058249E-2</v>
      </c>
      <c r="J108" s="19">
        <v>96085</v>
      </c>
      <c r="K108" s="21">
        <v>3.9082523169426064E-2</v>
      </c>
      <c r="L108" s="21">
        <v>3.2498320312610129E-2</v>
      </c>
      <c r="M108" s="19">
        <v>96085</v>
      </c>
      <c r="N108" s="21">
        <v>3.9082523169426064E-2</v>
      </c>
      <c r="O108" s="21">
        <v>3.2498320312610129E-2</v>
      </c>
      <c r="P108" s="21">
        <v>2.3469977193191216E-2</v>
      </c>
      <c r="R108" s="20">
        <v>-2821</v>
      </c>
      <c r="S108" s="20">
        <v>0</v>
      </c>
      <c r="T108" s="20">
        <v>93264</v>
      </c>
      <c r="V108" s="19">
        <v>583751.6875</v>
      </c>
      <c r="W108" s="19">
        <v>587474.25</v>
      </c>
      <c r="Y108" s="19">
        <v>90337.998122935693</v>
      </c>
      <c r="Z108" s="19">
        <v>90185.863288752415</v>
      </c>
      <c r="AA108" s="19">
        <v>93881.600966456986</v>
      </c>
      <c r="AB108" s="181">
        <v>599717.36613353563</v>
      </c>
    </row>
    <row r="109" spans="1:28" x14ac:dyDescent="0.2">
      <c r="A109" s="18" t="s">
        <v>221</v>
      </c>
      <c r="B109" s="18" t="s">
        <v>222</v>
      </c>
      <c r="D109" s="19">
        <v>46767</v>
      </c>
      <c r="E109" s="20">
        <v>0</v>
      </c>
      <c r="F109" s="20">
        <v>46767</v>
      </c>
      <c r="G109" s="21">
        <v>2.7182836265713384E-2</v>
      </c>
      <c r="I109" s="21">
        <v>3.520641896440635E-2</v>
      </c>
      <c r="J109" s="19">
        <v>48558</v>
      </c>
      <c r="K109" s="21">
        <v>3.8296234524344053E-2</v>
      </c>
      <c r="L109" s="21">
        <v>3.2502287027740273E-2</v>
      </c>
      <c r="M109" s="19">
        <v>48627</v>
      </c>
      <c r="N109" s="21">
        <v>3.977163384437743E-2</v>
      </c>
      <c r="O109" s="21">
        <v>3.3969453257916893E-2</v>
      </c>
      <c r="P109" s="21">
        <v>2.8235620018163932E-2</v>
      </c>
      <c r="R109" s="20">
        <v>-1428</v>
      </c>
      <c r="S109" s="20">
        <v>0</v>
      </c>
      <c r="T109" s="20">
        <v>47199</v>
      </c>
      <c r="V109" s="19">
        <v>291028.75</v>
      </c>
      <c r="W109" s="19">
        <v>292661.875</v>
      </c>
      <c r="Y109" s="19">
        <v>45529.382256833422</v>
      </c>
      <c r="Z109" s="19">
        <v>45430.007888269967</v>
      </c>
      <c r="AA109" s="19">
        <v>47291.68981632925</v>
      </c>
      <c r="AB109" s="181">
        <v>302100.17047734919</v>
      </c>
    </row>
    <row r="110" spans="1:28" x14ac:dyDescent="0.2">
      <c r="A110" s="18" t="s">
        <v>223</v>
      </c>
      <c r="B110" s="18" t="s">
        <v>224</v>
      </c>
      <c r="D110" s="19">
        <v>43576</v>
      </c>
      <c r="E110" s="20">
        <v>0</v>
      </c>
      <c r="F110" s="20">
        <v>43576</v>
      </c>
      <c r="G110" s="21">
        <v>-3.7357300649040526E-2</v>
      </c>
      <c r="I110" s="21">
        <v>-2.9975625464506273E-2</v>
      </c>
      <c r="J110" s="19">
        <v>45484</v>
      </c>
      <c r="K110" s="21">
        <v>4.3785570038553434E-2</v>
      </c>
      <c r="L110" s="21">
        <v>3.877361498717824E-2</v>
      </c>
      <c r="M110" s="19">
        <v>45484</v>
      </c>
      <c r="N110" s="21">
        <v>4.3785570038553434E-2</v>
      </c>
      <c r="O110" s="21">
        <v>3.877361498717824E-2</v>
      </c>
      <c r="P110" s="21">
        <v>-3.20308035972936E-2</v>
      </c>
      <c r="R110" s="20">
        <v>-1335</v>
      </c>
      <c r="S110" s="20">
        <v>0</v>
      </c>
      <c r="T110" s="20">
        <v>44149</v>
      </c>
      <c r="V110" s="19">
        <v>285175.65625</v>
      </c>
      <c r="W110" s="19">
        <v>286551.59375</v>
      </c>
      <c r="Y110" s="19">
        <v>45267.054982477042</v>
      </c>
      <c r="Z110" s="19">
        <v>45139.328448832144</v>
      </c>
      <c r="AA110" s="19">
        <v>46989.098588088942</v>
      </c>
      <c r="AB110" s="181">
        <v>300167.21223476209</v>
      </c>
    </row>
    <row r="111" spans="1:28" ht="25.5" customHeight="1" x14ac:dyDescent="0.2">
      <c r="A111" s="22" t="s">
        <v>225</v>
      </c>
      <c r="B111" s="22" t="s">
        <v>226</v>
      </c>
      <c r="C111" s="54"/>
      <c r="D111" s="24">
        <v>230871</v>
      </c>
      <c r="E111" s="25">
        <v>0</v>
      </c>
      <c r="F111" s="25">
        <v>230871</v>
      </c>
      <c r="G111" s="26">
        <v>8.4917363527452494E-3</v>
      </c>
      <c r="H111" s="23"/>
      <c r="I111" s="26">
        <v>1.6062688565112504E-2</v>
      </c>
      <c r="J111" s="24">
        <v>239873</v>
      </c>
      <c r="K111" s="26">
        <v>3.8991471427767044E-2</v>
      </c>
      <c r="L111" s="26">
        <v>3.3720996764791789E-2</v>
      </c>
      <c r="M111" s="24">
        <v>239942</v>
      </c>
      <c r="N111" s="26">
        <v>3.9290339626891102E-2</v>
      </c>
      <c r="O111" s="26">
        <v>3.4018348900199946E-2</v>
      </c>
      <c r="P111" s="26">
        <v>9.2685235983733794E-3</v>
      </c>
      <c r="Q111" s="23"/>
      <c r="R111" s="25">
        <v>-7045</v>
      </c>
      <c r="S111" s="25">
        <v>0</v>
      </c>
      <c r="T111" s="25">
        <v>232897</v>
      </c>
      <c r="U111" s="23"/>
      <c r="V111" s="24">
        <v>1481990.96875</v>
      </c>
      <c r="W111" s="24">
        <v>1489546.96875</v>
      </c>
      <c r="X111" s="23"/>
      <c r="Y111" s="24">
        <v>228927.01216864216</v>
      </c>
      <c r="Z111" s="24">
        <v>228379.71432398394</v>
      </c>
      <c r="AA111" s="24">
        <v>237738.51496381566</v>
      </c>
      <c r="AB111" s="182">
        <f>SUM(AB107:AB110)</f>
        <v>1518677.9364099116</v>
      </c>
    </row>
    <row r="112" spans="1:28" x14ac:dyDescent="0.2">
      <c r="A112" s="18" t="s">
        <v>227</v>
      </c>
      <c r="B112" s="18" t="s">
        <v>228</v>
      </c>
      <c r="D112" s="19">
        <v>205739</v>
      </c>
      <c r="E112" s="20">
        <v>0</v>
      </c>
      <c r="F112" s="20">
        <v>205739</v>
      </c>
      <c r="G112" s="21">
        <v>-8.2152114762671369E-3</v>
      </c>
      <c r="I112" s="21">
        <v>-5.5694751687784816E-4</v>
      </c>
      <c r="J112" s="19">
        <v>213862</v>
      </c>
      <c r="K112" s="21">
        <v>3.9482062224468928E-2</v>
      </c>
      <c r="L112" s="21">
        <v>3.2618559029910177E-2</v>
      </c>
      <c r="M112" s="19">
        <v>213862</v>
      </c>
      <c r="N112" s="21">
        <v>3.9482062224468928E-2</v>
      </c>
      <c r="O112" s="21">
        <v>3.2618559029910177E-2</v>
      </c>
      <c r="P112" s="21">
        <v>-8.5839179084518102E-3</v>
      </c>
      <c r="R112" s="20">
        <v>-6279</v>
      </c>
      <c r="S112" s="20">
        <v>0</v>
      </c>
      <c r="T112" s="20">
        <v>207583</v>
      </c>
      <c r="V112" s="19">
        <v>1338521.875</v>
      </c>
      <c r="W112" s="19">
        <v>1347418.625</v>
      </c>
      <c r="Y112" s="19">
        <v>207443.18967247073</v>
      </c>
      <c r="Z112" s="19">
        <v>207221.8966176768</v>
      </c>
      <c r="AA112" s="19">
        <v>215713.66842146081</v>
      </c>
      <c r="AB112" s="181">
        <v>1377982.8180704226</v>
      </c>
    </row>
    <row r="113" spans="1:28" ht="25.5" customHeight="1" x14ac:dyDescent="0.2">
      <c r="A113" s="22" t="s">
        <v>229</v>
      </c>
      <c r="B113" s="22" t="s">
        <v>230</v>
      </c>
      <c r="C113" s="54"/>
      <c r="D113" s="24">
        <v>205739</v>
      </c>
      <c r="E113" s="25">
        <v>0</v>
      </c>
      <c r="F113" s="25">
        <v>205739</v>
      </c>
      <c r="G113" s="26">
        <v>-8.2152114762671369E-3</v>
      </c>
      <c r="H113" s="23"/>
      <c r="I113" s="26">
        <v>-5.5694751687784816E-4</v>
      </c>
      <c r="J113" s="24">
        <v>213862</v>
      </c>
      <c r="K113" s="26">
        <v>3.9482062224468928E-2</v>
      </c>
      <c r="L113" s="26">
        <v>3.2618559029910177E-2</v>
      </c>
      <c r="M113" s="24">
        <v>213862</v>
      </c>
      <c r="N113" s="26">
        <v>3.9482062224468928E-2</v>
      </c>
      <c r="O113" s="26">
        <v>3.2618559029910177E-2</v>
      </c>
      <c r="P113" s="26">
        <v>-8.5839179084518102E-3</v>
      </c>
      <c r="Q113" s="23"/>
      <c r="R113" s="25">
        <v>-6279</v>
      </c>
      <c r="S113" s="25">
        <v>0</v>
      </c>
      <c r="T113" s="25">
        <v>207583</v>
      </c>
      <c r="U113" s="23"/>
      <c r="V113" s="24">
        <v>1338521.875</v>
      </c>
      <c r="W113" s="24">
        <v>1347418.625</v>
      </c>
      <c r="X113" s="23"/>
      <c r="Y113" s="24">
        <v>207443.18967247073</v>
      </c>
      <c r="Z113" s="24">
        <v>207221.8966176768</v>
      </c>
      <c r="AA113" s="24">
        <v>215713.66842146081</v>
      </c>
      <c r="AB113" s="182">
        <f>AB112</f>
        <v>1377982.8180704226</v>
      </c>
    </row>
    <row r="114" spans="1:28" x14ac:dyDescent="0.2">
      <c r="A114" s="18" t="s">
        <v>231</v>
      </c>
      <c r="B114" s="18" t="s">
        <v>232</v>
      </c>
      <c r="D114" s="19">
        <v>81132</v>
      </c>
      <c r="E114" s="20">
        <v>0</v>
      </c>
      <c r="F114" s="20">
        <v>81132</v>
      </c>
      <c r="G114" s="21">
        <v>-2.2916855909365097E-3</v>
      </c>
      <c r="I114" s="21">
        <v>6.8443527712820362E-3</v>
      </c>
      <c r="J114" s="19">
        <v>84733</v>
      </c>
      <c r="K114" s="21">
        <v>4.4384459892520933E-2</v>
      </c>
      <c r="L114" s="21">
        <v>3.2496421420928234E-2</v>
      </c>
      <c r="M114" s="19">
        <v>84733</v>
      </c>
      <c r="N114" s="21">
        <v>4.4384459892520933E-2</v>
      </c>
      <c r="O114" s="21">
        <v>3.2496421420928234E-2</v>
      </c>
      <c r="P114" s="21">
        <v>-1.3601933370002151E-3</v>
      </c>
      <c r="R114" s="20">
        <v>-2488</v>
      </c>
      <c r="S114" s="20">
        <v>0</v>
      </c>
      <c r="T114" s="20">
        <v>82245</v>
      </c>
      <c r="V114" s="19">
        <v>534572.25</v>
      </c>
      <c r="W114" s="19">
        <v>540727.25</v>
      </c>
      <c r="Y114" s="19">
        <v>81318.35610496439</v>
      </c>
      <c r="Z114" s="19">
        <v>81508.272628532068</v>
      </c>
      <c r="AA114" s="19">
        <v>84848.410242266589</v>
      </c>
      <c r="AB114" s="181">
        <v>542013.18029600475</v>
      </c>
    </row>
    <row r="115" spans="1:28" x14ac:dyDescent="0.2">
      <c r="A115" s="18" t="s">
        <v>233</v>
      </c>
      <c r="B115" s="18" t="s">
        <v>234</v>
      </c>
      <c r="D115" s="19">
        <v>43304</v>
      </c>
      <c r="E115" s="20">
        <v>0</v>
      </c>
      <c r="F115" s="20">
        <v>43304</v>
      </c>
      <c r="G115" s="21">
        <v>-2.1830572540682325E-2</v>
      </c>
      <c r="I115" s="21">
        <v>-1.7569638223515094E-2</v>
      </c>
      <c r="J115" s="19">
        <v>45037</v>
      </c>
      <c r="K115" s="21">
        <v>4.0019397746166696E-2</v>
      </c>
      <c r="L115" s="21">
        <v>3.6175957239513279E-2</v>
      </c>
      <c r="M115" s="19">
        <v>45037</v>
      </c>
      <c r="N115" s="21">
        <v>4.0019397746166696E-2</v>
      </c>
      <c r="O115" s="21">
        <v>3.6175957239513279E-2</v>
      </c>
      <c r="P115" s="21">
        <v>-2.2102656015464905E-2</v>
      </c>
      <c r="R115" s="20">
        <v>-1322</v>
      </c>
      <c r="S115" s="20">
        <v>0</v>
      </c>
      <c r="T115" s="20">
        <v>43715</v>
      </c>
      <c r="V115" s="19">
        <v>290531.75</v>
      </c>
      <c r="W115" s="19">
        <v>291609.40625</v>
      </c>
      <c r="Y115" s="19">
        <v>44270.44925384465</v>
      </c>
      <c r="Z115" s="19">
        <v>44241.940452211158</v>
      </c>
      <c r="AA115" s="19">
        <v>46054.936417448982</v>
      </c>
      <c r="AB115" s="181">
        <v>294199.76738134562</v>
      </c>
    </row>
    <row r="116" spans="1:28" x14ac:dyDescent="0.2">
      <c r="A116" s="18" t="s">
        <v>235</v>
      </c>
      <c r="B116" s="18" t="s">
        <v>236</v>
      </c>
      <c r="D116" s="19">
        <v>29561</v>
      </c>
      <c r="E116" s="20">
        <v>0</v>
      </c>
      <c r="F116" s="20">
        <v>29561</v>
      </c>
      <c r="G116" s="21">
        <v>-6.5186766362212989E-4</v>
      </c>
      <c r="I116" s="21">
        <v>3.7171962811262116E-3</v>
      </c>
      <c r="J116" s="19">
        <v>30640</v>
      </c>
      <c r="K116" s="21">
        <v>3.6500794966340733E-2</v>
      </c>
      <c r="L116" s="21">
        <v>3.2507485408150183E-2</v>
      </c>
      <c r="M116" s="19">
        <v>30663</v>
      </c>
      <c r="N116" s="21">
        <v>3.7278847129664117E-2</v>
      </c>
      <c r="O116" s="21">
        <v>3.3282539982705917E-2</v>
      </c>
      <c r="P116" s="21">
        <v>-3.7038879512456546E-3</v>
      </c>
      <c r="R116" s="20">
        <v>-900</v>
      </c>
      <c r="S116" s="20">
        <v>0</v>
      </c>
      <c r="T116" s="20">
        <v>29763</v>
      </c>
      <c r="V116" s="19">
        <v>193794.265625</v>
      </c>
      <c r="W116" s="19">
        <v>194543.78125</v>
      </c>
      <c r="Y116" s="19">
        <v>29580.282429596664</v>
      </c>
      <c r="Z116" s="19">
        <v>29565.42915099144</v>
      </c>
      <c r="AA116" s="19">
        <v>30776.994539249481</v>
      </c>
      <c r="AB116" s="181">
        <v>196603.99814847211</v>
      </c>
    </row>
    <row r="117" spans="1:28" ht="25.5" customHeight="1" x14ac:dyDescent="0.2">
      <c r="A117" s="22" t="s">
        <v>237</v>
      </c>
      <c r="B117" s="22" t="s">
        <v>238</v>
      </c>
      <c r="C117" s="54"/>
      <c r="D117" s="24">
        <v>153997</v>
      </c>
      <c r="E117" s="25">
        <v>0</v>
      </c>
      <c r="F117" s="25">
        <v>153997</v>
      </c>
      <c r="G117" s="26">
        <v>-7.553616542516628E-3</v>
      </c>
      <c r="H117" s="23"/>
      <c r="I117" s="26">
        <v>-7.2247175274231523E-4</v>
      </c>
      <c r="J117" s="24">
        <v>160410</v>
      </c>
      <c r="K117" s="26">
        <v>4.1643668383150256E-2</v>
      </c>
      <c r="L117" s="26">
        <v>3.3546738604468329E-2</v>
      </c>
      <c r="M117" s="24">
        <v>160433</v>
      </c>
      <c r="N117" s="26">
        <v>4.1793021941985975E-2</v>
      </c>
      <c r="O117" s="26">
        <v>3.3694931204605094E-2</v>
      </c>
      <c r="P117" s="26">
        <v>-7.7148600115215515E-3</v>
      </c>
      <c r="Q117" s="23"/>
      <c r="R117" s="25">
        <v>-4710</v>
      </c>
      <c r="S117" s="25">
        <v>0</v>
      </c>
      <c r="T117" s="25">
        <v>155723</v>
      </c>
      <c r="U117" s="23"/>
      <c r="V117" s="24">
        <v>1018898.265625</v>
      </c>
      <c r="W117" s="24">
        <v>1026880.4375</v>
      </c>
      <c r="X117" s="23"/>
      <c r="Y117" s="24">
        <v>155169.08778840571</v>
      </c>
      <c r="Z117" s="24">
        <v>155315.64223173467</v>
      </c>
      <c r="AA117" s="24">
        <v>161680.34119896506</v>
      </c>
      <c r="AB117" s="182">
        <f>SUM(AB114:AB116)</f>
        <v>1032816.9458258224</v>
      </c>
    </row>
    <row r="118" spans="1:28" x14ac:dyDescent="0.2">
      <c r="A118" s="18" t="s">
        <v>239</v>
      </c>
      <c r="B118" s="18" t="s">
        <v>240</v>
      </c>
      <c r="D118" s="19">
        <v>32083</v>
      </c>
      <c r="E118" s="20">
        <v>0</v>
      </c>
      <c r="F118" s="20">
        <v>32083</v>
      </c>
      <c r="G118" s="21">
        <v>3.6347480084357731E-2</v>
      </c>
      <c r="I118" s="21">
        <v>4.0823736142285183E-2</v>
      </c>
      <c r="J118" s="19">
        <v>33275</v>
      </c>
      <c r="K118" s="21">
        <v>3.7153632765015709E-2</v>
      </c>
      <c r="L118" s="21">
        <v>3.2495556933508585E-2</v>
      </c>
      <c r="M118" s="19">
        <v>33275</v>
      </c>
      <c r="N118" s="21">
        <v>3.7153632765015709E-2</v>
      </c>
      <c r="O118" s="21">
        <v>3.2495556933508585E-2</v>
      </c>
      <c r="P118" s="21">
        <v>3.2341435392802209E-2</v>
      </c>
      <c r="R118" s="20">
        <v>-977</v>
      </c>
      <c r="S118" s="20">
        <v>0</v>
      </c>
      <c r="T118" s="20">
        <v>32298</v>
      </c>
      <c r="V118" s="19">
        <v>190084.8125</v>
      </c>
      <c r="W118" s="19">
        <v>190942.375</v>
      </c>
      <c r="Y118" s="19">
        <v>30957.763314471005</v>
      </c>
      <c r="Z118" s="19">
        <v>30963.68815321755</v>
      </c>
      <c r="AA118" s="19">
        <v>32232.552970557634</v>
      </c>
      <c r="AB118" s="181">
        <v>205902.13175176969</v>
      </c>
    </row>
    <row r="119" spans="1:28" x14ac:dyDescent="0.2">
      <c r="A119" s="18" t="s">
        <v>241</v>
      </c>
      <c r="B119" s="18" t="s">
        <v>242</v>
      </c>
      <c r="D119" s="19">
        <v>26572</v>
      </c>
      <c r="E119" s="20">
        <v>0</v>
      </c>
      <c r="F119" s="20">
        <v>26572</v>
      </c>
      <c r="G119" s="21">
        <v>2.0974358930766046E-2</v>
      </c>
      <c r="I119" s="21">
        <v>2.5628383400283283E-2</v>
      </c>
      <c r="J119" s="19">
        <v>27535</v>
      </c>
      <c r="K119" s="21">
        <v>3.6241156104169781E-2</v>
      </c>
      <c r="L119" s="21">
        <v>3.2481534888164632E-2</v>
      </c>
      <c r="M119" s="19">
        <v>27535</v>
      </c>
      <c r="N119" s="21">
        <v>3.6241156104169781E-2</v>
      </c>
      <c r="O119" s="21">
        <v>3.2481534888164632E-2</v>
      </c>
      <c r="P119" s="21">
        <v>1.7256103480459695E-2</v>
      </c>
      <c r="R119" s="20">
        <v>-808</v>
      </c>
      <c r="S119" s="20">
        <v>0</v>
      </c>
      <c r="T119" s="20">
        <v>26727</v>
      </c>
      <c r="V119" s="19">
        <v>179792.78125</v>
      </c>
      <c r="W119" s="19">
        <v>180447.46875</v>
      </c>
      <c r="Y119" s="19">
        <v>26026.118841836545</v>
      </c>
      <c r="Z119" s="19">
        <v>26002.359377251174</v>
      </c>
      <c r="AA119" s="19">
        <v>27067.913287314001</v>
      </c>
      <c r="AB119" s="181">
        <v>172910.31998057658</v>
      </c>
    </row>
    <row r="120" spans="1:28" x14ac:dyDescent="0.2">
      <c r="A120" s="18" t="s">
        <v>243</v>
      </c>
      <c r="B120" s="18" t="s">
        <v>244</v>
      </c>
      <c r="D120" s="19">
        <v>53178</v>
      </c>
      <c r="E120" s="20">
        <v>0</v>
      </c>
      <c r="F120" s="20">
        <v>53178</v>
      </c>
      <c r="G120" s="21">
        <v>5.3627110640940279E-2</v>
      </c>
      <c r="I120" s="21">
        <v>5.8213915031739338E-2</v>
      </c>
      <c r="J120" s="19">
        <v>55132</v>
      </c>
      <c r="K120" s="21">
        <v>3.6744518409868698E-2</v>
      </c>
      <c r="L120" s="21">
        <v>3.0931623680559461E-2</v>
      </c>
      <c r="M120" s="19">
        <v>55132</v>
      </c>
      <c r="N120" s="21">
        <v>3.6744518409868698E-2</v>
      </c>
      <c r="O120" s="21">
        <v>3.0931623680559461E-2</v>
      </c>
      <c r="P120" s="21">
        <v>4.8000064976114309E-2</v>
      </c>
      <c r="R120" s="20">
        <v>-1619</v>
      </c>
      <c r="S120" s="20">
        <v>0</v>
      </c>
      <c r="T120" s="20">
        <v>53513</v>
      </c>
      <c r="V120" s="19">
        <v>317283.6875</v>
      </c>
      <c r="W120" s="19">
        <v>319072.6875</v>
      </c>
      <c r="Y120" s="19">
        <v>50471.366447329616</v>
      </c>
      <c r="Z120" s="19">
        <v>50535.948082782459</v>
      </c>
      <c r="AA120" s="19">
        <v>52606.86696737614</v>
      </c>
      <c r="AB120" s="181">
        <v>336053.61831744184</v>
      </c>
    </row>
    <row r="121" spans="1:28" x14ac:dyDescent="0.2">
      <c r="A121" s="18" t="s">
        <v>245</v>
      </c>
      <c r="B121" s="18" t="s">
        <v>246</v>
      </c>
      <c r="D121" s="19">
        <v>19350</v>
      </c>
      <c r="E121" s="20">
        <v>0</v>
      </c>
      <c r="F121" s="20">
        <v>19350</v>
      </c>
      <c r="G121" s="21">
        <v>4.9445349939366556E-2</v>
      </c>
      <c r="I121" s="21">
        <v>5.3036177297615783E-2</v>
      </c>
      <c r="J121" s="19">
        <v>20029</v>
      </c>
      <c r="K121" s="21">
        <v>3.5090439276485696E-2</v>
      </c>
      <c r="L121" s="21">
        <v>3.1902743247037568E-2</v>
      </c>
      <c r="M121" s="19">
        <v>20029</v>
      </c>
      <c r="N121" s="21">
        <v>3.5090439276485696E-2</v>
      </c>
      <c r="O121" s="21">
        <v>3.1902743247037568E-2</v>
      </c>
      <c r="P121" s="21">
        <v>4.3854670093907755E-2</v>
      </c>
      <c r="R121" s="20">
        <v>-588</v>
      </c>
      <c r="S121" s="20">
        <v>0</v>
      </c>
      <c r="T121" s="20">
        <v>19441</v>
      </c>
      <c r="V121" s="19">
        <v>117548.75</v>
      </c>
      <c r="W121" s="19">
        <v>117911.875</v>
      </c>
      <c r="Y121" s="19">
        <v>18438.311248049245</v>
      </c>
      <c r="Z121" s="19">
        <v>18432.20143073807</v>
      </c>
      <c r="AA121" s="19">
        <v>19187.53689936372</v>
      </c>
      <c r="AB121" s="181">
        <v>122570.3329876939</v>
      </c>
    </row>
    <row r="122" spans="1:28" ht="25.5" customHeight="1" x14ac:dyDescent="0.2">
      <c r="A122" s="22" t="s">
        <v>247</v>
      </c>
      <c r="B122" s="22" t="s">
        <v>248</v>
      </c>
      <c r="C122" s="54"/>
      <c r="D122" s="24">
        <v>131183</v>
      </c>
      <c r="E122" s="25">
        <v>0</v>
      </c>
      <c r="F122" s="25">
        <v>131183</v>
      </c>
      <c r="G122" s="26">
        <v>4.2015176586832848E-2</v>
      </c>
      <c r="H122" s="23"/>
      <c r="I122" s="26">
        <v>4.6422383509897358E-2</v>
      </c>
      <c r="J122" s="24">
        <v>135971</v>
      </c>
      <c r="K122" s="26">
        <v>3.6498631682458926E-2</v>
      </c>
      <c r="L122" s="26">
        <v>3.1800165669549463E-2</v>
      </c>
      <c r="M122" s="24">
        <v>135971</v>
      </c>
      <c r="N122" s="26">
        <v>3.6498631682458926E-2</v>
      </c>
      <c r="O122" s="26">
        <v>3.1800165669549463E-2</v>
      </c>
      <c r="P122" s="26">
        <v>3.7195428553028265E-2</v>
      </c>
      <c r="Q122" s="23"/>
      <c r="R122" s="25">
        <v>-3992</v>
      </c>
      <c r="S122" s="25">
        <v>0</v>
      </c>
      <c r="T122" s="25">
        <v>131979</v>
      </c>
      <c r="U122" s="23"/>
      <c r="V122" s="24">
        <v>804710.03125</v>
      </c>
      <c r="W122" s="24">
        <v>808374.40625</v>
      </c>
      <c r="X122" s="23"/>
      <c r="Y122" s="24">
        <v>125893.5598516864</v>
      </c>
      <c r="Z122" s="24">
        <v>125934.19704398926</v>
      </c>
      <c r="AA122" s="24">
        <v>131094.87012461148</v>
      </c>
      <c r="AB122" s="182">
        <f>SUM(AB118:AB121)</f>
        <v>837436.40303748194</v>
      </c>
    </row>
    <row r="123" spans="1:28" x14ac:dyDescent="0.2">
      <c r="A123" s="18" t="s">
        <v>249</v>
      </c>
      <c r="B123" s="18" t="s">
        <v>250</v>
      </c>
      <c r="D123" s="19">
        <v>12723</v>
      </c>
      <c r="E123" s="20">
        <v>0</v>
      </c>
      <c r="F123" s="20">
        <v>12723</v>
      </c>
      <c r="G123" s="21">
        <v>-1.0051301656771816E-2</v>
      </c>
      <c r="I123" s="21">
        <v>-3.5677462672607518E-3</v>
      </c>
      <c r="J123" s="19">
        <v>13331</v>
      </c>
      <c r="K123" s="21">
        <v>4.778747150829199E-2</v>
      </c>
      <c r="L123" s="21">
        <v>3.3276338123960691E-2</v>
      </c>
      <c r="M123" s="19">
        <v>13364</v>
      </c>
      <c r="N123" s="21">
        <v>5.0381199402656618E-2</v>
      </c>
      <c r="O123" s="21">
        <v>3.583414467696433E-2</v>
      </c>
      <c r="P123" s="21">
        <v>-8.4925552826126127E-3</v>
      </c>
      <c r="R123" s="20">
        <v>-392</v>
      </c>
      <c r="S123" s="20">
        <v>0</v>
      </c>
      <c r="T123" s="20">
        <v>12972</v>
      </c>
      <c r="V123" s="19">
        <v>82345.015625</v>
      </c>
      <c r="W123" s="19">
        <v>83501.453125</v>
      </c>
      <c r="Y123" s="19">
        <v>12852.18114968294</v>
      </c>
      <c r="Z123" s="19">
        <v>12947.874084837838</v>
      </c>
      <c r="AA123" s="19">
        <v>13478.466622919997</v>
      </c>
      <c r="AB123" s="181">
        <v>86100.688733508374</v>
      </c>
    </row>
    <row r="124" spans="1:28" x14ac:dyDescent="0.2">
      <c r="A124" s="18" t="s">
        <v>251</v>
      </c>
      <c r="B124" s="18" t="s">
        <v>252</v>
      </c>
      <c r="D124" s="19">
        <v>101244</v>
      </c>
      <c r="E124" s="20">
        <v>0</v>
      </c>
      <c r="F124" s="20">
        <v>101244</v>
      </c>
      <c r="G124" s="21">
        <v>-3.2770129119813918E-2</v>
      </c>
      <c r="I124" s="21">
        <v>-2.8756884833260554E-2</v>
      </c>
      <c r="J124" s="19">
        <v>105830</v>
      </c>
      <c r="K124" s="21">
        <v>4.529651139820623E-2</v>
      </c>
      <c r="L124" s="21">
        <v>3.8518783186602512E-2</v>
      </c>
      <c r="M124" s="19">
        <v>105982</v>
      </c>
      <c r="N124" s="21">
        <v>4.6797834933428151E-2</v>
      </c>
      <c r="O124" s="21">
        <v>4.0010372103208125E-2</v>
      </c>
      <c r="P124" s="21">
        <v>-2.9660739310345852E-2</v>
      </c>
      <c r="R124" s="20">
        <v>-3112</v>
      </c>
      <c r="S124" s="20">
        <v>0</v>
      </c>
      <c r="T124" s="20">
        <v>102870</v>
      </c>
      <c r="V124" s="19">
        <v>700670.125</v>
      </c>
      <c r="W124" s="19">
        <v>705242.9375</v>
      </c>
      <c r="Y124" s="19">
        <v>104674.18661074563</v>
      </c>
      <c r="Z124" s="19">
        <v>104921.98227754961</v>
      </c>
      <c r="AA124" s="19">
        <v>109221.5932030565</v>
      </c>
      <c r="AB124" s="181">
        <v>697709.51417891565</v>
      </c>
    </row>
    <row r="125" spans="1:28" ht="25.5" customHeight="1" x14ac:dyDescent="0.2">
      <c r="A125" s="22" t="s">
        <v>253</v>
      </c>
      <c r="B125" s="22" t="s">
        <v>254</v>
      </c>
      <c r="C125" s="54"/>
      <c r="D125" s="24">
        <v>113967</v>
      </c>
      <c r="E125" s="25">
        <v>0</v>
      </c>
      <c r="F125" s="25">
        <v>113967</v>
      </c>
      <c r="G125" s="26">
        <v>-3.028569527209557E-2</v>
      </c>
      <c r="H125" s="23"/>
      <c r="I125" s="26">
        <v>-2.6036939096863665E-2</v>
      </c>
      <c r="J125" s="24">
        <v>119161</v>
      </c>
      <c r="K125" s="26">
        <v>4.5574596155027347E-2</v>
      </c>
      <c r="L125" s="26">
        <v>3.7979793166603493E-2</v>
      </c>
      <c r="M125" s="24">
        <v>119346</v>
      </c>
      <c r="N125" s="26">
        <v>4.7197873068519858E-2</v>
      </c>
      <c r="O125" s="26">
        <v>3.9591278986089939E-2</v>
      </c>
      <c r="P125" s="26">
        <v>-2.7335437576261223E-2</v>
      </c>
      <c r="Q125" s="23"/>
      <c r="R125" s="25">
        <v>-3504</v>
      </c>
      <c r="S125" s="25">
        <v>0</v>
      </c>
      <c r="T125" s="25">
        <v>115842</v>
      </c>
      <c r="U125" s="23"/>
      <c r="V125" s="24">
        <v>783015.140625</v>
      </c>
      <c r="W125" s="24">
        <v>788744.390625</v>
      </c>
      <c r="X125" s="23"/>
      <c r="Y125" s="24">
        <v>117526.36776042858</v>
      </c>
      <c r="Z125" s="24">
        <v>117869.85636238745</v>
      </c>
      <c r="AA125" s="24">
        <v>122700.0598259765</v>
      </c>
      <c r="AB125" s="182">
        <f>SUM(AB123:AB124)</f>
        <v>783810.20291242399</v>
      </c>
    </row>
    <row r="126" spans="1:28" ht="25.5" customHeight="1" x14ac:dyDescent="0.2">
      <c r="A126" s="22" t="s">
        <v>255</v>
      </c>
      <c r="B126" s="22" t="s">
        <v>256</v>
      </c>
      <c r="C126" s="54"/>
      <c r="D126" s="24">
        <v>1710522</v>
      </c>
      <c r="E126" s="25">
        <v>0</v>
      </c>
      <c r="F126" s="25">
        <v>1710522</v>
      </c>
      <c r="G126" s="26">
        <v>7.9103971166127884E-4</v>
      </c>
      <c r="H126" s="23"/>
      <c r="I126" s="26">
        <v>6.4961363973601305E-3</v>
      </c>
      <c r="J126" s="24">
        <v>1777870</v>
      </c>
      <c r="K126" s="26">
        <v>3.9372776263620013E-2</v>
      </c>
      <c r="L126" s="26">
        <v>3.3761059273429206E-2</v>
      </c>
      <c r="M126" s="24">
        <v>1779437</v>
      </c>
      <c r="N126" s="26">
        <v>4.028887088268962E-2</v>
      </c>
      <c r="O126" s="26">
        <v>3.4672207771284436E-2</v>
      </c>
      <c r="P126" s="26">
        <v>3.9814009452365795E-4</v>
      </c>
      <c r="Q126" s="23"/>
      <c r="R126" s="25">
        <v>-52240</v>
      </c>
      <c r="S126" s="25">
        <v>322</v>
      </c>
      <c r="T126" s="25">
        <v>1727519</v>
      </c>
      <c r="U126" s="23"/>
      <c r="V126" s="24">
        <v>11211731.546875</v>
      </c>
      <c r="W126" s="24">
        <v>11272593.8359375</v>
      </c>
      <c r="X126" s="23"/>
      <c r="Y126" s="24">
        <v>1709169.9786728905</v>
      </c>
      <c r="Z126" s="24">
        <v>1708707.4809436062</v>
      </c>
      <c r="AA126" s="24">
        <v>1778728.8167407711</v>
      </c>
      <c r="AB126" s="182">
        <f>AB125+AB122+AB117+AB113+AB111+AB106+AB102+AB95+AB90+AB88+AB85</f>
        <v>11362551.874490615</v>
      </c>
    </row>
    <row r="127" spans="1:28" x14ac:dyDescent="0.2">
      <c r="A127" s="18" t="s">
        <v>257</v>
      </c>
      <c r="B127" s="18" t="s">
        <v>258</v>
      </c>
      <c r="D127" s="19">
        <v>145253</v>
      </c>
      <c r="E127" s="20">
        <v>0</v>
      </c>
      <c r="F127" s="20">
        <v>145253</v>
      </c>
      <c r="G127" s="21">
        <v>1.1724765071626342E-2</v>
      </c>
      <c r="I127" s="21">
        <v>1.6321162270288569E-2</v>
      </c>
      <c r="J127" s="19">
        <v>150680</v>
      </c>
      <c r="K127" s="21">
        <v>3.7362395268944582E-2</v>
      </c>
      <c r="L127" s="21">
        <v>3.2502007246173692E-2</v>
      </c>
      <c r="M127" s="19">
        <v>150680</v>
      </c>
      <c r="N127" s="21">
        <v>3.7362395268944582E-2</v>
      </c>
      <c r="O127" s="21">
        <v>3.2502007246173692E-2</v>
      </c>
      <c r="P127" s="21">
        <v>8.0448453045911528E-3</v>
      </c>
      <c r="R127" s="20">
        <v>-4424</v>
      </c>
      <c r="S127" s="20">
        <v>539</v>
      </c>
      <c r="T127" s="20">
        <v>146795</v>
      </c>
      <c r="V127" s="19">
        <v>983454</v>
      </c>
      <c r="W127" s="19">
        <v>988083.5</v>
      </c>
      <c r="Y127" s="19">
        <v>143569.67923950803</v>
      </c>
      <c r="Z127" s="19">
        <v>143593.15510898706</v>
      </c>
      <c r="AA127" s="19">
        <v>149477.47682244284</v>
      </c>
      <c r="AB127" s="181">
        <v>954864.82732938358</v>
      </c>
    </row>
    <row r="128" spans="1:28" ht="25.5" customHeight="1" x14ac:dyDescent="0.2">
      <c r="A128" s="22" t="s">
        <v>259</v>
      </c>
      <c r="B128" s="22" t="s">
        <v>260</v>
      </c>
      <c r="C128" s="54"/>
      <c r="D128" s="24">
        <v>145253</v>
      </c>
      <c r="E128" s="25">
        <v>0</v>
      </c>
      <c r="F128" s="25">
        <v>145253</v>
      </c>
      <c r="G128" s="26">
        <v>1.1724765071626342E-2</v>
      </c>
      <c r="H128" s="23"/>
      <c r="I128" s="26">
        <v>1.6321162270288569E-2</v>
      </c>
      <c r="J128" s="24">
        <v>150680</v>
      </c>
      <c r="K128" s="26">
        <v>3.7362395268944582E-2</v>
      </c>
      <c r="L128" s="26">
        <v>3.2502007246173692E-2</v>
      </c>
      <c r="M128" s="24">
        <v>150680</v>
      </c>
      <c r="N128" s="26">
        <v>3.7362395268944582E-2</v>
      </c>
      <c r="O128" s="26">
        <v>3.2502007246173692E-2</v>
      </c>
      <c r="P128" s="26">
        <v>8.0448453045911528E-3</v>
      </c>
      <c r="Q128" s="23"/>
      <c r="R128" s="25">
        <v>-4424</v>
      </c>
      <c r="S128" s="25">
        <v>539</v>
      </c>
      <c r="T128" s="25">
        <v>146795</v>
      </c>
      <c r="U128" s="23"/>
      <c r="V128" s="24">
        <v>983454</v>
      </c>
      <c r="W128" s="24">
        <v>988083.5</v>
      </c>
      <c r="X128" s="23"/>
      <c r="Y128" s="24">
        <v>143569.67923950803</v>
      </c>
      <c r="Z128" s="24">
        <v>143593.15510898706</v>
      </c>
      <c r="AA128" s="24">
        <v>149477.47682244284</v>
      </c>
      <c r="AB128" s="182">
        <f>AB127</f>
        <v>954864.82732938358</v>
      </c>
    </row>
    <row r="129" spans="1:28" x14ac:dyDescent="0.2">
      <c r="A129" s="18" t="s">
        <v>261</v>
      </c>
      <c r="B129" s="18" t="s">
        <v>262</v>
      </c>
      <c r="D129" s="19">
        <v>39474</v>
      </c>
      <c r="E129" s="20">
        <v>0</v>
      </c>
      <c r="F129" s="20">
        <v>39474</v>
      </c>
      <c r="G129" s="21">
        <v>-2.0881978806597257E-2</v>
      </c>
      <c r="I129" s="21">
        <v>-1.7019130322151299E-2</v>
      </c>
      <c r="J129" s="19">
        <v>41023</v>
      </c>
      <c r="K129" s="21">
        <v>3.924101940517799E-2</v>
      </c>
      <c r="L129" s="21">
        <v>3.6053635194586375E-2</v>
      </c>
      <c r="M129" s="19">
        <v>41166</v>
      </c>
      <c r="N129" s="21">
        <v>4.2863657090743246E-2</v>
      </c>
      <c r="O129" s="21">
        <v>3.9665162138808663E-2</v>
      </c>
      <c r="P129" s="21">
        <v>-1.8259884699782458E-2</v>
      </c>
      <c r="R129" s="20">
        <v>-1209</v>
      </c>
      <c r="S129" s="20">
        <v>0</v>
      </c>
      <c r="T129" s="20">
        <v>39957</v>
      </c>
      <c r="V129" s="19">
        <v>242140.625</v>
      </c>
      <c r="W129" s="19">
        <v>242885.5625</v>
      </c>
      <c r="Y129" s="19">
        <v>40315.875252594087</v>
      </c>
      <c r="Z129" s="19">
        <v>40280.987816332148</v>
      </c>
      <c r="AA129" s="19">
        <v>41931.667412216702</v>
      </c>
      <c r="AB129" s="181">
        <v>267860.25034902041</v>
      </c>
    </row>
    <row r="130" spans="1:28" x14ac:dyDescent="0.2">
      <c r="A130" s="18" t="s">
        <v>263</v>
      </c>
      <c r="B130" s="18" t="s">
        <v>264</v>
      </c>
      <c r="D130" s="19">
        <v>32465</v>
      </c>
      <c r="E130" s="20">
        <v>0</v>
      </c>
      <c r="F130" s="20">
        <v>32465</v>
      </c>
      <c r="G130" s="21">
        <v>1.9188413023751183E-2</v>
      </c>
      <c r="I130" s="21">
        <v>2.244222768455062E-2</v>
      </c>
      <c r="J130" s="19">
        <v>33666</v>
      </c>
      <c r="K130" s="21">
        <v>3.6993685507469509E-2</v>
      </c>
      <c r="L130" s="21">
        <v>3.2506682268243159E-2</v>
      </c>
      <c r="M130" s="19">
        <v>33666</v>
      </c>
      <c r="N130" s="21">
        <v>3.6993685507469509E-2</v>
      </c>
      <c r="O130" s="21">
        <v>3.2506682268243159E-2</v>
      </c>
      <c r="P130" s="21">
        <v>1.4120656164455792E-2</v>
      </c>
      <c r="R130" s="20">
        <v>-988</v>
      </c>
      <c r="S130" s="20">
        <v>0</v>
      </c>
      <c r="T130" s="20">
        <v>32678</v>
      </c>
      <c r="V130" s="19">
        <v>175923.09375</v>
      </c>
      <c r="W130" s="19">
        <v>176687.609375</v>
      </c>
      <c r="Y130" s="19">
        <v>31853.776578642712</v>
      </c>
      <c r="Z130" s="19">
        <v>31890.392916423567</v>
      </c>
      <c r="AA130" s="19">
        <v>33197.233283196751</v>
      </c>
      <c r="AB130" s="181">
        <v>212064.52704862354</v>
      </c>
    </row>
    <row r="131" spans="1:28" x14ac:dyDescent="0.2">
      <c r="A131" s="18" t="s">
        <v>265</v>
      </c>
      <c r="B131" s="18" t="s">
        <v>266</v>
      </c>
      <c r="D131" s="19">
        <v>35393</v>
      </c>
      <c r="E131" s="20">
        <v>0</v>
      </c>
      <c r="F131" s="20">
        <v>35393</v>
      </c>
      <c r="G131" s="21">
        <v>5.4626611653259216E-2</v>
      </c>
      <c r="I131" s="21">
        <v>6.1097196346948657E-2</v>
      </c>
      <c r="J131" s="19">
        <v>36617</v>
      </c>
      <c r="K131" s="21">
        <v>3.4583109654451549E-2</v>
      </c>
      <c r="L131" s="21">
        <v>3.0374832486974368E-2</v>
      </c>
      <c r="M131" s="19">
        <v>36617</v>
      </c>
      <c r="N131" s="21">
        <v>3.4583109654451549E-2</v>
      </c>
      <c r="O131" s="21">
        <v>3.0374832486974368E-2</v>
      </c>
      <c r="P131" s="21">
        <v>5.028796514468481E-2</v>
      </c>
      <c r="R131" s="20">
        <v>-1075</v>
      </c>
      <c r="S131" s="20">
        <v>0</v>
      </c>
      <c r="T131" s="20">
        <v>35542</v>
      </c>
      <c r="V131" s="19">
        <v>239075.65625</v>
      </c>
      <c r="W131" s="19">
        <v>240052.09375</v>
      </c>
      <c r="Y131" s="19">
        <v>33559.74485085014</v>
      </c>
      <c r="Z131" s="19">
        <v>33491.326628173672</v>
      </c>
      <c r="AA131" s="19">
        <v>34863.771856088766</v>
      </c>
      <c r="AB131" s="181">
        <v>222710.40561488102</v>
      </c>
    </row>
    <row r="132" spans="1:28" x14ac:dyDescent="0.2">
      <c r="A132" s="18" t="s">
        <v>267</v>
      </c>
      <c r="B132" s="18" t="s">
        <v>268</v>
      </c>
      <c r="D132" s="19">
        <v>37861</v>
      </c>
      <c r="E132" s="20">
        <v>0</v>
      </c>
      <c r="F132" s="20">
        <v>37861</v>
      </c>
      <c r="G132" s="21">
        <v>4.5433752196717414E-3</v>
      </c>
      <c r="I132" s="21">
        <v>9.3189826391935071E-3</v>
      </c>
      <c r="J132" s="19">
        <v>39440</v>
      </c>
      <c r="K132" s="21">
        <v>4.1705184754760927E-2</v>
      </c>
      <c r="L132" s="21">
        <v>3.2489233274995533E-2</v>
      </c>
      <c r="M132" s="19">
        <v>39440</v>
      </c>
      <c r="N132" s="21">
        <v>4.1705184754760927E-2</v>
      </c>
      <c r="O132" s="21">
        <v>3.2489233274995533E-2</v>
      </c>
      <c r="P132" s="21">
        <v>1.0873018067547591E-3</v>
      </c>
      <c r="R132" s="20">
        <v>-1158</v>
      </c>
      <c r="S132" s="20">
        <v>0</v>
      </c>
      <c r="T132" s="20">
        <v>38282</v>
      </c>
      <c r="V132" s="19">
        <v>234526.75</v>
      </c>
      <c r="W132" s="19">
        <v>236620.125</v>
      </c>
      <c r="Y132" s="19">
        <v>37689.761272598727</v>
      </c>
      <c r="Z132" s="19">
        <v>37846.256935912104</v>
      </c>
      <c r="AA132" s="19">
        <v>39397.16339306171</v>
      </c>
      <c r="AB132" s="181">
        <v>251669.79280275886</v>
      </c>
    </row>
    <row r="133" spans="1:28" x14ac:dyDescent="0.2">
      <c r="A133" s="18" t="s">
        <v>269</v>
      </c>
      <c r="B133" s="18" t="s">
        <v>270</v>
      </c>
      <c r="D133" s="19">
        <v>32785</v>
      </c>
      <c r="E133" s="20">
        <v>0</v>
      </c>
      <c r="F133" s="20">
        <v>32785</v>
      </c>
      <c r="G133" s="21">
        <v>1.3043818531919049E-2</v>
      </c>
      <c r="I133" s="21">
        <v>1.7432547052890879E-2</v>
      </c>
      <c r="J133" s="19">
        <v>34024</v>
      </c>
      <c r="K133" s="21">
        <v>3.779167302119868E-2</v>
      </c>
      <c r="L133" s="21">
        <v>3.251019323966009E-2</v>
      </c>
      <c r="M133" s="19">
        <v>34024</v>
      </c>
      <c r="N133" s="21">
        <v>3.779167302119868E-2</v>
      </c>
      <c r="O133" s="21">
        <v>3.251019323966009E-2</v>
      </c>
      <c r="P133" s="21">
        <v>9.155180457697254E-3</v>
      </c>
      <c r="R133" s="20">
        <v>-999</v>
      </c>
      <c r="S133" s="20">
        <v>0</v>
      </c>
      <c r="T133" s="20">
        <v>33025</v>
      </c>
      <c r="V133" s="19">
        <v>178607.328125</v>
      </c>
      <c r="W133" s="19">
        <v>179520.9375</v>
      </c>
      <c r="Y133" s="19">
        <v>32362.864666122052</v>
      </c>
      <c r="Z133" s="19">
        <v>32388.094334126745</v>
      </c>
      <c r="AA133" s="19">
        <v>33715.33006902723</v>
      </c>
      <c r="AB133" s="181">
        <v>215374.13869352423</v>
      </c>
    </row>
    <row r="134" spans="1:28" ht="25.5" customHeight="1" x14ac:dyDescent="0.2">
      <c r="A134" s="22" t="s">
        <v>271</v>
      </c>
      <c r="B134" s="22" t="s">
        <v>272</v>
      </c>
      <c r="C134" s="54"/>
      <c r="D134" s="24">
        <v>177978</v>
      </c>
      <c r="E134" s="25">
        <v>0</v>
      </c>
      <c r="F134" s="25">
        <v>177978</v>
      </c>
      <c r="G134" s="26">
        <v>1.2492616403267709E-2</v>
      </c>
      <c r="H134" s="23"/>
      <c r="I134" s="26">
        <v>1.7023382926331987E-2</v>
      </c>
      <c r="J134" s="24">
        <v>184770</v>
      </c>
      <c r="K134" s="26">
        <v>3.8162020024946841E-2</v>
      </c>
      <c r="L134" s="26">
        <v>3.2861153046070735E-2</v>
      </c>
      <c r="M134" s="24">
        <v>184913</v>
      </c>
      <c r="N134" s="26">
        <v>3.8965490116755985E-2</v>
      </c>
      <c r="O134" s="26">
        <v>3.3660520610532485E-2</v>
      </c>
      <c r="P134" s="26">
        <v>9.8732003349084607E-3</v>
      </c>
      <c r="Q134" s="23"/>
      <c r="R134" s="25">
        <v>-5429</v>
      </c>
      <c r="S134" s="25">
        <v>0</v>
      </c>
      <c r="T134" s="25">
        <v>179484</v>
      </c>
      <c r="U134" s="23"/>
      <c r="V134" s="24">
        <v>1070273.453125</v>
      </c>
      <c r="W134" s="24">
        <v>1075766.328125</v>
      </c>
      <c r="X134" s="23"/>
      <c r="Y134" s="24">
        <v>175782.02262080772</v>
      </c>
      <c r="Z134" s="24">
        <v>175897.05863096824</v>
      </c>
      <c r="AA134" s="24">
        <v>183105.16601359114</v>
      </c>
      <c r="AB134" s="182">
        <f>SUM(AB129:AB133)</f>
        <v>1169679.1145088081</v>
      </c>
    </row>
    <row r="135" spans="1:28" x14ac:dyDescent="0.2">
      <c r="A135" s="18" t="s">
        <v>273</v>
      </c>
      <c r="B135" s="18" t="s">
        <v>274</v>
      </c>
      <c r="D135" s="19">
        <v>63938</v>
      </c>
      <c r="E135" s="20">
        <v>0</v>
      </c>
      <c r="F135" s="20">
        <v>63938</v>
      </c>
      <c r="G135" s="21">
        <v>-1.5027825894169844E-2</v>
      </c>
      <c r="I135" s="21">
        <v>-1.2151061942327623E-2</v>
      </c>
      <c r="J135" s="19">
        <v>66503</v>
      </c>
      <c r="K135" s="21">
        <v>4.0116988332447034E-2</v>
      </c>
      <c r="L135" s="21">
        <v>3.503729579044923E-2</v>
      </c>
      <c r="M135" s="19">
        <v>66546</v>
      </c>
      <c r="N135" s="21">
        <v>4.0789514842503705E-2</v>
      </c>
      <c r="O135" s="21">
        <v>3.5706537835454633E-2</v>
      </c>
      <c r="P135" s="21">
        <v>-1.7154542372919135E-2</v>
      </c>
      <c r="R135" s="20">
        <v>-1954</v>
      </c>
      <c r="S135" s="20">
        <v>201</v>
      </c>
      <c r="T135" s="20">
        <v>64793</v>
      </c>
      <c r="V135" s="19">
        <v>413861.6875</v>
      </c>
      <c r="W135" s="19">
        <v>415892.8125</v>
      </c>
      <c r="Y135" s="19">
        <v>64913.508910080331</v>
      </c>
      <c r="Z135" s="19">
        <v>65042.121845283727</v>
      </c>
      <c r="AA135" s="19">
        <v>67707.491023730632</v>
      </c>
      <c r="AB135" s="181">
        <v>432516.67809510033</v>
      </c>
    </row>
    <row r="136" spans="1:28" x14ac:dyDescent="0.2">
      <c r="A136" s="18" t="s">
        <v>275</v>
      </c>
      <c r="B136" s="18" t="s">
        <v>276</v>
      </c>
      <c r="D136" s="19">
        <v>56447</v>
      </c>
      <c r="E136" s="20">
        <v>0</v>
      </c>
      <c r="F136" s="20">
        <v>56447</v>
      </c>
      <c r="G136" s="21">
        <v>-1.1817573020553196E-2</v>
      </c>
      <c r="I136" s="21">
        <v>-6.59966964576153E-3</v>
      </c>
      <c r="J136" s="19">
        <v>58917</v>
      </c>
      <c r="K136" s="21">
        <v>4.3757861356670924E-2</v>
      </c>
      <c r="L136" s="21">
        <v>3.3878393816290542E-2</v>
      </c>
      <c r="M136" s="19">
        <v>59007</v>
      </c>
      <c r="N136" s="21">
        <v>4.5352277357521231E-2</v>
      </c>
      <c r="O136" s="21">
        <v>3.5457718212364098E-2</v>
      </c>
      <c r="P136" s="21">
        <v>-1.1868715142733577E-2</v>
      </c>
      <c r="R136" s="20">
        <v>-1732</v>
      </c>
      <c r="S136" s="20">
        <v>0</v>
      </c>
      <c r="T136" s="20">
        <v>57275</v>
      </c>
      <c r="V136" s="19">
        <v>362455.78125</v>
      </c>
      <c r="W136" s="19">
        <v>365919.3125</v>
      </c>
      <c r="Y136" s="19">
        <v>57122.043925168931</v>
      </c>
      <c r="Z136" s="19">
        <v>57364.982484621287</v>
      </c>
      <c r="AA136" s="19">
        <v>59715.749216991389</v>
      </c>
      <c r="AB136" s="181">
        <v>381465.28679139499</v>
      </c>
    </row>
    <row r="137" spans="1:28" x14ac:dyDescent="0.2">
      <c r="A137" s="18" t="s">
        <v>277</v>
      </c>
      <c r="B137" s="18" t="s">
        <v>278</v>
      </c>
      <c r="D137" s="19">
        <v>40021</v>
      </c>
      <c r="E137" s="20">
        <v>0</v>
      </c>
      <c r="F137" s="20">
        <v>40021</v>
      </c>
      <c r="G137" s="21">
        <v>6.5014960438356528E-3</v>
      </c>
      <c r="I137" s="21">
        <v>9.7906479965061965E-3</v>
      </c>
      <c r="J137" s="19">
        <v>41547</v>
      </c>
      <c r="K137" s="21">
        <v>3.8129981759576159E-2</v>
      </c>
      <c r="L137" s="21">
        <v>3.2487769330103999E-2</v>
      </c>
      <c r="M137" s="19">
        <v>41547</v>
      </c>
      <c r="N137" s="21">
        <v>3.8129981759576159E-2</v>
      </c>
      <c r="O137" s="21">
        <v>3.2487769330103999E-2</v>
      </c>
      <c r="P137" s="21">
        <v>1.5537003291310469E-3</v>
      </c>
      <c r="R137" s="20">
        <v>-1220</v>
      </c>
      <c r="S137" s="20">
        <v>172</v>
      </c>
      <c r="T137" s="20">
        <v>40499</v>
      </c>
      <c r="V137" s="19">
        <v>255215.78125</v>
      </c>
      <c r="W137" s="19">
        <v>256610.453125</v>
      </c>
      <c r="Y137" s="19">
        <v>39762.484365206532</v>
      </c>
      <c r="Z137" s="19">
        <v>39849.548941925903</v>
      </c>
      <c r="AA137" s="19">
        <v>41482.54855066364</v>
      </c>
      <c r="AB137" s="181">
        <v>264991.27093283291</v>
      </c>
    </row>
    <row r="138" spans="1:28" ht="25.5" customHeight="1" x14ac:dyDescent="0.2">
      <c r="A138" s="22" t="s">
        <v>279</v>
      </c>
      <c r="B138" s="22" t="s">
        <v>280</v>
      </c>
      <c r="C138" s="54"/>
      <c r="D138" s="24">
        <v>160406</v>
      </c>
      <c r="E138" s="25">
        <v>0</v>
      </c>
      <c r="F138" s="25">
        <v>160406</v>
      </c>
      <c r="G138" s="26">
        <v>-8.6035481303839978E-3</v>
      </c>
      <c r="H138" s="23"/>
      <c r="I138" s="26">
        <v>-4.8031652574437311E-3</v>
      </c>
      <c r="J138" s="24">
        <v>166967</v>
      </c>
      <c r="K138" s="26">
        <v>4.0902460007730346E-2</v>
      </c>
      <c r="L138" s="26">
        <v>3.3996679312879419E-2</v>
      </c>
      <c r="M138" s="24">
        <v>167100</v>
      </c>
      <c r="N138" s="26">
        <v>4.1731606049649095E-2</v>
      </c>
      <c r="O138" s="26">
        <v>3.4820324454426066E-2</v>
      </c>
      <c r="P138" s="26">
        <v>-1.0691100668053344E-2</v>
      </c>
      <c r="Q138" s="23"/>
      <c r="R138" s="25">
        <v>-4906</v>
      </c>
      <c r="S138" s="25">
        <v>373</v>
      </c>
      <c r="T138" s="25">
        <v>162567</v>
      </c>
      <c r="U138" s="23"/>
      <c r="V138" s="24">
        <v>1031533.25</v>
      </c>
      <c r="W138" s="24">
        <v>1038422.578125</v>
      </c>
      <c r="X138" s="23"/>
      <c r="Y138" s="24">
        <v>161798.03720045579</v>
      </c>
      <c r="Z138" s="24">
        <v>162256.6532718309</v>
      </c>
      <c r="AA138" s="24">
        <v>168905.78879138565</v>
      </c>
      <c r="AB138" s="182">
        <f>SUM(AB135:AB137)</f>
        <v>1078973.2358193283</v>
      </c>
    </row>
    <row r="139" spans="1:28" x14ac:dyDescent="0.2">
      <c r="A139" s="18" t="s">
        <v>281</v>
      </c>
      <c r="B139" s="18" t="s">
        <v>282</v>
      </c>
      <c r="D139" s="19">
        <v>72367</v>
      </c>
      <c r="E139" s="20">
        <v>0</v>
      </c>
      <c r="F139" s="20">
        <v>72367</v>
      </c>
      <c r="G139" s="21">
        <v>-1.6428584244528865E-3</v>
      </c>
      <c r="I139" s="21">
        <v>4.0842958150406616E-3</v>
      </c>
      <c r="J139" s="19">
        <v>75546</v>
      </c>
      <c r="K139" s="21">
        <v>4.3928862603120233E-2</v>
      </c>
      <c r="L139" s="21">
        <v>3.250077173240129E-2</v>
      </c>
      <c r="M139" s="19">
        <v>75889</v>
      </c>
      <c r="N139" s="21">
        <v>4.8668592037807379E-2</v>
      </c>
      <c r="O139" s="21">
        <v>3.718861443359267E-2</v>
      </c>
      <c r="P139" s="21">
        <v>4.2813108155348445E-4</v>
      </c>
      <c r="R139" s="20">
        <v>-2228</v>
      </c>
      <c r="S139" s="20">
        <v>0</v>
      </c>
      <c r="T139" s="20">
        <v>73661</v>
      </c>
      <c r="V139" s="19">
        <v>497931.125</v>
      </c>
      <c r="W139" s="19">
        <v>503442.40625</v>
      </c>
      <c r="Y139" s="19">
        <v>72486.084374370039</v>
      </c>
      <c r="Z139" s="19">
        <v>72870.3599460314</v>
      </c>
      <c r="AA139" s="19">
        <v>75856.523464566228</v>
      </c>
      <c r="AB139" s="181">
        <v>484572.84481621091</v>
      </c>
    </row>
    <row r="140" spans="1:28" x14ac:dyDescent="0.2">
      <c r="A140" s="18" t="s">
        <v>283</v>
      </c>
      <c r="B140" s="18" t="s">
        <v>284</v>
      </c>
      <c r="D140" s="19">
        <v>35305</v>
      </c>
      <c r="E140" s="20">
        <v>0</v>
      </c>
      <c r="F140" s="20">
        <v>35305</v>
      </c>
      <c r="G140" s="21">
        <v>-1.8246555454559665E-3</v>
      </c>
      <c r="I140" s="21">
        <v>5.539257245577911E-3</v>
      </c>
      <c r="J140" s="19">
        <v>36697</v>
      </c>
      <c r="K140" s="21">
        <v>3.942784308171654E-2</v>
      </c>
      <c r="L140" s="21">
        <v>3.2505323106680972E-2</v>
      </c>
      <c r="M140" s="19">
        <v>36750</v>
      </c>
      <c r="N140" s="21">
        <v>4.0929046877212771E-2</v>
      </c>
      <c r="O140" s="21">
        <v>3.3996528985217322E-2</v>
      </c>
      <c r="P140" s="21">
        <v>-1.2056171477503597E-3</v>
      </c>
      <c r="R140" s="20">
        <v>-1079</v>
      </c>
      <c r="S140" s="20">
        <v>0</v>
      </c>
      <c r="T140" s="20">
        <v>35671</v>
      </c>
      <c r="V140" s="19">
        <v>239908.109375</v>
      </c>
      <c r="W140" s="19">
        <v>241516.59375</v>
      </c>
      <c r="Y140" s="19">
        <v>35369.537222232757</v>
      </c>
      <c r="Z140" s="19">
        <v>35345.915265534386</v>
      </c>
      <c r="AA140" s="19">
        <v>36794.359911249499</v>
      </c>
      <c r="AB140" s="181">
        <v>235043.03705289337</v>
      </c>
    </row>
    <row r="141" spans="1:28" x14ac:dyDescent="0.2">
      <c r="A141" s="18" t="s">
        <v>285</v>
      </c>
      <c r="B141" s="18" t="s">
        <v>286</v>
      </c>
      <c r="D141" s="19">
        <v>40490</v>
      </c>
      <c r="E141" s="20">
        <v>0</v>
      </c>
      <c r="F141" s="20">
        <v>40490</v>
      </c>
      <c r="G141" s="21">
        <v>-3.0516968578282899E-2</v>
      </c>
      <c r="I141" s="21">
        <v>-2.6353449025252274E-2</v>
      </c>
      <c r="J141" s="19">
        <v>42393</v>
      </c>
      <c r="K141" s="21">
        <v>4.6999259076315081E-2</v>
      </c>
      <c r="L141" s="21">
        <v>3.801545196101519E-2</v>
      </c>
      <c r="M141" s="19">
        <v>42428</v>
      </c>
      <c r="N141" s="21">
        <v>4.7863670041985662E-2</v>
      </c>
      <c r="O141" s="21">
        <v>3.8872445823649127E-2</v>
      </c>
      <c r="P141" s="21">
        <v>-2.8323863152574513E-2</v>
      </c>
      <c r="R141" s="20">
        <v>-1246</v>
      </c>
      <c r="S141" s="20">
        <v>0</v>
      </c>
      <c r="T141" s="20">
        <v>41182</v>
      </c>
      <c r="V141" s="19">
        <v>302910.25</v>
      </c>
      <c r="W141" s="19">
        <v>305531.875</v>
      </c>
      <c r="Y141" s="19">
        <v>41764.526750532867</v>
      </c>
      <c r="Z141" s="19">
        <v>41945.850328678462</v>
      </c>
      <c r="AA141" s="19">
        <v>43664.754531953819</v>
      </c>
      <c r="AB141" s="181">
        <v>278931.24223698425</v>
      </c>
    </row>
    <row r="142" spans="1:28" ht="25.5" customHeight="1" x14ac:dyDescent="0.2">
      <c r="A142" s="22" t="s">
        <v>287</v>
      </c>
      <c r="B142" s="22" t="s">
        <v>288</v>
      </c>
      <c r="C142" s="54"/>
      <c r="D142" s="24">
        <v>148162</v>
      </c>
      <c r="E142" s="25">
        <v>0</v>
      </c>
      <c r="F142" s="25">
        <v>148162</v>
      </c>
      <c r="G142" s="26">
        <v>-9.7456683691596879E-3</v>
      </c>
      <c r="H142" s="23"/>
      <c r="I142" s="26">
        <v>-4.0844701206711465E-3</v>
      </c>
      <c r="J142" s="24">
        <v>154636</v>
      </c>
      <c r="K142" s="26">
        <v>4.3695414478746253E-2</v>
      </c>
      <c r="L142" s="26">
        <v>3.4017039380096481E-2</v>
      </c>
      <c r="M142" s="24">
        <v>155067</v>
      </c>
      <c r="N142" s="26">
        <v>4.660439248930226E-2</v>
      </c>
      <c r="O142" s="26">
        <v>3.6899041914906228E-2</v>
      </c>
      <c r="P142" s="26">
        <v>-7.9879270204958885E-3</v>
      </c>
      <c r="Q142" s="23"/>
      <c r="R142" s="25">
        <v>-4553</v>
      </c>
      <c r="S142" s="25">
        <v>0</v>
      </c>
      <c r="T142" s="25">
        <v>150514</v>
      </c>
      <c r="U142" s="23"/>
      <c r="V142" s="24">
        <v>1040749.484375</v>
      </c>
      <c r="W142" s="24">
        <v>1050490.875</v>
      </c>
      <c r="X142" s="23"/>
      <c r="Y142" s="24">
        <v>149620.14834713566</v>
      </c>
      <c r="Z142" s="24">
        <v>150162.12554024425</v>
      </c>
      <c r="AA142" s="24">
        <v>156315.63790776953</v>
      </c>
      <c r="AB142" s="182">
        <f>SUM(AB139:AB141)</f>
        <v>998547.12410608842</v>
      </c>
    </row>
    <row r="143" spans="1:28" x14ac:dyDescent="0.2">
      <c r="A143" s="18" t="s">
        <v>289</v>
      </c>
      <c r="B143" s="18" t="s">
        <v>290</v>
      </c>
      <c r="D143" s="19">
        <v>85270</v>
      </c>
      <c r="E143" s="20">
        <v>0</v>
      </c>
      <c r="F143" s="20">
        <v>85270</v>
      </c>
      <c r="G143" s="21">
        <v>9.211716942194581E-4</v>
      </c>
      <c r="I143" s="21">
        <v>6.2627257162577443E-3</v>
      </c>
      <c r="J143" s="19">
        <v>88721</v>
      </c>
      <c r="K143" s="21">
        <v>4.047144364958366E-2</v>
      </c>
      <c r="L143" s="21">
        <v>3.2504413659765641E-2</v>
      </c>
      <c r="M143" s="19">
        <v>88959</v>
      </c>
      <c r="N143" s="21">
        <v>4.3262577694382465E-2</v>
      </c>
      <c r="O143" s="21">
        <v>3.527417561523305E-2</v>
      </c>
      <c r="P143" s="21">
        <v>7.4803592845773537E-4</v>
      </c>
      <c r="R143" s="20">
        <v>-2612</v>
      </c>
      <c r="S143" s="20">
        <v>0</v>
      </c>
      <c r="T143" s="20">
        <v>86347</v>
      </c>
      <c r="V143" s="19">
        <v>613067.4375</v>
      </c>
      <c r="W143" s="19">
        <v>617798</v>
      </c>
      <c r="Y143" s="19">
        <v>85191.523979522637</v>
      </c>
      <c r="Z143" s="19">
        <v>85393.167989735288</v>
      </c>
      <c r="AA143" s="19">
        <v>88892.505212330565</v>
      </c>
      <c r="AB143" s="181">
        <v>567846.93215870671</v>
      </c>
    </row>
    <row r="144" spans="1:28" x14ac:dyDescent="0.2">
      <c r="A144" s="18" t="s">
        <v>291</v>
      </c>
      <c r="B144" s="18" t="s">
        <v>292</v>
      </c>
      <c r="D144" s="19">
        <v>90467</v>
      </c>
      <c r="E144" s="20">
        <v>0</v>
      </c>
      <c r="F144" s="20">
        <v>90467</v>
      </c>
      <c r="G144" s="21">
        <v>5.3282387656405916E-4</v>
      </c>
      <c r="I144" s="21">
        <v>5.9756819376397541E-3</v>
      </c>
      <c r="J144" s="19">
        <v>94072</v>
      </c>
      <c r="K144" s="21">
        <v>3.9848784639702872E-2</v>
      </c>
      <c r="L144" s="21">
        <v>3.2496757831201872E-2</v>
      </c>
      <c r="M144" s="19">
        <v>94291</v>
      </c>
      <c r="N144" s="21">
        <v>4.226955685498579E-2</v>
      </c>
      <c r="O144" s="21">
        <v>3.4900414498063803E-2</v>
      </c>
      <c r="P144" s="21">
        <v>1.0137204206550621E-4</v>
      </c>
      <c r="R144" s="20">
        <v>-2768</v>
      </c>
      <c r="S144" s="20">
        <v>0</v>
      </c>
      <c r="T144" s="20">
        <v>91523</v>
      </c>
      <c r="V144" s="19">
        <v>661256.5</v>
      </c>
      <c r="W144" s="19">
        <v>665965.0625</v>
      </c>
      <c r="Y144" s="19">
        <v>90418.822692378686</v>
      </c>
      <c r="Z144" s="19">
        <v>90569.964681332873</v>
      </c>
      <c r="AA144" s="19">
        <v>94281.442497645126</v>
      </c>
      <c r="AB144" s="181">
        <v>602271.5610714833</v>
      </c>
    </row>
    <row r="145" spans="1:28" x14ac:dyDescent="0.2">
      <c r="A145" s="18" t="s">
        <v>293</v>
      </c>
      <c r="B145" s="18" t="s">
        <v>294</v>
      </c>
      <c r="D145" s="19">
        <v>48755</v>
      </c>
      <c r="E145" s="20">
        <v>0</v>
      </c>
      <c r="F145" s="20">
        <v>48755</v>
      </c>
      <c r="G145" s="21">
        <v>2.3596992609742351E-4</v>
      </c>
      <c r="I145" s="21">
        <v>6.5836862850674471E-3</v>
      </c>
      <c r="J145" s="19">
        <v>50757</v>
      </c>
      <c r="K145" s="21">
        <v>4.106245513280693E-2</v>
      </c>
      <c r="L145" s="21">
        <v>3.2498735913613741E-2</v>
      </c>
      <c r="M145" s="19">
        <v>50865</v>
      </c>
      <c r="N145" s="21">
        <v>4.3277612552558686E-2</v>
      </c>
      <c r="O145" s="21">
        <v>3.4695671577239739E-2</v>
      </c>
      <c r="P145" s="21">
        <v>5.0784807738368798E-4</v>
      </c>
      <c r="R145" s="20">
        <v>-1493</v>
      </c>
      <c r="S145" s="20">
        <v>0</v>
      </c>
      <c r="T145" s="20">
        <v>49372</v>
      </c>
      <c r="V145" s="19">
        <v>321457</v>
      </c>
      <c r="W145" s="19">
        <v>324123.21875</v>
      </c>
      <c r="Y145" s="19">
        <v>48743.498000379121</v>
      </c>
      <c r="Z145" s="19">
        <v>48837.84914198154</v>
      </c>
      <c r="AA145" s="19">
        <v>50839.181419460365</v>
      </c>
      <c r="AB145" s="181">
        <v>324761.61104407709</v>
      </c>
    </row>
    <row r="146" spans="1:28" ht="25.5" customHeight="1" x14ac:dyDescent="0.2">
      <c r="A146" s="22" t="s">
        <v>295</v>
      </c>
      <c r="B146" s="22" t="s">
        <v>296</v>
      </c>
      <c r="C146" s="54"/>
      <c r="D146" s="24">
        <v>224492</v>
      </c>
      <c r="E146" s="25">
        <v>0</v>
      </c>
      <c r="F146" s="25">
        <v>224492</v>
      </c>
      <c r="G146" s="26">
        <v>6.1579211143603096E-4</v>
      </c>
      <c r="H146" s="23"/>
      <c r="I146" s="26">
        <v>6.2009483051679304E-3</v>
      </c>
      <c r="J146" s="24">
        <v>233550</v>
      </c>
      <c r="K146" s="26">
        <v>4.0348876574666459E-2</v>
      </c>
      <c r="L146" s="26">
        <v>3.2516369439228976E-2</v>
      </c>
      <c r="M146" s="24">
        <v>234115</v>
      </c>
      <c r="N146" s="26">
        <v>4.2865670046148718E-2</v>
      </c>
      <c r="O146" s="26">
        <v>3.5014214648962039E-2</v>
      </c>
      <c r="P146" s="26">
        <v>4.3532117596511988E-4</v>
      </c>
      <c r="Q146" s="23"/>
      <c r="R146" s="25">
        <v>-6873</v>
      </c>
      <c r="S146" s="25">
        <v>0</v>
      </c>
      <c r="T146" s="25">
        <v>227242</v>
      </c>
      <c r="U146" s="23"/>
      <c r="V146" s="24">
        <v>1595780.9375</v>
      </c>
      <c r="W146" s="24">
        <v>1607886.28125</v>
      </c>
      <c r="X146" s="23"/>
      <c r="Y146" s="24">
        <v>224353.84467228045</v>
      </c>
      <c r="Z146" s="24">
        <v>224800.9818130497</v>
      </c>
      <c r="AA146" s="24">
        <v>234013.12912943607</v>
      </c>
      <c r="AB146" s="182">
        <f>SUM(AB143:AB145)</f>
        <v>1494880.1042742673</v>
      </c>
    </row>
    <row r="147" spans="1:28" x14ac:dyDescent="0.2">
      <c r="A147" s="18" t="s">
        <v>297</v>
      </c>
      <c r="B147" s="18" t="s">
        <v>298</v>
      </c>
      <c r="D147" s="19">
        <v>40820</v>
      </c>
      <c r="E147" s="20">
        <v>0</v>
      </c>
      <c r="F147" s="20">
        <v>40820</v>
      </c>
      <c r="G147" s="21">
        <v>-2.7186022123794173E-2</v>
      </c>
      <c r="I147" s="21">
        <v>-2.0805566094688199E-2</v>
      </c>
      <c r="J147" s="19">
        <v>42678</v>
      </c>
      <c r="K147" s="21">
        <v>4.5516903478686865E-2</v>
      </c>
      <c r="L147" s="21">
        <v>3.6846436649915493E-2</v>
      </c>
      <c r="M147" s="19">
        <v>42742</v>
      </c>
      <c r="N147" s="21">
        <v>4.708476237138659E-2</v>
      </c>
      <c r="O147" s="21">
        <v>3.8401293296093764E-2</v>
      </c>
      <c r="P147" s="21">
        <v>-2.3230396190264013E-2</v>
      </c>
      <c r="R147" s="20">
        <v>-1255</v>
      </c>
      <c r="S147" s="20">
        <v>0</v>
      </c>
      <c r="T147" s="20">
        <v>41487</v>
      </c>
      <c r="V147" s="19">
        <v>286350.625</v>
      </c>
      <c r="W147" s="19">
        <v>288745.1875</v>
      </c>
      <c r="Y147" s="19">
        <v>41960.745762633866</v>
      </c>
      <c r="Z147" s="19">
        <v>42035.932258899746</v>
      </c>
      <c r="AA147" s="19">
        <v>43758.527940766748</v>
      </c>
      <c r="AB147" s="181">
        <v>279530.26846968289</v>
      </c>
    </row>
    <row r="148" spans="1:28" x14ac:dyDescent="0.2">
      <c r="A148" s="18" t="s">
        <v>299</v>
      </c>
      <c r="B148" s="18" t="s">
        <v>300</v>
      </c>
      <c r="D148" s="19">
        <v>27411</v>
      </c>
      <c r="E148" s="20">
        <v>0</v>
      </c>
      <c r="F148" s="20">
        <v>27411</v>
      </c>
      <c r="G148" s="21">
        <v>1.6874747577005245E-2</v>
      </c>
      <c r="I148" s="21">
        <v>2.0229346947606475E-2</v>
      </c>
      <c r="J148" s="19">
        <v>28451</v>
      </c>
      <c r="K148" s="21">
        <v>3.7940972602239942E-2</v>
      </c>
      <c r="L148" s="21">
        <v>3.2517443660835532E-2</v>
      </c>
      <c r="M148" s="19">
        <v>28487</v>
      </c>
      <c r="N148" s="21">
        <v>3.9254313961548215E-2</v>
      </c>
      <c r="O148" s="21">
        <v>3.3823922447935972E-2</v>
      </c>
      <c r="P148" s="21">
        <v>1.3216769585048471E-2</v>
      </c>
      <c r="R148" s="20">
        <v>-836</v>
      </c>
      <c r="S148" s="20">
        <v>0</v>
      </c>
      <c r="T148" s="20">
        <v>27651</v>
      </c>
      <c r="V148" s="19">
        <v>188116.6875</v>
      </c>
      <c r="W148" s="19">
        <v>189104.8125</v>
      </c>
      <c r="Y148" s="19">
        <v>26956.122241519461</v>
      </c>
      <c r="Z148" s="19">
        <v>27008.615753201331</v>
      </c>
      <c r="AA148" s="19">
        <v>28115.405168102901</v>
      </c>
      <c r="AB148" s="181">
        <v>179601.71707357492</v>
      </c>
    </row>
    <row r="149" spans="1:28" x14ac:dyDescent="0.2">
      <c r="A149" s="18" t="s">
        <v>301</v>
      </c>
      <c r="B149" s="18" t="s">
        <v>302</v>
      </c>
      <c r="D149" s="19">
        <v>56827</v>
      </c>
      <c r="E149" s="20">
        <v>0</v>
      </c>
      <c r="F149" s="20">
        <v>56827</v>
      </c>
      <c r="G149" s="21">
        <v>-2.7862238281461948E-2</v>
      </c>
      <c r="I149" s="21">
        <v>-2.4793092533443306E-2</v>
      </c>
      <c r="J149" s="19">
        <v>59278</v>
      </c>
      <c r="K149" s="21">
        <v>4.3130906083375775E-2</v>
      </c>
      <c r="L149" s="21">
        <v>3.7690076820468432E-2</v>
      </c>
      <c r="M149" s="19">
        <v>59298</v>
      </c>
      <c r="N149" s="21">
        <v>4.3482851461453143E-2</v>
      </c>
      <c r="O149" s="21">
        <v>3.8040186499209483E-2</v>
      </c>
      <c r="P149" s="21">
        <v>-2.7546339084781657E-2</v>
      </c>
      <c r="R149" s="20">
        <v>-1741</v>
      </c>
      <c r="S149" s="20">
        <v>0</v>
      </c>
      <c r="T149" s="20">
        <v>57557</v>
      </c>
      <c r="V149" s="19">
        <v>397889.4375</v>
      </c>
      <c r="W149" s="19">
        <v>399975.65625</v>
      </c>
      <c r="Y149" s="19">
        <v>58455.706832683514</v>
      </c>
      <c r="Z149" s="19">
        <v>58577.267636126671</v>
      </c>
      <c r="AA149" s="19">
        <v>60977.712752083302</v>
      </c>
      <c r="AB149" s="181">
        <v>389526.73269379593</v>
      </c>
    </row>
    <row r="150" spans="1:28" x14ac:dyDescent="0.2">
      <c r="A150" s="18" t="s">
        <v>303</v>
      </c>
      <c r="B150" s="18" t="s">
        <v>304</v>
      </c>
      <c r="D150" s="19">
        <v>29080</v>
      </c>
      <c r="E150" s="20">
        <v>0</v>
      </c>
      <c r="F150" s="20">
        <v>29080</v>
      </c>
      <c r="G150" s="21">
        <v>-1.4794907580222838E-2</v>
      </c>
      <c r="I150" s="21">
        <v>-9.2894565121298678E-3</v>
      </c>
      <c r="J150" s="19">
        <v>30292</v>
      </c>
      <c r="K150" s="21">
        <v>4.167812929848691E-2</v>
      </c>
      <c r="L150" s="21">
        <v>3.4447545729062945E-2</v>
      </c>
      <c r="M150" s="19">
        <v>30346</v>
      </c>
      <c r="N150" s="21">
        <v>4.3535075653370114E-2</v>
      </c>
      <c r="O150" s="21">
        <v>3.629160249221397E-2</v>
      </c>
      <c r="P150" s="21">
        <v>-1.3750618994409658E-2</v>
      </c>
      <c r="R150" s="20">
        <v>-891</v>
      </c>
      <c r="S150" s="20">
        <v>0</v>
      </c>
      <c r="T150" s="20">
        <v>29455</v>
      </c>
      <c r="V150" s="19">
        <v>192351.65625</v>
      </c>
      <c r="W150" s="19">
        <v>193696.15625</v>
      </c>
      <c r="Y150" s="19">
        <v>29516.696801247923</v>
      </c>
      <c r="Z150" s="19">
        <v>29557.839710014723</v>
      </c>
      <c r="AA150" s="19">
        <v>30769.094089629638</v>
      </c>
      <c r="AB150" s="181">
        <v>196553.52993331061</v>
      </c>
    </row>
    <row r="151" spans="1:28" x14ac:dyDescent="0.2">
      <c r="A151" s="18" t="s">
        <v>305</v>
      </c>
      <c r="B151" s="18" t="s">
        <v>306</v>
      </c>
      <c r="D151" s="19">
        <v>25824</v>
      </c>
      <c r="E151" s="20">
        <v>0</v>
      </c>
      <c r="F151" s="20">
        <v>25824</v>
      </c>
      <c r="G151" s="21">
        <v>-2.1858165105911209E-2</v>
      </c>
      <c r="I151" s="21">
        <v>-1.5350478131198386E-2</v>
      </c>
      <c r="J151" s="19">
        <v>27031</v>
      </c>
      <c r="K151" s="21">
        <v>4.6739467162329573E-2</v>
      </c>
      <c r="L151" s="21">
        <v>3.5695135199264261E-2</v>
      </c>
      <c r="M151" s="19">
        <v>27184</v>
      </c>
      <c r="N151" s="21">
        <v>5.2664188351920771E-2</v>
      </c>
      <c r="O151" s="21">
        <v>4.1557343614990305E-2</v>
      </c>
      <c r="P151" s="21">
        <v>-1.4803547244586102E-2</v>
      </c>
      <c r="R151" s="20">
        <v>-798</v>
      </c>
      <c r="S151" s="20">
        <v>0</v>
      </c>
      <c r="T151" s="20">
        <v>26386</v>
      </c>
      <c r="V151" s="19">
        <v>182607.109375</v>
      </c>
      <c r="W151" s="19">
        <v>184554.375</v>
      </c>
      <c r="Y151" s="19">
        <v>26401.07914696867</v>
      </c>
      <c r="Z151" s="19">
        <v>26506.262942867026</v>
      </c>
      <c r="AA151" s="19">
        <v>27592.466379645739</v>
      </c>
      <c r="AB151" s="181">
        <v>176261.17462825976</v>
      </c>
    </row>
    <row r="152" spans="1:28" ht="25.5" customHeight="1" x14ac:dyDescent="0.2">
      <c r="A152" s="22" t="s">
        <v>307</v>
      </c>
      <c r="B152" s="22" t="s">
        <v>308</v>
      </c>
      <c r="C152" s="54"/>
      <c r="D152" s="24">
        <v>179962</v>
      </c>
      <c r="E152" s="25">
        <v>0</v>
      </c>
      <c r="F152" s="25">
        <v>179962</v>
      </c>
      <c r="G152" s="26">
        <v>-1.8158898004165036E-2</v>
      </c>
      <c r="H152" s="23"/>
      <c r="I152" s="26">
        <v>-1.3392062821257933E-2</v>
      </c>
      <c r="J152" s="24">
        <v>187730</v>
      </c>
      <c r="K152" s="26">
        <v>4.3164668096598247E-2</v>
      </c>
      <c r="L152" s="26">
        <v>3.5888976176208676E-2</v>
      </c>
      <c r="M152" s="24">
        <v>188057</v>
      </c>
      <c r="N152" s="26">
        <v>4.4981718362765433E-2</v>
      </c>
      <c r="O152" s="26">
        <v>3.7693353181533329E-2</v>
      </c>
      <c r="P152" s="26">
        <v>-1.6506215186714357E-2</v>
      </c>
      <c r="Q152" s="23"/>
      <c r="R152" s="25">
        <v>-5521</v>
      </c>
      <c r="S152" s="25">
        <v>0</v>
      </c>
      <c r="T152" s="25">
        <v>182536</v>
      </c>
      <c r="U152" s="23"/>
      <c r="V152" s="24">
        <v>1247315.515625</v>
      </c>
      <c r="W152" s="24">
        <v>1256076.1875</v>
      </c>
      <c r="X152" s="23"/>
      <c r="Y152" s="24">
        <v>183290.35078505342</v>
      </c>
      <c r="Z152" s="24">
        <v>183685.91830110952</v>
      </c>
      <c r="AA152" s="24">
        <v>191213.20633022836</v>
      </c>
      <c r="AB152" s="182">
        <f>SUM(AB147:AB151)</f>
        <v>1221473.422798624</v>
      </c>
    </row>
    <row r="153" spans="1:28" ht="25.5" customHeight="1" x14ac:dyDescent="0.2">
      <c r="A153" s="22" t="s">
        <v>309</v>
      </c>
      <c r="B153" s="22" t="s">
        <v>310</v>
      </c>
      <c r="C153" s="54"/>
      <c r="D153" s="24">
        <v>1036253</v>
      </c>
      <c r="E153" s="25">
        <v>0</v>
      </c>
      <c r="F153" s="25">
        <v>1036253</v>
      </c>
      <c r="G153" s="26">
        <v>-2.0811378629209676E-3</v>
      </c>
      <c r="H153" s="23"/>
      <c r="I153" s="26">
        <v>2.8236421344258744E-3</v>
      </c>
      <c r="J153" s="24">
        <v>1078333</v>
      </c>
      <c r="K153" s="26">
        <v>4.0607843837364044E-2</v>
      </c>
      <c r="L153" s="26">
        <v>3.3545743864000555E-2</v>
      </c>
      <c r="M153" s="24">
        <v>1079932</v>
      </c>
      <c r="N153" s="26">
        <v>4.2150903302571763E-2</v>
      </c>
      <c r="O153" s="26">
        <v>3.5078331334140511E-2</v>
      </c>
      <c r="P153" s="26">
        <v>-2.8608661220997922E-3</v>
      </c>
      <c r="Q153" s="23"/>
      <c r="R153" s="25">
        <v>-31706</v>
      </c>
      <c r="S153" s="25">
        <v>912</v>
      </c>
      <c r="T153" s="25">
        <v>1049138</v>
      </c>
      <c r="U153" s="23"/>
      <c r="V153" s="24">
        <v>6969106.640625</v>
      </c>
      <c r="W153" s="24">
        <v>7016725.75</v>
      </c>
      <c r="X153" s="23"/>
      <c r="Y153" s="24">
        <v>1038414.0828652412</v>
      </c>
      <c r="Z153" s="24">
        <v>1040395.8926661897</v>
      </c>
      <c r="AA153" s="24">
        <v>1083030.4049948538</v>
      </c>
      <c r="AB153" s="182">
        <f>AB152+AB146+AB142+AB138+AB134+AB128</f>
        <v>6918417.8288364997</v>
      </c>
    </row>
    <row r="154" spans="1:28" x14ac:dyDescent="0.2">
      <c r="A154" s="18" t="s">
        <v>311</v>
      </c>
      <c r="B154" s="18" t="s">
        <v>312</v>
      </c>
      <c r="D154" s="19">
        <v>56707</v>
      </c>
      <c r="E154" s="20">
        <v>0</v>
      </c>
      <c r="F154" s="20">
        <v>56707</v>
      </c>
      <c r="G154" s="21">
        <v>-6.4353574414383052E-3</v>
      </c>
      <c r="I154" s="21">
        <v>-8.9272510658644499E-4</v>
      </c>
      <c r="J154" s="19">
        <v>58739</v>
      </c>
      <c r="K154" s="21">
        <v>3.5833318637910727E-2</v>
      </c>
      <c r="L154" s="21">
        <v>3.2690534745864808E-2</v>
      </c>
      <c r="M154" s="19">
        <v>58739</v>
      </c>
      <c r="N154" s="21">
        <v>3.5833318637910727E-2</v>
      </c>
      <c r="O154" s="21">
        <v>3.2690534745864808E-2</v>
      </c>
      <c r="P154" s="21">
        <v>-8.8479181204336177E-3</v>
      </c>
      <c r="R154" s="20">
        <v>-1725</v>
      </c>
      <c r="S154" s="20">
        <v>0</v>
      </c>
      <c r="T154" s="20">
        <v>57014</v>
      </c>
      <c r="V154" s="19">
        <v>386772.15625</v>
      </c>
      <c r="W154" s="19">
        <v>387949.21875</v>
      </c>
      <c r="Y154" s="19">
        <v>57074.293479256565</v>
      </c>
      <c r="Z154" s="19">
        <v>56930.399433606326</v>
      </c>
      <c r="AA154" s="19">
        <v>59263.357333226384</v>
      </c>
      <c r="AB154" s="181">
        <v>378575.3992500793</v>
      </c>
    </row>
    <row r="155" spans="1:28" x14ac:dyDescent="0.2">
      <c r="A155" s="18" t="s">
        <v>313</v>
      </c>
      <c r="B155" s="18" t="s">
        <v>314</v>
      </c>
      <c r="D155" s="19">
        <v>36880</v>
      </c>
      <c r="E155" s="20">
        <v>0</v>
      </c>
      <c r="F155" s="20">
        <v>36880</v>
      </c>
      <c r="G155" s="21">
        <v>4.3630109516323845E-3</v>
      </c>
      <c r="I155" s="21">
        <v>1.0263534505831728E-2</v>
      </c>
      <c r="J155" s="19">
        <v>38245</v>
      </c>
      <c r="K155" s="21">
        <v>3.7011930585683306E-2</v>
      </c>
      <c r="L155" s="21">
        <v>3.2510953655598085E-2</v>
      </c>
      <c r="M155" s="19">
        <v>38399</v>
      </c>
      <c r="N155" s="21">
        <v>4.1187635574837289E-2</v>
      </c>
      <c r="O155" s="21">
        <v>3.6668534695288635E-2</v>
      </c>
      <c r="P155" s="21">
        <v>6.0801353201394015E-3</v>
      </c>
      <c r="R155" s="20">
        <v>-1127</v>
      </c>
      <c r="S155" s="20">
        <v>0</v>
      </c>
      <c r="T155" s="20">
        <v>37272</v>
      </c>
      <c r="V155" s="19">
        <v>234253.84375</v>
      </c>
      <c r="W155" s="19">
        <v>235275.015625</v>
      </c>
      <c r="Y155" s="19">
        <v>36719.791149074932</v>
      </c>
      <c r="Z155" s="19">
        <v>36664.46229310998</v>
      </c>
      <c r="AA155" s="19">
        <v>38166.939841011037</v>
      </c>
      <c r="AB155" s="181">
        <v>243811.10248648617</v>
      </c>
    </row>
    <row r="156" spans="1:28" x14ac:dyDescent="0.2">
      <c r="A156" s="18" t="s">
        <v>315</v>
      </c>
      <c r="B156" s="18" t="s">
        <v>316</v>
      </c>
      <c r="D156" s="19">
        <v>63375</v>
      </c>
      <c r="E156" s="20">
        <v>0</v>
      </c>
      <c r="F156" s="20">
        <v>63375</v>
      </c>
      <c r="G156" s="21">
        <v>1.3893487908663404E-2</v>
      </c>
      <c r="I156" s="21">
        <v>1.8533523575127164E-2</v>
      </c>
      <c r="J156" s="19">
        <v>65487</v>
      </c>
      <c r="K156" s="21">
        <v>3.3325443786982323E-2</v>
      </c>
      <c r="L156" s="21">
        <v>3.2504515941130796E-2</v>
      </c>
      <c r="M156" s="19">
        <v>65487</v>
      </c>
      <c r="N156" s="21">
        <v>3.3325443786982323E-2</v>
      </c>
      <c r="O156" s="21">
        <v>3.2504515941130796E-2</v>
      </c>
      <c r="P156" s="21">
        <v>1.0241645053135073E-2</v>
      </c>
      <c r="R156" s="20">
        <v>-1923</v>
      </c>
      <c r="S156" s="20">
        <v>0</v>
      </c>
      <c r="T156" s="20">
        <v>63564</v>
      </c>
      <c r="V156" s="19">
        <v>439261.75</v>
      </c>
      <c r="W156" s="19">
        <v>439611</v>
      </c>
      <c r="Y156" s="19">
        <v>62506.565784066996</v>
      </c>
      <c r="Z156" s="19">
        <v>62271.282173830747</v>
      </c>
      <c r="AA156" s="19">
        <v>64823.104769706486</v>
      </c>
      <c r="AB156" s="181">
        <v>414091.16649998829</v>
      </c>
    </row>
    <row r="157" spans="1:28" x14ac:dyDescent="0.2">
      <c r="A157" s="18" t="s">
        <v>317</v>
      </c>
      <c r="B157" s="18" t="s">
        <v>318</v>
      </c>
      <c r="D157" s="19">
        <v>34083</v>
      </c>
      <c r="E157" s="20">
        <v>0</v>
      </c>
      <c r="F157" s="20">
        <v>34083</v>
      </c>
      <c r="G157" s="21">
        <v>-4.2469982706696996E-2</v>
      </c>
      <c r="I157" s="21">
        <v>-3.7942998017979068E-2</v>
      </c>
      <c r="J157" s="19">
        <v>35408</v>
      </c>
      <c r="K157" s="21">
        <v>3.8875685825778161E-2</v>
      </c>
      <c r="L157" s="21">
        <v>4.0437138875440759E-2</v>
      </c>
      <c r="M157" s="19">
        <v>35408</v>
      </c>
      <c r="N157" s="21">
        <v>3.8875685825778161E-2</v>
      </c>
      <c r="O157" s="21">
        <v>4.0437138875440759E-2</v>
      </c>
      <c r="P157" s="21">
        <v>-3.8443892419662173E-2</v>
      </c>
      <c r="R157" s="20">
        <v>-1040</v>
      </c>
      <c r="S157" s="20">
        <v>0</v>
      </c>
      <c r="T157" s="20">
        <v>34368</v>
      </c>
      <c r="V157" s="19">
        <v>238742.609375</v>
      </c>
      <c r="W157" s="19">
        <v>238384.3125</v>
      </c>
      <c r="Y157" s="19">
        <v>35594.706572587755</v>
      </c>
      <c r="Z157" s="19">
        <v>35374.046766775697</v>
      </c>
      <c r="AA157" s="19">
        <v>36823.644216769397</v>
      </c>
      <c r="AB157" s="181">
        <v>235230.10572657012</v>
      </c>
    </row>
    <row r="158" spans="1:28" x14ac:dyDescent="0.2">
      <c r="A158" s="18" t="s">
        <v>319</v>
      </c>
      <c r="B158" s="18" t="s">
        <v>320</v>
      </c>
      <c r="D158" s="19">
        <v>36532</v>
      </c>
      <c r="E158" s="20">
        <v>0</v>
      </c>
      <c r="F158" s="20">
        <v>36532</v>
      </c>
      <c r="G158" s="21">
        <v>-3.4757635658477781E-3</v>
      </c>
      <c r="I158" s="21">
        <v>1.7575013293475994E-3</v>
      </c>
      <c r="J158" s="19">
        <v>37830</v>
      </c>
      <c r="K158" s="21">
        <v>3.5530493813642927E-2</v>
      </c>
      <c r="L158" s="21">
        <v>3.2490018880702687E-2</v>
      </c>
      <c r="M158" s="19">
        <v>37830</v>
      </c>
      <c r="N158" s="21">
        <v>3.5530493813642927E-2</v>
      </c>
      <c r="O158" s="21">
        <v>3.2490018880702687E-2</v>
      </c>
      <c r="P158" s="21">
        <v>-6.4117544887980493E-3</v>
      </c>
      <c r="R158" s="20">
        <v>-1111</v>
      </c>
      <c r="S158" s="20">
        <v>0</v>
      </c>
      <c r="T158" s="20">
        <v>36719</v>
      </c>
      <c r="V158" s="19">
        <v>270413.25</v>
      </c>
      <c r="W158" s="19">
        <v>271209.5625</v>
      </c>
      <c r="Y158" s="19">
        <v>36659.419474554787</v>
      </c>
      <c r="Z158" s="19">
        <v>36575.298239070034</v>
      </c>
      <c r="AA158" s="19">
        <v>38074.121922141334</v>
      </c>
      <c r="AB158" s="181">
        <v>243218.17994083828</v>
      </c>
    </row>
    <row r="159" spans="1:28" x14ac:dyDescent="0.2">
      <c r="A159" s="18" t="s">
        <v>321</v>
      </c>
      <c r="B159" s="18" t="s">
        <v>322</v>
      </c>
      <c r="D159" s="19">
        <v>47205</v>
      </c>
      <c r="E159" s="20">
        <v>0</v>
      </c>
      <c r="F159" s="20">
        <v>47205</v>
      </c>
      <c r="G159" s="21">
        <v>3.8102259234636726E-2</v>
      </c>
      <c r="I159" s="21">
        <v>4.5029667368522652E-2</v>
      </c>
      <c r="J159" s="19">
        <v>49211</v>
      </c>
      <c r="K159" s="21">
        <v>4.2495498358224859E-2</v>
      </c>
      <c r="L159" s="21">
        <v>3.2501664986214207E-2</v>
      </c>
      <c r="M159" s="19">
        <v>49211</v>
      </c>
      <c r="N159" s="21">
        <v>4.2495498358224859E-2</v>
      </c>
      <c r="O159" s="21">
        <v>3.2501664986214207E-2</v>
      </c>
      <c r="P159" s="21">
        <v>3.6519221766939891E-2</v>
      </c>
      <c r="R159" s="20">
        <v>-1445</v>
      </c>
      <c r="S159" s="20">
        <v>0</v>
      </c>
      <c r="T159" s="20">
        <v>47766</v>
      </c>
      <c r="V159" s="19">
        <v>324011.6875</v>
      </c>
      <c r="W159" s="19">
        <v>327147.875</v>
      </c>
      <c r="Y159" s="19">
        <v>45472.39887022585</v>
      </c>
      <c r="Z159" s="19">
        <v>45608.187118412578</v>
      </c>
      <c r="AA159" s="19">
        <v>47477.170675243913</v>
      </c>
      <c r="AB159" s="181">
        <v>303285.02556110767</v>
      </c>
    </row>
    <row r="160" spans="1:28" x14ac:dyDescent="0.2">
      <c r="A160" s="18" t="s">
        <v>323</v>
      </c>
      <c r="B160" s="18" t="s">
        <v>324</v>
      </c>
      <c r="D160" s="19">
        <v>46247</v>
      </c>
      <c r="E160" s="20">
        <v>0</v>
      </c>
      <c r="F160" s="20">
        <v>46247</v>
      </c>
      <c r="G160" s="21">
        <v>7.9903645239725041E-3</v>
      </c>
      <c r="I160" s="21">
        <v>1.3310657770922329E-2</v>
      </c>
      <c r="J160" s="19">
        <v>47975</v>
      </c>
      <c r="K160" s="21">
        <v>3.7364585810971462E-2</v>
      </c>
      <c r="L160" s="21">
        <v>3.2492321712941807E-2</v>
      </c>
      <c r="M160" s="19">
        <v>47975</v>
      </c>
      <c r="N160" s="21">
        <v>3.7364585810971462E-2</v>
      </c>
      <c r="O160" s="21">
        <v>3.2492321712941807E-2</v>
      </c>
      <c r="P160" s="21">
        <v>5.0494284701119163E-3</v>
      </c>
      <c r="R160" s="20">
        <v>-1409</v>
      </c>
      <c r="S160" s="20">
        <v>0</v>
      </c>
      <c r="T160" s="20">
        <v>46566</v>
      </c>
      <c r="V160" s="19">
        <v>322603.25</v>
      </c>
      <c r="W160" s="19">
        <v>324125.59375</v>
      </c>
      <c r="Y160" s="19">
        <v>45880.398888376607</v>
      </c>
      <c r="Z160" s="19">
        <v>45854.87799629465</v>
      </c>
      <c r="AA160" s="19">
        <v>47733.970729208449</v>
      </c>
      <c r="AB160" s="181">
        <v>304925.46895364829</v>
      </c>
    </row>
    <row r="161" spans="1:28" x14ac:dyDescent="0.2">
      <c r="A161" s="18" t="s">
        <v>325</v>
      </c>
      <c r="B161" s="18" t="s">
        <v>326</v>
      </c>
      <c r="D161" s="19">
        <v>41616</v>
      </c>
      <c r="E161" s="20">
        <v>0</v>
      </c>
      <c r="F161" s="20">
        <v>41616</v>
      </c>
      <c r="G161" s="21">
        <v>5.523339241049019E-2</v>
      </c>
      <c r="I161" s="21">
        <v>5.9213293574029713E-2</v>
      </c>
      <c r="J161" s="19">
        <v>42881</v>
      </c>
      <c r="K161" s="21">
        <v>3.0396962706651376E-2</v>
      </c>
      <c r="L161" s="21">
        <v>3.0737842695429229E-2</v>
      </c>
      <c r="M161" s="19">
        <v>42881</v>
      </c>
      <c r="N161" s="21">
        <v>3.0396962706651376E-2</v>
      </c>
      <c r="O161" s="21">
        <v>3.0737842695429229E-2</v>
      </c>
      <c r="P161" s="21">
        <v>4.8792622222206816E-2</v>
      </c>
      <c r="R161" s="20">
        <v>-1259</v>
      </c>
      <c r="S161" s="20">
        <v>0</v>
      </c>
      <c r="T161" s="20">
        <v>41622</v>
      </c>
      <c r="V161" s="19">
        <v>250546.515625</v>
      </c>
      <c r="W161" s="19">
        <v>250463.65625</v>
      </c>
      <c r="Y161" s="19">
        <v>39437.72088650053</v>
      </c>
      <c r="Z161" s="19">
        <v>39276.543483926682</v>
      </c>
      <c r="AA161" s="19">
        <v>40886.061830929662</v>
      </c>
      <c r="AB161" s="181">
        <v>261180.90297138004</v>
      </c>
    </row>
    <row r="162" spans="1:28" ht="25.5" customHeight="1" x14ac:dyDescent="0.2">
      <c r="A162" s="22" t="s">
        <v>327</v>
      </c>
      <c r="B162" s="22" t="s">
        <v>328</v>
      </c>
      <c r="C162" s="54"/>
      <c r="D162" s="24">
        <v>362645</v>
      </c>
      <c r="E162" s="25">
        <v>0</v>
      </c>
      <c r="F162" s="25">
        <v>362645</v>
      </c>
      <c r="G162" s="26">
        <v>9.1825465375718895E-3</v>
      </c>
      <c r="H162" s="23"/>
      <c r="I162" s="26">
        <v>1.4507004642725363E-2</v>
      </c>
      <c r="J162" s="24">
        <v>375776</v>
      </c>
      <c r="K162" s="26">
        <v>3.6208964689986134E-2</v>
      </c>
      <c r="L162" s="26">
        <v>3.3042259894010328E-2</v>
      </c>
      <c r="M162" s="24">
        <v>375930</v>
      </c>
      <c r="N162" s="26">
        <v>3.6633622413103639E-2</v>
      </c>
      <c r="O162" s="26">
        <v>3.346561984255314E-2</v>
      </c>
      <c r="P162" s="26">
        <v>7.1845690104217486E-3</v>
      </c>
      <c r="Q162" s="23"/>
      <c r="R162" s="25">
        <v>-11039</v>
      </c>
      <c r="S162" s="25">
        <v>0</v>
      </c>
      <c r="T162" s="25">
        <v>364891</v>
      </c>
      <c r="U162" s="23"/>
      <c r="V162" s="24">
        <v>2466605.0625</v>
      </c>
      <c r="W162" s="24">
        <v>2474166.234375</v>
      </c>
      <c r="X162" s="23"/>
      <c r="Y162" s="24">
        <v>359345.29510464409</v>
      </c>
      <c r="Z162" s="24">
        <v>358555.09750502667</v>
      </c>
      <c r="AA162" s="24">
        <v>373248.37131823663</v>
      </c>
      <c r="AB162" s="182">
        <f>SUM(AB154:AB161)</f>
        <v>2384317.3513900982</v>
      </c>
    </row>
    <row r="163" spans="1:28" x14ac:dyDescent="0.2">
      <c r="A163" s="18" t="s">
        <v>329</v>
      </c>
      <c r="B163" s="18" t="s">
        <v>330</v>
      </c>
      <c r="D163" s="19">
        <v>60807</v>
      </c>
      <c r="E163" s="20">
        <v>0</v>
      </c>
      <c r="F163" s="20">
        <v>60807</v>
      </c>
      <c r="G163" s="21">
        <v>-2.0229758119753805E-2</v>
      </c>
      <c r="I163" s="21">
        <v>-1.3919085555490152E-2</v>
      </c>
      <c r="J163" s="19">
        <v>63533</v>
      </c>
      <c r="K163" s="21">
        <v>4.483036492509096E-2</v>
      </c>
      <c r="L163" s="21">
        <v>3.541226564479194E-2</v>
      </c>
      <c r="M163" s="19">
        <v>63533</v>
      </c>
      <c r="N163" s="21">
        <v>4.483036492509096E-2</v>
      </c>
      <c r="O163" s="21">
        <v>3.541226564479194E-2</v>
      </c>
      <c r="P163" s="21">
        <v>-1.9192364032441067E-2</v>
      </c>
      <c r="R163" s="20">
        <v>-1865</v>
      </c>
      <c r="S163" s="20">
        <v>0</v>
      </c>
      <c r="T163" s="20">
        <v>61668</v>
      </c>
      <c r="V163" s="19">
        <v>437661.96875</v>
      </c>
      <c r="W163" s="19">
        <v>441642.9375</v>
      </c>
      <c r="Y163" s="19">
        <v>62062.509556635647</v>
      </c>
      <c r="Z163" s="19">
        <v>62226.23209261481</v>
      </c>
      <c r="AA163" s="19">
        <v>64776.208575624718</v>
      </c>
      <c r="AB163" s="181">
        <v>413791.59276342142</v>
      </c>
    </row>
    <row r="164" spans="1:28" x14ac:dyDescent="0.2">
      <c r="A164" s="18" t="s">
        <v>331</v>
      </c>
      <c r="B164" s="18" t="s">
        <v>332</v>
      </c>
      <c r="D164" s="19">
        <v>44846</v>
      </c>
      <c r="E164" s="20">
        <v>0</v>
      </c>
      <c r="F164" s="20">
        <v>44846</v>
      </c>
      <c r="G164" s="21">
        <v>-1.1262985158766003E-2</v>
      </c>
      <c r="I164" s="21">
        <v>-4.1912639694361431E-3</v>
      </c>
      <c r="J164" s="19">
        <v>46691</v>
      </c>
      <c r="K164" s="21">
        <v>4.1140792935824733E-2</v>
      </c>
      <c r="L164" s="21">
        <v>3.3380998217996893E-2</v>
      </c>
      <c r="M164" s="19">
        <v>47252</v>
      </c>
      <c r="N164" s="21">
        <v>5.3650269812246298E-2</v>
      </c>
      <c r="O164" s="21">
        <v>4.5797239891987473E-2</v>
      </c>
      <c r="P164" s="21">
        <v>4.177831796690068E-4</v>
      </c>
      <c r="R164" s="20">
        <v>-1387</v>
      </c>
      <c r="S164" s="20">
        <v>0</v>
      </c>
      <c r="T164" s="20">
        <v>45865</v>
      </c>
      <c r="V164" s="19">
        <v>293392.75</v>
      </c>
      <c r="W164" s="19">
        <v>295595.875</v>
      </c>
      <c r="Y164" s="19">
        <v>45356.853568591367</v>
      </c>
      <c r="Z164" s="19">
        <v>45372.924454307038</v>
      </c>
      <c r="AA164" s="19">
        <v>47232.267153245739</v>
      </c>
      <c r="AB164" s="181">
        <v>301720.57743008301</v>
      </c>
    </row>
    <row r="165" spans="1:28" x14ac:dyDescent="0.2">
      <c r="A165" s="18" t="s">
        <v>333</v>
      </c>
      <c r="B165" s="18" t="s">
        <v>334</v>
      </c>
      <c r="D165" s="19">
        <v>50684</v>
      </c>
      <c r="E165" s="20">
        <v>0</v>
      </c>
      <c r="F165" s="20">
        <v>50684</v>
      </c>
      <c r="G165" s="21">
        <v>-5.4976930227590426E-4</v>
      </c>
      <c r="I165" s="21">
        <v>6.53227172296722E-3</v>
      </c>
      <c r="J165" s="19">
        <v>52775</v>
      </c>
      <c r="K165" s="21">
        <v>4.1255623076315917E-2</v>
      </c>
      <c r="L165" s="21">
        <v>3.2496755133288424E-2</v>
      </c>
      <c r="M165" s="19">
        <v>52775</v>
      </c>
      <c r="N165" s="21">
        <v>4.1255623076315917E-2</v>
      </c>
      <c r="O165" s="21">
        <v>3.2496755133288424E-2</v>
      </c>
      <c r="P165" s="21">
        <v>-1.6694086381408013E-3</v>
      </c>
      <c r="R165" s="20">
        <v>-1550</v>
      </c>
      <c r="S165" s="20">
        <v>0</v>
      </c>
      <c r="T165" s="20">
        <v>51225</v>
      </c>
      <c r="V165" s="19">
        <v>349809.375</v>
      </c>
      <c r="W165" s="19">
        <v>352776.875</v>
      </c>
      <c r="Y165" s="19">
        <v>50711.879834793872</v>
      </c>
      <c r="Z165" s="19">
        <v>50782.238708124867</v>
      </c>
      <c r="AA165" s="19">
        <v>52863.250366802538</v>
      </c>
      <c r="AB165" s="181">
        <v>337691.40011325188</v>
      </c>
    </row>
    <row r="166" spans="1:28" x14ac:dyDescent="0.2">
      <c r="A166" s="18" t="s">
        <v>335</v>
      </c>
      <c r="B166" s="18" t="s">
        <v>336</v>
      </c>
      <c r="D166" s="19">
        <v>50412</v>
      </c>
      <c r="E166" s="20">
        <v>0</v>
      </c>
      <c r="F166" s="20">
        <v>50412</v>
      </c>
      <c r="G166" s="21">
        <v>1.3593306807510919E-2</v>
      </c>
      <c r="I166" s="21">
        <v>2.0196577256873738E-2</v>
      </c>
      <c r="J166" s="19">
        <v>52444</v>
      </c>
      <c r="K166" s="21">
        <v>4.0307863207172945E-2</v>
      </c>
      <c r="L166" s="21">
        <v>3.2505636551727113E-2</v>
      </c>
      <c r="M166" s="19">
        <v>52444</v>
      </c>
      <c r="N166" s="21">
        <v>4.0307863207172945E-2</v>
      </c>
      <c r="O166" s="21">
        <v>3.2505636551727113E-2</v>
      </c>
      <c r="P166" s="21">
        <v>1.1892258057835559E-2</v>
      </c>
      <c r="R166" s="20">
        <v>-1540</v>
      </c>
      <c r="S166" s="20">
        <v>0</v>
      </c>
      <c r="T166" s="20">
        <v>50904</v>
      </c>
      <c r="V166" s="19">
        <v>327288.625</v>
      </c>
      <c r="W166" s="19">
        <v>329761.8125</v>
      </c>
      <c r="Y166" s="19">
        <v>49735.924321344821</v>
      </c>
      <c r="Z166" s="19">
        <v>49787.407825143753</v>
      </c>
      <c r="AA166" s="19">
        <v>51827.652185676197</v>
      </c>
      <c r="AB166" s="181">
        <v>331075.98018896155</v>
      </c>
    </row>
    <row r="167" spans="1:28" x14ac:dyDescent="0.2">
      <c r="A167" s="18" t="s">
        <v>337</v>
      </c>
      <c r="B167" s="18" t="s">
        <v>338</v>
      </c>
      <c r="D167" s="19">
        <v>44292</v>
      </c>
      <c r="E167" s="20">
        <v>0</v>
      </c>
      <c r="F167" s="20">
        <v>44292</v>
      </c>
      <c r="G167" s="21">
        <v>3.8372865492896091E-2</v>
      </c>
      <c r="I167" s="21">
        <v>4.7098069206702231E-2</v>
      </c>
      <c r="J167" s="19">
        <v>46160</v>
      </c>
      <c r="K167" s="21">
        <v>4.2174659080646659E-2</v>
      </c>
      <c r="L167" s="21">
        <v>3.2493725456703926E-2</v>
      </c>
      <c r="M167" s="19">
        <v>46160</v>
      </c>
      <c r="N167" s="21">
        <v>4.2174659080646659E-2</v>
      </c>
      <c r="O167" s="21">
        <v>3.2493725456703926E-2</v>
      </c>
      <c r="P167" s="21">
        <v>3.8562792888250153E-2</v>
      </c>
      <c r="R167" s="20">
        <v>-1355</v>
      </c>
      <c r="S167" s="20">
        <v>0</v>
      </c>
      <c r="T167" s="20">
        <v>44805</v>
      </c>
      <c r="V167" s="19">
        <v>261858.03125</v>
      </c>
      <c r="W167" s="19">
        <v>264313.28125</v>
      </c>
      <c r="Y167" s="19">
        <v>42655.197831056015</v>
      </c>
      <c r="Z167" s="19">
        <v>42696.376580684031</v>
      </c>
      <c r="AA167" s="19">
        <v>44446.036692330112</v>
      </c>
      <c r="AB167" s="181">
        <v>283922.08681786642</v>
      </c>
    </row>
    <row r="168" spans="1:28" ht="25.5" customHeight="1" x14ac:dyDescent="0.2">
      <c r="A168" s="22" t="s">
        <v>339</v>
      </c>
      <c r="B168" s="22" t="s">
        <v>340</v>
      </c>
      <c r="C168" s="54"/>
      <c r="D168" s="24">
        <v>251041</v>
      </c>
      <c r="E168" s="25">
        <v>0</v>
      </c>
      <c r="F168" s="25">
        <v>251041</v>
      </c>
      <c r="G168" s="26">
        <v>2.0702139202044556E-3</v>
      </c>
      <c r="H168" s="23"/>
      <c r="I168" s="26">
        <v>9.1378670441366605E-3</v>
      </c>
      <c r="J168" s="24">
        <v>261603</v>
      </c>
      <c r="K168" s="26">
        <v>4.2072808824056729E-2</v>
      </c>
      <c r="L168" s="26">
        <v>3.3360441369537641E-2</v>
      </c>
      <c r="M168" s="24">
        <v>262164</v>
      </c>
      <c r="N168" s="26">
        <v>4.4307503555196082E-2</v>
      </c>
      <c r="O168" s="26">
        <v>3.5576452682895221E-2</v>
      </c>
      <c r="P168" s="26">
        <v>3.9004515029426035E-3</v>
      </c>
      <c r="Q168" s="23"/>
      <c r="R168" s="25">
        <v>-7697</v>
      </c>
      <c r="S168" s="25">
        <v>0</v>
      </c>
      <c r="T168" s="25">
        <v>254467</v>
      </c>
      <c r="U168" s="23"/>
      <c r="V168" s="24">
        <v>1670010.75</v>
      </c>
      <c r="W168" s="24">
        <v>1684090.78125</v>
      </c>
      <c r="X168" s="23"/>
      <c r="Y168" s="24">
        <v>250522.36511242174</v>
      </c>
      <c r="Z168" s="24">
        <v>250865.17966087451</v>
      </c>
      <c r="AA168" s="24">
        <v>261145.41497367932</v>
      </c>
      <c r="AB168" s="182">
        <f>SUM(AB163:AB167)</f>
        <v>1668201.6373135843</v>
      </c>
    </row>
    <row r="169" spans="1:28" x14ac:dyDescent="0.2">
      <c r="A169" s="18" t="s">
        <v>341</v>
      </c>
      <c r="B169" s="18" t="s">
        <v>342</v>
      </c>
      <c r="D169" s="19">
        <v>37168</v>
      </c>
      <c r="E169" s="20">
        <v>0</v>
      </c>
      <c r="F169" s="20">
        <v>37168</v>
      </c>
      <c r="G169" s="21">
        <v>6.7060384748657942E-2</v>
      </c>
      <c r="I169" s="21">
        <v>7.649216875871967E-2</v>
      </c>
      <c r="J169" s="19">
        <v>38716</v>
      </c>
      <c r="K169" s="21">
        <v>4.1648730090400266E-2</v>
      </c>
      <c r="L169" s="21">
        <v>2.7439194158839664E-2</v>
      </c>
      <c r="M169" s="19">
        <v>38863</v>
      </c>
      <c r="N169" s="21">
        <v>4.5603745157124509E-2</v>
      </c>
      <c r="O169" s="21">
        <v>3.1340257325007448E-2</v>
      </c>
      <c r="P169" s="21">
        <v>6.6524471725250445E-2</v>
      </c>
      <c r="R169" s="20">
        <v>-1141</v>
      </c>
      <c r="S169" s="20">
        <v>0</v>
      </c>
      <c r="T169" s="20">
        <v>37722</v>
      </c>
      <c r="V169" s="19">
        <v>235011.34375</v>
      </c>
      <c r="W169" s="19">
        <v>238261.5625</v>
      </c>
      <c r="Y169" s="19">
        <v>34832.143083219031</v>
      </c>
      <c r="Z169" s="19">
        <v>35004.467668442623</v>
      </c>
      <c r="AA169" s="19">
        <v>36438.920090725849</v>
      </c>
      <c r="AB169" s="181">
        <v>232772.48104629543</v>
      </c>
    </row>
    <row r="170" spans="1:28" x14ac:dyDescent="0.2">
      <c r="A170" s="18" t="s">
        <v>343</v>
      </c>
      <c r="B170" s="18" t="s">
        <v>344</v>
      </c>
      <c r="D170" s="19">
        <v>54889</v>
      </c>
      <c r="E170" s="20">
        <v>0</v>
      </c>
      <c r="F170" s="20">
        <v>54889</v>
      </c>
      <c r="G170" s="21">
        <v>4.8888739835492689E-2</v>
      </c>
      <c r="I170" s="21">
        <v>5.7129289959766183E-2</v>
      </c>
      <c r="J170" s="19">
        <v>57259</v>
      </c>
      <c r="K170" s="21">
        <v>4.3178050246861943E-2</v>
      </c>
      <c r="L170" s="21">
        <v>3.1142757740345584E-2</v>
      </c>
      <c r="M170" s="19">
        <v>57304</v>
      </c>
      <c r="N170" s="21">
        <v>4.3997886643954098E-2</v>
      </c>
      <c r="O170" s="21">
        <v>3.1953135569128932E-2</v>
      </c>
      <c r="P170" s="21">
        <v>4.7963268705948581E-2</v>
      </c>
      <c r="R170" s="20">
        <v>-1682</v>
      </c>
      <c r="S170" s="20">
        <v>0</v>
      </c>
      <c r="T170" s="20">
        <v>55622</v>
      </c>
      <c r="V170" s="19">
        <v>331951.25</v>
      </c>
      <c r="W170" s="19">
        <v>335825.71875</v>
      </c>
      <c r="Y170" s="19">
        <v>52330.621843274595</v>
      </c>
      <c r="Z170" s="19">
        <v>52528.724709876929</v>
      </c>
      <c r="AA170" s="19">
        <v>54681.305835041741</v>
      </c>
      <c r="AB170" s="181">
        <v>349305.17134928616</v>
      </c>
    </row>
    <row r="171" spans="1:28" x14ac:dyDescent="0.2">
      <c r="A171" s="18" t="s">
        <v>345</v>
      </c>
      <c r="B171" s="18" t="s">
        <v>346</v>
      </c>
      <c r="D171" s="19">
        <v>41243</v>
      </c>
      <c r="E171" s="20">
        <v>0</v>
      </c>
      <c r="F171" s="20">
        <v>41243</v>
      </c>
      <c r="G171" s="21">
        <v>3.2770084005457889E-3</v>
      </c>
      <c r="I171" s="21">
        <v>1.1581929949393999E-2</v>
      </c>
      <c r="J171" s="19">
        <v>43088</v>
      </c>
      <c r="K171" s="21">
        <v>4.4734864098149973E-2</v>
      </c>
      <c r="L171" s="21">
        <v>3.2505716820159902E-2</v>
      </c>
      <c r="M171" s="19">
        <v>43109</v>
      </c>
      <c r="N171" s="21">
        <v>4.5244041413088354E-2</v>
      </c>
      <c r="O171" s="21">
        <v>3.3008933958417197E-2</v>
      </c>
      <c r="P171" s="21">
        <v>3.8368176111578389E-3</v>
      </c>
      <c r="R171" s="20">
        <v>-1266</v>
      </c>
      <c r="S171" s="20">
        <v>0</v>
      </c>
      <c r="T171" s="20">
        <v>41843</v>
      </c>
      <c r="V171" s="19">
        <v>288470.59375</v>
      </c>
      <c r="W171" s="19">
        <v>291887.28125</v>
      </c>
      <c r="Y171" s="19">
        <v>41108.28779556189</v>
      </c>
      <c r="Z171" s="19">
        <v>41253.690710466202</v>
      </c>
      <c r="AA171" s="19">
        <v>42944.230818896431</v>
      </c>
      <c r="AB171" s="181">
        <v>274328.5237172402</v>
      </c>
    </row>
    <row r="172" spans="1:28" x14ac:dyDescent="0.2">
      <c r="A172" s="18" t="s">
        <v>347</v>
      </c>
      <c r="B172" s="18" t="s">
        <v>348</v>
      </c>
      <c r="D172" s="19">
        <v>62873</v>
      </c>
      <c r="E172" s="20">
        <v>0</v>
      </c>
      <c r="F172" s="20">
        <v>62873</v>
      </c>
      <c r="G172" s="21">
        <v>2.8708237811267523E-2</v>
      </c>
      <c r="I172" s="21">
        <v>3.5723149091577033E-2</v>
      </c>
      <c r="J172" s="19">
        <v>65475</v>
      </c>
      <c r="K172" s="21">
        <v>4.1385014235045148E-2</v>
      </c>
      <c r="L172" s="21">
        <v>3.2499845433528574E-2</v>
      </c>
      <c r="M172" s="19">
        <v>65475</v>
      </c>
      <c r="N172" s="21">
        <v>4.1385014235045148E-2</v>
      </c>
      <c r="O172" s="21">
        <v>3.2499845433528574E-2</v>
      </c>
      <c r="P172" s="21">
        <v>2.7286682951198182E-2</v>
      </c>
      <c r="R172" s="20">
        <v>-1922</v>
      </c>
      <c r="S172" s="20">
        <v>0</v>
      </c>
      <c r="T172" s="20">
        <v>63553</v>
      </c>
      <c r="V172" s="19">
        <v>414677.0625</v>
      </c>
      <c r="W172" s="19">
        <v>418245.5625</v>
      </c>
      <c r="Y172" s="19">
        <v>61118.398481742326</v>
      </c>
      <c r="Z172" s="19">
        <v>61226.837627713285</v>
      </c>
      <c r="AA172" s="19">
        <v>63735.859800988415</v>
      </c>
      <c r="AB172" s="181">
        <v>407145.82596180867</v>
      </c>
    </row>
    <row r="173" spans="1:28" x14ac:dyDescent="0.2">
      <c r="A173" s="18" t="s">
        <v>349</v>
      </c>
      <c r="B173" s="18" t="s">
        <v>350</v>
      </c>
      <c r="D173" s="19">
        <v>45479</v>
      </c>
      <c r="E173" s="20">
        <v>0</v>
      </c>
      <c r="F173" s="20">
        <v>45479</v>
      </c>
      <c r="G173" s="21">
        <v>-8.0191280800101516E-4</v>
      </c>
      <c r="I173" s="21">
        <v>6.6365053239851868E-3</v>
      </c>
      <c r="J173" s="19">
        <v>47403</v>
      </c>
      <c r="K173" s="21">
        <v>4.2305239780997761E-2</v>
      </c>
      <c r="L173" s="21">
        <v>3.250532623043334E-2</v>
      </c>
      <c r="M173" s="19">
        <v>47403</v>
      </c>
      <c r="N173" s="21">
        <v>4.2305239780997761E-2</v>
      </c>
      <c r="O173" s="21">
        <v>3.250532623043334E-2</v>
      </c>
      <c r="P173" s="21">
        <v>-1.5577360489212877E-3</v>
      </c>
      <c r="R173" s="20">
        <v>-1392</v>
      </c>
      <c r="S173" s="20">
        <v>0</v>
      </c>
      <c r="T173" s="20">
        <v>46011</v>
      </c>
      <c r="V173" s="19">
        <v>331471.375</v>
      </c>
      <c r="W173" s="19">
        <v>334617.5</v>
      </c>
      <c r="Y173" s="19">
        <v>45515.499461981126</v>
      </c>
      <c r="Z173" s="19">
        <v>45607.981438488845</v>
      </c>
      <c r="AA173" s="19">
        <v>47476.956566737077</v>
      </c>
      <c r="AB173" s="181">
        <v>303283.6578320908</v>
      </c>
    </row>
    <row r="174" spans="1:28" x14ac:dyDescent="0.2">
      <c r="A174" s="18" t="s">
        <v>351</v>
      </c>
      <c r="B174" s="18" t="s">
        <v>352</v>
      </c>
      <c r="D174" s="19">
        <v>54676</v>
      </c>
      <c r="E174" s="20">
        <v>0</v>
      </c>
      <c r="F174" s="20">
        <v>54676</v>
      </c>
      <c r="G174" s="21">
        <v>5.332069588077637E-3</v>
      </c>
      <c r="I174" s="21">
        <v>1.3572589751155162E-2</v>
      </c>
      <c r="J174" s="19">
        <v>57221</v>
      </c>
      <c r="K174" s="21">
        <v>4.6546931011778536E-2</v>
      </c>
      <c r="L174" s="21">
        <v>3.2497373233324245E-2</v>
      </c>
      <c r="M174" s="19">
        <v>57221</v>
      </c>
      <c r="N174" s="21">
        <v>4.6546931011778536E-2</v>
      </c>
      <c r="O174" s="21">
        <v>3.2497373233324245E-2</v>
      </c>
      <c r="P174" s="21">
        <v>5.314143520236847E-3</v>
      </c>
      <c r="R174" s="20">
        <v>-1680</v>
      </c>
      <c r="S174" s="20">
        <v>0</v>
      </c>
      <c r="T174" s="20">
        <v>55541</v>
      </c>
      <c r="V174" s="19">
        <v>341834.90625</v>
      </c>
      <c r="W174" s="19">
        <v>346486.375</v>
      </c>
      <c r="Y174" s="19">
        <v>54386.010010008744</v>
      </c>
      <c r="Z174" s="19">
        <v>54677.875344160027</v>
      </c>
      <c r="AA174" s="19">
        <v>56918.526779732056</v>
      </c>
      <c r="AB174" s="181">
        <v>363596.57923535141</v>
      </c>
    </row>
    <row r="175" spans="1:28" x14ac:dyDescent="0.2">
      <c r="A175" s="18" t="s">
        <v>353</v>
      </c>
      <c r="B175" s="18" t="s">
        <v>354</v>
      </c>
      <c r="D175" s="19">
        <v>47148</v>
      </c>
      <c r="E175" s="20">
        <v>0</v>
      </c>
      <c r="F175" s="20">
        <v>47148</v>
      </c>
      <c r="G175" s="21">
        <v>1.4240267126599093E-2</v>
      </c>
      <c r="I175" s="21">
        <v>2.0982416809505633E-2</v>
      </c>
      <c r="J175" s="19">
        <v>49005</v>
      </c>
      <c r="K175" s="21">
        <v>3.9386612369559648E-2</v>
      </c>
      <c r="L175" s="21">
        <v>3.2497327118540253E-2</v>
      </c>
      <c r="M175" s="19">
        <v>49005</v>
      </c>
      <c r="N175" s="21">
        <v>3.9386612369559648E-2</v>
      </c>
      <c r="O175" s="21">
        <v>3.2497327118540253E-2</v>
      </c>
      <c r="P175" s="21">
        <v>1.2663551125875472E-2</v>
      </c>
      <c r="R175" s="20">
        <v>-1439</v>
      </c>
      <c r="S175" s="20">
        <v>0</v>
      </c>
      <c r="T175" s="20">
        <v>47566</v>
      </c>
      <c r="V175" s="19">
        <v>319246.5625</v>
      </c>
      <c r="W175" s="19">
        <v>321376.71875</v>
      </c>
      <c r="Y175" s="19">
        <v>46486.026564073414</v>
      </c>
      <c r="Z175" s="19">
        <v>46487.179231377799</v>
      </c>
      <c r="AA175" s="19">
        <v>48392.183115030093</v>
      </c>
      <c r="AB175" s="181">
        <v>309130.14158723986</v>
      </c>
    </row>
    <row r="176" spans="1:28" ht="25.5" customHeight="1" x14ac:dyDescent="0.2">
      <c r="A176" s="22" t="s">
        <v>355</v>
      </c>
      <c r="B176" s="22" t="s">
        <v>356</v>
      </c>
      <c r="C176" s="54"/>
      <c r="D176" s="24">
        <v>343476</v>
      </c>
      <c r="E176" s="25">
        <v>0</v>
      </c>
      <c r="F176" s="25">
        <v>343476</v>
      </c>
      <c r="G176" s="26">
        <v>2.2928947047342163E-2</v>
      </c>
      <c r="H176" s="23"/>
      <c r="I176" s="26">
        <v>3.0696558861934564E-2</v>
      </c>
      <c r="J176" s="24">
        <v>358167</v>
      </c>
      <c r="K176" s="26">
        <v>4.277154735702049E-2</v>
      </c>
      <c r="L176" s="26">
        <v>3.1810011721635778E-2</v>
      </c>
      <c r="M176" s="24">
        <v>358380</v>
      </c>
      <c r="N176" s="26">
        <v>4.3391678021171831E-2</v>
      </c>
      <c r="O176" s="26">
        <v>3.24236236191493E-2</v>
      </c>
      <c r="P176" s="26">
        <v>2.2225567818989767E-2</v>
      </c>
      <c r="Q176" s="23"/>
      <c r="R176" s="25">
        <v>-10522</v>
      </c>
      <c r="S176" s="25">
        <v>0</v>
      </c>
      <c r="T176" s="25">
        <v>347858</v>
      </c>
      <c r="U176" s="23"/>
      <c r="V176" s="24">
        <v>2262663.09375</v>
      </c>
      <c r="W176" s="24">
        <v>2286700.71875</v>
      </c>
      <c r="X176" s="23"/>
      <c r="Y176" s="24">
        <v>335776.9872398611</v>
      </c>
      <c r="Z176" s="24">
        <v>336786.7567305257</v>
      </c>
      <c r="AA176" s="24">
        <v>350587.98300715169</v>
      </c>
      <c r="AB176" s="182">
        <f>SUM(AB169:AB175)</f>
        <v>2239562.3807293125</v>
      </c>
    </row>
    <row r="177" spans="1:28" x14ac:dyDescent="0.2">
      <c r="A177" s="18" t="s">
        <v>357</v>
      </c>
      <c r="B177" s="18" t="s">
        <v>358</v>
      </c>
      <c r="D177" s="19">
        <v>34780</v>
      </c>
      <c r="E177" s="20">
        <v>0</v>
      </c>
      <c r="F177" s="20">
        <v>34780</v>
      </c>
      <c r="G177" s="21">
        <v>3.2927218804732483E-3</v>
      </c>
      <c r="I177" s="21">
        <v>1.1151206808802216E-2</v>
      </c>
      <c r="J177" s="19">
        <v>36271</v>
      </c>
      <c r="K177" s="21">
        <v>4.2869465209890656E-2</v>
      </c>
      <c r="L177" s="21">
        <v>3.2499617345159493E-2</v>
      </c>
      <c r="M177" s="19">
        <v>36271</v>
      </c>
      <c r="N177" s="21">
        <v>4.2869465209890656E-2</v>
      </c>
      <c r="O177" s="21">
        <v>3.2499617345159493E-2</v>
      </c>
      <c r="P177" s="21">
        <v>2.9146694736257306E-3</v>
      </c>
      <c r="R177" s="20">
        <v>-1065</v>
      </c>
      <c r="S177" s="20">
        <v>0</v>
      </c>
      <c r="T177" s="20">
        <v>35206</v>
      </c>
      <c r="V177" s="19">
        <v>248993.375</v>
      </c>
      <c r="W177" s="19">
        <v>251494.125</v>
      </c>
      <c r="Y177" s="19">
        <v>34665.854980799406</v>
      </c>
      <c r="Z177" s="19">
        <v>34741.896764348348</v>
      </c>
      <c r="AA177" s="19">
        <v>36165.589260985318</v>
      </c>
      <c r="AB177" s="181">
        <v>231026.43875890784</v>
      </c>
    </row>
    <row r="178" spans="1:28" x14ac:dyDescent="0.2">
      <c r="A178" s="18" t="s">
        <v>359</v>
      </c>
      <c r="B178" s="18" t="s">
        <v>360</v>
      </c>
      <c r="D178" s="19">
        <v>51723</v>
      </c>
      <c r="E178" s="20">
        <v>0</v>
      </c>
      <c r="F178" s="20">
        <v>51723</v>
      </c>
      <c r="G178" s="21">
        <v>2.3035401080256257E-2</v>
      </c>
      <c r="I178" s="21">
        <v>3.0113825828652852E-2</v>
      </c>
      <c r="J178" s="19">
        <v>53937</v>
      </c>
      <c r="K178" s="21">
        <v>4.2804941708717514E-2</v>
      </c>
      <c r="L178" s="21">
        <v>3.2502698725956014E-2</v>
      </c>
      <c r="M178" s="19">
        <v>53937</v>
      </c>
      <c r="N178" s="21">
        <v>4.2804941708717514E-2</v>
      </c>
      <c r="O178" s="21">
        <v>3.2502698725956014E-2</v>
      </c>
      <c r="P178" s="21">
        <v>2.1725873851057509E-2</v>
      </c>
      <c r="R178" s="20">
        <v>-1584</v>
      </c>
      <c r="S178" s="20">
        <v>0</v>
      </c>
      <c r="T178" s="20">
        <v>52353</v>
      </c>
      <c r="V178" s="19">
        <v>360567.53125</v>
      </c>
      <c r="W178" s="19">
        <v>364165.25</v>
      </c>
      <c r="Y178" s="19">
        <v>50558.367721570539</v>
      </c>
      <c r="Z178" s="19">
        <v>50711.957582149887</v>
      </c>
      <c r="AA178" s="19">
        <v>52790.089181849071</v>
      </c>
      <c r="AB178" s="181">
        <v>337224.04513962741</v>
      </c>
    </row>
    <row r="179" spans="1:28" x14ac:dyDescent="0.2">
      <c r="A179" s="18" t="s">
        <v>361</v>
      </c>
      <c r="B179" s="18" t="s">
        <v>362</v>
      </c>
      <c r="D179" s="19">
        <v>45926</v>
      </c>
      <c r="E179" s="20">
        <v>0</v>
      </c>
      <c r="F179" s="20">
        <v>45926</v>
      </c>
      <c r="G179" s="21">
        <v>2.9499963962929643E-2</v>
      </c>
      <c r="I179" s="21">
        <v>3.675895784312222E-2</v>
      </c>
      <c r="J179" s="19">
        <v>47965</v>
      </c>
      <c r="K179" s="21">
        <v>4.4397509036275817E-2</v>
      </c>
      <c r="L179" s="21">
        <v>3.2501805274149698E-2</v>
      </c>
      <c r="M179" s="19">
        <v>47965</v>
      </c>
      <c r="N179" s="21">
        <v>4.4397509036275817E-2</v>
      </c>
      <c r="O179" s="21">
        <v>3.2501805274149698E-2</v>
      </c>
      <c r="P179" s="21">
        <v>2.8316006434687013E-2</v>
      </c>
      <c r="R179" s="20">
        <v>-1408</v>
      </c>
      <c r="S179" s="20">
        <v>0</v>
      </c>
      <c r="T179" s="20">
        <v>46557</v>
      </c>
      <c r="V179" s="19">
        <v>308253.96875</v>
      </c>
      <c r="W179" s="19">
        <v>311805.4375</v>
      </c>
      <c r="Y179" s="19">
        <v>44610.006418274832</v>
      </c>
      <c r="Z179" s="19">
        <v>44808.028168227516</v>
      </c>
      <c r="AA179" s="19">
        <v>46644.221912193359</v>
      </c>
      <c r="AB179" s="181">
        <v>297964.13378723018</v>
      </c>
    </row>
    <row r="180" spans="1:28" x14ac:dyDescent="0.2">
      <c r="A180" s="18" t="s">
        <v>363</v>
      </c>
      <c r="B180" s="18" t="s">
        <v>364</v>
      </c>
      <c r="D180" s="19">
        <v>65265</v>
      </c>
      <c r="E180" s="20">
        <v>0</v>
      </c>
      <c r="F180" s="20">
        <v>65265</v>
      </c>
      <c r="G180" s="21">
        <v>7.0894704429802502E-3</v>
      </c>
      <c r="I180" s="21">
        <v>1.4523723904460661E-2</v>
      </c>
      <c r="J180" s="19">
        <v>67727</v>
      </c>
      <c r="K180" s="21">
        <v>3.772312878265538E-2</v>
      </c>
      <c r="L180" s="21">
        <v>3.2498503394160272E-2</v>
      </c>
      <c r="M180" s="19">
        <v>67727</v>
      </c>
      <c r="N180" s="21">
        <v>3.772312878265538E-2</v>
      </c>
      <c r="O180" s="21">
        <v>3.2498503394160272E-2</v>
      </c>
      <c r="P180" s="21">
        <v>6.2586294058439851E-3</v>
      </c>
      <c r="R180" s="20">
        <v>-1989</v>
      </c>
      <c r="S180" s="20">
        <v>0</v>
      </c>
      <c r="T180" s="20">
        <v>65738</v>
      </c>
      <c r="V180" s="19">
        <v>421847.875</v>
      </c>
      <c r="W180" s="19">
        <v>423982.5</v>
      </c>
      <c r="Y180" s="19">
        <v>64805.56287743969</v>
      </c>
      <c r="Z180" s="19">
        <v>64656.203615105085</v>
      </c>
      <c r="AA180" s="19">
        <v>67305.758202531011</v>
      </c>
      <c r="AB180" s="181">
        <v>429950.40156232897</v>
      </c>
    </row>
    <row r="181" spans="1:28" x14ac:dyDescent="0.2">
      <c r="A181" s="18" t="s">
        <v>365</v>
      </c>
      <c r="B181" s="18" t="s">
        <v>366</v>
      </c>
      <c r="D181" s="19">
        <v>52917</v>
      </c>
      <c r="E181" s="20">
        <v>0</v>
      </c>
      <c r="F181" s="20">
        <v>52917</v>
      </c>
      <c r="G181" s="21">
        <v>1.6052574249937779E-2</v>
      </c>
      <c r="I181" s="21">
        <v>2.3869985267240823E-2</v>
      </c>
      <c r="J181" s="19">
        <v>55199</v>
      </c>
      <c r="K181" s="21">
        <v>4.3124137800706785E-2</v>
      </c>
      <c r="L181" s="21">
        <v>3.2507171184551042E-2</v>
      </c>
      <c r="M181" s="19">
        <v>55199</v>
      </c>
      <c r="N181" s="21">
        <v>4.3124137800706785E-2</v>
      </c>
      <c r="O181" s="21">
        <v>3.2507171184551042E-2</v>
      </c>
      <c r="P181" s="21">
        <v>1.5537274228617282E-2</v>
      </c>
      <c r="R181" s="20">
        <v>-1621</v>
      </c>
      <c r="S181" s="20">
        <v>0</v>
      </c>
      <c r="T181" s="20">
        <v>53578</v>
      </c>
      <c r="V181" s="19">
        <v>342115.71875</v>
      </c>
      <c r="W181" s="19">
        <v>345633.59375</v>
      </c>
      <c r="Y181" s="19">
        <v>52080.966419541786</v>
      </c>
      <c r="Z181" s="19">
        <v>52214.764245394574</v>
      </c>
      <c r="AA181" s="19">
        <v>54354.479545744005</v>
      </c>
      <c r="AB181" s="181">
        <v>347217.39909803466</v>
      </c>
    </row>
    <row r="182" spans="1:28" x14ac:dyDescent="0.2">
      <c r="A182" s="18" t="s">
        <v>367</v>
      </c>
      <c r="B182" s="18" t="s">
        <v>368</v>
      </c>
      <c r="D182" s="19">
        <v>52544</v>
      </c>
      <c r="E182" s="20">
        <v>0</v>
      </c>
      <c r="F182" s="20">
        <v>52544</v>
      </c>
      <c r="G182" s="21">
        <v>-1.2157577814274623E-2</v>
      </c>
      <c r="I182" s="21">
        <v>-5.0030221156854848E-3</v>
      </c>
      <c r="J182" s="19">
        <v>54726</v>
      </c>
      <c r="K182" s="21">
        <v>4.152710109622415E-2</v>
      </c>
      <c r="L182" s="21">
        <v>3.3543907311797794E-2</v>
      </c>
      <c r="M182" s="19">
        <v>54726</v>
      </c>
      <c r="N182" s="21">
        <v>4.152710109622415E-2</v>
      </c>
      <c r="O182" s="21">
        <v>3.3543907311797794E-2</v>
      </c>
      <c r="P182" s="21">
        <v>-1.2109810327286308E-2</v>
      </c>
      <c r="R182" s="20">
        <v>-1607</v>
      </c>
      <c r="S182" s="20">
        <v>0</v>
      </c>
      <c r="T182" s="20">
        <v>53119</v>
      </c>
      <c r="V182" s="19">
        <v>340549.5</v>
      </c>
      <c r="W182" s="19">
        <v>343179.9375</v>
      </c>
      <c r="Y182" s="19">
        <v>53190.669705943386</v>
      </c>
      <c r="Z182" s="19">
        <v>53216.096279220525</v>
      </c>
      <c r="AA182" s="19">
        <v>55396.84528918202</v>
      </c>
      <c r="AB182" s="181">
        <v>353876.05033285776</v>
      </c>
    </row>
    <row r="183" spans="1:28" ht="25.5" customHeight="1" x14ac:dyDescent="0.2">
      <c r="A183" s="22" t="s">
        <v>369</v>
      </c>
      <c r="B183" s="22" t="s">
        <v>370</v>
      </c>
      <c r="C183" s="54"/>
      <c r="D183" s="24">
        <v>303155</v>
      </c>
      <c r="E183" s="25">
        <v>0</v>
      </c>
      <c r="F183" s="25">
        <v>303155</v>
      </c>
      <c r="G183" s="26">
        <v>1.0815099300230502E-2</v>
      </c>
      <c r="H183" s="23"/>
      <c r="I183" s="26">
        <v>1.8292931076258956E-2</v>
      </c>
      <c r="J183" s="24">
        <v>315825</v>
      </c>
      <c r="K183" s="26">
        <v>4.1793801850538603E-2</v>
      </c>
      <c r="L183" s="26">
        <v>3.2636954047675193E-2</v>
      </c>
      <c r="M183" s="24">
        <v>315825</v>
      </c>
      <c r="N183" s="26">
        <v>4.1793801850538603E-2</v>
      </c>
      <c r="O183" s="26">
        <v>3.2636954047675193E-2</v>
      </c>
      <c r="P183" s="26">
        <v>1.0132563082841051E-2</v>
      </c>
      <c r="Q183" s="23"/>
      <c r="R183" s="25">
        <v>-9274</v>
      </c>
      <c r="S183" s="25">
        <v>0</v>
      </c>
      <c r="T183" s="25">
        <v>306551</v>
      </c>
      <c r="U183" s="23"/>
      <c r="V183" s="24">
        <v>2022327.96875</v>
      </c>
      <c r="W183" s="24">
        <v>2040260.84375</v>
      </c>
      <c r="X183" s="23"/>
      <c r="Y183" s="24">
        <v>299911.42812356964</v>
      </c>
      <c r="Z183" s="24">
        <v>300348.94665444596</v>
      </c>
      <c r="AA183" s="24">
        <v>312656.98339248484</v>
      </c>
      <c r="AB183" s="182">
        <f>SUM(AB177:AB182)</f>
        <v>1997258.4686789869</v>
      </c>
    </row>
    <row r="184" spans="1:28" x14ac:dyDescent="0.2">
      <c r="A184" s="18" t="s">
        <v>371</v>
      </c>
      <c r="B184" s="18" t="s">
        <v>372</v>
      </c>
      <c r="D184" s="19">
        <v>61245</v>
      </c>
      <c r="E184" s="20">
        <v>0</v>
      </c>
      <c r="F184" s="20">
        <v>61245</v>
      </c>
      <c r="G184" s="21">
        <v>-1.7852213834268493E-2</v>
      </c>
      <c r="I184" s="21">
        <v>-1.2152224780252685E-2</v>
      </c>
      <c r="J184" s="19">
        <v>63846</v>
      </c>
      <c r="K184" s="21">
        <v>4.2468772961057999E-2</v>
      </c>
      <c r="L184" s="21">
        <v>3.5048127679887742E-2</v>
      </c>
      <c r="M184" s="19">
        <v>63846</v>
      </c>
      <c r="N184" s="21">
        <v>4.2468772961057999E-2</v>
      </c>
      <c r="O184" s="21">
        <v>3.5048127679887742E-2</v>
      </c>
      <c r="P184" s="21">
        <v>-1.7780504365005889E-2</v>
      </c>
      <c r="R184" s="20">
        <v>-1875</v>
      </c>
      <c r="S184" s="20">
        <v>0</v>
      </c>
      <c r="T184" s="20">
        <v>61971</v>
      </c>
      <c r="V184" s="19">
        <v>422190.90625</v>
      </c>
      <c r="W184" s="19">
        <v>425217.75</v>
      </c>
      <c r="Y184" s="19">
        <v>62358.2325009337</v>
      </c>
      <c r="Z184" s="19">
        <v>62442.908460461083</v>
      </c>
      <c r="AA184" s="19">
        <v>65001.764151223921</v>
      </c>
      <c r="AB184" s="181">
        <v>415232.44586267153</v>
      </c>
    </row>
    <row r="185" spans="1:28" x14ac:dyDescent="0.2">
      <c r="A185" s="18" t="s">
        <v>373</v>
      </c>
      <c r="B185" s="18" t="s">
        <v>374</v>
      </c>
      <c r="D185" s="19">
        <v>30351</v>
      </c>
      <c r="E185" s="20">
        <v>0</v>
      </c>
      <c r="F185" s="20">
        <v>30351</v>
      </c>
      <c r="G185" s="21">
        <v>6.4563689615053876E-2</v>
      </c>
      <c r="I185" s="21">
        <v>7.1161287824101027E-2</v>
      </c>
      <c r="J185" s="19">
        <v>31506</v>
      </c>
      <c r="K185" s="21">
        <v>3.8054759316002773E-2</v>
      </c>
      <c r="L185" s="21">
        <v>2.8454156488370019E-2</v>
      </c>
      <c r="M185" s="19">
        <v>31558</v>
      </c>
      <c r="N185" s="21">
        <v>3.9768047181311994E-2</v>
      </c>
      <c r="O185" s="21">
        <v>3.0151598757696352E-2</v>
      </c>
      <c r="P185" s="21">
        <v>6.001982912454995E-2</v>
      </c>
      <c r="R185" s="20">
        <v>-927</v>
      </c>
      <c r="S185" s="20">
        <v>0</v>
      </c>
      <c r="T185" s="20">
        <v>30631</v>
      </c>
      <c r="V185" s="19">
        <v>216840.5625</v>
      </c>
      <c r="W185" s="19">
        <v>218864.765625</v>
      </c>
      <c r="Y185" s="19">
        <v>28510.271669114431</v>
      </c>
      <c r="Z185" s="19">
        <v>28599.172169212965</v>
      </c>
      <c r="AA185" s="19">
        <v>29771.14119276726</v>
      </c>
      <c r="AB185" s="181">
        <v>190178.58876623918</v>
      </c>
    </row>
    <row r="186" spans="1:28" x14ac:dyDescent="0.2">
      <c r="A186" s="18" t="s">
        <v>375</v>
      </c>
      <c r="B186" s="18" t="s">
        <v>376</v>
      </c>
      <c r="D186" s="19">
        <v>33606</v>
      </c>
      <c r="E186" s="20">
        <v>0</v>
      </c>
      <c r="F186" s="20">
        <v>33606</v>
      </c>
      <c r="G186" s="21">
        <v>9.6572156354553407E-2</v>
      </c>
      <c r="I186" s="21">
        <v>0.10284483253373988</v>
      </c>
      <c r="J186" s="19">
        <v>34562</v>
      </c>
      <c r="K186" s="21">
        <v>2.8447301077188625E-2</v>
      </c>
      <c r="L186" s="21">
        <v>2.2938406593566274E-2</v>
      </c>
      <c r="M186" s="19">
        <v>34736</v>
      </c>
      <c r="N186" s="21">
        <v>3.3624947925965598E-2</v>
      </c>
      <c r="O186" s="21">
        <v>2.8088319293852138E-2</v>
      </c>
      <c r="P186" s="21">
        <v>8.9187923317011863E-2</v>
      </c>
      <c r="R186" s="20">
        <v>-1020</v>
      </c>
      <c r="S186" s="20">
        <v>0</v>
      </c>
      <c r="T186" s="20">
        <v>33716</v>
      </c>
      <c r="V186" s="19">
        <v>229528.40625</v>
      </c>
      <c r="W186" s="19">
        <v>230764.5</v>
      </c>
      <c r="Y186" s="19">
        <v>30646.410092811264</v>
      </c>
      <c r="Z186" s="19">
        <v>30636.205118733218</v>
      </c>
      <c r="AA186" s="19">
        <v>31891.649968184571</v>
      </c>
      <c r="AB186" s="181">
        <v>203724.43720261904</v>
      </c>
    </row>
    <row r="187" spans="1:28" x14ac:dyDescent="0.2">
      <c r="A187" s="18" t="s">
        <v>377</v>
      </c>
      <c r="B187" s="18" t="s">
        <v>378</v>
      </c>
      <c r="D187" s="19">
        <v>30299</v>
      </c>
      <c r="E187" s="20">
        <v>0</v>
      </c>
      <c r="F187" s="20">
        <v>30299</v>
      </c>
      <c r="G187" s="21">
        <v>1.445732870375771E-2</v>
      </c>
      <c r="I187" s="21">
        <v>1.8657842825163806E-2</v>
      </c>
      <c r="J187" s="19">
        <v>31485</v>
      </c>
      <c r="K187" s="21">
        <v>3.9143206046404089E-2</v>
      </c>
      <c r="L187" s="21">
        <v>3.250176920159209E-2</v>
      </c>
      <c r="M187" s="19">
        <v>31641</v>
      </c>
      <c r="N187" s="21">
        <v>4.4291890821479329E-2</v>
      </c>
      <c r="O187" s="21">
        <v>3.7617547381533445E-2</v>
      </c>
      <c r="P187" s="21">
        <v>1.5368347060168874E-2</v>
      </c>
      <c r="R187" s="20">
        <v>-929</v>
      </c>
      <c r="S187" s="20">
        <v>0</v>
      </c>
      <c r="T187" s="20">
        <v>30712</v>
      </c>
      <c r="V187" s="19">
        <v>222806.078125</v>
      </c>
      <c r="W187" s="19">
        <v>224239.25</v>
      </c>
      <c r="Y187" s="19">
        <v>29867.200071111052</v>
      </c>
      <c r="Z187" s="19">
        <v>29935.365141837112</v>
      </c>
      <c r="AA187" s="19">
        <v>31162.090182948174</v>
      </c>
      <c r="AB187" s="181">
        <v>199063.99609025192</v>
      </c>
    </row>
    <row r="188" spans="1:28" x14ac:dyDescent="0.2">
      <c r="A188" s="18" t="s">
        <v>379</v>
      </c>
      <c r="B188" s="18" t="s">
        <v>380</v>
      </c>
      <c r="D188" s="19">
        <v>30335</v>
      </c>
      <c r="E188" s="20">
        <v>0</v>
      </c>
      <c r="F188" s="20">
        <v>30335</v>
      </c>
      <c r="G188" s="21">
        <v>7.4703986238501274E-2</v>
      </c>
      <c r="I188" s="21">
        <v>8.1215960497408979E-2</v>
      </c>
      <c r="J188" s="19">
        <v>31407</v>
      </c>
      <c r="K188" s="21">
        <v>3.5338717652876106E-2</v>
      </c>
      <c r="L188" s="21">
        <v>2.6524179804828352E-2</v>
      </c>
      <c r="M188" s="19">
        <v>31473</v>
      </c>
      <c r="N188" s="21">
        <v>3.7514422284489868E-2</v>
      </c>
      <c r="O188" s="21">
        <v>2.8681361193280575E-2</v>
      </c>
      <c r="P188" s="21">
        <v>6.8442853762216815E-2</v>
      </c>
      <c r="R188" s="20">
        <v>-924</v>
      </c>
      <c r="S188" s="20">
        <v>0</v>
      </c>
      <c r="T188" s="20">
        <v>30549</v>
      </c>
      <c r="V188" s="19">
        <v>201969.25</v>
      </c>
      <c r="W188" s="19">
        <v>203703.515625</v>
      </c>
      <c r="Y188" s="19">
        <v>28226.377112616363</v>
      </c>
      <c r="Z188" s="19">
        <v>28297.288520897069</v>
      </c>
      <c r="AA188" s="19">
        <v>29456.886616983589</v>
      </c>
      <c r="AB188" s="181">
        <v>188171.12484845053</v>
      </c>
    </row>
    <row r="189" spans="1:28" x14ac:dyDescent="0.2">
      <c r="A189" s="18" t="s">
        <v>381</v>
      </c>
      <c r="B189" s="18" t="s">
        <v>382</v>
      </c>
      <c r="D189" s="19">
        <v>57205</v>
      </c>
      <c r="E189" s="20">
        <v>0</v>
      </c>
      <c r="F189" s="20">
        <v>57205</v>
      </c>
      <c r="G189" s="21">
        <v>3.8352492856279508E-3</v>
      </c>
      <c r="I189" s="21">
        <v>1.0299535470792653E-2</v>
      </c>
      <c r="J189" s="19">
        <v>59335</v>
      </c>
      <c r="K189" s="21">
        <v>3.7234507473123069E-2</v>
      </c>
      <c r="L189" s="21">
        <v>3.2505922871771675E-2</v>
      </c>
      <c r="M189" s="19">
        <v>59547</v>
      </c>
      <c r="N189" s="21">
        <v>4.0940477231011352E-2</v>
      </c>
      <c r="O189" s="21">
        <v>3.6194997712065025E-2</v>
      </c>
      <c r="P189" s="21">
        <v>5.6564062400819015E-3</v>
      </c>
      <c r="R189" s="20">
        <v>-1748</v>
      </c>
      <c r="S189" s="20">
        <v>0</v>
      </c>
      <c r="T189" s="20">
        <v>57799</v>
      </c>
      <c r="V189" s="19">
        <v>411126.6875</v>
      </c>
      <c r="W189" s="19">
        <v>413009.53125</v>
      </c>
      <c r="Y189" s="19">
        <v>56986.442786014464</v>
      </c>
      <c r="Z189" s="19">
        <v>56881.133441412087</v>
      </c>
      <c r="AA189" s="19">
        <v>59212.072463827426</v>
      </c>
      <c r="AB189" s="181">
        <v>378247.79057615565</v>
      </c>
    </row>
    <row r="190" spans="1:28" ht="25.5" customHeight="1" x14ac:dyDescent="0.2">
      <c r="A190" s="22" t="s">
        <v>383</v>
      </c>
      <c r="B190" s="22" t="s">
        <v>384</v>
      </c>
      <c r="C190" s="54"/>
      <c r="D190" s="24">
        <v>243041</v>
      </c>
      <c r="E190" s="25">
        <v>0</v>
      </c>
      <c r="F190" s="25">
        <v>243041</v>
      </c>
      <c r="G190" s="26">
        <v>2.7245155473453631E-2</v>
      </c>
      <c r="H190" s="23"/>
      <c r="I190" s="26">
        <v>3.3217083119273072E-2</v>
      </c>
      <c r="J190" s="24">
        <v>252141</v>
      </c>
      <c r="K190" s="26">
        <v>3.744224225542192E-2</v>
      </c>
      <c r="L190" s="26">
        <v>3.0587174599369549E-2</v>
      </c>
      <c r="M190" s="24">
        <v>252801</v>
      </c>
      <c r="N190" s="26">
        <v>4.0157833451968994E-2</v>
      </c>
      <c r="O190" s="26">
        <v>3.328482208722594E-2</v>
      </c>
      <c r="P190" s="26">
        <v>2.5580153588997012E-2</v>
      </c>
      <c r="Q190" s="23"/>
      <c r="R190" s="25">
        <v>-7423</v>
      </c>
      <c r="S190" s="25">
        <v>0</v>
      </c>
      <c r="T190" s="25">
        <v>245378</v>
      </c>
      <c r="U190" s="23"/>
      <c r="V190" s="24">
        <v>1704461.890625</v>
      </c>
      <c r="W190" s="24">
        <v>1715799.3125</v>
      </c>
      <c r="X190" s="23"/>
      <c r="Y190" s="24">
        <v>236594.93423260126</v>
      </c>
      <c r="Z190" s="24">
        <v>236792.07285255354</v>
      </c>
      <c r="AA190" s="24">
        <v>246495.60457593494</v>
      </c>
      <c r="AB190" s="182">
        <f>SUM(AB184:AB189)</f>
        <v>1574618.3833463881</v>
      </c>
    </row>
    <row r="191" spans="1:28" ht="25.5" customHeight="1" x14ac:dyDescent="0.2">
      <c r="A191" s="22" t="s">
        <v>385</v>
      </c>
      <c r="B191" s="22" t="s">
        <v>386</v>
      </c>
      <c r="C191" s="54"/>
      <c r="D191" s="24">
        <v>1503358</v>
      </c>
      <c r="E191" s="25">
        <v>0</v>
      </c>
      <c r="F191" s="25">
        <v>1503358</v>
      </c>
      <c r="G191" s="26">
        <v>1.4308252024587187E-2</v>
      </c>
      <c r="H191" s="23"/>
      <c r="I191" s="26">
        <v>2.0991164709745824E-2</v>
      </c>
      <c r="J191" s="24">
        <v>1563512</v>
      </c>
      <c r="K191" s="26">
        <v>4.0013090694299036E-2</v>
      </c>
      <c r="L191" s="26">
        <v>3.237188547616876E-2</v>
      </c>
      <c r="M191" s="24">
        <v>1565100</v>
      </c>
      <c r="N191" s="26">
        <v>4.1069392652980818E-2</v>
      </c>
      <c r="O191" s="26">
        <v>3.3420426551731941E-2</v>
      </c>
      <c r="P191" s="26">
        <v>1.3577602644379905E-2</v>
      </c>
      <c r="Q191" s="23"/>
      <c r="R191" s="25">
        <v>-45955</v>
      </c>
      <c r="S191" s="25">
        <v>0</v>
      </c>
      <c r="T191" s="25">
        <v>1519145</v>
      </c>
      <c r="U191" s="23"/>
      <c r="V191" s="24">
        <v>10126068.765625</v>
      </c>
      <c r="W191" s="24">
        <v>10201017.890625</v>
      </c>
      <c r="X191" s="23"/>
      <c r="Y191" s="24">
        <v>1482151.0098130978</v>
      </c>
      <c r="Z191" s="24">
        <v>1483348.0534034262</v>
      </c>
      <c r="AA191" s="24">
        <v>1544134.3572674871</v>
      </c>
      <c r="AB191" s="182">
        <f>AB190+AB183+AB176+AB168+AB162</f>
        <v>9863958.221458368</v>
      </c>
    </row>
    <row r="192" spans="1:28" x14ac:dyDescent="0.2">
      <c r="A192" s="18" t="s">
        <v>387</v>
      </c>
      <c r="B192" s="18" t="s">
        <v>388</v>
      </c>
      <c r="D192" s="19">
        <v>20329</v>
      </c>
      <c r="E192" s="20">
        <v>0</v>
      </c>
      <c r="F192" s="20">
        <v>20329</v>
      </c>
      <c r="G192" s="21">
        <v>-2.5230657993889349E-2</v>
      </c>
      <c r="I192" s="21">
        <v>-2.0438166663472757E-2</v>
      </c>
      <c r="J192" s="19">
        <v>21270</v>
      </c>
      <c r="K192" s="21">
        <v>4.6288553298243995E-2</v>
      </c>
      <c r="L192" s="21">
        <v>3.6799055950577531E-2</v>
      </c>
      <c r="M192" s="19">
        <v>21342</v>
      </c>
      <c r="N192" s="21">
        <v>4.9830291701510099E-2</v>
      </c>
      <c r="O192" s="21">
        <v>4.0308671936869933E-2</v>
      </c>
      <c r="P192" s="21">
        <v>-2.1069062393251237E-2</v>
      </c>
      <c r="R192" s="20">
        <v>-627</v>
      </c>
      <c r="S192" s="20">
        <v>0</v>
      </c>
      <c r="T192" s="20">
        <v>20715</v>
      </c>
      <c r="V192" s="19">
        <v>137529.625</v>
      </c>
      <c r="W192" s="19">
        <v>138788.390625</v>
      </c>
      <c r="Y192" s="19">
        <v>20855.190170591723</v>
      </c>
      <c r="Z192" s="19">
        <v>20943.103618315752</v>
      </c>
      <c r="AA192" s="19">
        <v>21801.33365912009</v>
      </c>
      <c r="AB192" s="181">
        <v>139267.3139960336</v>
      </c>
    </row>
    <row r="193" spans="1:28" x14ac:dyDescent="0.2">
      <c r="A193" s="18" t="s">
        <v>389</v>
      </c>
      <c r="B193" s="18" t="s">
        <v>390</v>
      </c>
      <c r="D193" s="19">
        <v>32706</v>
      </c>
      <c r="E193" s="20">
        <v>0</v>
      </c>
      <c r="F193" s="20">
        <v>32706</v>
      </c>
      <c r="G193" s="21">
        <v>-3.1333695487545388E-2</v>
      </c>
      <c r="I193" s="21">
        <v>-2.6468324362252438E-2</v>
      </c>
      <c r="J193" s="19">
        <v>34215</v>
      </c>
      <c r="K193" s="21">
        <v>4.6138323243441581E-2</v>
      </c>
      <c r="L193" s="21">
        <v>3.8042147197544063E-2</v>
      </c>
      <c r="M193" s="19">
        <v>34279</v>
      </c>
      <c r="N193" s="21">
        <v>4.8095150736867875E-2</v>
      </c>
      <c r="O193" s="21">
        <v>3.9983830594318537E-2</v>
      </c>
      <c r="P193" s="21">
        <v>-2.7399130433608199E-2</v>
      </c>
      <c r="R193" s="20">
        <v>-1006</v>
      </c>
      <c r="S193" s="20">
        <v>0</v>
      </c>
      <c r="T193" s="20">
        <v>33273</v>
      </c>
      <c r="V193" s="19">
        <v>231243.75</v>
      </c>
      <c r="W193" s="19">
        <v>233047.328125</v>
      </c>
      <c r="Y193" s="19">
        <v>33763.949306011484</v>
      </c>
      <c r="Z193" s="19">
        <v>33857.233627454232</v>
      </c>
      <c r="AA193" s="19">
        <v>35244.673403677276</v>
      </c>
      <c r="AB193" s="181">
        <v>225143.6115948002</v>
      </c>
    </row>
    <row r="194" spans="1:28" x14ac:dyDescent="0.2">
      <c r="A194" s="18" t="s">
        <v>391</v>
      </c>
      <c r="B194" s="18" t="s">
        <v>392</v>
      </c>
      <c r="D194" s="19">
        <v>39593</v>
      </c>
      <c r="E194" s="20">
        <v>0</v>
      </c>
      <c r="F194" s="20">
        <v>39593</v>
      </c>
      <c r="G194" s="21">
        <v>-2.5478220632108473E-2</v>
      </c>
      <c r="I194" s="21">
        <v>-1.9041457497771863E-2</v>
      </c>
      <c r="J194" s="19">
        <v>41401</v>
      </c>
      <c r="K194" s="21">
        <v>4.5664637688480392E-2</v>
      </c>
      <c r="L194" s="21">
        <v>3.6474729180453469E-2</v>
      </c>
      <c r="M194" s="19">
        <v>41484</v>
      </c>
      <c r="N194" s="21">
        <v>4.7760967847851887E-2</v>
      </c>
      <c r="O194" s="21">
        <v>3.8552635572134175E-2</v>
      </c>
      <c r="P194" s="21">
        <v>-2.13280399360819E-2</v>
      </c>
      <c r="R194" s="20">
        <v>-1218</v>
      </c>
      <c r="S194" s="20">
        <v>0</v>
      </c>
      <c r="T194" s="20">
        <v>40266</v>
      </c>
      <c r="V194" s="19">
        <v>276750.8125</v>
      </c>
      <c r="W194" s="19">
        <v>279204.625</v>
      </c>
      <c r="Y194" s="19">
        <v>40628.132524325301</v>
      </c>
      <c r="Z194" s="19">
        <v>40719.408422602479</v>
      </c>
      <c r="AA194" s="19">
        <v>42388.054110889861</v>
      </c>
      <c r="AB194" s="181">
        <v>270775.65684027149</v>
      </c>
    </row>
    <row r="195" spans="1:28" x14ac:dyDescent="0.2">
      <c r="A195" s="18" t="s">
        <v>393</v>
      </c>
      <c r="B195" s="18" t="s">
        <v>394</v>
      </c>
      <c r="D195" s="19">
        <v>45695</v>
      </c>
      <c r="E195" s="20">
        <v>0</v>
      </c>
      <c r="F195" s="20">
        <v>45695</v>
      </c>
      <c r="G195" s="21">
        <v>7.220452250193965E-4</v>
      </c>
      <c r="I195" s="21">
        <v>6.3168537526832047E-3</v>
      </c>
      <c r="J195" s="19">
        <v>47568</v>
      </c>
      <c r="K195" s="21">
        <v>4.098916730495672E-2</v>
      </c>
      <c r="L195" s="21">
        <v>3.2495163946818062E-2</v>
      </c>
      <c r="M195" s="19">
        <v>47682</v>
      </c>
      <c r="N195" s="21">
        <v>4.3483969799759326E-2</v>
      </c>
      <c r="O195" s="21">
        <v>3.4969609975449512E-2</v>
      </c>
      <c r="P195" s="21">
        <v>5.0744303632566101E-4</v>
      </c>
      <c r="R195" s="20">
        <v>-1400</v>
      </c>
      <c r="S195" s="20">
        <v>0</v>
      </c>
      <c r="T195" s="20">
        <v>46282</v>
      </c>
      <c r="V195" s="19">
        <v>307258.8125</v>
      </c>
      <c r="W195" s="19">
        <v>309786.53125</v>
      </c>
      <c r="Y195" s="19">
        <v>45662.029949310403</v>
      </c>
      <c r="Z195" s="19">
        <v>45781.721528028138</v>
      </c>
      <c r="AA195" s="19">
        <v>47657.816372955058</v>
      </c>
      <c r="AB195" s="181">
        <v>304438.99354758655</v>
      </c>
    </row>
    <row r="196" spans="1:28" x14ac:dyDescent="0.2">
      <c r="A196" s="18" t="s">
        <v>395</v>
      </c>
      <c r="B196" s="18" t="s">
        <v>396</v>
      </c>
      <c r="D196" s="19">
        <v>33778</v>
      </c>
      <c r="E196" s="20">
        <v>0</v>
      </c>
      <c r="F196" s="20">
        <v>33778</v>
      </c>
      <c r="G196" s="21">
        <v>-1.1911739646186748E-2</v>
      </c>
      <c r="I196" s="21">
        <v>-9.0143808325863217E-3</v>
      </c>
      <c r="J196" s="19">
        <v>35133</v>
      </c>
      <c r="K196" s="21">
        <v>4.0114867665344223E-2</v>
      </c>
      <c r="L196" s="21">
        <v>3.4381763612418625E-2</v>
      </c>
      <c r="M196" s="19">
        <v>35413</v>
      </c>
      <c r="N196" s="21">
        <v>4.840428681390252E-2</v>
      </c>
      <c r="O196" s="21">
        <v>4.2625491555135619E-2</v>
      </c>
      <c r="P196" s="21">
        <v>-7.4470808733972937E-3</v>
      </c>
      <c r="R196" s="20">
        <v>-1040</v>
      </c>
      <c r="S196" s="20">
        <v>0</v>
      </c>
      <c r="T196" s="20">
        <v>34373</v>
      </c>
      <c r="V196" s="19">
        <v>209772.328125</v>
      </c>
      <c r="W196" s="19">
        <v>210935</v>
      </c>
      <c r="Y196" s="19">
        <v>34185.205264866541</v>
      </c>
      <c r="Z196" s="19">
        <v>34274.176452626445</v>
      </c>
      <c r="AA196" s="19">
        <v>35678.70218059676</v>
      </c>
      <c r="AB196" s="181">
        <v>227916.19527723349</v>
      </c>
    </row>
    <row r="197" spans="1:28" x14ac:dyDescent="0.2">
      <c r="A197" s="18" t="s">
        <v>397</v>
      </c>
      <c r="B197" s="18" t="s">
        <v>398</v>
      </c>
      <c r="D197" s="19">
        <v>17917</v>
      </c>
      <c r="E197" s="20">
        <v>0</v>
      </c>
      <c r="F197" s="20">
        <v>17917</v>
      </c>
      <c r="G197" s="21">
        <v>6.4133269103283652E-4</v>
      </c>
      <c r="I197" s="21">
        <v>5.5760835442981715E-3</v>
      </c>
      <c r="J197" s="19">
        <v>18679</v>
      </c>
      <c r="K197" s="21">
        <v>4.252944131271974E-2</v>
      </c>
      <c r="L197" s="21">
        <v>3.2491014079488956E-2</v>
      </c>
      <c r="M197" s="19">
        <v>18736</v>
      </c>
      <c r="N197" s="21">
        <v>4.5710777473907394E-2</v>
      </c>
      <c r="O197" s="21">
        <v>3.564171742562805E-2</v>
      </c>
      <c r="P197" s="21">
        <v>4.2019875439391896E-4</v>
      </c>
      <c r="R197" s="20">
        <v>-550</v>
      </c>
      <c r="S197" s="20">
        <v>0</v>
      </c>
      <c r="T197" s="20">
        <v>18186</v>
      </c>
      <c r="V197" s="19">
        <v>116668.421875</v>
      </c>
      <c r="W197" s="19">
        <v>117802.734375</v>
      </c>
      <c r="Y197" s="19">
        <v>17905.516606850197</v>
      </c>
      <c r="Z197" s="19">
        <v>17990.879961507591</v>
      </c>
      <c r="AA197" s="19">
        <v>18728.13046290736</v>
      </c>
      <c r="AB197" s="181">
        <v>119635.63635682964</v>
      </c>
    </row>
    <row r="198" spans="1:28" x14ac:dyDescent="0.2">
      <c r="A198" s="18" t="s">
        <v>399</v>
      </c>
      <c r="B198" s="18" t="s">
        <v>400</v>
      </c>
      <c r="D198" s="19">
        <v>25618</v>
      </c>
      <c r="E198" s="20">
        <v>0</v>
      </c>
      <c r="F198" s="20">
        <v>25618</v>
      </c>
      <c r="G198" s="21">
        <v>1.0975287380576848E-3</v>
      </c>
      <c r="I198" s="21">
        <v>5.8004990417666047E-3</v>
      </c>
      <c r="J198" s="19">
        <v>26686</v>
      </c>
      <c r="K198" s="21">
        <v>4.1689437114528882E-2</v>
      </c>
      <c r="L198" s="21">
        <v>3.2485736614584981E-2</v>
      </c>
      <c r="M198" s="19">
        <v>26782</v>
      </c>
      <c r="N198" s="21">
        <v>4.5436802248419061E-2</v>
      </c>
      <c r="O198" s="21">
        <v>3.6199992430930639E-2</v>
      </c>
      <c r="P198" s="21">
        <v>1.1828723871518676E-3</v>
      </c>
      <c r="R198" s="20">
        <v>-786</v>
      </c>
      <c r="S198" s="20">
        <v>0</v>
      </c>
      <c r="T198" s="20">
        <v>25996</v>
      </c>
      <c r="V198" s="19">
        <v>149464.4375</v>
      </c>
      <c r="W198" s="19">
        <v>150796.78125</v>
      </c>
      <c r="Y198" s="19">
        <v>25589.914333614423</v>
      </c>
      <c r="Z198" s="19">
        <v>25697.304703722795</v>
      </c>
      <c r="AA198" s="19">
        <v>26750.357740482352</v>
      </c>
      <c r="AB198" s="181">
        <v>170881.76939998928</v>
      </c>
    </row>
    <row r="199" spans="1:28" x14ac:dyDescent="0.2">
      <c r="A199" s="18" t="s">
        <v>401</v>
      </c>
      <c r="B199" s="18" t="s">
        <v>402</v>
      </c>
      <c r="D199" s="19">
        <v>71648</v>
      </c>
      <c r="E199" s="20">
        <v>0</v>
      </c>
      <c r="F199" s="20">
        <v>71648</v>
      </c>
      <c r="G199" s="21">
        <v>-1.140476178124461E-2</v>
      </c>
      <c r="I199" s="21">
        <v>-6.830852126893161E-3</v>
      </c>
      <c r="J199" s="19">
        <v>74597</v>
      </c>
      <c r="K199" s="21">
        <v>4.1159557838320593E-2</v>
      </c>
      <c r="L199" s="21">
        <v>3.3932902908781593E-2</v>
      </c>
      <c r="M199" s="19">
        <v>74597</v>
      </c>
      <c r="N199" s="21">
        <v>4.1159557838320593E-2</v>
      </c>
      <c r="O199" s="21">
        <v>3.3932902908781593E-2</v>
      </c>
      <c r="P199" s="21">
        <v>-1.3553455172228168E-2</v>
      </c>
      <c r="R199" s="20">
        <v>-2190</v>
      </c>
      <c r="S199" s="20">
        <v>839</v>
      </c>
      <c r="T199" s="20">
        <v>73246</v>
      </c>
      <c r="V199" s="19">
        <v>503703.3125</v>
      </c>
      <c r="W199" s="19">
        <v>507223.9375</v>
      </c>
      <c r="Y199" s="19">
        <v>72474.55503538021</v>
      </c>
      <c r="Z199" s="19">
        <v>72645.009691719213</v>
      </c>
      <c r="AA199" s="19">
        <v>75621.938554231776</v>
      </c>
      <c r="AB199" s="181">
        <v>483074.3121632504</v>
      </c>
    </row>
    <row r="200" spans="1:28" ht="25.5" customHeight="1" x14ac:dyDescent="0.2">
      <c r="A200" s="22" t="s">
        <v>403</v>
      </c>
      <c r="B200" s="22" t="s">
        <v>404</v>
      </c>
      <c r="C200" s="54"/>
      <c r="D200" s="24">
        <v>287284</v>
      </c>
      <c r="E200" s="25">
        <v>0</v>
      </c>
      <c r="F200" s="25">
        <v>287284</v>
      </c>
      <c r="G200" s="26">
        <v>-1.2988506943958145E-2</v>
      </c>
      <c r="H200" s="23"/>
      <c r="I200" s="26">
        <v>-8.1052979128837244E-3</v>
      </c>
      <c r="J200" s="24">
        <v>299549</v>
      </c>
      <c r="K200" s="26">
        <v>4.2692944960387669E-2</v>
      </c>
      <c r="L200" s="26">
        <v>3.4558514512541549E-2</v>
      </c>
      <c r="M200" s="24">
        <v>300315</v>
      </c>
      <c r="N200" s="26">
        <v>4.5359296027624341E-2</v>
      </c>
      <c r="O200" s="26">
        <v>3.7204064396255676E-2</v>
      </c>
      <c r="P200" s="26">
        <v>-1.1702355305285517E-2</v>
      </c>
      <c r="Q200" s="23"/>
      <c r="R200" s="25">
        <v>-8817</v>
      </c>
      <c r="S200" s="25">
        <v>839</v>
      </c>
      <c r="T200" s="25">
        <v>292337</v>
      </c>
      <c r="U200" s="23"/>
      <c r="V200" s="24">
        <v>1932391.5</v>
      </c>
      <c r="W200" s="24">
        <v>1947585.328125</v>
      </c>
      <c r="X200" s="23"/>
      <c r="Y200" s="24">
        <v>291064.49319095031</v>
      </c>
      <c r="Z200" s="24">
        <v>291908.83800597664</v>
      </c>
      <c r="AA200" s="24">
        <v>303871.00648486055</v>
      </c>
      <c r="AB200" s="182">
        <f>SUM(AB192:AB199)</f>
        <v>1941133.4891759949</v>
      </c>
    </row>
    <row r="201" spans="1:28" x14ac:dyDescent="0.2">
      <c r="A201" s="18" t="s">
        <v>405</v>
      </c>
      <c r="B201" s="18" t="s">
        <v>406</v>
      </c>
      <c r="D201" s="19">
        <v>48309</v>
      </c>
      <c r="E201" s="20">
        <v>0</v>
      </c>
      <c r="F201" s="20">
        <v>48309</v>
      </c>
      <c r="G201" s="21">
        <v>8.4257436770776017E-3</v>
      </c>
      <c r="I201" s="21">
        <v>1.5672415330595602E-2</v>
      </c>
      <c r="J201" s="19">
        <v>50128</v>
      </c>
      <c r="K201" s="21">
        <v>3.7653439317725468E-2</v>
      </c>
      <c r="L201" s="21">
        <v>3.2501363621219914E-2</v>
      </c>
      <c r="M201" s="19">
        <v>50128</v>
      </c>
      <c r="N201" s="21">
        <v>3.7653439317725468E-2</v>
      </c>
      <c r="O201" s="21">
        <v>3.2501363621219914E-2</v>
      </c>
      <c r="P201" s="21">
        <v>7.4007533972131334E-3</v>
      </c>
      <c r="R201" s="20">
        <v>-1472</v>
      </c>
      <c r="S201" s="20">
        <v>0</v>
      </c>
      <c r="T201" s="20">
        <v>48656</v>
      </c>
      <c r="V201" s="19">
        <v>323240.625</v>
      </c>
      <c r="W201" s="19">
        <v>324853.5625</v>
      </c>
      <c r="Y201" s="19">
        <v>47905.361701545087</v>
      </c>
      <c r="Z201" s="19">
        <v>47800.901366002225</v>
      </c>
      <c r="AA201" s="19">
        <v>49759.740431953775</v>
      </c>
      <c r="AB201" s="181">
        <v>317866.12247912033</v>
      </c>
    </row>
    <row r="202" spans="1:28" x14ac:dyDescent="0.2">
      <c r="A202" s="18" t="s">
        <v>407</v>
      </c>
      <c r="B202" s="18" t="s">
        <v>408</v>
      </c>
      <c r="D202" s="19">
        <v>80494</v>
      </c>
      <c r="E202" s="20">
        <v>0</v>
      </c>
      <c r="F202" s="20">
        <v>80494</v>
      </c>
      <c r="G202" s="21">
        <v>-3.1075101922464987E-2</v>
      </c>
      <c r="I202" s="21">
        <v>-2.7107359829442235E-2</v>
      </c>
      <c r="J202" s="19">
        <v>84224</v>
      </c>
      <c r="K202" s="21">
        <v>4.6338857554600432E-2</v>
      </c>
      <c r="L202" s="21">
        <v>3.817089416111985E-2</v>
      </c>
      <c r="M202" s="19">
        <v>84929</v>
      </c>
      <c r="N202" s="21">
        <v>5.5097274331006085E-2</v>
      </c>
      <c r="O202" s="21">
        <v>4.6860940708227439E-2</v>
      </c>
      <c r="P202" s="21">
        <v>-2.1610250403943265E-2</v>
      </c>
      <c r="R202" s="20">
        <v>-2494</v>
      </c>
      <c r="S202" s="20">
        <v>0</v>
      </c>
      <c r="T202" s="20">
        <v>82435</v>
      </c>
      <c r="V202" s="19">
        <v>527714.875</v>
      </c>
      <c r="W202" s="19">
        <v>531866.75</v>
      </c>
      <c r="Y202" s="19">
        <v>83075.582183624239</v>
      </c>
      <c r="Z202" s="19">
        <v>83387.719391177379</v>
      </c>
      <c r="AA202" s="19">
        <v>86804.875086911168</v>
      </c>
      <c r="AB202" s="181">
        <v>554511.1131335831</v>
      </c>
    </row>
    <row r="203" spans="1:28" x14ac:dyDescent="0.2">
      <c r="A203" s="18" t="s">
        <v>409</v>
      </c>
      <c r="B203" s="18" t="s">
        <v>410</v>
      </c>
      <c r="D203" s="19">
        <v>18669</v>
      </c>
      <c r="E203" s="20">
        <v>0</v>
      </c>
      <c r="F203" s="20">
        <v>18669</v>
      </c>
      <c r="G203" s="21">
        <v>2.3058169124667849E-4</v>
      </c>
      <c r="I203" s="21">
        <v>6.4648005603888947E-3</v>
      </c>
      <c r="J203" s="19">
        <v>19375</v>
      </c>
      <c r="K203" s="21">
        <v>3.7816701483743165E-2</v>
      </c>
      <c r="L203" s="21">
        <v>3.2488736350070768E-2</v>
      </c>
      <c r="M203" s="19">
        <v>19376</v>
      </c>
      <c r="N203" s="21">
        <v>3.7870266216722959E-2</v>
      </c>
      <c r="O203" s="21">
        <v>3.2542026091301857E-2</v>
      </c>
      <c r="P203" s="21">
        <v>-1.6925600444872568E-3</v>
      </c>
      <c r="R203" s="20">
        <v>-569</v>
      </c>
      <c r="S203" s="20">
        <v>0</v>
      </c>
      <c r="T203" s="20">
        <v>18807</v>
      </c>
      <c r="V203" s="19">
        <v>135874.75</v>
      </c>
      <c r="W203" s="19">
        <v>136575.90625</v>
      </c>
      <c r="Y203" s="19">
        <v>18664.696262769125</v>
      </c>
      <c r="Z203" s="19">
        <v>18644.802952361541</v>
      </c>
      <c r="AA203" s="19">
        <v>19408.850645111335</v>
      </c>
      <c r="AB203" s="181">
        <v>123984.08920107939</v>
      </c>
    </row>
    <row r="204" spans="1:28" x14ac:dyDescent="0.2">
      <c r="A204" s="18" t="s">
        <v>411</v>
      </c>
      <c r="B204" s="18" t="s">
        <v>412</v>
      </c>
      <c r="D204" s="19">
        <v>25803</v>
      </c>
      <c r="E204" s="20">
        <v>0</v>
      </c>
      <c r="F204" s="20">
        <v>25803</v>
      </c>
      <c r="G204" s="21">
        <v>-9.0774936387197913E-3</v>
      </c>
      <c r="I204" s="21">
        <v>-4.0839798977329034E-3</v>
      </c>
      <c r="J204" s="19">
        <v>26849</v>
      </c>
      <c r="K204" s="21">
        <v>4.0537921947060518E-2</v>
      </c>
      <c r="L204" s="21">
        <v>3.3372833685569425E-2</v>
      </c>
      <c r="M204" s="19">
        <v>26933</v>
      </c>
      <c r="N204" s="21">
        <v>4.3793357361547214E-2</v>
      </c>
      <c r="O204" s="21">
        <v>3.6605852346584422E-2</v>
      </c>
      <c r="P204" s="21">
        <v>-8.2679363593910482E-3</v>
      </c>
      <c r="R204" s="20">
        <v>-791</v>
      </c>
      <c r="S204" s="20">
        <v>0</v>
      </c>
      <c r="T204" s="20">
        <v>26142</v>
      </c>
      <c r="V204" s="19">
        <v>186638.5</v>
      </c>
      <c r="W204" s="19">
        <v>187932.59375</v>
      </c>
      <c r="Y204" s="19">
        <v>26039.372235826977</v>
      </c>
      <c r="Z204" s="19">
        <v>26088.454762297712</v>
      </c>
      <c r="AA204" s="19">
        <v>27157.536785823006</v>
      </c>
      <c r="AB204" s="181">
        <v>173482.83651114465</v>
      </c>
    </row>
    <row r="205" spans="1:28" x14ac:dyDescent="0.2">
      <c r="A205" s="18" t="s">
        <v>413</v>
      </c>
      <c r="B205" s="18" t="s">
        <v>414</v>
      </c>
      <c r="D205" s="19">
        <v>30767</v>
      </c>
      <c r="E205" s="20">
        <v>0</v>
      </c>
      <c r="F205" s="20">
        <v>30767</v>
      </c>
      <c r="G205" s="21">
        <v>-1.1984157527149653E-2</v>
      </c>
      <c r="I205" s="21">
        <v>-8.2999623712152193E-3</v>
      </c>
      <c r="J205" s="19">
        <v>32081</v>
      </c>
      <c r="K205" s="21">
        <v>4.2708096336984358E-2</v>
      </c>
      <c r="L205" s="21">
        <v>3.4237505574749694E-2</v>
      </c>
      <c r="M205" s="19">
        <v>32088</v>
      </c>
      <c r="N205" s="21">
        <v>4.2935612831930259E-2</v>
      </c>
      <c r="O205" s="21">
        <v>3.4463173806382974E-2</v>
      </c>
      <c r="P205" s="21">
        <v>-1.4507452930274667E-2</v>
      </c>
      <c r="R205" s="20">
        <v>-942</v>
      </c>
      <c r="S205" s="20">
        <v>0</v>
      </c>
      <c r="T205" s="20">
        <v>31146</v>
      </c>
      <c r="V205" s="19">
        <v>201453.15625</v>
      </c>
      <c r="W205" s="19">
        <v>203103.09375</v>
      </c>
      <c r="Y205" s="19">
        <v>31140.188929557014</v>
      </c>
      <c r="Z205" s="19">
        <v>31278.598441154376</v>
      </c>
      <c r="AA205" s="19">
        <v>32560.368006242992</v>
      </c>
      <c r="AB205" s="181">
        <v>207996.22013284059</v>
      </c>
    </row>
    <row r="206" spans="1:28" x14ac:dyDescent="0.2">
      <c r="A206" s="18" t="s">
        <v>415</v>
      </c>
      <c r="B206" s="18" t="s">
        <v>416</v>
      </c>
      <c r="D206" s="19">
        <v>34725</v>
      </c>
      <c r="E206" s="20">
        <v>0</v>
      </c>
      <c r="F206" s="20">
        <v>34725</v>
      </c>
      <c r="G206" s="21">
        <v>-1.9205614797917381E-2</v>
      </c>
      <c r="I206" s="21">
        <v>-1.4638122257763508E-2</v>
      </c>
      <c r="J206" s="19">
        <v>36215</v>
      </c>
      <c r="K206" s="21">
        <v>4.2908567314614787E-2</v>
      </c>
      <c r="L206" s="21">
        <v>3.5575156394678897E-2</v>
      </c>
      <c r="M206" s="19">
        <v>36777</v>
      </c>
      <c r="N206" s="21">
        <v>5.9092872570194466E-2</v>
      </c>
      <c r="O206" s="21">
        <v>5.164565861458259E-2</v>
      </c>
      <c r="P206" s="21">
        <v>-4.5414773760636962E-3</v>
      </c>
      <c r="R206" s="20">
        <v>-1080</v>
      </c>
      <c r="S206" s="20">
        <v>0</v>
      </c>
      <c r="T206" s="20">
        <v>35697</v>
      </c>
      <c r="V206" s="19">
        <v>192509.03125</v>
      </c>
      <c r="W206" s="19">
        <v>193872.28125</v>
      </c>
      <c r="Y206" s="19">
        <v>35404.974298303379</v>
      </c>
      <c r="Z206" s="19">
        <v>35490.41767247441</v>
      </c>
      <c r="AA206" s="19">
        <v>36944.783900246533</v>
      </c>
      <c r="AB206" s="181">
        <v>236003.94821712494</v>
      </c>
    </row>
    <row r="207" spans="1:28" x14ac:dyDescent="0.2">
      <c r="A207" s="18" t="s">
        <v>417</v>
      </c>
      <c r="B207" s="18" t="s">
        <v>418</v>
      </c>
      <c r="D207" s="19">
        <v>25692</v>
      </c>
      <c r="E207" s="20">
        <v>0</v>
      </c>
      <c r="F207" s="20">
        <v>25692</v>
      </c>
      <c r="G207" s="21">
        <v>-6.1019850266244013E-3</v>
      </c>
      <c r="I207" s="21">
        <v>-1.9012736533342567E-3</v>
      </c>
      <c r="J207" s="19">
        <v>26753</v>
      </c>
      <c r="K207" s="21">
        <v>4.1296901759302562E-2</v>
      </c>
      <c r="L207" s="21">
        <v>3.2891050769978669E-2</v>
      </c>
      <c r="M207" s="19">
        <v>26766</v>
      </c>
      <c r="N207" s="21">
        <v>4.180289584306407E-2</v>
      </c>
      <c r="O207" s="21">
        <v>3.3392960225367085E-2</v>
      </c>
      <c r="P207" s="21">
        <v>-9.1749453909659717E-3</v>
      </c>
      <c r="R207" s="20">
        <v>-786</v>
      </c>
      <c r="S207" s="20">
        <v>0</v>
      </c>
      <c r="T207" s="20">
        <v>25980</v>
      </c>
      <c r="V207" s="19">
        <v>174816.46875</v>
      </c>
      <c r="W207" s="19">
        <v>176239.15625</v>
      </c>
      <c r="Y207" s="19">
        <v>25849.734694045277</v>
      </c>
      <c r="Z207" s="19">
        <v>25950.424922492555</v>
      </c>
      <c r="AA207" s="19">
        <v>27013.850604092258</v>
      </c>
      <c r="AB207" s="181">
        <v>172564.96658167747</v>
      </c>
    </row>
    <row r="208" spans="1:28" x14ac:dyDescent="0.2">
      <c r="A208" s="18" t="s">
        <v>419</v>
      </c>
      <c r="B208" s="18" t="s">
        <v>420</v>
      </c>
      <c r="D208" s="19">
        <v>33667</v>
      </c>
      <c r="E208" s="20">
        <v>0</v>
      </c>
      <c r="F208" s="20">
        <v>33667</v>
      </c>
      <c r="G208" s="21">
        <v>-5.3043995297122892E-3</v>
      </c>
      <c r="I208" s="21">
        <v>-1.1500713545111729E-3</v>
      </c>
      <c r="J208" s="19">
        <v>35042</v>
      </c>
      <c r="K208" s="21">
        <v>4.0841179790298998E-2</v>
      </c>
      <c r="L208" s="21">
        <v>3.2739289823809248E-2</v>
      </c>
      <c r="M208" s="19">
        <v>35042</v>
      </c>
      <c r="N208" s="21">
        <v>4.0841179790298998E-2</v>
      </c>
      <c r="O208" s="21">
        <v>3.2739289823809248E-2</v>
      </c>
      <c r="P208" s="21">
        <v>-9.0564333761644633E-3</v>
      </c>
      <c r="R208" s="20">
        <v>-1029</v>
      </c>
      <c r="S208" s="20">
        <v>0</v>
      </c>
      <c r="T208" s="20">
        <v>34013</v>
      </c>
      <c r="V208" s="19">
        <v>246907.328125</v>
      </c>
      <c r="W208" s="19">
        <v>248844.328125</v>
      </c>
      <c r="Y208" s="19">
        <v>33846.535547239167</v>
      </c>
      <c r="Z208" s="19">
        <v>33970.187392165462</v>
      </c>
      <c r="AA208" s="19">
        <v>35362.255914722562</v>
      </c>
      <c r="AB208" s="181">
        <v>225894.73080347924</v>
      </c>
    </row>
    <row r="209" spans="1:28" ht="25.5" customHeight="1" x14ac:dyDescent="0.2">
      <c r="A209" s="22" t="s">
        <v>421</v>
      </c>
      <c r="B209" s="22" t="s">
        <v>422</v>
      </c>
      <c r="C209" s="54"/>
      <c r="D209" s="24">
        <v>298126</v>
      </c>
      <c r="E209" s="25">
        <v>0</v>
      </c>
      <c r="F209" s="25">
        <v>298126</v>
      </c>
      <c r="G209" s="26">
        <v>-1.2587323519059224E-2</v>
      </c>
      <c r="H209" s="23"/>
      <c r="I209" s="26">
        <v>-7.822976484536337E-3</v>
      </c>
      <c r="J209" s="24">
        <v>310667</v>
      </c>
      <c r="K209" s="26">
        <v>4.2066106277211635E-2</v>
      </c>
      <c r="L209" s="26">
        <v>3.4714463596208223E-2</v>
      </c>
      <c r="M209" s="24">
        <v>312039</v>
      </c>
      <c r="N209" s="26">
        <v>4.6668187276520667E-2</v>
      </c>
      <c r="O209" s="26">
        <v>3.9284077504521564E-2</v>
      </c>
      <c r="P209" s="26">
        <v>-9.4385576044710984E-3</v>
      </c>
      <c r="Q209" s="23"/>
      <c r="R209" s="25">
        <v>-9163</v>
      </c>
      <c r="S209" s="25">
        <v>0</v>
      </c>
      <c r="T209" s="25">
        <v>302876</v>
      </c>
      <c r="U209" s="23"/>
      <c r="V209" s="24">
        <v>1989154.734375</v>
      </c>
      <c r="W209" s="24">
        <v>2003287.671875</v>
      </c>
      <c r="X209" s="23"/>
      <c r="Y209" s="24">
        <v>301926.44585291028</v>
      </c>
      <c r="Z209" s="24">
        <v>302611.50690012565</v>
      </c>
      <c r="AA209" s="24">
        <v>315012.26137510361</v>
      </c>
      <c r="AB209" s="182">
        <f>SUM(AB201:AB208)</f>
        <v>2012304.0270600498</v>
      </c>
    </row>
    <row r="210" spans="1:28" x14ac:dyDescent="0.2">
      <c r="A210" s="18" t="s">
        <v>423</v>
      </c>
      <c r="B210" s="18" t="s">
        <v>521</v>
      </c>
      <c r="D210" s="19">
        <v>65621</v>
      </c>
      <c r="E210" s="20">
        <v>0</v>
      </c>
      <c r="F210" s="20">
        <v>65621</v>
      </c>
      <c r="G210" s="21">
        <v>9.2782356914538067E-3</v>
      </c>
      <c r="I210" s="21">
        <v>1.4075928792104175E-2</v>
      </c>
      <c r="J210" s="19">
        <v>68080</v>
      </c>
      <c r="K210" s="21">
        <v>3.7472760244434022E-2</v>
      </c>
      <c r="L210" s="21">
        <v>3.2497507237004397E-2</v>
      </c>
      <c r="M210" s="19">
        <v>68135</v>
      </c>
      <c r="N210" s="21">
        <v>3.8310906569543279E-2</v>
      </c>
      <c r="O210" s="21">
        <v>3.3331634189090575E-2</v>
      </c>
      <c r="P210" s="21">
        <v>6.6260816366410236E-3</v>
      </c>
      <c r="R210" s="20">
        <v>-2000</v>
      </c>
      <c r="S210" s="20">
        <v>0</v>
      </c>
      <c r="T210" s="20">
        <v>66135</v>
      </c>
      <c r="V210" s="19">
        <v>467395.375</v>
      </c>
      <c r="W210" s="19">
        <v>469647.59375</v>
      </c>
      <c r="Y210" s="19">
        <v>65017.749991451303</v>
      </c>
      <c r="Z210" s="19">
        <v>65021.960708075232</v>
      </c>
      <c r="AA210" s="19">
        <v>67686.503700779824</v>
      </c>
      <c r="AB210" s="181">
        <v>432382.61069624178</v>
      </c>
    </row>
    <row r="211" spans="1:28" x14ac:dyDescent="0.2">
      <c r="A211" s="18" t="s">
        <v>425</v>
      </c>
      <c r="B211" s="18" t="s">
        <v>426</v>
      </c>
      <c r="D211" s="19">
        <v>32591</v>
      </c>
      <c r="E211" s="20">
        <v>0</v>
      </c>
      <c r="F211" s="20">
        <v>32591</v>
      </c>
      <c r="G211" s="21">
        <v>7.6769097901661087E-3</v>
      </c>
      <c r="I211" s="21">
        <v>1.0244888669425967E-2</v>
      </c>
      <c r="J211" s="19">
        <v>33724</v>
      </c>
      <c r="K211" s="21">
        <v>3.4764198705163896E-2</v>
      </c>
      <c r="L211" s="21">
        <v>3.2498599864859701E-2</v>
      </c>
      <c r="M211" s="19">
        <v>33750</v>
      </c>
      <c r="N211" s="21">
        <v>3.5561964959651471E-2</v>
      </c>
      <c r="O211" s="21">
        <v>3.329461942352685E-2</v>
      </c>
      <c r="P211" s="21">
        <v>2.7872640887478539E-3</v>
      </c>
      <c r="R211" s="20">
        <v>-991</v>
      </c>
      <c r="S211" s="20">
        <v>0</v>
      </c>
      <c r="T211" s="20">
        <v>32759</v>
      </c>
      <c r="V211" s="19">
        <v>229046.4375</v>
      </c>
      <c r="W211" s="19">
        <v>229549.03125</v>
      </c>
      <c r="Y211" s="19">
        <v>32342.707948708077</v>
      </c>
      <c r="Z211" s="19">
        <v>32331.283624810054</v>
      </c>
      <c r="AA211" s="19">
        <v>33656.191306607063</v>
      </c>
      <c r="AB211" s="181">
        <v>214996.35920883383</v>
      </c>
    </row>
    <row r="212" spans="1:28" x14ac:dyDescent="0.2">
      <c r="A212" s="18" t="s">
        <v>427</v>
      </c>
      <c r="B212" s="18" t="s">
        <v>428</v>
      </c>
      <c r="D212" s="19">
        <v>13375</v>
      </c>
      <c r="E212" s="20">
        <v>0</v>
      </c>
      <c r="F212" s="20">
        <v>13375</v>
      </c>
      <c r="G212" s="21">
        <v>-4.1670603004874684E-2</v>
      </c>
      <c r="I212" s="21">
        <v>-3.8374651658232062E-2</v>
      </c>
      <c r="J212" s="19">
        <v>13957</v>
      </c>
      <c r="K212" s="21">
        <v>4.3514018691588774E-2</v>
      </c>
      <c r="L212" s="21">
        <v>4.0546421289221035E-2</v>
      </c>
      <c r="M212" s="19">
        <v>13957</v>
      </c>
      <c r="N212" s="21">
        <v>4.3514018691588774E-2</v>
      </c>
      <c r="O212" s="21">
        <v>4.0546421289221035E-2</v>
      </c>
      <c r="P212" s="21">
        <v>-3.8774369497721728E-2</v>
      </c>
      <c r="R212" s="20">
        <v>-410</v>
      </c>
      <c r="S212" s="20">
        <v>0</v>
      </c>
      <c r="T212" s="20">
        <v>13547</v>
      </c>
      <c r="V212" s="19">
        <v>97835.65625</v>
      </c>
      <c r="W212" s="19">
        <v>98114.6796875</v>
      </c>
      <c r="Y212" s="19">
        <v>13956.579065546535</v>
      </c>
      <c r="Z212" s="19">
        <v>13948.41036193223</v>
      </c>
      <c r="AA212" s="19">
        <v>14520.004000212642</v>
      </c>
      <c r="AB212" s="181">
        <v>92754.0483504023</v>
      </c>
    </row>
    <row r="213" spans="1:28" ht="25.5" customHeight="1" x14ac:dyDescent="0.2">
      <c r="A213" s="22" t="s">
        <v>429</v>
      </c>
      <c r="B213" s="22" t="s">
        <v>430</v>
      </c>
      <c r="C213" s="54"/>
      <c r="D213" s="24">
        <v>111587</v>
      </c>
      <c r="E213" s="25">
        <v>0</v>
      </c>
      <c r="F213" s="25">
        <v>111587</v>
      </c>
      <c r="G213" s="26">
        <v>2.4251722966741607E-3</v>
      </c>
      <c r="H213" s="23"/>
      <c r="I213" s="26">
        <v>6.3931209247345411E-3</v>
      </c>
      <c r="J213" s="24">
        <v>115761</v>
      </c>
      <c r="K213" s="26">
        <v>3.7405790997159238E-2</v>
      </c>
      <c r="L213" s="26">
        <v>3.345837553723241E-2</v>
      </c>
      <c r="M213" s="24">
        <v>115842</v>
      </c>
      <c r="N213" s="26">
        <v>3.8131682005968504E-2</v>
      </c>
      <c r="O213" s="26">
        <v>3.4181504470280011E-2</v>
      </c>
      <c r="P213" s="26">
        <v>-1.7865117744386705E-4</v>
      </c>
      <c r="Q213" s="23"/>
      <c r="R213" s="25">
        <v>-3401</v>
      </c>
      <c r="S213" s="25">
        <v>0</v>
      </c>
      <c r="T213" s="25">
        <v>112441</v>
      </c>
      <c r="U213" s="23"/>
      <c r="V213" s="24">
        <v>794277.46875</v>
      </c>
      <c r="W213" s="24">
        <v>797311.3046875</v>
      </c>
      <c r="X213" s="23"/>
      <c r="Y213" s="24">
        <v>111317.03700570592</v>
      </c>
      <c r="Z213" s="24">
        <v>111301.65469481751</v>
      </c>
      <c r="AA213" s="24">
        <v>115862.69900759953</v>
      </c>
      <c r="AB213" s="182">
        <f>SUM(AB210:AB212)</f>
        <v>740133.01825547789</v>
      </c>
    </row>
    <row r="214" spans="1:28" x14ac:dyDescent="0.2">
      <c r="A214" s="18" t="s">
        <v>431</v>
      </c>
      <c r="B214" s="18" t="s">
        <v>432</v>
      </c>
      <c r="D214" s="19">
        <v>32155</v>
      </c>
      <c r="E214" s="20">
        <v>0</v>
      </c>
      <c r="F214" s="20">
        <v>32155</v>
      </c>
      <c r="G214" s="21">
        <v>-1.1975967289232337E-2</v>
      </c>
      <c r="I214" s="21">
        <v>-7.07394794524141E-3</v>
      </c>
      <c r="J214" s="19">
        <v>33392</v>
      </c>
      <c r="K214" s="21">
        <v>3.8469911366816989E-2</v>
      </c>
      <c r="L214" s="21">
        <v>3.3974839690234626E-2</v>
      </c>
      <c r="M214" s="19">
        <v>33740</v>
      </c>
      <c r="N214" s="21">
        <v>4.9292489503965253E-2</v>
      </c>
      <c r="O214" s="21">
        <v>4.475057172821395E-2</v>
      </c>
      <c r="P214" s="21">
        <v>-3.4765956214546367E-3</v>
      </c>
      <c r="R214" s="20">
        <v>-991</v>
      </c>
      <c r="S214" s="20">
        <v>0</v>
      </c>
      <c r="T214" s="20">
        <v>32749</v>
      </c>
      <c r="V214" s="19">
        <v>229021.34375</v>
      </c>
      <c r="W214" s="19">
        <v>230016.984375</v>
      </c>
      <c r="Y214" s="19">
        <v>32544.754920362342</v>
      </c>
      <c r="Z214" s="19">
        <v>32524.86892692238</v>
      </c>
      <c r="AA214" s="19">
        <v>33857.709564825556</v>
      </c>
      <c r="AB214" s="181">
        <v>216283.66148960547</v>
      </c>
    </row>
    <row r="215" spans="1:28" x14ac:dyDescent="0.2">
      <c r="A215" s="18" t="s">
        <v>433</v>
      </c>
      <c r="B215" s="18" t="s">
        <v>434</v>
      </c>
      <c r="D215" s="19">
        <v>53222</v>
      </c>
      <c r="E215" s="20">
        <v>0</v>
      </c>
      <c r="F215" s="20">
        <v>53222</v>
      </c>
      <c r="G215" s="21">
        <v>3.1210928427261031E-4</v>
      </c>
      <c r="I215" s="21">
        <v>5.2344858727912946E-3</v>
      </c>
      <c r="J215" s="19">
        <v>55193</v>
      </c>
      <c r="K215" s="21">
        <v>3.7033557551388485E-2</v>
      </c>
      <c r="L215" s="21">
        <v>3.2503207442886151E-2</v>
      </c>
      <c r="M215" s="19">
        <v>55381</v>
      </c>
      <c r="N215" s="21">
        <v>4.0565931381759457E-2</v>
      </c>
      <c r="O215" s="21">
        <v>3.602014986310742E-2</v>
      </c>
      <c r="P215" s="21">
        <v>4.4579056207205703E-4</v>
      </c>
      <c r="R215" s="20">
        <v>-1626</v>
      </c>
      <c r="S215" s="20">
        <v>0</v>
      </c>
      <c r="T215" s="20">
        <v>53755</v>
      </c>
      <c r="V215" s="19">
        <v>377786.0625</v>
      </c>
      <c r="W215" s="19">
        <v>379443.6875</v>
      </c>
      <c r="Y215" s="19">
        <v>53205.394102527214</v>
      </c>
      <c r="Z215" s="19">
        <v>53177.168874774572</v>
      </c>
      <c r="AA215" s="19">
        <v>55356.322673800998</v>
      </c>
      <c r="AB215" s="181">
        <v>353617.19113238639</v>
      </c>
    </row>
    <row r="216" spans="1:28" x14ac:dyDescent="0.2">
      <c r="A216" s="18" t="s">
        <v>435</v>
      </c>
      <c r="B216" s="18" t="s">
        <v>436</v>
      </c>
      <c r="D216" s="19">
        <v>43853</v>
      </c>
      <c r="E216" s="20">
        <v>0</v>
      </c>
      <c r="F216" s="20">
        <v>43853</v>
      </c>
      <c r="G216" s="21">
        <v>-1.3116524446290412E-2</v>
      </c>
      <c r="I216" s="21">
        <v>-8.6582446756992004E-3</v>
      </c>
      <c r="J216" s="19">
        <v>45629</v>
      </c>
      <c r="K216" s="21">
        <v>4.0498939639249221E-2</v>
      </c>
      <c r="L216" s="21">
        <v>3.4314705970372561E-2</v>
      </c>
      <c r="M216" s="19">
        <v>45997</v>
      </c>
      <c r="N216" s="21">
        <v>4.8890611816751361E-2</v>
      </c>
      <c r="O216" s="21">
        <v>4.265650201668314E-2</v>
      </c>
      <c r="P216" s="21">
        <v>-7.0608496880288918E-3</v>
      </c>
      <c r="R216" s="20">
        <v>-1350</v>
      </c>
      <c r="S216" s="20">
        <v>0</v>
      </c>
      <c r="T216" s="20">
        <v>44647</v>
      </c>
      <c r="V216" s="19">
        <v>313306.78125</v>
      </c>
      <c r="W216" s="19">
        <v>315180.0625</v>
      </c>
      <c r="Y216" s="19">
        <v>44435.843831912825</v>
      </c>
      <c r="Z216" s="19">
        <v>44500.49607021753</v>
      </c>
      <c r="AA216" s="19">
        <v>46324.087418194984</v>
      </c>
      <c r="AB216" s="181">
        <v>295919.10884546558</v>
      </c>
    </row>
    <row r="217" spans="1:28" ht="25.5" customHeight="1" x14ac:dyDescent="0.2">
      <c r="A217" s="22" t="s">
        <v>437</v>
      </c>
      <c r="B217" s="22" t="s">
        <v>438</v>
      </c>
      <c r="C217" s="54"/>
      <c r="D217" s="24">
        <v>129230</v>
      </c>
      <c r="E217" s="25">
        <v>0</v>
      </c>
      <c r="F217" s="25">
        <v>129230</v>
      </c>
      <c r="G217" s="26">
        <v>-7.3432850480973366E-3</v>
      </c>
      <c r="H217" s="23"/>
      <c r="I217" s="26">
        <v>-2.5865898185684078E-3</v>
      </c>
      <c r="J217" s="24">
        <v>134214</v>
      </c>
      <c r="K217" s="26">
        <v>3.8566896231525094E-2</v>
      </c>
      <c r="L217" s="26">
        <v>3.3482627754219729E-2</v>
      </c>
      <c r="M217" s="24">
        <v>135118</v>
      </c>
      <c r="N217" s="26">
        <v>4.5562175965333074E-2</v>
      </c>
      <c r="O217" s="26">
        <v>4.0443662336974162E-2</v>
      </c>
      <c r="P217" s="26">
        <v>-3.0996420629507693E-3</v>
      </c>
      <c r="Q217" s="23"/>
      <c r="R217" s="25">
        <v>-3967</v>
      </c>
      <c r="S217" s="25">
        <v>0</v>
      </c>
      <c r="T217" s="25">
        <v>131151</v>
      </c>
      <c r="U217" s="23"/>
      <c r="V217" s="24">
        <v>920114.1875</v>
      </c>
      <c r="W217" s="24">
        <v>924640.734375</v>
      </c>
      <c r="X217" s="23"/>
      <c r="Y217" s="24">
        <v>130185.99285480237</v>
      </c>
      <c r="Z217" s="24">
        <v>130202.53387191448</v>
      </c>
      <c r="AA217" s="24">
        <v>135538.11965682154</v>
      </c>
      <c r="AB217" s="182">
        <f>SUM(AB214:AB216)</f>
        <v>865819.96146745747</v>
      </c>
    </row>
    <row r="218" spans="1:28" x14ac:dyDescent="0.2">
      <c r="A218" s="18" t="s">
        <v>439</v>
      </c>
      <c r="B218" s="18" t="s">
        <v>440</v>
      </c>
      <c r="D218" s="19">
        <v>29695</v>
      </c>
      <c r="E218" s="20">
        <v>0</v>
      </c>
      <c r="F218" s="20">
        <v>29695</v>
      </c>
      <c r="G218" s="21">
        <v>-1.4472527063170815E-2</v>
      </c>
      <c r="I218" s="21">
        <v>-1.1393663810007837E-2</v>
      </c>
      <c r="J218" s="19">
        <v>30882</v>
      </c>
      <c r="K218" s="21">
        <v>3.9973059437615754E-2</v>
      </c>
      <c r="L218" s="21">
        <v>3.488983293785819E-2</v>
      </c>
      <c r="M218" s="19">
        <v>30882</v>
      </c>
      <c r="N218" s="21">
        <v>3.9973059437615754E-2</v>
      </c>
      <c r="O218" s="21">
        <v>3.488983293785819E-2</v>
      </c>
      <c r="P218" s="21">
        <v>-1.7176596070868411E-2</v>
      </c>
      <c r="R218" s="20">
        <v>-907</v>
      </c>
      <c r="S218" s="20">
        <v>0</v>
      </c>
      <c r="T218" s="20">
        <v>29975</v>
      </c>
      <c r="V218" s="19">
        <v>207959.96875</v>
      </c>
      <c r="W218" s="19">
        <v>208981.4375</v>
      </c>
      <c r="Y218" s="19">
        <v>30131.072766049012</v>
      </c>
      <c r="Z218" s="19">
        <v>30184.772619621148</v>
      </c>
      <c r="AA218" s="19">
        <v>31421.718160698998</v>
      </c>
      <c r="AB218" s="181">
        <v>200722.50431112188</v>
      </c>
    </row>
    <row r="219" spans="1:28" x14ac:dyDescent="0.2">
      <c r="A219" s="18" t="s">
        <v>441</v>
      </c>
      <c r="B219" s="18" t="s">
        <v>442</v>
      </c>
      <c r="D219" s="19">
        <v>23701</v>
      </c>
      <c r="E219" s="20">
        <v>0</v>
      </c>
      <c r="F219" s="20">
        <v>23701</v>
      </c>
      <c r="G219" s="21">
        <v>1.7367979882010331E-3</v>
      </c>
      <c r="I219" s="21">
        <v>4.7060062119650414E-3</v>
      </c>
      <c r="J219" s="19">
        <v>24570</v>
      </c>
      <c r="K219" s="21">
        <v>3.6665119615206132E-2</v>
      </c>
      <c r="L219" s="21">
        <v>3.2499257720637331E-2</v>
      </c>
      <c r="M219" s="19">
        <v>24703</v>
      </c>
      <c r="N219" s="21">
        <v>4.2276697185772649E-2</v>
      </c>
      <c r="O219" s="21">
        <v>3.8088285041631975E-2</v>
      </c>
      <c r="P219" s="21">
        <v>1.9158990616399141E-3</v>
      </c>
      <c r="R219" s="20">
        <v>-725</v>
      </c>
      <c r="S219" s="20">
        <v>0</v>
      </c>
      <c r="T219" s="20">
        <v>23978</v>
      </c>
      <c r="V219" s="19">
        <v>146175.921875</v>
      </c>
      <c r="W219" s="19">
        <v>146765.703125</v>
      </c>
      <c r="Y219" s="19">
        <v>23659.907520217861</v>
      </c>
      <c r="Z219" s="19">
        <v>23685.164744814676</v>
      </c>
      <c r="AA219" s="19">
        <v>24655.762048627017</v>
      </c>
      <c r="AB219" s="181">
        <v>157501.45421040332</v>
      </c>
    </row>
    <row r="220" spans="1:28" x14ac:dyDescent="0.2">
      <c r="A220" s="18" t="s">
        <v>443</v>
      </c>
      <c r="B220" s="18" t="s">
        <v>444</v>
      </c>
      <c r="D220" s="19">
        <v>32854</v>
      </c>
      <c r="E220" s="20">
        <v>0</v>
      </c>
      <c r="F220" s="20">
        <v>32854</v>
      </c>
      <c r="G220" s="21">
        <v>1.1410634464840363E-2</v>
      </c>
      <c r="I220" s="21">
        <v>1.4328706204211894E-2</v>
      </c>
      <c r="J220" s="19">
        <v>34082</v>
      </c>
      <c r="K220" s="21">
        <v>3.7377488281487903E-2</v>
      </c>
      <c r="L220" s="21">
        <v>3.2498803923000974E-2</v>
      </c>
      <c r="M220" s="19">
        <v>34082</v>
      </c>
      <c r="N220" s="21">
        <v>3.7377488281487903E-2</v>
      </c>
      <c r="O220" s="21">
        <v>3.2498803923000974E-2</v>
      </c>
      <c r="P220" s="21">
        <v>6.0654933054453686E-3</v>
      </c>
      <c r="R220" s="20">
        <v>-1001</v>
      </c>
      <c r="S220" s="20">
        <v>0</v>
      </c>
      <c r="T220" s="20">
        <v>33081</v>
      </c>
      <c r="V220" s="19">
        <v>229643.46875</v>
      </c>
      <c r="W220" s="19">
        <v>230728.5625</v>
      </c>
      <c r="Y220" s="19">
        <v>32483.344430507965</v>
      </c>
      <c r="Z220" s="19">
        <v>32542.940967212606</v>
      </c>
      <c r="AA220" s="19">
        <v>33876.522181496359</v>
      </c>
      <c r="AB220" s="181">
        <v>216403.83682538744</v>
      </c>
    </row>
    <row r="221" spans="1:28" x14ac:dyDescent="0.2">
      <c r="A221" s="18" t="s">
        <v>445</v>
      </c>
      <c r="B221" s="18" t="s">
        <v>446</v>
      </c>
      <c r="D221" s="19">
        <v>35238</v>
      </c>
      <c r="E221" s="20">
        <v>0</v>
      </c>
      <c r="F221" s="20">
        <v>35238</v>
      </c>
      <c r="G221" s="21">
        <v>-3.311586218678586E-2</v>
      </c>
      <c r="I221" s="21">
        <v>-2.7357037292111808E-2</v>
      </c>
      <c r="J221" s="19">
        <v>36725</v>
      </c>
      <c r="K221" s="21">
        <v>4.2198762699358738E-2</v>
      </c>
      <c r="L221" s="21">
        <v>3.821183563198649E-2</v>
      </c>
      <c r="M221" s="19">
        <v>36822</v>
      </c>
      <c r="N221" s="21">
        <v>4.4951472841818552E-2</v>
      </c>
      <c r="O221" s="21">
        <v>4.0954015293151791E-2</v>
      </c>
      <c r="P221" s="21">
        <v>-2.7380497742226173E-2</v>
      </c>
      <c r="R221" s="20">
        <v>-1081</v>
      </c>
      <c r="S221" s="20">
        <v>0</v>
      </c>
      <c r="T221" s="20">
        <v>35741</v>
      </c>
      <c r="V221" s="19">
        <v>233199.9375</v>
      </c>
      <c r="W221" s="19">
        <v>234095.46875</v>
      </c>
      <c r="Y221" s="19">
        <v>36444.904432600582</v>
      </c>
      <c r="Z221" s="19">
        <v>36368.248008637842</v>
      </c>
      <c r="AA221" s="19">
        <v>37858.586954635262</v>
      </c>
      <c r="AB221" s="181">
        <v>241841.33866744966</v>
      </c>
    </row>
    <row r="222" spans="1:28" x14ac:dyDescent="0.2">
      <c r="A222" s="18" t="s">
        <v>447</v>
      </c>
      <c r="B222" s="18" t="s">
        <v>448</v>
      </c>
      <c r="D222" s="19">
        <v>32278</v>
      </c>
      <c r="E222" s="20">
        <v>0</v>
      </c>
      <c r="F222" s="20">
        <v>32278</v>
      </c>
      <c r="G222" s="21">
        <v>-1.4056478406468065E-2</v>
      </c>
      <c r="I222" s="21">
        <v>-1.0702373319689817E-2</v>
      </c>
      <c r="J222" s="19">
        <v>33556</v>
      </c>
      <c r="K222" s="21">
        <v>3.95935311977198E-2</v>
      </c>
      <c r="L222" s="21">
        <v>3.4746737109202508E-2</v>
      </c>
      <c r="M222" s="19">
        <v>33556</v>
      </c>
      <c r="N222" s="21">
        <v>3.95935311977198E-2</v>
      </c>
      <c r="O222" s="21">
        <v>3.4746737109202508E-2</v>
      </c>
      <c r="P222" s="21">
        <v>-1.6625340888981044E-2</v>
      </c>
      <c r="R222" s="20">
        <v>-985</v>
      </c>
      <c r="S222" s="20">
        <v>0</v>
      </c>
      <c r="T222" s="20">
        <v>32571</v>
      </c>
      <c r="V222" s="19">
        <v>218521.34375</v>
      </c>
      <c r="W222" s="19">
        <v>219544.90625</v>
      </c>
      <c r="Y222" s="19">
        <v>32738.183570424662</v>
      </c>
      <c r="Z222" s="19">
        <v>32780.015373315677</v>
      </c>
      <c r="AA222" s="19">
        <v>34123.311689092108</v>
      </c>
      <c r="AB222" s="181">
        <v>217980.33266654372</v>
      </c>
    </row>
    <row r="223" spans="1:28" x14ac:dyDescent="0.2">
      <c r="A223" s="18" t="s">
        <v>449</v>
      </c>
      <c r="B223" s="18" t="s">
        <v>450</v>
      </c>
      <c r="D223" s="19">
        <v>42121</v>
      </c>
      <c r="E223" s="20">
        <v>0</v>
      </c>
      <c r="F223" s="20">
        <v>42121</v>
      </c>
      <c r="G223" s="21">
        <v>-3.3699471047053287E-2</v>
      </c>
      <c r="I223" s="21">
        <v>-2.6733317778730559E-2</v>
      </c>
      <c r="J223" s="19">
        <v>43918</v>
      </c>
      <c r="K223" s="21">
        <v>4.2662804776714802E-2</v>
      </c>
      <c r="L223" s="21">
        <v>3.8094651906822596E-2</v>
      </c>
      <c r="M223" s="19">
        <v>43918</v>
      </c>
      <c r="N223" s="21">
        <v>4.2662804776714802E-2</v>
      </c>
      <c r="O223" s="21">
        <v>3.8094651906822596E-2</v>
      </c>
      <c r="P223" s="21">
        <v>-2.943016399887588E-2</v>
      </c>
      <c r="R223" s="20">
        <v>-1289</v>
      </c>
      <c r="S223" s="20">
        <v>0</v>
      </c>
      <c r="T223" s="20">
        <v>42629</v>
      </c>
      <c r="V223" s="19">
        <v>290995.65625</v>
      </c>
      <c r="W223" s="19">
        <v>292276.1875</v>
      </c>
      <c r="Y223" s="19">
        <v>43589.958545961897</v>
      </c>
      <c r="Z223" s="19">
        <v>43468.408954569182</v>
      </c>
      <c r="AA223" s="19">
        <v>45249.706276621946</v>
      </c>
      <c r="AB223" s="181">
        <v>289055.94266791036</v>
      </c>
    </row>
    <row r="224" spans="1:28" x14ac:dyDescent="0.2">
      <c r="A224" s="18" t="s">
        <v>451</v>
      </c>
      <c r="B224" s="18" t="s">
        <v>452</v>
      </c>
      <c r="D224" s="19">
        <v>82252</v>
      </c>
      <c r="E224" s="20">
        <v>0</v>
      </c>
      <c r="F224" s="20">
        <v>82252</v>
      </c>
      <c r="G224" s="21">
        <v>-1.4168720427607417E-2</v>
      </c>
      <c r="I224" s="21">
        <v>-1.1003893182710889E-2</v>
      </c>
      <c r="J224" s="19">
        <v>85571</v>
      </c>
      <c r="K224" s="21">
        <v>4.0351602392646901E-2</v>
      </c>
      <c r="L224" s="21">
        <v>3.4803615778616903E-2</v>
      </c>
      <c r="M224" s="19">
        <v>85571</v>
      </c>
      <c r="N224" s="21">
        <v>4.0351602392646901E-2</v>
      </c>
      <c r="O224" s="21">
        <v>3.4803615778616903E-2</v>
      </c>
      <c r="P224" s="21">
        <v>-1.6871017200752014E-2</v>
      </c>
      <c r="R224" s="20">
        <v>-2512</v>
      </c>
      <c r="S224" s="20">
        <v>0</v>
      </c>
      <c r="T224" s="20">
        <v>83059</v>
      </c>
      <c r="V224" s="19">
        <v>572752.5</v>
      </c>
      <c r="W224" s="19">
        <v>575823.25</v>
      </c>
      <c r="Y224" s="19">
        <v>83434.155219417531</v>
      </c>
      <c r="Z224" s="19">
        <v>83613.054235845382</v>
      </c>
      <c r="AA224" s="19">
        <v>87039.443956127725</v>
      </c>
      <c r="AB224" s="181">
        <v>556009.54331559211</v>
      </c>
    </row>
    <row r="225" spans="1:28" ht="25.5" customHeight="1" x14ac:dyDescent="0.2">
      <c r="A225" s="22" t="s">
        <v>453</v>
      </c>
      <c r="B225" s="22" t="s">
        <v>454</v>
      </c>
      <c r="C225" s="54"/>
      <c r="D225" s="24">
        <v>278139</v>
      </c>
      <c r="E225" s="25">
        <v>0</v>
      </c>
      <c r="F225" s="25">
        <v>278139</v>
      </c>
      <c r="G225" s="26">
        <v>-1.5372780440590428E-2</v>
      </c>
      <c r="H225" s="23"/>
      <c r="I225" s="26">
        <v>-1.1287955708754183E-2</v>
      </c>
      <c r="J225" s="24">
        <v>289304</v>
      </c>
      <c r="K225" s="26">
        <v>4.0141799603795159E-2</v>
      </c>
      <c r="L225" s="26">
        <v>3.525416563331496E-2</v>
      </c>
      <c r="M225" s="24">
        <v>289534</v>
      </c>
      <c r="N225" s="26">
        <v>4.096872427095799E-2</v>
      </c>
      <c r="O225" s="26">
        <v>3.6077204575381661E-2</v>
      </c>
      <c r="P225" s="26">
        <v>-1.5943752060179617E-2</v>
      </c>
      <c r="Q225" s="23"/>
      <c r="R225" s="25">
        <v>-8500</v>
      </c>
      <c r="S225" s="25">
        <v>0</v>
      </c>
      <c r="T225" s="25">
        <v>281034</v>
      </c>
      <c r="U225" s="23"/>
      <c r="V225" s="24">
        <v>1899248.796875</v>
      </c>
      <c r="W225" s="24">
        <v>1908215.515625</v>
      </c>
      <c r="X225" s="23"/>
      <c r="Y225" s="24">
        <v>282481.52648517949</v>
      </c>
      <c r="Z225" s="24">
        <v>282642.60490401654</v>
      </c>
      <c r="AA225" s="24">
        <v>294225.05126729945</v>
      </c>
      <c r="AB225" s="182">
        <f>SUM(AB218:AB224)</f>
        <v>1879514.9526644084</v>
      </c>
    </row>
    <row r="226" spans="1:28" x14ac:dyDescent="0.2">
      <c r="A226" s="18" t="s">
        <v>455</v>
      </c>
      <c r="B226" s="18" t="s">
        <v>456</v>
      </c>
      <c r="D226" s="19">
        <v>79879</v>
      </c>
      <c r="E226" s="20">
        <v>0</v>
      </c>
      <c r="F226" s="20">
        <v>79879</v>
      </c>
      <c r="G226" s="21">
        <v>1.9600873116965012E-4</v>
      </c>
      <c r="I226" s="21">
        <v>4.3378812352794505E-3</v>
      </c>
      <c r="J226" s="19">
        <v>82854</v>
      </c>
      <c r="K226" s="21">
        <v>3.7243831294833329E-2</v>
      </c>
      <c r="L226" s="21">
        <v>3.2500597121605912E-2</v>
      </c>
      <c r="M226" s="19">
        <v>82945</v>
      </c>
      <c r="N226" s="21">
        <v>3.8383054369734326E-2</v>
      </c>
      <c r="O226" s="21">
        <v>3.3634610619301508E-2</v>
      </c>
      <c r="P226" s="21">
        <v>-2.7481139302396596E-3</v>
      </c>
      <c r="R226" s="20">
        <v>-2435</v>
      </c>
      <c r="S226" s="20">
        <v>0</v>
      </c>
      <c r="T226" s="20">
        <v>80510</v>
      </c>
      <c r="V226" s="19">
        <v>553094.125</v>
      </c>
      <c r="W226" s="19">
        <v>555635</v>
      </c>
      <c r="Y226" s="19">
        <v>79863.346086866557</v>
      </c>
      <c r="Z226" s="19">
        <v>79899.36448039973</v>
      </c>
      <c r="AA226" s="19">
        <v>83173.570447574748</v>
      </c>
      <c r="AB226" s="181">
        <v>531314.27337464644</v>
      </c>
    </row>
    <row r="227" spans="1:28" x14ac:dyDescent="0.2">
      <c r="A227" s="18" t="s">
        <v>457</v>
      </c>
      <c r="B227" s="18" t="s">
        <v>458</v>
      </c>
      <c r="D227" s="19">
        <v>80215</v>
      </c>
      <c r="E227" s="20">
        <v>0</v>
      </c>
      <c r="F227" s="20">
        <v>80215</v>
      </c>
      <c r="G227" s="21">
        <v>-1.6037313725681401E-2</v>
      </c>
      <c r="I227" s="21">
        <v>-1.1558387966606465E-2</v>
      </c>
      <c r="J227" s="19">
        <v>83598</v>
      </c>
      <c r="K227" s="21">
        <v>4.217415695318838E-2</v>
      </c>
      <c r="L227" s="21">
        <v>3.4915597444576951E-2</v>
      </c>
      <c r="M227" s="19">
        <v>83598</v>
      </c>
      <c r="N227" s="21">
        <v>4.217415695318838E-2</v>
      </c>
      <c r="O227" s="21">
        <v>3.4915597444576951E-2</v>
      </c>
      <c r="P227" s="21">
        <v>-1.7315892470768923E-2</v>
      </c>
      <c r="R227" s="20">
        <v>-2454</v>
      </c>
      <c r="S227" s="20">
        <v>0</v>
      </c>
      <c r="T227" s="20">
        <v>81144</v>
      </c>
      <c r="V227" s="19">
        <v>572417.625</v>
      </c>
      <c r="W227" s="19">
        <v>576432.375</v>
      </c>
      <c r="Y227" s="19">
        <v>81522.400309432967</v>
      </c>
      <c r="Z227" s="19">
        <v>81722.178417549643</v>
      </c>
      <c r="AA227" s="19">
        <v>85071.081703143631</v>
      </c>
      <c r="AB227" s="181">
        <v>543435.60961821023</v>
      </c>
    </row>
    <row r="228" spans="1:28" x14ac:dyDescent="0.2">
      <c r="A228" s="18" t="s">
        <v>459</v>
      </c>
      <c r="B228" s="18" t="s">
        <v>460</v>
      </c>
      <c r="D228" s="19">
        <v>108368</v>
      </c>
      <c r="E228" s="20">
        <v>0</v>
      </c>
      <c r="F228" s="20">
        <v>108368</v>
      </c>
      <c r="G228" s="21">
        <v>3.5543970700293581E-3</v>
      </c>
      <c r="I228" s="21">
        <v>7.3194154916904619E-3</v>
      </c>
      <c r="J228" s="19">
        <v>112197</v>
      </c>
      <c r="K228" s="21">
        <v>3.5333308725823187E-2</v>
      </c>
      <c r="L228" s="21">
        <v>3.2496221761640909E-2</v>
      </c>
      <c r="M228" s="19">
        <v>112197</v>
      </c>
      <c r="N228" s="21">
        <v>3.5333308725823187E-2</v>
      </c>
      <c r="O228" s="21">
        <v>3.2496221761640909E-2</v>
      </c>
      <c r="P228" s="21">
        <v>-8.8919499824757775E-4</v>
      </c>
      <c r="R228" s="20">
        <v>-3294</v>
      </c>
      <c r="S228" s="20">
        <v>0</v>
      </c>
      <c r="T228" s="20">
        <v>108903</v>
      </c>
      <c r="V228" s="19">
        <v>752421.75</v>
      </c>
      <c r="W228" s="19">
        <v>754489.25</v>
      </c>
      <c r="Y228" s="19">
        <v>107984.18134222766</v>
      </c>
      <c r="Z228" s="19">
        <v>107876.18234426054</v>
      </c>
      <c r="AA228" s="19">
        <v>112296.85380071854</v>
      </c>
      <c r="AB228" s="181">
        <v>717354.33453581459</v>
      </c>
    </row>
    <row r="229" spans="1:28" ht="25.5" customHeight="1" x14ac:dyDescent="0.2">
      <c r="A229" s="22" t="s">
        <v>461</v>
      </c>
      <c r="B229" s="22" t="s">
        <v>462</v>
      </c>
      <c r="C229" s="54"/>
      <c r="D229" s="24">
        <v>268462</v>
      </c>
      <c r="E229" s="25">
        <v>0</v>
      </c>
      <c r="F229" s="25">
        <v>268462</v>
      </c>
      <c r="G229" s="26">
        <v>-3.3705608719934999E-3</v>
      </c>
      <c r="H229" s="23"/>
      <c r="I229" s="26">
        <v>7.3100005359716391E-4</v>
      </c>
      <c r="J229" s="24">
        <v>278649</v>
      </c>
      <c r="K229" s="26">
        <v>3.7945780035908205E-2</v>
      </c>
      <c r="L229" s="26">
        <v>3.3201508867015006E-2</v>
      </c>
      <c r="M229" s="24">
        <v>278740</v>
      </c>
      <c r="N229" s="26">
        <v>3.8284747934530738E-2</v>
      </c>
      <c r="O229" s="26">
        <v>3.3538927401827179E-2</v>
      </c>
      <c r="P229" s="26">
        <v>-6.421530907974704E-3</v>
      </c>
      <c r="Q229" s="23"/>
      <c r="R229" s="25">
        <v>-8183</v>
      </c>
      <c r="S229" s="25">
        <v>0</v>
      </c>
      <c r="T229" s="25">
        <v>270557</v>
      </c>
      <c r="U229" s="23"/>
      <c r="V229" s="24">
        <v>1877933.5</v>
      </c>
      <c r="W229" s="24">
        <v>1886556.625</v>
      </c>
      <c r="X229" s="23"/>
      <c r="Y229" s="24">
        <v>269369.92773852719</v>
      </c>
      <c r="Z229" s="24">
        <v>269497.72524220991</v>
      </c>
      <c r="AA229" s="24">
        <v>280541.50595143693</v>
      </c>
      <c r="AB229" s="182">
        <f>SUM(AB226:AB228)</f>
        <v>1792104.2175286713</v>
      </c>
    </row>
    <row r="230" spans="1:28" ht="25.5" customHeight="1" x14ac:dyDescent="0.2">
      <c r="A230" s="22" t="s">
        <v>463</v>
      </c>
      <c r="B230" s="22" t="s">
        <v>464</v>
      </c>
      <c r="C230" s="54"/>
      <c r="D230" s="24">
        <v>1372828</v>
      </c>
      <c r="E230" s="25">
        <v>0</v>
      </c>
      <c r="F230" s="25">
        <v>1372828</v>
      </c>
      <c r="G230" s="26">
        <v>-9.7504005153168372E-3</v>
      </c>
      <c r="H230" s="23"/>
      <c r="I230" s="26">
        <v>-5.3248946909256745E-3</v>
      </c>
      <c r="J230" s="24">
        <v>1428144</v>
      </c>
      <c r="K230" s="26">
        <v>4.0293467207836775E-2</v>
      </c>
      <c r="L230" s="26">
        <v>3.4307570468653958E-2</v>
      </c>
      <c r="M230" s="24">
        <v>1431588</v>
      </c>
      <c r="N230" s="26">
        <v>4.2802157298656551E-2</v>
      </c>
      <c r="O230" s="26">
        <v>3.6801825440627267E-2</v>
      </c>
      <c r="P230" s="26">
        <v>-9.3163819561709049E-3</v>
      </c>
      <c r="Q230" s="23"/>
      <c r="R230" s="25">
        <v>-42031</v>
      </c>
      <c r="S230" s="25">
        <v>839</v>
      </c>
      <c r="T230" s="25">
        <v>1390396</v>
      </c>
      <c r="U230" s="23"/>
      <c r="V230" s="24">
        <v>9413120.1875</v>
      </c>
      <c r="W230" s="24">
        <v>9467597.1796875</v>
      </c>
      <c r="X230" s="23"/>
      <c r="Y230" s="24">
        <v>1386345.4231280752</v>
      </c>
      <c r="Z230" s="24">
        <v>1388164.8636190607</v>
      </c>
      <c r="AA230" s="24">
        <v>1445050.6437431215</v>
      </c>
      <c r="AB230" s="182">
        <f>AB229+AB225+AB217+AB213+AB209+AB200</f>
        <v>9231009.66615206</v>
      </c>
    </row>
    <row r="231" spans="1:28" x14ac:dyDescent="0.2">
      <c r="A231" s="18" t="s">
        <v>465</v>
      </c>
      <c r="B231" s="18" t="s">
        <v>466</v>
      </c>
      <c r="D231" s="19">
        <v>91668</v>
      </c>
      <c r="E231" s="20">
        <v>0</v>
      </c>
      <c r="F231" s="20">
        <v>91668</v>
      </c>
      <c r="G231" s="21">
        <v>-4.1105318473264374E-2</v>
      </c>
      <c r="I231" s="21">
        <v>-3.7069760336374769E-2</v>
      </c>
      <c r="J231" s="19">
        <v>95969</v>
      </c>
      <c r="K231" s="21">
        <v>4.6919317537199356E-2</v>
      </c>
      <c r="L231" s="21">
        <v>4.0253353652321522E-2</v>
      </c>
      <c r="M231" s="19">
        <v>95969</v>
      </c>
      <c r="N231" s="21">
        <v>4.6919317537199356E-2</v>
      </c>
      <c r="O231" s="21">
        <v>4.0253353652321522E-2</v>
      </c>
      <c r="P231" s="21">
        <v>-3.7741115054418573E-2</v>
      </c>
      <c r="R231" s="20">
        <v>-2818</v>
      </c>
      <c r="S231" s="20">
        <v>0</v>
      </c>
      <c r="T231" s="20">
        <v>93151</v>
      </c>
      <c r="V231" s="19">
        <v>586774.5</v>
      </c>
      <c r="W231" s="19">
        <v>590534.5625</v>
      </c>
      <c r="Y231" s="19">
        <v>95597.568498396286</v>
      </c>
      <c r="Z231" s="19">
        <v>95806.951055377445</v>
      </c>
      <c r="AA231" s="19">
        <v>99733.035985869152</v>
      </c>
      <c r="AB231" s="181">
        <v>637096.43894245801</v>
      </c>
    </row>
    <row r="232" spans="1:28" ht="25.5" customHeight="1" x14ac:dyDescent="0.2">
      <c r="A232" s="22" t="s">
        <v>467</v>
      </c>
      <c r="B232" s="22" t="s">
        <v>468</v>
      </c>
      <c r="C232" s="54"/>
      <c r="D232" s="24">
        <v>91668</v>
      </c>
      <c r="E232" s="25">
        <v>0</v>
      </c>
      <c r="F232" s="25">
        <v>91668</v>
      </c>
      <c r="G232" s="26">
        <v>-4.1105318473264374E-2</v>
      </c>
      <c r="H232" s="23"/>
      <c r="I232" s="26">
        <v>-3.7069760336374769E-2</v>
      </c>
      <c r="J232" s="24">
        <v>95969</v>
      </c>
      <c r="K232" s="26">
        <v>4.6919317537199356E-2</v>
      </c>
      <c r="L232" s="26">
        <v>4.0253353652321522E-2</v>
      </c>
      <c r="M232" s="24">
        <v>95969</v>
      </c>
      <c r="N232" s="26">
        <v>4.6919317537199356E-2</v>
      </c>
      <c r="O232" s="26">
        <v>4.0253353652321522E-2</v>
      </c>
      <c r="P232" s="26">
        <v>-3.7741115054418573E-2</v>
      </c>
      <c r="Q232" s="23"/>
      <c r="R232" s="25">
        <v>-2818</v>
      </c>
      <c r="S232" s="25">
        <v>0</v>
      </c>
      <c r="T232" s="25">
        <v>93151</v>
      </c>
      <c r="U232" s="23"/>
      <c r="V232" s="24">
        <v>586774.5</v>
      </c>
      <c r="W232" s="24">
        <v>590534.5625</v>
      </c>
      <c r="X232" s="23"/>
      <c r="Y232" s="24">
        <v>95597.568498396286</v>
      </c>
      <c r="Z232" s="24">
        <v>95806.951055377445</v>
      </c>
      <c r="AA232" s="24">
        <v>99733.035985869152</v>
      </c>
      <c r="AB232" s="182">
        <f>AB231</f>
        <v>637096.43894245801</v>
      </c>
    </row>
    <row r="233" spans="1:28" x14ac:dyDescent="0.2">
      <c r="A233" s="18" t="s">
        <v>469</v>
      </c>
      <c r="B233" s="18" t="s">
        <v>470</v>
      </c>
      <c r="D233" s="19">
        <v>139783</v>
      </c>
      <c r="E233" s="20">
        <v>0</v>
      </c>
      <c r="F233" s="20">
        <v>139783</v>
      </c>
      <c r="G233" s="21">
        <v>-3.9381240138802953E-2</v>
      </c>
      <c r="I233" s="21">
        <v>-3.4935805746897697E-2</v>
      </c>
      <c r="J233" s="19">
        <v>146039</v>
      </c>
      <c r="K233" s="21">
        <v>4.4755084666947997E-2</v>
      </c>
      <c r="L233" s="21">
        <v>3.9804078501157303E-2</v>
      </c>
      <c r="M233" s="19">
        <v>146118</v>
      </c>
      <c r="N233" s="21">
        <v>4.5320246381892026E-2</v>
      </c>
      <c r="O233" s="21">
        <v>4.0366561962435599E-2</v>
      </c>
      <c r="P233" s="21">
        <v>-3.5503695829520621E-2</v>
      </c>
      <c r="R233" s="20">
        <v>-4290</v>
      </c>
      <c r="S233" s="20">
        <v>0</v>
      </c>
      <c r="T233" s="20">
        <v>141828</v>
      </c>
      <c r="V233" s="19">
        <v>945570</v>
      </c>
      <c r="W233" s="19">
        <v>950072.3125</v>
      </c>
      <c r="Y233" s="19">
        <v>145513.50217249317</v>
      </c>
      <c r="Z233" s="19">
        <v>145532.88244862293</v>
      </c>
      <c r="AA233" s="19">
        <v>151496.69248931922</v>
      </c>
      <c r="AB233" s="181">
        <v>967763.61355510354</v>
      </c>
    </row>
    <row r="234" spans="1:28" x14ac:dyDescent="0.2">
      <c r="A234" s="18" t="s">
        <v>471</v>
      </c>
      <c r="B234" s="18" t="s">
        <v>472</v>
      </c>
      <c r="D234" s="19">
        <v>44682</v>
      </c>
      <c r="E234" s="20">
        <v>0</v>
      </c>
      <c r="F234" s="20">
        <v>44682</v>
      </c>
      <c r="G234" s="21">
        <v>-2.8252506235155739E-2</v>
      </c>
      <c r="I234" s="21">
        <v>-2.423438381235643E-2</v>
      </c>
      <c r="J234" s="19">
        <v>46658</v>
      </c>
      <c r="K234" s="21">
        <v>4.4223624725840294E-2</v>
      </c>
      <c r="L234" s="21">
        <v>3.7564842067343562E-2</v>
      </c>
      <c r="M234" s="19">
        <v>46953</v>
      </c>
      <c r="N234" s="21">
        <v>5.0825835907076566E-2</v>
      </c>
      <c r="O234" s="21">
        <v>4.4124952410904417E-2</v>
      </c>
      <c r="P234" s="21">
        <v>-2.1285629994890476E-2</v>
      </c>
      <c r="R234" s="20">
        <v>-1379</v>
      </c>
      <c r="S234" s="20">
        <v>0</v>
      </c>
      <c r="T234" s="20">
        <v>45574</v>
      </c>
      <c r="V234" s="19">
        <v>299367.25</v>
      </c>
      <c r="W234" s="19">
        <v>301288.5</v>
      </c>
      <c r="Y234" s="19">
        <v>45981.080771187168</v>
      </c>
      <c r="Z234" s="19">
        <v>46085.612205162666</v>
      </c>
      <c r="AA234" s="19">
        <v>47974.160223840256</v>
      </c>
      <c r="AB234" s="181">
        <v>306459.80379253748</v>
      </c>
    </row>
    <row r="235" spans="1:28" ht="25.5" customHeight="1" x14ac:dyDescent="0.2">
      <c r="A235" s="22" t="s">
        <v>473</v>
      </c>
      <c r="B235" s="22" t="s">
        <v>474</v>
      </c>
      <c r="C235" s="54"/>
      <c r="D235" s="24">
        <v>184465</v>
      </c>
      <c r="E235" s="25">
        <v>0</v>
      </c>
      <c r="F235" s="25">
        <v>184465</v>
      </c>
      <c r="G235" s="26">
        <v>-3.6709043334911429E-2</v>
      </c>
      <c r="H235" s="23"/>
      <c r="I235" s="26">
        <v>-3.2364839041600035E-2</v>
      </c>
      <c r="J235" s="24">
        <v>192697</v>
      </c>
      <c r="K235" s="26">
        <v>4.4626351882470994E-2</v>
      </c>
      <c r="L235" s="26">
        <v>3.926401146599412E-2</v>
      </c>
      <c r="M235" s="24">
        <v>193071</v>
      </c>
      <c r="N235" s="26">
        <v>4.6653836771203272E-2</v>
      </c>
      <c r="O235" s="26">
        <v>4.128108874425096E-2</v>
      </c>
      <c r="P235" s="26">
        <v>-3.2084149769803672E-2</v>
      </c>
      <c r="Q235" s="23"/>
      <c r="R235" s="25">
        <v>-5669</v>
      </c>
      <c r="S235" s="25">
        <v>0</v>
      </c>
      <c r="T235" s="25">
        <v>187402</v>
      </c>
      <c r="U235" s="23"/>
      <c r="V235" s="24">
        <v>1244937.25</v>
      </c>
      <c r="W235" s="24">
        <v>1251360.8125</v>
      </c>
      <c r="X235" s="23"/>
      <c r="Y235" s="24">
        <v>191494.58294368035</v>
      </c>
      <c r="Z235" s="24">
        <v>191618.4946537856</v>
      </c>
      <c r="AA235" s="24">
        <v>199470.85271315946</v>
      </c>
      <c r="AB235" s="182">
        <f>SUM(AB233:AB234)</f>
        <v>1274223.417347641</v>
      </c>
    </row>
    <row r="236" spans="1:28" x14ac:dyDescent="0.2">
      <c r="A236" s="18" t="s">
        <v>475</v>
      </c>
      <c r="B236" s="18" t="s">
        <v>476</v>
      </c>
      <c r="D236" s="19">
        <v>86831</v>
      </c>
      <c r="E236" s="20">
        <v>0</v>
      </c>
      <c r="F236" s="20">
        <v>86831</v>
      </c>
      <c r="G236" s="21">
        <v>-3.4254723648821095E-2</v>
      </c>
      <c r="I236" s="21">
        <v>-3.0525045382189364E-2</v>
      </c>
      <c r="J236" s="19">
        <v>90765</v>
      </c>
      <c r="K236" s="21">
        <v>4.5306399788094032E-2</v>
      </c>
      <c r="L236" s="21">
        <v>3.8884783645471988E-2</v>
      </c>
      <c r="M236" s="19">
        <v>91042</v>
      </c>
      <c r="N236" s="21">
        <v>4.8496504704540921E-2</v>
      </c>
      <c r="O236" s="21">
        <v>4.2055290835135262E-2</v>
      </c>
      <c r="P236" s="21">
        <v>-2.9522799767574992E-2</v>
      </c>
      <c r="R236" s="20">
        <v>-2673</v>
      </c>
      <c r="S236" s="20">
        <v>0</v>
      </c>
      <c r="T236" s="20">
        <v>88369</v>
      </c>
      <c r="V236" s="19">
        <v>586146.75</v>
      </c>
      <c r="W236" s="19">
        <v>589769.875</v>
      </c>
      <c r="Y236" s="19">
        <v>89910.872075987456</v>
      </c>
      <c r="Z236" s="19">
        <v>90118.599250841551</v>
      </c>
      <c r="AA236" s="19">
        <v>93811.580507193619</v>
      </c>
      <c r="AB236" s="181">
        <v>599270.07417246338</v>
      </c>
    </row>
    <row r="237" spans="1:28" ht="25.5" customHeight="1" x14ac:dyDescent="0.2">
      <c r="A237" s="22" t="s">
        <v>477</v>
      </c>
      <c r="B237" s="22" t="s">
        <v>478</v>
      </c>
      <c r="C237" s="54"/>
      <c r="D237" s="24">
        <v>86831</v>
      </c>
      <c r="E237" s="25">
        <v>0</v>
      </c>
      <c r="F237" s="25">
        <v>86831</v>
      </c>
      <c r="G237" s="26">
        <v>-3.4254723648821095E-2</v>
      </c>
      <c r="H237" s="23"/>
      <c r="I237" s="26">
        <v>-3.0525045382189364E-2</v>
      </c>
      <c r="J237" s="24">
        <v>90765</v>
      </c>
      <c r="K237" s="26">
        <v>4.5306399788094032E-2</v>
      </c>
      <c r="L237" s="26">
        <v>3.8884783645471988E-2</v>
      </c>
      <c r="M237" s="24">
        <v>91042</v>
      </c>
      <c r="N237" s="26">
        <v>4.8496504704540921E-2</v>
      </c>
      <c r="O237" s="26">
        <v>4.2055290835135262E-2</v>
      </c>
      <c r="P237" s="26">
        <v>-2.9522799767574992E-2</v>
      </c>
      <c r="Q237" s="23"/>
      <c r="R237" s="25">
        <v>-2673</v>
      </c>
      <c r="S237" s="25">
        <v>0</v>
      </c>
      <c r="T237" s="25">
        <v>88369</v>
      </c>
      <c r="U237" s="23"/>
      <c r="V237" s="24">
        <v>586146.75</v>
      </c>
      <c r="W237" s="24">
        <v>589769.875</v>
      </c>
      <c r="X237" s="23"/>
      <c r="Y237" s="24">
        <v>89910.872075987456</v>
      </c>
      <c r="Z237" s="24">
        <v>90118.599250841551</v>
      </c>
      <c r="AA237" s="24">
        <v>93811.580507193619</v>
      </c>
      <c r="AB237" s="182">
        <f>AB236</f>
        <v>599270.07417246338</v>
      </c>
    </row>
    <row r="238" spans="1:28" x14ac:dyDescent="0.2">
      <c r="A238" s="18" t="s">
        <v>479</v>
      </c>
      <c r="B238" s="18" t="s">
        <v>480</v>
      </c>
      <c r="D238" s="19">
        <v>145976</v>
      </c>
      <c r="E238" s="20">
        <v>0</v>
      </c>
      <c r="F238" s="20">
        <v>145976</v>
      </c>
      <c r="G238" s="21">
        <v>-2.6983016301093676E-2</v>
      </c>
      <c r="I238" s="21">
        <v>-2.0085224840191818E-2</v>
      </c>
      <c r="J238" s="19">
        <v>152602</v>
      </c>
      <c r="K238" s="21">
        <v>4.5391023181892809E-2</v>
      </c>
      <c r="L238" s="21">
        <v>3.6700039379166105E-2</v>
      </c>
      <c r="M238" s="19">
        <v>152602</v>
      </c>
      <c r="N238" s="21">
        <v>4.5391023181892809E-2</v>
      </c>
      <c r="O238" s="21">
        <v>3.6700039379166105E-2</v>
      </c>
      <c r="P238" s="21">
        <v>-2.4113296277300966E-2</v>
      </c>
      <c r="R238" s="20">
        <v>-4480</v>
      </c>
      <c r="S238" s="20">
        <v>0</v>
      </c>
      <c r="T238" s="20">
        <v>148122</v>
      </c>
      <c r="V238" s="19">
        <v>1035613.5</v>
      </c>
      <c r="W238" s="19">
        <v>1044295.375</v>
      </c>
      <c r="Y238" s="19">
        <v>150024.10281172575</v>
      </c>
      <c r="Z238" s="19">
        <v>150216.90317995704</v>
      </c>
      <c r="AA238" s="19">
        <v>156372.66028717437</v>
      </c>
      <c r="AB238" s="181">
        <v>998911.38409777242</v>
      </c>
    </row>
    <row r="239" spans="1:28" ht="25.5" customHeight="1" x14ac:dyDescent="0.2">
      <c r="A239" s="22" t="s">
        <v>481</v>
      </c>
      <c r="B239" s="22" t="s">
        <v>482</v>
      </c>
      <c r="C239" s="54"/>
      <c r="D239" s="24">
        <v>145976</v>
      </c>
      <c r="E239" s="25">
        <v>0</v>
      </c>
      <c r="F239" s="25">
        <v>145976</v>
      </c>
      <c r="G239" s="26">
        <v>-2.6983016301093676E-2</v>
      </c>
      <c r="H239" s="23"/>
      <c r="I239" s="26">
        <v>-2.0085224840191818E-2</v>
      </c>
      <c r="J239" s="24">
        <v>152602</v>
      </c>
      <c r="K239" s="26">
        <v>4.5391023181892809E-2</v>
      </c>
      <c r="L239" s="26">
        <v>3.6700039379166105E-2</v>
      </c>
      <c r="M239" s="24">
        <v>152602</v>
      </c>
      <c r="N239" s="26">
        <v>4.5391023181892809E-2</v>
      </c>
      <c r="O239" s="26">
        <v>3.6700039379166105E-2</v>
      </c>
      <c r="P239" s="26">
        <v>-2.4113296277300966E-2</v>
      </c>
      <c r="Q239" s="23"/>
      <c r="R239" s="25">
        <v>-4480</v>
      </c>
      <c r="S239" s="25">
        <v>0</v>
      </c>
      <c r="T239" s="25">
        <v>148122</v>
      </c>
      <c r="U239" s="23"/>
      <c r="V239" s="24">
        <v>1035613.5</v>
      </c>
      <c r="W239" s="24">
        <v>1044295.375</v>
      </c>
      <c r="X239" s="23"/>
      <c r="Y239" s="24">
        <v>150024.10281172575</v>
      </c>
      <c r="Z239" s="24">
        <v>150216.90317995704</v>
      </c>
      <c r="AA239" s="24">
        <v>156372.66028717437</v>
      </c>
      <c r="AB239" s="182">
        <f>AB238</f>
        <v>998911.38409777242</v>
      </c>
    </row>
    <row r="240" spans="1:28" x14ac:dyDescent="0.2">
      <c r="A240" s="18" t="s">
        <v>483</v>
      </c>
      <c r="B240" s="18" t="s">
        <v>484</v>
      </c>
      <c r="D240" s="19">
        <v>30325</v>
      </c>
      <c r="E240" s="20">
        <v>0</v>
      </c>
      <c r="F240" s="20">
        <v>30325</v>
      </c>
      <c r="G240" s="21">
        <v>3.1903189842386048E-4</v>
      </c>
      <c r="I240" s="21">
        <v>6.286546763555112E-3</v>
      </c>
      <c r="J240" s="19">
        <v>31490</v>
      </c>
      <c r="K240" s="21">
        <v>3.8417147568013288E-2</v>
      </c>
      <c r="L240" s="21">
        <v>3.2495296478162849E-2</v>
      </c>
      <c r="M240" s="19">
        <v>31531</v>
      </c>
      <c r="N240" s="21">
        <v>3.9769167353668644E-2</v>
      </c>
      <c r="O240" s="21">
        <v>3.3839606009938183E-2</v>
      </c>
      <c r="P240" s="21">
        <v>-6.15033461064729E-4</v>
      </c>
      <c r="R240" s="20">
        <v>-926</v>
      </c>
      <c r="S240" s="20">
        <v>0</v>
      </c>
      <c r="T240" s="20">
        <v>30605</v>
      </c>
      <c r="V240" s="19">
        <v>211439</v>
      </c>
      <c r="W240" s="19">
        <v>212651.703125</v>
      </c>
      <c r="Y240" s="19">
        <v>30315.328443215421</v>
      </c>
      <c r="Z240" s="19">
        <v>30308.393152291999</v>
      </c>
      <c r="AA240" s="19">
        <v>31550.404554511155</v>
      </c>
      <c r="AB240" s="181">
        <v>201544.55532388447</v>
      </c>
    </row>
    <row r="241" spans="1:28" x14ac:dyDescent="0.2">
      <c r="A241" s="18" t="s">
        <v>485</v>
      </c>
      <c r="B241" s="18" t="s">
        <v>486</v>
      </c>
      <c r="D241" s="19">
        <v>33774</v>
      </c>
      <c r="E241" s="20">
        <v>0</v>
      </c>
      <c r="F241" s="20">
        <v>33774</v>
      </c>
      <c r="G241" s="21">
        <v>-3.8762164213138273E-2</v>
      </c>
      <c r="I241" s="21">
        <v>-3.473448635460219E-2</v>
      </c>
      <c r="J241" s="19">
        <v>35303</v>
      </c>
      <c r="K241" s="21">
        <v>4.5271510629478318E-2</v>
      </c>
      <c r="L241" s="21">
        <v>3.9756079819897705E-2</v>
      </c>
      <c r="M241" s="19">
        <v>35378</v>
      </c>
      <c r="N241" s="21">
        <v>4.7492153727719533E-2</v>
      </c>
      <c r="O241" s="21">
        <v>4.1965005576532821E-2</v>
      </c>
      <c r="P241" s="21">
        <v>-3.3820311004832626E-2</v>
      </c>
      <c r="R241" s="20">
        <v>-1039</v>
      </c>
      <c r="S241" s="20">
        <v>0</v>
      </c>
      <c r="T241" s="20">
        <v>34339</v>
      </c>
      <c r="V241" s="19">
        <v>241927.0625</v>
      </c>
      <c r="W241" s="19">
        <v>243210.375</v>
      </c>
      <c r="Y241" s="19">
        <v>35135.945280756525</v>
      </c>
      <c r="Z241" s="19">
        <v>35174.939075811795</v>
      </c>
      <c r="AA241" s="19">
        <v>36616.377267041629</v>
      </c>
      <c r="AB241" s="181">
        <v>233906.08070039185</v>
      </c>
    </row>
    <row r="242" spans="1:28" x14ac:dyDescent="0.2">
      <c r="A242" s="18" t="s">
        <v>487</v>
      </c>
      <c r="B242" s="18" t="s">
        <v>488</v>
      </c>
      <c r="D242" s="19">
        <v>74046</v>
      </c>
      <c r="E242" s="20">
        <v>0</v>
      </c>
      <c r="F242" s="20">
        <v>74046</v>
      </c>
      <c r="G242" s="21">
        <v>-3.1332400616642997E-2</v>
      </c>
      <c r="I242" s="21">
        <v>-2.8554251217151827E-2</v>
      </c>
      <c r="J242" s="19">
        <v>77290</v>
      </c>
      <c r="K242" s="21">
        <v>4.3810604218998961E-2</v>
      </c>
      <c r="L242" s="21">
        <v>3.8470527120208819E-2</v>
      </c>
      <c r="M242" s="19">
        <v>77366</v>
      </c>
      <c r="N242" s="21">
        <v>4.4836993220430443E-2</v>
      </c>
      <c r="O242" s="21">
        <v>3.9491665172494139E-2</v>
      </c>
      <c r="P242" s="21">
        <v>-2.994235358430053E-2</v>
      </c>
      <c r="R242" s="20">
        <v>-2272</v>
      </c>
      <c r="S242" s="20">
        <v>417</v>
      </c>
      <c r="T242" s="20">
        <v>75511</v>
      </c>
      <c r="V242" s="19">
        <v>504448.25</v>
      </c>
      <c r="W242" s="19">
        <v>507042.25</v>
      </c>
      <c r="Y242" s="19">
        <v>76441.082624356233</v>
      </c>
      <c r="Z242" s="19">
        <v>76614.430894928242</v>
      </c>
      <c r="AA242" s="19">
        <v>79754.023161265097</v>
      </c>
      <c r="AB242" s="181">
        <v>509470.14341943379</v>
      </c>
    </row>
    <row r="243" spans="1:28" ht="25.5" customHeight="1" x14ac:dyDescent="0.2">
      <c r="A243" s="22" t="s">
        <v>489</v>
      </c>
      <c r="B243" s="22" t="s">
        <v>490</v>
      </c>
      <c r="C243" s="54"/>
      <c r="D243" s="24">
        <v>138145</v>
      </c>
      <c r="E243" s="25">
        <v>0</v>
      </c>
      <c r="F243" s="25">
        <v>138145</v>
      </c>
      <c r="G243" s="26">
        <v>-2.6409853531002558E-2</v>
      </c>
      <c r="H243" s="23"/>
      <c r="I243" s="26">
        <v>-2.2650836055212897E-2</v>
      </c>
      <c r="J243" s="24">
        <v>144083</v>
      </c>
      <c r="K243" s="26">
        <v>4.2983821347135187E-2</v>
      </c>
      <c r="L243" s="26">
        <v>3.7470496926196528E-2</v>
      </c>
      <c r="M243" s="24">
        <v>144275</v>
      </c>
      <c r="N243" s="26">
        <v>4.4373665351623348E-2</v>
      </c>
      <c r="O243" s="26">
        <v>3.885299406610776E-2</v>
      </c>
      <c r="P243" s="26">
        <v>-2.4647006100604774E-2</v>
      </c>
      <c r="Q243" s="23"/>
      <c r="R243" s="25">
        <v>-4237</v>
      </c>
      <c r="S243" s="25">
        <v>417</v>
      </c>
      <c r="T243" s="25">
        <v>140455</v>
      </c>
      <c r="U243" s="23"/>
      <c r="V243" s="24">
        <v>957814.3125</v>
      </c>
      <c r="W243" s="24">
        <v>962904.328125</v>
      </c>
      <c r="X243" s="23"/>
      <c r="Y243" s="24">
        <v>141892.35634832818</v>
      </c>
      <c r="Z243" s="24">
        <v>142097.76312303205</v>
      </c>
      <c r="AA243" s="24">
        <v>147920.80498281788</v>
      </c>
      <c r="AB243" s="182">
        <f>SUM(AB240:AB242)</f>
        <v>944920.77944371011</v>
      </c>
    </row>
    <row r="244" spans="1:28" x14ac:dyDescent="0.2">
      <c r="A244" s="18" t="s">
        <v>491</v>
      </c>
      <c r="B244" s="18" t="s">
        <v>492</v>
      </c>
      <c r="D244" s="19">
        <v>123251</v>
      </c>
      <c r="E244" s="20">
        <v>0</v>
      </c>
      <c r="F244" s="20">
        <v>123251</v>
      </c>
      <c r="G244" s="21">
        <v>-1.3396199069413472E-2</v>
      </c>
      <c r="I244" s="21">
        <v>-9.5578263986068057E-3</v>
      </c>
      <c r="J244" s="19">
        <v>128067</v>
      </c>
      <c r="K244" s="21">
        <v>3.9074733673560402E-2</v>
      </c>
      <c r="L244" s="21">
        <v>3.4498350333307615E-2</v>
      </c>
      <c r="M244" s="19">
        <v>128317</v>
      </c>
      <c r="N244" s="21">
        <v>4.1103114782030215E-2</v>
      </c>
      <c r="O244" s="21">
        <v>3.6517797869232815E-2</v>
      </c>
      <c r="P244" s="21">
        <v>-1.3802566259821902E-2</v>
      </c>
      <c r="R244" s="20">
        <v>-3767</v>
      </c>
      <c r="S244" s="20">
        <v>0</v>
      </c>
      <c r="T244" s="20">
        <v>124550</v>
      </c>
      <c r="V244" s="19">
        <v>811920.5</v>
      </c>
      <c r="W244" s="19">
        <v>815512.25</v>
      </c>
      <c r="Y244" s="19">
        <v>124924.51365355265</v>
      </c>
      <c r="Z244" s="19">
        <v>124990.87523140927</v>
      </c>
      <c r="AA244" s="19">
        <v>130112.89181047106</v>
      </c>
      <c r="AB244" s="181">
        <v>831163.50779396179</v>
      </c>
    </row>
    <row r="245" spans="1:28" ht="25.5" customHeight="1" x14ac:dyDescent="0.2">
      <c r="A245" s="22" t="s">
        <v>493</v>
      </c>
      <c r="B245" s="22" t="s">
        <v>494</v>
      </c>
      <c r="C245" s="54"/>
      <c r="D245" s="24">
        <v>123251</v>
      </c>
      <c r="E245" s="25">
        <v>0</v>
      </c>
      <c r="F245" s="25">
        <v>123251</v>
      </c>
      <c r="G245" s="26">
        <v>-1.3396199069413472E-2</v>
      </c>
      <c r="H245" s="23"/>
      <c r="I245" s="26">
        <v>-9.5578263986068057E-3</v>
      </c>
      <c r="J245" s="24">
        <v>128067</v>
      </c>
      <c r="K245" s="26">
        <v>3.9074733673560402E-2</v>
      </c>
      <c r="L245" s="26">
        <v>3.4498350333307615E-2</v>
      </c>
      <c r="M245" s="24">
        <v>128317</v>
      </c>
      <c r="N245" s="26">
        <v>4.1103114782030215E-2</v>
      </c>
      <c r="O245" s="26">
        <v>3.6517797869232815E-2</v>
      </c>
      <c r="P245" s="26">
        <v>-1.3802566259821902E-2</v>
      </c>
      <c r="Q245" s="23"/>
      <c r="R245" s="25">
        <v>-3767</v>
      </c>
      <c r="S245" s="25">
        <v>0</v>
      </c>
      <c r="T245" s="25">
        <v>124550</v>
      </c>
      <c r="U245" s="23"/>
      <c r="V245" s="24">
        <v>811920.5</v>
      </c>
      <c r="W245" s="24">
        <v>815512.25</v>
      </c>
      <c r="X245" s="23"/>
      <c r="Y245" s="24">
        <v>124924.51365355265</v>
      </c>
      <c r="Z245" s="24">
        <v>124990.87523140927</v>
      </c>
      <c r="AA245" s="24">
        <v>130112.89181047106</v>
      </c>
      <c r="AB245" s="182">
        <f>AB244</f>
        <v>831163.50779396179</v>
      </c>
    </row>
    <row r="246" spans="1:28" x14ac:dyDescent="0.2">
      <c r="A246" s="18" t="s">
        <v>495</v>
      </c>
      <c r="B246" s="18" t="s">
        <v>496</v>
      </c>
      <c r="D246" s="19">
        <v>96046</v>
      </c>
      <c r="E246" s="20">
        <v>0</v>
      </c>
      <c r="F246" s="20">
        <v>96046</v>
      </c>
      <c r="G246" s="21">
        <v>-2.6856517272003999E-2</v>
      </c>
      <c r="I246" s="21">
        <v>-2.2405974792250372E-2</v>
      </c>
      <c r="J246" s="19">
        <v>100289</v>
      </c>
      <c r="K246" s="21">
        <v>4.4176748641276076E-2</v>
      </c>
      <c r="L246" s="21">
        <v>3.7181510591296707E-2</v>
      </c>
      <c r="M246" s="19">
        <v>100380</v>
      </c>
      <c r="N246" s="21">
        <v>4.5124211315411333E-2</v>
      </c>
      <c r="O246" s="21">
        <v>3.8122625942569544E-2</v>
      </c>
      <c r="P246" s="21">
        <v>-2.5088541043047252E-2</v>
      </c>
      <c r="R246" s="20">
        <v>-2947</v>
      </c>
      <c r="S246" s="20">
        <v>0</v>
      </c>
      <c r="T246" s="20">
        <v>97433</v>
      </c>
      <c r="V246" s="19">
        <v>660995.375</v>
      </c>
      <c r="W246" s="19">
        <v>665453.4375</v>
      </c>
      <c r="Y246" s="19">
        <v>98696.648238095309</v>
      </c>
      <c r="Z246" s="19">
        <v>98909.953140449739</v>
      </c>
      <c r="AA246" s="19">
        <v>102963.19637825929</v>
      </c>
      <c r="AB246" s="181">
        <v>657730.76199160609</v>
      </c>
    </row>
    <row r="247" spans="1:28" ht="25.5" customHeight="1" x14ac:dyDescent="0.2">
      <c r="A247" s="22" t="s">
        <v>497</v>
      </c>
      <c r="B247" s="22" t="s">
        <v>498</v>
      </c>
      <c r="C247" s="54"/>
      <c r="D247" s="24">
        <v>96046</v>
      </c>
      <c r="E247" s="25">
        <v>0</v>
      </c>
      <c r="F247" s="25">
        <v>96046</v>
      </c>
      <c r="G247" s="26">
        <v>-2.6856517272003999E-2</v>
      </c>
      <c r="H247" s="23"/>
      <c r="I247" s="26">
        <v>-2.2405974792250372E-2</v>
      </c>
      <c r="J247" s="24">
        <v>100289</v>
      </c>
      <c r="K247" s="26">
        <v>4.4176748641276076E-2</v>
      </c>
      <c r="L247" s="26">
        <v>3.7181510591296707E-2</v>
      </c>
      <c r="M247" s="24">
        <v>100380</v>
      </c>
      <c r="N247" s="26">
        <v>4.5124211315411333E-2</v>
      </c>
      <c r="O247" s="26">
        <v>3.8122625942569544E-2</v>
      </c>
      <c r="P247" s="26">
        <v>-2.5088541043047252E-2</v>
      </c>
      <c r="Q247" s="23"/>
      <c r="R247" s="25">
        <v>-2947</v>
      </c>
      <c r="S247" s="25">
        <v>0</v>
      </c>
      <c r="T247" s="25">
        <v>97433</v>
      </c>
      <c r="U247" s="23"/>
      <c r="V247" s="24">
        <v>660995.375</v>
      </c>
      <c r="W247" s="24">
        <v>665453.4375</v>
      </c>
      <c r="X247" s="23"/>
      <c r="Y247" s="24">
        <v>98696.648238095309</v>
      </c>
      <c r="Z247" s="24">
        <v>98909.953140449739</v>
      </c>
      <c r="AA247" s="24">
        <v>102963.19637825929</v>
      </c>
      <c r="AB247" s="182">
        <f>AB246</f>
        <v>657730.76199160609</v>
      </c>
    </row>
    <row r="248" spans="1:28" ht="25.5" customHeight="1" x14ac:dyDescent="0.2">
      <c r="A248" s="27" t="s">
        <v>499</v>
      </c>
      <c r="B248" s="27" t="s">
        <v>500</v>
      </c>
      <c r="C248" s="54"/>
      <c r="D248" s="28">
        <v>866382</v>
      </c>
      <c r="E248" s="29">
        <v>0</v>
      </c>
      <c r="F248" s="29">
        <v>866382</v>
      </c>
      <c r="G248" s="30">
        <v>-2.9308070986924561E-2</v>
      </c>
      <c r="H248" s="23"/>
      <c r="I248" s="30">
        <v>-2.4762425721265302E-2</v>
      </c>
      <c r="J248" s="28">
        <v>904472</v>
      </c>
      <c r="K248" s="30">
        <v>4.3964440627806134E-2</v>
      </c>
      <c r="L248" s="30">
        <v>3.7681349033627187E-2</v>
      </c>
      <c r="M248" s="28">
        <v>905656</v>
      </c>
      <c r="N248" s="30">
        <v>4.5331043350392841E-2</v>
      </c>
      <c r="O248" s="30">
        <v>3.9039726868713265E-2</v>
      </c>
      <c r="P248" s="30">
        <v>-2.6579343027376301E-2</v>
      </c>
      <c r="Q248" s="23"/>
      <c r="R248" s="29">
        <v>-26591</v>
      </c>
      <c r="S248" s="29">
        <v>417</v>
      </c>
      <c r="T248" s="29">
        <v>879482</v>
      </c>
      <c r="U248" s="23"/>
      <c r="V248" s="28">
        <v>5884202.1875</v>
      </c>
      <c r="W248" s="28">
        <v>5919830.640625</v>
      </c>
      <c r="X248" s="23"/>
      <c r="Y248" s="28">
        <v>892540.64456976613</v>
      </c>
      <c r="Z248" s="28">
        <v>893759.53963485267</v>
      </c>
      <c r="AA248" s="28">
        <v>930385.02266494487</v>
      </c>
      <c r="AB248" s="183">
        <f>AB247+AB245+AB243+AB239+AB237+AB235+AB232</f>
        <v>5943316.3637896124</v>
      </c>
    </row>
    <row r="249" spans="1:28" x14ac:dyDescent="0.2">
      <c r="A249" s="23"/>
      <c r="B249" s="23"/>
      <c r="C249" s="54"/>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184"/>
    </row>
    <row r="250" spans="1:28" x14ac:dyDescent="0.2">
      <c r="A250" s="31" t="s">
        <v>501</v>
      </c>
      <c r="B250" s="31" t="s">
        <v>502</v>
      </c>
      <c r="C250" s="55"/>
      <c r="D250" s="32">
        <v>9097910</v>
      </c>
      <c r="E250" s="33">
        <v>0</v>
      </c>
      <c r="F250" s="32">
        <v>9097910</v>
      </c>
      <c r="G250" s="34">
        <v>6.6326045010844936E-4</v>
      </c>
      <c r="H250" s="24"/>
      <c r="I250" s="34">
        <v>6.0129188531830025E-3</v>
      </c>
      <c r="J250" s="32">
        <v>9454759</v>
      </c>
      <c r="K250" s="34">
        <v>3.9223184225827712E-2</v>
      </c>
      <c r="L250" s="34">
        <v>3.3696924139126949E-2</v>
      </c>
      <c r="M250" s="32">
        <v>9468472</v>
      </c>
      <c r="N250" s="34">
        <v>4.0730453477776818E-2</v>
      </c>
      <c r="O250" s="34">
        <v>3.5196178210089579E-2</v>
      </c>
      <c r="P250" s="34">
        <v>4.2422060530555861E-4</v>
      </c>
      <c r="Q250" s="35"/>
      <c r="R250" s="33">
        <v>-277996</v>
      </c>
      <c r="S250" s="33">
        <v>3615</v>
      </c>
      <c r="T250" s="33">
        <v>9194091</v>
      </c>
      <c r="U250" s="109"/>
      <c r="V250" s="32">
        <v>60137620.015625</v>
      </c>
      <c r="W250" s="32">
        <v>60459122.5</v>
      </c>
      <c r="X250" s="35"/>
      <c r="Y250" s="32">
        <v>9091879.7157673892</v>
      </c>
      <c r="Z250" s="32">
        <v>9091879.715767391</v>
      </c>
      <c r="AA250" s="32">
        <v>9464456.9823300671</v>
      </c>
      <c r="AB250" s="185">
        <f>SUM(AB248,AB230,AB191,AB153,AB126,AB78,AB44)</f>
        <v>60459122.500000015</v>
      </c>
    </row>
    <row r="252" spans="1:28" x14ac:dyDescent="0.2">
      <c r="Q252" s="74"/>
    </row>
    <row r="254" spans="1:28" x14ac:dyDescent="0.2">
      <c r="A254" s="134" t="s">
        <v>562</v>
      </c>
    </row>
    <row r="256" spans="1:28" x14ac:dyDescent="0.2">
      <c r="A256" s="121" t="s">
        <v>517</v>
      </c>
      <c r="B256" s="122"/>
      <c r="H256" s="74"/>
      <c r="Q256" s="74"/>
      <c r="U256" s="74"/>
      <c r="X256" s="74"/>
    </row>
    <row r="257" spans="1:31" x14ac:dyDescent="0.2">
      <c r="A257" s="78" t="s">
        <v>91</v>
      </c>
      <c r="B257" s="79" t="s">
        <v>92</v>
      </c>
      <c r="D257" s="63">
        <f>INDEX(D$8:D$248,MATCH($A257,$A$8:$A$248,0))</f>
        <v>1423996</v>
      </c>
      <c r="E257" s="64">
        <f t="shared" ref="E257:AB273" si="0">INDEX(E$8:E$248,MATCH($A257,$A$8:$A$248,0))</f>
        <v>0</v>
      </c>
      <c r="F257" s="64">
        <f t="shared" si="0"/>
        <v>1423996</v>
      </c>
      <c r="G257" s="65">
        <f t="shared" si="0"/>
        <v>1.6782463196172159E-2</v>
      </c>
      <c r="H257" s="68"/>
      <c r="I257" s="65">
        <f t="shared" si="0"/>
        <v>2.1726876648464621E-2</v>
      </c>
      <c r="J257" s="63">
        <f t="shared" si="0"/>
        <v>1473512</v>
      </c>
      <c r="K257" s="65">
        <f t="shared" si="0"/>
        <v>3.4772569585869606E-2</v>
      </c>
      <c r="L257" s="65">
        <f t="shared" si="0"/>
        <v>3.2235166066417076E-2</v>
      </c>
      <c r="M257" s="63">
        <f t="shared" si="0"/>
        <v>1476729</v>
      </c>
      <c r="N257" s="65">
        <f t="shared" si="0"/>
        <v>3.7031705145239124E-2</v>
      </c>
      <c r="O257" s="65">
        <f t="shared" si="0"/>
        <v>3.4488761917170541E-2</v>
      </c>
      <c r="P257" s="65">
        <f t="shared" si="0"/>
        <v>1.535654965582256E-2</v>
      </c>
      <c r="Q257" s="68"/>
      <c r="R257" s="64">
        <f t="shared" si="0"/>
        <v>-43359</v>
      </c>
      <c r="S257" s="64">
        <f t="shared" si="0"/>
        <v>1125</v>
      </c>
      <c r="T257" s="64">
        <f t="shared" si="0"/>
        <v>1434495</v>
      </c>
      <c r="U257" s="68"/>
      <c r="V257" s="63">
        <f t="shared" si="0"/>
        <v>9012918.859375</v>
      </c>
      <c r="W257" s="63">
        <f t="shared" si="0"/>
        <v>9035074.09375</v>
      </c>
      <c r="X257" s="68"/>
      <c r="Y257" s="63">
        <f t="shared" si="0"/>
        <v>1400492.2896917257</v>
      </c>
      <c r="Z257" s="63">
        <f t="shared" si="0"/>
        <v>1397140.9078074731</v>
      </c>
      <c r="AA257" s="63">
        <f t="shared" si="0"/>
        <v>1454394.5183596539</v>
      </c>
      <c r="AB257" s="187">
        <f t="shared" si="0"/>
        <v>9290698.5063169263</v>
      </c>
      <c r="AD257" s="85"/>
    </row>
    <row r="258" spans="1:31" x14ac:dyDescent="0.2">
      <c r="A258" s="78" t="s">
        <v>159</v>
      </c>
      <c r="B258" s="79" t="s">
        <v>160</v>
      </c>
      <c r="D258" s="57">
        <f t="shared" ref="D258:S290" si="1">INDEX(D$8:D$248,MATCH($A258,$A$8:$A$248,0))</f>
        <v>1184571</v>
      </c>
      <c r="E258" s="58">
        <f t="shared" si="1"/>
        <v>0</v>
      </c>
      <c r="F258" s="58">
        <f t="shared" si="1"/>
        <v>1184571</v>
      </c>
      <c r="G258" s="59">
        <f t="shared" si="1"/>
        <v>1.5258407288103459E-3</v>
      </c>
      <c r="H258" s="68"/>
      <c r="I258" s="59">
        <f t="shared" si="1"/>
        <v>7.0093955025865018E-3</v>
      </c>
      <c r="J258" s="57">
        <f t="shared" si="1"/>
        <v>1228916</v>
      </c>
      <c r="K258" s="59">
        <f t="shared" si="1"/>
        <v>3.7435493524659913E-2</v>
      </c>
      <c r="L258" s="59">
        <f t="shared" si="1"/>
        <v>3.3887052667884943E-2</v>
      </c>
      <c r="M258" s="57">
        <f t="shared" si="1"/>
        <v>1230030</v>
      </c>
      <c r="N258" s="59">
        <f t="shared" si="1"/>
        <v>3.8375918370447959E-2</v>
      </c>
      <c r="O258" s="59">
        <f t="shared" si="1"/>
        <v>3.4824260887707847E-2</v>
      </c>
      <c r="P258" s="59">
        <f t="shared" si="1"/>
        <v>1.0553807947659699E-3</v>
      </c>
      <c r="Q258" s="68"/>
      <c r="R258" s="58">
        <f t="shared" si="1"/>
        <v>-36114</v>
      </c>
      <c r="S258" s="58">
        <f t="shared" si="1"/>
        <v>0</v>
      </c>
      <c r="T258" s="58">
        <f t="shared" si="0"/>
        <v>1193916</v>
      </c>
      <c r="U258" s="68"/>
      <c r="V258" s="57">
        <f t="shared" si="0"/>
        <v>7520471.828125</v>
      </c>
      <c r="W258" s="57">
        <f t="shared" si="0"/>
        <v>7546283.109375</v>
      </c>
      <c r="X258" s="68"/>
      <c r="Y258" s="57">
        <f t="shared" si="0"/>
        <v>1182766.2870265911</v>
      </c>
      <c r="Z258" s="57">
        <f t="shared" si="0"/>
        <v>1180362.9776927794</v>
      </c>
      <c r="AA258" s="57">
        <f t="shared" si="0"/>
        <v>1228733.2185592416</v>
      </c>
      <c r="AB258" s="188">
        <f t="shared" si="0"/>
        <v>7849170.0389559288</v>
      </c>
      <c r="AD258" s="85"/>
    </row>
    <row r="259" spans="1:31" x14ac:dyDescent="0.2">
      <c r="A259" s="78" t="s">
        <v>255</v>
      </c>
      <c r="B259" s="79" t="s">
        <v>256</v>
      </c>
      <c r="D259" s="57">
        <f t="shared" si="1"/>
        <v>1710522</v>
      </c>
      <c r="E259" s="58">
        <f t="shared" si="0"/>
        <v>0</v>
      </c>
      <c r="F259" s="58">
        <f t="shared" si="0"/>
        <v>1710522</v>
      </c>
      <c r="G259" s="59">
        <f t="shared" si="0"/>
        <v>7.9103971166127884E-4</v>
      </c>
      <c r="H259" s="68"/>
      <c r="I259" s="59">
        <f t="shared" si="0"/>
        <v>6.4961363973601305E-3</v>
      </c>
      <c r="J259" s="57">
        <f t="shared" si="0"/>
        <v>1777870</v>
      </c>
      <c r="K259" s="59">
        <f t="shared" si="0"/>
        <v>3.9372776263620013E-2</v>
      </c>
      <c r="L259" s="59">
        <f t="shared" si="0"/>
        <v>3.3761059273429206E-2</v>
      </c>
      <c r="M259" s="57">
        <f t="shared" si="0"/>
        <v>1779437</v>
      </c>
      <c r="N259" s="59">
        <f t="shared" si="0"/>
        <v>4.028887088268962E-2</v>
      </c>
      <c r="O259" s="59">
        <f t="shared" si="0"/>
        <v>3.4672207771284436E-2</v>
      </c>
      <c r="P259" s="59">
        <f t="shared" si="0"/>
        <v>3.9814009452365795E-4</v>
      </c>
      <c r="Q259" s="68"/>
      <c r="R259" s="58">
        <f t="shared" si="0"/>
        <v>-52240</v>
      </c>
      <c r="S259" s="58">
        <f t="shared" si="0"/>
        <v>322</v>
      </c>
      <c r="T259" s="58">
        <f t="shared" si="0"/>
        <v>1727519</v>
      </c>
      <c r="U259" s="68"/>
      <c r="V259" s="57">
        <f t="shared" si="0"/>
        <v>11211731.546875</v>
      </c>
      <c r="W259" s="57">
        <f t="shared" si="0"/>
        <v>11272593.8359375</v>
      </c>
      <c r="X259" s="68"/>
      <c r="Y259" s="57">
        <f t="shared" si="0"/>
        <v>1709169.9786728905</v>
      </c>
      <c r="Z259" s="57">
        <f t="shared" si="0"/>
        <v>1708707.4809436062</v>
      </c>
      <c r="AA259" s="57">
        <f t="shared" si="0"/>
        <v>1778728.8167407711</v>
      </c>
      <c r="AB259" s="188">
        <f t="shared" si="0"/>
        <v>11362551.874490615</v>
      </c>
      <c r="AD259" s="85"/>
    </row>
    <row r="260" spans="1:31" x14ac:dyDescent="0.2">
      <c r="A260" s="78" t="s">
        <v>309</v>
      </c>
      <c r="B260" s="79" t="s">
        <v>310</v>
      </c>
      <c r="D260" s="57">
        <f t="shared" si="1"/>
        <v>1036253</v>
      </c>
      <c r="E260" s="58">
        <f t="shared" si="0"/>
        <v>0</v>
      </c>
      <c r="F260" s="58">
        <f t="shared" si="0"/>
        <v>1036253</v>
      </c>
      <c r="G260" s="59">
        <f t="shared" si="0"/>
        <v>-2.0811378629209676E-3</v>
      </c>
      <c r="H260" s="68"/>
      <c r="I260" s="59">
        <f t="shared" si="0"/>
        <v>2.8236421344258744E-3</v>
      </c>
      <c r="J260" s="57">
        <f t="shared" si="0"/>
        <v>1078333</v>
      </c>
      <c r="K260" s="59">
        <f t="shared" si="0"/>
        <v>4.0607843837364044E-2</v>
      </c>
      <c r="L260" s="59">
        <f t="shared" si="0"/>
        <v>3.3545743864000555E-2</v>
      </c>
      <c r="M260" s="57">
        <f t="shared" si="0"/>
        <v>1079932</v>
      </c>
      <c r="N260" s="59">
        <f t="shared" si="0"/>
        <v>4.2150903302571763E-2</v>
      </c>
      <c r="O260" s="59">
        <f t="shared" si="0"/>
        <v>3.5078331334140511E-2</v>
      </c>
      <c r="P260" s="59">
        <f t="shared" si="0"/>
        <v>-2.8608661220997922E-3</v>
      </c>
      <c r="Q260" s="68"/>
      <c r="R260" s="58">
        <f t="shared" si="0"/>
        <v>-31706</v>
      </c>
      <c r="S260" s="58">
        <f t="shared" si="0"/>
        <v>912</v>
      </c>
      <c r="T260" s="58">
        <f t="shared" si="0"/>
        <v>1049138</v>
      </c>
      <c r="U260" s="68"/>
      <c r="V260" s="57">
        <f t="shared" si="0"/>
        <v>6969106.640625</v>
      </c>
      <c r="W260" s="57">
        <f t="shared" si="0"/>
        <v>7016725.75</v>
      </c>
      <c r="X260" s="68"/>
      <c r="Y260" s="57">
        <f t="shared" si="0"/>
        <v>1038414.0828652412</v>
      </c>
      <c r="Z260" s="57">
        <f t="shared" si="0"/>
        <v>1040395.8926661897</v>
      </c>
      <c r="AA260" s="57">
        <f t="shared" si="0"/>
        <v>1083030.4049948538</v>
      </c>
      <c r="AB260" s="188">
        <f t="shared" si="0"/>
        <v>6918417.8288364997</v>
      </c>
      <c r="AD260" s="85"/>
    </row>
    <row r="261" spans="1:31" x14ac:dyDescent="0.2">
      <c r="A261" s="78" t="s">
        <v>385</v>
      </c>
      <c r="B261" s="79" t="s">
        <v>386</v>
      </c>
      <c r="D261" s="57">
        <f t="shared" si="1"/>
        <v>1503358</v>
      </c>
      <c r="E261" s="58">
        <f t="shared" si="0"/>
        <v>0</v>
      </c>
      <c r="F261" s="58">
        <f t="shared" si="0"/>
        <v>1503358</v>
      </c>
      <c r="G261" s="59">
        <f t="shared" si="0"/>
        <v>1.4308252024587187E-2</v>
      </c>
      <c r="H261" s="68"/>
      <c r="I261" s="59">
        <f t="shared" si="0"/>
        <v>2.0991164709745824E-2</v>
      </c>
      <c r="J261" s="57">
        <f t="shared" si="0"/>
        <v>1563512</v>
      </c>
      <c r="K261" s="59">
        <f t="shared" si="0"/>
        <v>4.0013090694299036E-2</v>
      </c>
      <c r="L261" s="59">
        <f t="shared" si="0"/>
        <v>3.237188547616876E-2</v>
      </c>
      <c r="M261" s="57">
        <f t="shared" si="0"/>
        <v>1565100</v>
      </c>
      <c r="N261" s="59">
        <f t="shared" si="0"/>
        <v>4.1069392652980818E-2</v>
      </c>
      <c r="O261" s="59">
        <f t="shared" si="0"/>
        <v>3.3420426551731941E-2</v>
      </c>
      <c r="P261" s="59">
        <f t="shared" si="0"/>
        <v>1.3577602644379905E-2</v>
      </c>
      <c r="Q261" s="68"/>
      <c r="R261" s="58">
        <f t="shared" si="0"/>
        <v>-45955</v>
      </c>
      <c r="S261" s="58">
        <f t="shared" si="0"/>
        <v>0</v>
      </c>
      <c r="T261" s="58">
        <f t="shared" si="0"/>
        <v>1519145</v>
      </c>
      <c r="U261" s="68"/>
      <c r="V261" s="57">
        <f t="shared" si="0"/>
        <v>10126068.765625</v>
      </c>
      <c r="W261" s="57">
        <f t="shared" si="0"/>
        <v>10201017.890625</v>
      </c>
      <c r="X261" s="68"/>
      <c r="Y261" s="57">
        <f t="shared" si="0"/>
        <v>1482151.0098130978</v>
      </c>
      <c r="Z261" s="57">
        <f t="shared" si="0"/>
        <v>1483348.0534034262</v>
      </c>
      <c r="AA261" s="57">
        <f t="shared" si="0"/>
        <v>1544134.3572674871</v>
      </c>
      <c r="AB261" s="188">
        <f t="shared" si="0"/>
        <v>9863958.221458368</v>
      </c>
      <c r="AD261" s="85"/>
    </row>
    <row r="262" spans="1:31" x14ac:dyDescent="0.2">
      <c r="A262" s="78" t="s">
        <v>463</v>
      </c>
      <c r="B262" s="79" t="s">
        <v>464</v>
      </c>
      <c r="D262" s="57">
        <f t="shared" si="1"/>
        <v>1372828</v>
      </c>
      <c r="E262" s="58">
        <f t="shared" si="0"/>
        <v>0</v>
      </c>
      <c r="F262" s="58">
        <f t="shared" si="0"/>
        <v>1372828</v>
      </c>
      <c r="G262" s="59">
        <f t="shared" si="0"/>
        <v>-9.7504005153168372E-3</v>
      </c>
      <c r="H262" s="68"/>
      <c r="I262" s="59">
        <f t="shared" si="0"/>
        <v>-5.3248946909256745E-3</v>
      </c>
      <c r="J262" s="57">
        <f t="shared" si="0"/>
        <v>1428144</v>
      </c>
      <c r="K262" s="59">
        <f t="shared" si="0"/>
        <v>4.0293467207836775E-2</v>
      </c>
      <c r="L262" s="59">
        <f t="shared" si="0"/>
        <v>3.4307570468653958E-2</v>
      </c>
      <c r="M262" s="57">
        <f t="shared" si="0"/>
        <v>1431588</v>
      </c>
      <c r="N262" s="59">
        <f t="shared" si="0"/>
        <v>4.2802157298656551E-2</v>
      </c>
      <c r="O262" s="59">
        <f t="shared" si="0"/>
        <v>3.6801825440627267E-2</v>
      </c>
      <c r="P262" s="59">
        <f t="shared" si="0"/>
        <v>-9.3163819561709049E-3</v>
      </c>
      <c r="Q262" s="68"/>
      <c r="R262" s="58">
        <f t="shared" si="0"/>
        <v>-42031</v>
      </c>
      <c r="S262" s="58">
        <f t="shared" si="0"/>
        <v>839</v>
      </c>
      <c r="T262" s="58">
        <f t="shared" si="0"/>
        <v>1390396</v>
      </c>
      <c r="U262" s="68"/>
      <c r="V262" s="57">
        <f t="shared" si="0"/>
        <v>9413120.1875</v>
      </c>
      <c r="W262" s="57">
        <f t="shared" si="0"/>
        <v>9467597.1796875</v>
      </c>
      <c r="X262" s="68"/>
      <c r="Y262" s="57">
        <f t="shared" si="0"/>
        <v>1386345.4231280752</v>
      </c>
      <c r="Z262" s="57">
        <f t="shared" si="0"/>
        <v>1388164.8636190607</v>
      </c>
      <c r="AA262" s="57">
        <f t="shared" si="0"/>
        <v>1445050.6437431215</v>
      </c>
      <c r="AB262" s="188">
        <f t="shared" si="0"/>
        <v>9231009.66615206</v>
      </c>
      <c r="AD262" s="84" t="s">
        <v>514</v>
      </c>
      <c r="AE262" s="84" t="s">
        <v>515</v>
      </c>
    </row>
    <row r="263" spans="1:31" x14ac:dyDescent="0.2">
      <c r="A263" s="80" t="s">
        <v>499</v>
      </c>
      <c r="B263" s="81" t="s">
        <v>500</v>
      </c>
      <c r="D263" s="69">
        <f t="shared" si="1"/>
        <v>866382</v>
      </c>
      <c r="E263" s="70">
        <f t="shared" si="0"/>
        <v>0</v>
      </c>
      <c r="F263" s="70">
        <f t="shared" si="0"/>
        <v>866382</v>
      </c>
      <c r="G263" s="71">
        <f t="shared" si="0"/>
        <v>-2.9308070986924561E-2</v>
      </c>
      <c r="H263" s="68"/>
      <c r="I263" s="71">
        <f t="shared" si="0"/>
        <v>-2.4762425721265302E-2</v>
      </c>
      <c r="J263" s="69">
        <f t="shared" si="0"/>
        <v>904472</v>
      </c>
      <c r="K263" s="71">
        <f t="shared" si="0"/>
        <v>4.3964440627806134E-2</v>
      </c>
      <c r="L263" s="71">
        <f t="shared" si="0"/>
        <v>3.7681349033627187E-2</v>
      </c>
      <c r="M263" s="69">
        <f t="shared" si="0"/>
        <v>905656</v>
      </c>
      <c r="N263" s="71">
        <f t="shared" si="0"/>
        <v>4.5331043350392841E-2</v>
      </c>
      <c r="O263" s="71">
        <f t="shared" si="0"/>
        <v>3.9039726868713265E-2</v>
      </c>
      <c r="P263" s="71">
        <f t="shared" si="0"/>
        <v>-2.6579343027376301E-2</v>
      </c>
      <c r="Q263" s="68"/>
      <c r="R263" s="70">
        <f t="shared" si="0"/>
        <v>-26591</v>
      </c>
      <c r="S263" s="70">
        <f t="shared" si="0"/>
        <v>417</v>
      </c>
      <c r="T263" s="70">
        <f t="shared" si="0"/>
        <v>879482</v>
      </c>
      <c r="U263" s="68"/>
      <c r="V263" s="69">
        <f t="shared" si="0"/>
        <v>5884202.1875</v>
      </c>
      <c r="W263" s="69">
        <f t="shared" si="0"/>
        <v>5919830.640625</v>
      </c>
      <c r="X263" s="68"/>
      <c r="Y263" s="69">
        <f t="shared" si="0"/>
        <v>892540.64456976613</v>
      </c>
      <c r="Z263" s="69">
        <f t="shared" si="0"/>
        <v>893759.53963485267</v>
      </c>
      <c r="AA263" s="69">
        <f t="shared" si="0"/>
        <v>930385.02266494487</v>
      </c>
      <c r="AB263" s="189">
        <f t="shared" si="0"/>
        <v>5943316.3637896124</v>
      </c>
      <c r="AD263" s="84" t="s">
        <v>516</v>
      </c>
      <c r="AE263" s="84" t="s">
        <v>516</v>
      </c>
    </row>
    <row r="264" spans="1:31" x14ac:dyDescent="0.2">
      <c r="A264" s="31" t="s">
        <v>501</v>
      </c>
      <c r="B264" s="31" t="s">
        <v>502</v>
      </c>
      <c r="C264" s="118"/>
      <c r="D264" s="32">
        <f>SUM(D257:D263)</f>
        <v>9097910</v>
      </c>
      <c r="E264" s="33">
        <f t="shared" ref="E264:AA264" si="2">SUM(E257:E263)</f>
        <v>0</v>
      </c>
      <c r="F264" s="32">
        <f t="shared" si="2"/>
        <v>9097910</v>
      </c>
      <c r="G264" s="34">
        <f>F264/Y264-1</f>
        <v>6.6326045010844936E-4</v>
      </c>
      <c r="H264" s="24"/>
      <c r="I264" s="34">
        <f>AD264/AE264-1</f>
        <v>6.0129188531832245E-3</v>
      </c>
      <c r="J264" s="32">
        <f t="shared" si="2"/>
        <v>9454759</v>
      </c>
      <c r="K264" s="34">
        <f t="shared" ref="K264" si="3">J264/F264-1</f>
        <v>3.9223184225827712E-2</v>
      </c>
      <c r="L264" s="34">
        <f>(1+K264)/(W264/V264)-1</f>
        <v>3.3696924139126949E-2</v>
      </c>
      <c r="M264" s="32">
        <f t="shared" si="2"/>
        <v>9468472</v>
      </c>
      <c r="N264" s="34">
        <f t="shared" ref="N264" si="4">M264/F264-1</f>
        <v>4.0730453477776818E-2</v>
      </c>
      <c r="O264" s="34">
        <f>(1+N264)/(W264/V264)-1</f>
        <v>3.5196178210089579E-2</v>
      </c>
      <c r="P264" s="34">
        <f>M264/AA264-1</f>
        <v>4.2422060530489247E-4</v>
      </c>
      <c r="Q264" s="35"/>
      <c r="R264" s="33">
        <f t="shared" ref="R264:T264" si="5">SUM(R257:R263)</f>
        <v>-277996</v>
      </c>
      <c r="S264" s="33">
        <f t="shared" si="5"/>
        <v>3615</v>
      </c>
      <c r="T264" s="33">
        <f t="shared" si="5"/>
        <v>9194091</v>
      </c>
      <c r="U264" s="109"/>
      <c r="V264" s="32">
        <f t="shared" si="2"/>
        <v>60137620.015625</v>
      </c>
      <c r="W264" s="32">
        <f t="shared" si="2"/>
        <v>60459122.5</v>
      </c>
      <c r="X264" s="35"/>
      <c r="Y264" s="32">
        <f t="shared" si="2"/>
        <v>9091879.7157673873</v>
      </c>
      <c r="Z264" s="32">
        <f t="shared" si="2"/>
        <v>9091879.7157673873</v>
      </c>
      <c r="AA264" s="32">
        <f t="shared" si="2"/>
        <v>9464456.9823300745</v>
      </c>
      <c r="AB264" s="185">
        <f t="shared" ref="AB264" si="6">SUM(AB257:AB263)</f>
        <v>60459122.500000007</v>
      </c>
      <c r="AD264" s="85">
        <f>F264/V264*1000</f>
        <v>151.2848363077251</v>
      </c>
      <c r="AE264" s="85">
        <f>Z264/W264*1000</f>
        <v>150.38060990328444</v>
      </c>
    </row>
    <row r="265" spans="1:31"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190"/>
    </row>
    <row r="266" spans="1:31"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190"/>
    </row>
    <row r="267" spans="1:31" x14ac:dyDescent="0.2">
      <c r="A267" s="121" t="s">
        <v>518</v>
      </c>
      <c r="B267" s="123"/>
      <c r="D267" s="75"/>
      <c r="E267" s="75"/>
      <c r="F267" s="75"/>
      <c r="G267" s="75"/>
      <c r="H267" s="62"/>
      <c r="I267" s="75"/>
      <c r="J267" s="75"/>
      <c r="K267" s="75"/>
      <c r="L267" s="75"/>
      <c r="M267" s="75"/>
      <c r="N267" s="75"/>
      <c r="O267" s="75"/>
      <c r="P267" s="75"/>
      <c r="Q267" s="62"/>
      <c r="R267" s="75"/>
      <c r="S267" s="75"/>
      <c r="T267" s="75"/>
      <c r="U267" s="62"/>
      <c r="V267" s="75"/>
      <c r="W267" s="75"/>
      <c r="X267" s="62"/>
      <c r="Y267" s="75"/>
      <c r="Z267" s="75"/>
      <c r="AA267" s="75"/>
      <c r="AB267" s="191"/>
    </row>
    <row r="268" spans="1:31" x14ac:dyDescent="0.2">
      <c r="A268" s="78" t="s">
        <v>489</v>
      </c>
      <c r="B268" s="79" t="s">
        <v>490</v>
      </c>
      <c r="D268" s="63">
        <f t="shared" si="1"/>
        <v>138145</v>
      </c>
      <c r="E268" s="64">
        <f t="shared" si="0"/>
        <v>0</v>
      </c>
      <c r="F268" s="64">
        <f t="shared" si="0"/>
        <v>138145</v>
      </c>
      <c r="G268" s="65">
        <f t="shared" si="0"/>
        <v>-2.6409853531002558E-2</v>
      </c>
      <c r="H268" s="68"/>
      <c r="I268" s="65">
        <f t="shared" si="0"/>
        <v>-2.2650836055212897E-2</v>
      </c>
      <c r="J268" s="63">
        <f t="shared" si="0"/>
        <v>144083</v>
      </c>
      <c r="K268" s="65">
        <f t="shared" si="0"/>
        <v>4.2983821347135187E-2</v>
      </c>
      <c r="L268" s="65">
        <f t="shared" si="0"/>
        <v>3.7470496926196528E-2</v>
      </c>
      <c r="M268" s="63">
        <f t="shared" si="0"/>
        <v>144275</v>
      </c>
      <c r="N268" s="65">
        <f t="shared" si="0"/>
        <v>4.4373665351623348E-2</v>
      </c>
      <c r="O268" s="65">
        <f t="shared" si="0"/>
        <v>3.885299406610776E-2</v>
      </c>
      <c r="P268" s="65">
        <f t="shared" si="0"/>
        <v>-2.4647006100604774E-2</v>
      </c>
      <c r="Q268" s="68"/>
      <c r="R268" s="64">
        <f t="shared" si="0"/>
        <v>-4237</v>
      </c>
      <c r="S268" s="64">
        <f t="shared" si="0"/>
        <v>417</v>
      </c>
      <c r="T268" s="64">
        <f t="shared" si="0"/>
        <v>140455</v>
      </c>
      <c r="U268" s="68"/>
      <c r="V268" s="63">
        <f t="shared" si="0"/>
        <v>957814.3125</v>
      </c>
      <c r="W268" s="63">
        <f t="shared" si="0"/>
        <v>962904.328125</v>
      </c>
      <c r="X268" s="68"/>
      <c r="Y268" s="63">
        <f t="shared" si="0"/>
        <v>141892.35634832818</v>
      </c>
      <c r="Z268" s="63">
        <f t="shared" si="0"/>
        <v>142097.76312303205</v>
      </c>
      <c r="AA268" s="63">
        <f t="shared" si="0"/>
        <v>147920.80498281788</v>
      </c>
      <c r="AB268" s="187">
        <f t="shared" si="0"/>
        <v>944920.77944371011</v>
      </c>
    </row>
    <row r="269" spans="1:31" x14ac:dyDescent="0.2">
      <c r="A269" s="78" t="s">
        <v>287</v>
      </c>
      <c r="B269" s="79" t="s">
        <v>288</v>
      </c>
      <c r="D269" s="57">
        <f t="shared" si="1"/>
        <v>148162</v>
      </c>
      <c r="E269" s="58">
        <f t="shared" si="0"/>
        <v>0</v>
      </c>
      <c r="F269" s="58">
        <f t="shared" si="0"/>
        <v>148162</v>
      </c>
      <c r="G269" s="59">
        <f t="shared" si="0"/>
        <v>-9.7456683691596879E-3</v>
      </c>
      <c r="H269" s="68"/>
      <c r="I269" s="59">
        <f t="shared" si="0"/>
        <v>-4.0844701206711465E-3</v>
      </c>
      <c r="J269" s="57">
        <f t="shared" si="0"/>
        <v>154636</v>
      </c>
      <c r="K269" s="59">
        <f t="shared" si="0"/>
        <v>4.3695414478746253E-2</v>
      </c>
      <c r="L269" s="59">
        <f t="shared" si="0"/>
        <v>3.4017039380096481E-2</v>
      </c>
      <c r="M269" s="57">
        <f t="shared" si="0"/>
        <v>155067</v>
      </c>
      <c r="N269" s="59">
        <f t="shared" si="0"/>
        <v>4.660439248930226E-2</v>
      </c>
      <c r="O269" s="59">
        <f t="shared" si="0"/>
        <v>3.6899041914906228E-2</v>
      </c>
      <c r="P269" s="59">
        <f t="shared" si="0"/>
        <v>-7.9879270204958885E-3</v>
      </c>
      <c r="Q269" s="68"/>
      <c r="R269" s="58">
        <f t="shared" si="0"/>
        <v>-4553</v>
      </c>
      <c r="S269" s="58">
        <f t="shared" si="0"/>
        <v>0</v>
      </c>
      <c r="T269" s="58">
        <f t="shared" si="0"/>
        <v>150514</v>
      </c>
      <c r="U269" s="68"/>
      <c r="V269" s="57">
        <f t="shared" si="0"/>
        <v>1040749.484375</v>
      </c>
      <c r="W269" s="57">
        <f t="shared" si="0"/>
        <v>1050490.875</v>
      </c>
      <c r="X269" s="68"/>
      <c r="Y269" s="57">
        <f t="shared" si="0"/>
        <v>149620.14834713566</v>
      </c>
      <c r="Z269" s="57">
        <f t="shared" si="0"/>
        <v>150162.12554024425</v>
      </c>
      <c r="AA269" s="57">
        <f t="shared" si="0"/>
        <v>156315.63790776953</v>
      </c>
      <c r="AB269" s="188">
        <f t="shared" si="0"/>
        <v>998547.12410608842</v>
      </c>
    </row>
    <row r="270" spans="1:31" x14ac:dyDescent="0.2">
      <c r="A270" s="78" t="s">
        <v>229</v>
      </c>
      <c r="B270" s="79" t="s">
        <v>230</v>
      </c>
      <c r="D270" s="57">
        <f t="shared" si="1"/>
        <v>205739</v>
      </c>
      <c r="E270" s="58">
        <f t="shared" si="0"/>
        <v>0</v>
      </c>
      <c r="F270" s="58">
        <f t="shared" si="0"/>
        <v>205739</v>
      </c>
      <c r="G270" s="59">
        <f t="shared" si="0"/>
        <v>-8.2152114762671369E-3</v>
      </c>
      <c r="H270" s="68"/>
      <c r="I270" s="59">
        <f t="shared" si="0"/>
        <v>-5.5694751687784816E-4</v>
      </c>
      <c r="J270" s="57">
        <f t="shared" si="0"/>
        <v>213862</v>
      </c>
      <c r="K270" s="59">
        <f t="shared" si="0"/>
        <v>3.9482062224468928E-2</v>
      </c>
      <c r="L270" s="59">
        <f t="shared" si="0"/>
        <v>3.2618559029910177E-2</v>
      </c>
      <c r="M270" s="57">
        <f t="shared" si="0"/>
        <v>213862</v>
      </c>
      <c r="N270" s="59">
        <f t="shared" si="0"/>
        <v>3.9482062224468928E-2</v>
      </c>
      <c r="O270" s="59">
        <f t="shared" si="0"/>
        <v>3.2618559029910177E-2</v>
      </c>
      <c r="P270" s="59">
        <f t="shared" si="0"/>
        <v>-8.5839179084518102E-3</v>
      </c>
      <c r="Q270" s="68"/>
      <c r="R270" s="58">
        <f t="shared" si="0"/>
        <v>-6279</v>
      </c>
      <c r="S270" s="58">
        <f t="shared" si="0"/>
        <v>0</v>
      </c>
      <c r="T270" s="58">
        <f t="shared" si="0"/>
        <v>207583</v>
      </c>
      <c r="U270" s="68"/>
      <c r="V270" s="57">
        <f t="shared" si="0"/>
        <v>1338521.875</v>
      </c>
      <c r="W270" s="57">
        <f t="shared" si="0"/>
        <v>1347418.625</v>
      </c>
      <c r="X270" s="68"/>
      <c r="Y270" s="57">
        <f t="shared" si="0"/>
        <v>207443.18967247073</v>
      </c>
      <c r="Z270" s="57">
        <f t="shared" si="0"/>
        <v>207221.8966176768</v>
      </c>
      <c r="AA270" s="57">
        <f t="shared" si="0"/>
        <v>215713.66842146081</v>
      </c>
      <c r="AB270" s="188">
        <f t="shared" si="0"/>
        <v>1377982.8180704226</v>
      </c>
    </row>
    <row r="271" spans="1:31" x14ac:dyDescent="0.2">
      <c r="A271" s="78" t="s">
        <v>481</v>
      </c>
      <c r="B271" s="79" t="s">
        <v>482</v>
      </c>
      <c r="D271" s="57">
        <f t="shared" si="1"/>
        <v>145976</v>
      </c>
      <c r="E271" s="58">
        <f t="shared" si="0"/>
        <v>0</v>
      </c>
      <c r="F271" s="58">
        <f t="shared" si="0"/>
        <v>145976</v>
      </c>
      <c r="G271" s="59">
        <f t="shared" si="0"/>
        <v>-2.6983016301093676E-2</v>
      </c>
      <c r="H271" s="68"/>
      <c r="I271" s="59">
        <f t="shared" si="0"/>
        <v>-2.0085224840191818E-2</v>
      </c>
      <c r="J271" s="57">
        <f t="shared" si="0"/>
        <v>152602</v>
      </c>
      <c r="K271" s="59">
        <f t="shared" si="0"/>
        <v>4.5391023181892809E-2</v>
      </c>
      <c r="L271" s="59">
        <f t="shared" si="0"/>
        <v>3.6700039379166105E-2</v>
      </c>
      <c r="M271" s="57">
        <f t="shared" si="0"/>
        <v>152602</v>
      </c>
      <c r="N271" s="59">
        <f t="shared" si="0"/>
        <v>4.5391023181892809E-2</v>
      </c>
      <c r="O271" s="59">
        <f t="shared" si="0"/>
        <v>3.6700039379166105E-2</v>
      </c>
      <c r="P271" s="59">
        <f t="shared" si="0"/>
        <v>-2.4113296277300966E-2</v>
      </c>
      <c r="Q271" s="68"/>
      <c r="R271" s="58">
        <f t="shared" si="0"/>
        <v>-4480</v>
      </c>
      <c r="S271" s="58">
        <f t="shared" si="0"/>
        <v>0</v>
      </c>
      <c r="T271" s="58">
        <f t="shared" si="0"/>
        <v>148122</v>
      </c>
      <c r="U271" s="68"/>
      <c r="V271" s="57">
        <f t="shared" si="0"/>
        <v>1035613.5</v>
      </c>
      <c r="W271" s="57">
        <f t="shared" si="0"/>
        <v>1044295.375</v>
      </c>
      <c r="X271" s="68"/>
      <c r="Y271" s="57">
        <f t="shared" si="0"/>
        <v>150024.10281172575</v>
      </c>
      <c r="Z271" s="57">
        <f t="shared" si="0"/>
        <v>150216.90317995704</v>
      </c>
      <c r="AA271" s="57">
        <f t="shared" si="0"/>
        <v>156372.66028717437</v>
      </c>
      <c r="AB271" s="188">
        <f t="shared" si="0"/>
        <v>998911.38409777242</v>
      </c>
    </row>
    <row r="272" spans="1:31" x14ac:dyDescent="0.2">
      <c r="A272" s="78" t="s">
        <v>461</v>
      </c>
      <c r="B272" s="79" t="s">
        <v>462</v>
      </c>
      <c r="D272" s="57">
        <f t="shared" si="1"/>
        <v>268462</v>
      </c>
      <c r="E272" s="58">
        <f t="shared" si="0"/>
        <v>0</v>
      </c>
      <c r="F272" s="58">
        <f t="shared" si="0"/>
        <v>268462</v>
      </c>
      <c r="G272" s="59">
        <f t="shared" si="0"/>
        <v>-3.3705608719934999E-3</v>
      </c>
      <c r="H272" s="68"/>
      <c r="I272" s="59">
        <f t="shared" si="0"/>
        <v>7.3100005359716391E-4</v>
      </c>
      <c r="J272" s="57">
        <f t="shared" si="0"/>
        <v>278649</v>
      </c>
      <c r="K272" s="59">
        <f t="shared" si="0"/>
        <v>3.7945780035908205E-2</v>
      </c>
      <c r="L272" s="59">
        <f t="shared" si="0"/>
        <v>3.3201508867015006E-2</v>
      </c>
      <c r="M272" s="57">
        <f t="shared" si="0"/>
        <v>278740</v>
      </c>
      <c r="N272" s="59">
        <f t="shared" si="0"/>
        <v>3.8284747934530738E-2</v>
      </c>
      <c r="O272" s="59">
        <f t="shared" si="0"/>
        <v>3.3538927401827179E-2</v>
      </c>
      <c r="P272" s="59">
        <f t="shared" si="0"/>
        <v>-6.421530907974704E-3</v>
      </c>
      <c r="Q272" s="68"/>
      <c r="R272" s="58">
        <f t="shared" si="0"/>
        <v>-8183</v>
      </c>
      <c r="S272" s="58">
        <f t="shared" si="0"/>
        <v>0</v>
      </c>
      <c r="T272" s="58">
        <f t="shared" si="0"/>
        <v>270557</v>
      </c>
      <c r="U272" s="68"/>
      <c r="V272" s="57">
        <f t="shared" si="0"/>
        <v>1877933.5</v>
      </c>
      <c r="W272" s="57">
        <f t="shared" si="0"/>
        <v>1886556.625</v>
      </c>
      <c r="X272" s="68"/>
      <c r="Y272" s="57">
        <f t="shared" si="0"/>
        <v>269369.92773852719</v>
      </c>
      <c r="Z272" s="57">
        <f t="shared" si="0"/>
        <v>269497.72524220991</v>
      </c>
      <c r="AA272" s="57">
        <f t="shared" si="0"/>
        <v>280541.50595143693</v>
      </c>
      <c r="AB272" s="188">
        <f t="shared" si="0"/>
        <v>1792104.2175286713</v>
      </c>
    </row>
    <row r="273" spans="1:28" x14ac:dyDescent="0.2">
      <c r="A273" s="78" t="s">
        <v>259</v>
      </c>
      <c r="B273" s="79" t="s">
        <v>260</v>
      </c>
      <c r="D273" s="57">
        <f t="shared" si="1"/>
        <v>145253</v>
      </c>
      <c r="E273" s="58">
        <f t="shared" si="0"/>
        <v>0</v>
      </c>
      <c r="F273" s="58">
        <f t="shared" si="0"/>
        <v>145253</v>
      </c>
      <c r="G273" s="59">
        <f t="shared" si="0"/>
        <v>1.1724765071626342E-2</v>
      </c>
      <c r="H273" s="68"/>
      <c r="I273" s="59">
        <f t="shared" si="0"/>
        <v>1.6321162270288569E-2</v>
      </c>
      <c r="J273" s="57">
        <f t="shared" si="0"/>
        <v>150680</v>
      </c>
      <c r="K273" s="59">
        <f t="shared" si="0"/>
        <v>3.7362395268944582E-2</v>
      </c>
      <c r="L273" s="59">
        <f t="shared" si="0"/>
        <v>3.2502007246173692E-2</v>
      </c>
      <c r="M273" s="57">
        <f t="shared" si="0"/>
        <v>150680</v>
      </c>
      <c r="N273" s="59">
        <f t="shared" si="0"/>
        <v>3.7362395268944582E-2</v>
      </c>
      <c r="O273" s="59">
        <f t="shared" si="0"/>
        <v>3.2502007246173692E-2</v>
      </c>
      <c r="P273" s="59">
        <f t="shared" si="0"/>
        <v>8.0448453045911528E-3</v>
      </c>
      <c r="Q273" s="68"/>
      <c r="R273" s="58">
        <f t="shared" si="0"/>
        <v>-4424</v>
      </c>
      <c r="S273" s="58">
        <f t="shared" si="0"/>
        <v>539</v>
      </c>
      <c r="T273" s="58">
        <f t="shared" si="0"/>
        <v>146795</v>
      </c>
      <c r="U273" s="68"/>
      <c r="V273" s="57">
        <f t="shared" si="0"/>
        <v>983454</v>
      </c>
      <c r="W273" s="57">
        <f t="shared" si="0"/>
        <v>988083.5</v>
      </c>
      <c r="X273" s="68"/>
      <c r="Y273" s="57">
        <f t="shared" si="0"/>
        <v>143569.67923950803</v>
      </c>
      <c r="Z273" s="57">
        <f t="shared" si="0"/>
        <v>143593.15510898706</v>
      </c>
      <c r="AA273" s="57">
        <f t="shared" si="0"/>
        <v>149477.47682244284</v>
      </c>
      <c r="AB273" s="188">
        <f t="shared" si="0"/>
        <v>954864.82732938358</v>
      </c>
    </row>
    <row r="274" spans="1:28" x14ac:dyDescent="0.2">
      <c r="A274" s="78" t="s">
        <v>157</v>
      </c>
      <c r="B274" s="79" t="s">
        <v>158</v>
      </c>
      <c r="D274" s="57">
        <f t="shared" si="1"/>
        <v>423530</v>
      </c>
      <c r="E274" s="58">
        <f t="shared" si="1"/>
        <v>0</v>
      </c>
      <c r="F274" s="58">
        <f t="shared" si="1"/>
        <v>423530</v>
      </c>
      <c r="G274" s="59">
        <f t="shared" si="1"/>
        <v>6.9892441373147207E-3</v>
      </c>
      <c r="H274" s="68"/>
      <c r="I274" s="59">
        <f t="shared" si="1"/>
        <v>1.2227779739274247E-2</v>
      </c>
      <c r="J274" s="57">
        <f t="shared" si="1"/>
        <v>439168</v>
      </c>
      <c r="K274" s="59">
        <f t="shared" si="1"/>
        <v>3.6923004273605065E-2</v>
      </c>
      <c r="L274" s="59">
        <f t="shared" si="1"/>
        <v>3.3681848372580259E-2</v>
      </c>
      <c r="M274" s="57">
        <f t="shared" si="1"/>
        <v>439572</v>
      </c>
      <c r="N274" s="59">
        <f t="shared" si="1"/>
        <v>3.7876891837650195E-2</v>
      </c>
      <c r="O274" s="59">
        <f t="shared" si="1"/>
        <v>3.4632754328256743E-2</v>
      </c>
      <c r="P274" s="59">
        <f t="shared" si="1"/>
        <v>6.0566937232240381E-3</v>
      </c>
      <c r="Q274" s="68"/>
      <c r="R274" s="58">
        <f t="shared" si="1"/>
        <v>-12906</v>
      </c>
      <c r="S274" s="58">
        <f t="shared" si="1"/>
        <v>0</v>
      </c>
      <c r="T274" s="58">
        <f t="shared" ref="T274:T289" si="7">INDEX(T$8:T$248,MATCH($A274,$A$8:$A$248,0))</f>
        <v>426666</v>
      </c>
      <c r="U274" s="68"/>
      <c r="V274" s="57">
        <f t="shared" ref="V274:AB289" si="8">INDEX(V$8:V$248,MATCH($A274,$A$8:$A$248,0))</f>
        <v>2653521</v>
      </c>
      <c r="W274" s="57">
        <f t="shared" si="8"/>
        <v>2661841.234375</v>
      </c>
      <c r="X274" s="68"/>
      <c r="Y274" s="57">
        <f t="shared" si="8"/>
        <v>420590.39107496833</v>
      </c>
      <c r="Z274" s="57">
        <f t="shared" si="8"/>
        <v>419725.68413672893</v>
      </c>
      <c r="AA274" s="57">
        <f t="shared" si="8"/>
        <v>436925.67500667163</v>
      </c>
      <c r="AB274" s="188">
        <f t="shared" si="8"/>
        <v>2791089.11984511</v>
      </c>
    </row>
    <row r="275" spans="1:28" x14ac:dyDescent="0.2">
      <c r="A275" s="78" t="s">
        <v>467</v>
      </c>
      <c r="B275" s="79" t="s">
        <v>468</v>
      </c>
      <c r="D275" s="57">
        <f t="shared" si="1"/>
        <v>91668</v>
      </c>
      <c r="E275" s="58">
        <f t="shared" si="1"/>
        <v>0</v>
      </c>
      <c r="F275" s="58">
        <f t="shared" si="1"/>
        <v>91668</v>
      </c>
      <c r="G275" s="59">
        <f t="shared" si="1"/>
        <v>-4.1105318473264374E-2</v>
      </c>
      <c r="H275" s="68"/>
      <c r="I275" s="59">
        <f t="shared" si="1"/>
        <v>-3.7069760336374769E-2</v>
      </c>
      <c r="J275" s="57">
        <f t="shared" si="1"/>
        <v>95969</v>
      </c>
      <c r="K275" s="59">
        <f t="shared" si="1"/>
        <v>4.6919317537199356E-2</v>
      </c>
      <c r="L275" s="59">
        <f t="shared" si="1"/>
        <v>4.0253353652321522E-2</v>
      </c>
      <c r="M275" s="57">
        <f t="shared" si="1"/>
        <v>95969</v>
      </c>
      <c r="N275" s="59">
        <f t="shared" si="1"/>
        <v>4.6919317537199356E-2</v>
      </c>
      <c r="O275" s="59">
        <f t="shared" si="1"/>
        <v>4.0253353652321522E-2</v>
      </c>
      <c r="P275" s="59">
        <f t="shared" si="1"/>
        <v>-3.7741115054418573E-2</v>
      </c>
      <c r="Q275" s="68"/>
      <c r="R275" s="58">
        <f t="shared" si="1"/>
        <v>-2818</v>
      </c>
      <c r="S275" s="58">
        <f t="shared" si="1"/>
        <v>0</v>
      </c>
      <c r="T275" s="58">
        <f t="shared" si="7"/>
        <v>93151</v>
      </c>
      <c r="U275" s="68"/>
      <c r="V275" s="57">
        <f t="shared" si="8"/>
        <v>586774.5</v>
      </c>
      <c r="W275" s="57">
        <f t="shared" si="8"/>
        <v>590534.5625</v>
      </c>
      <c r="X275" s="68"/>
      <c r="Y275" s="57">
        <f t="shared" si="8"/>
        <v>95597.568498396286</v>
      </c>
      <c r="Z275" s="57">
        <f t="shared" si="8"/>
        <v>95806.951055377445</v>
      </c>
      <c r="AA275" s="57">
        <f t="shared" si="8"/>
        <v>99733.035985869152</v>
      </c>
      <c r="AB275" s="188">
        <f t="shared" si="8"/>
        <v>637096.43894245801</v>
      </c>
    </row>
    <row r="276" spans="1:28" x14ac:dyDescent="0.2">
      <c r="A276" s="78" t="s">
        <v>237</v>
      </c>
      <c r="B276" s="79" t="s">
        <v>238</v>
      </c>
      <c r="D276" s="57">
        <f t="shared" si="1"/>
        <v>153997</v>
      </c>
      <c r="E276" s="58">
        <f t="shared" si="1"/>
        <v>0</v>
      </c>
      <c r="F276" s="58">
        <f t="shared" si="1"/>
        <v>153997</v>
      </c>
      <c r="G276" s="59">
        <f t="shared" si="1"/>
        <v>-7.553616542516628E-3</v>
      </c>
      <c r="H276" s="68"/>
      <c r="I276" s="59">
        <f t="shared" si="1"/>
        <v>-7.2247175274231523E-4</v>
      </c>
      <c r="J276" s="57">
        <f t="shared" si="1"/>
        <v>160410</v>
      </c>
      <c r="K276" s="59">
        <f t="shared" si="1"/>
        <v>4.1643668383150256E-2</v>
      </c>
      <c r="L276" s="59">
        <f t="shared" si="1"/>
        <v>3.3546738604468329E-2</v>
      </c>
      <c r="M276" s="57">
        <f t="shared" si="1"/>
        <v>160433</v>
      </c>
      <c r="N276" s="59">
        <f t="shared" si="1"/>
        <v>4.1793021941985975E-2</v>
      </c>
      <c r="O276" s="59">
        <f t="shared" si="1"/>
        <v>3.3694931204605094E-2</v>
      </c>
      <c r="P276" s="59">
        <f t="shared" si="1"/>
        <v>-7.7148600115215515E-3</v>
      </c>
      <c r="Q276" s="68"/>
      <c r="R276" s="58">
        <f t="shared" si="1"/>
        <v>-4710</v>
      </c>
      <c r="S276" s="58">
        <f t="shared" si="1"/>
        <v>0</v>
      </c>
      <c r="T276" s="58">
        <f t="shared" si="7"/>
        <v>155723</v>
      </c>
      <c r="U276" s="68"/>
      <c r="V276" s="57">
        <f t="shared" si="8"/>
        <v>1018898.265625</v>
      </c>
      <c r="W276" s="57">
        <f t="shared" si="8"/>
        <v>1026880.4375</v>
      </c>
      <c r="X276" s="68"/>
      <c r="Y276" s="57">
        <f t="shared" si="8"/>
        <v>155169.08778840571</v>
      </c>
      <c r="Z276" s="57">
        <f t="shared" si="8"/>
        <v>155315.64223173467</v>
      </c>
      <c r="AA276" s="57">
        <f t="shared" si="8"/>
        <v>161680.34119896506</v>
      </c>
      <c r="AB276" s="188">
        <f t="shared" si="8"/>
        <v>1032816.9458258224</v>
      </c>
    </row>
    <row r="277" spans="1:28" x14ac:dyDescent="0.2">
      <c r="A277" s="78" t="s">
        <v>43</v>
      </c>
      <c r="B277" s="79" t="s">
        <v>44</v>
      </c>
      <c r="D277" s="57">
        <f t="shared" si="1"/>
        <v>522360</v>
      </c>
      <c r="E277" s="58">
        <f t="shared" si="1"/>
        <v>0</v>
      </c>
      <c r="F277" s="58">
        <f t="shared" si="1"/>
        <v>522360</v>
      </c>
      <c r="G277" s="59">
        <f t="shared" si="1"/>
        <v>1.1327263577860069E-2</v>
      </c>
      <c r="H277" s="68"/>
      <c r="I277" s="59">
        <f t="shared" si="1"/>
        <v>1.5767338274700338E-2</v>
      </c>
      <c r="J277" s="57">
        <f t="shared" si="1"/>
        <v>539996</v>
      </c>
      <c r="K277" s="59">
        <f t="shared" si="1"/>
        <v>3.3762156367256324E-2</v>
      </c>
      <c r="L277" s="59">
        <f t="shared" si="1"/>
        <v>3.2460428792889795E-2</v>
      </c>
      <c r="M277" s="57">
        <f t="shared" si="1"/>
        <v>541845</v>
      </c>
      <c r="N277" s="59">
        <f t="shared" si="1"/>
        <v>3.7301860785664998E-2</v>
      </c>
      <c r="O277" s="59">
        <f t="shared" si="1"/>
        <v>3.5995675966643104E-2</v>
      </c>
      <c r="P277" s="59">
        <f t="shared" si="1"/>
        <v>1.0904585832688163E-2</v>
      </c>
      <c r="Q277" s="68"/>
      <c r="R277" s="58">
        <f t="shared" si="1"/>
        <v>-15909</v>
      </c>
      <c r="S277" s="58">
        <f t="shared" si="1"/>
        <v>432</v>
      </c>
      <c r="T277" s="58">
        <f t="shared" si="7"/>
        <v>526368</v>
      </c>
      <c r="U277" s="68"/>
      <c r="V277" s="57">
        <f t="shared" si="8"/>
        <v>3248590.984375</v>
      </c>
      <c r="W277" s="57">
        <f t="shared" si="8"/>
        <v>3252686.8125</v>
      </c>
      <c r="X277" s="68"/>
      <c r="Y277" s="57">
        <f t="shared" si="8"/>
        <v>516509.36231265217</v>
      </c>
      <c r="Z277" s="57">
        <f t="shared" si="8"/>
        <v>514899.98991100769</v>
      </c>
      <c r="AA277" s="57">
        <f t="shared" si="8"/>
        <v>536000.14046199922</v>
      </c>
      <c r="AB277" s="188">
        <f t="shared" si="8"/>
        <v>3423978.5983190234</v>
      </c>
    </row>
    <row r="278" spans="1:28" x14ac:dyDescent="0.2">
      <c r="A278" s="78" t="s">
        <v>473</v>
      </c>
      <c r="B278" s="79" t="s">
        <v>474</v>
      </c>
      <c r="D278" s="57">
        <f t="shared" si="1"/>
        <v>184465</v>
      </c>
      <c r="E278" s="58">
        <f t="shared" si="1"/>
        <v>0</v>
      </c>
      <c r="F278" s="58">
        <f t="shared" si="1"/>
        <v>184465</v>
      </c>
      <c r="G278" s="59">
        <f t="shared" si="1"/>
        <v>-3.6709043334911429E-2</v>
      </c>
      <c r="H278" s="68"/>
      <c r="I278" s="59">
        <f t="shared" si="1"/>
        <v>-3.2364839041600035E-2</v>
      </c>
      <c r="J278" s="57">
        <f t="shared" si="1"/>
        <v>192697</v>
      </c>
      <c r="K278" s="59">
        <f t="shared" si="1"/>
        <v>4.4626351882470994E-2</v>
      </c>
      <c r="L278" s="59">
        <f t="shared" si="1"/>
        <v>3.926401146599412E-2</v>
      </c>
      <c r="M278" s="57">
        <f t="shared" si="1"/>
        <v>193071</v>
      </c>
      <c r="N278" s="59">
        <f t="shared" si="1"/>
        <v>4.6653836771203272E-2</v>
      </c>
      <c r="O278" s="59">
        <f t="shared" si="1"/>
        <v>4.128108874425096E-2</v>
      </c>
      <c r="P278" s="59">
        <f t="shared" si="1"/>
        <v>-3.2084149769803672E-2</v>
      </c>
      <c r="Q278" s="68"/>
      <c r="R278" s="58">
        <f t="shared" si="1"/>
        <v>-5669</v>
      </c>
      <c r="S278" s="58">
        <f t="shared" si="1"/>
        <v>0</v>
      </c>
      <c r="T278" s="58">
        <f t="shared" si="7"/>
        <v>187402</v>
      </c>
      <c r="U278" s="68"/>
      <c r="V278" s="57">
        <f t="shared" si="8"/>
        <v>1244937.25</v>
      </c>
      <c r="W278" s="57">
        <f t="shared" si="8"/>
        <v>1251360.8125</v>
      </c>
      <c r="X278" s="68"/>
      <c r="Y278" s="57">
        <f t="shared" si="8"/>
        <v>191494.58294368035</v>
      </c>
      <c r="Z278" s="57">
        <f t="shared" si="8"/>
        <v>191618.4946537856</v>
      </c>
      <c r="AA278" s="57">
        <f t="shared" si="8"/>
        <v>199470.85271315946</v>
      </c>
      <c r="AB278" s="188">
        <f t="shared" si="8"/>
        <v>1274223.417347641</v>
      </c>
    </row>
    <row r="279" spans="1:28" x14ac:dyDescent="0.2">
      <c r="A279" s="78" t="s">
        <v>493</v>
      </c>
      <c r="B279" s="79" t="s">
        <v>494</v>
      </c>
      <c r="D279" s="57">
        <f t="shared" si="1"/>
        <v>123251</v>
      </c>
      <c r="E279" s="58">
        <f t="shared" si="1"/>
        <v>0</v>
      </c>
      <c r="F279" s="58">
        <f t="shared" si="1"/>
        <v>123251</v>
      </c>
      <c r="G279" s="59">
        <f t="shared" si="1"/>
        <v>-1.3396199069413472E-2</v>
      </c>
      <c r="H279" s="68"/>
      <c r="I279" s="59">
        <f t="shared" si="1"/>
        <v>-9.5578263986068057E-3</v>
      </c>
      <c r="J279" s="57">
        <f t="shared" si="1"/>
        <v>128067</v>
      </c>
      <c r="K279" s="59">
        <f t="shared" si="1"/>
        <v>3.9074733673560402E-2</v>
      </c>
      <c r="L279" s="59">
        <f t="shared" si="1"/>
        <v>3.4498350333307615E-2</v>
      </c>
      <c r="M279" s="57">
        <f t="shared" si="1"/>
        <v>128317</v>
      </c>
      <c r="N279" s="59">
        <f t="shared" si="1"/>
        <v>4.1103114782030215E-2</v>
      </c>
      <c r="O279" s="59">
        <f t="shared" si="1"/>
        <v>3.6517797869232815E-2</v>
      </c>
      <c r="P279" s="59">
        <f t="shared" si="1"/>
        <v>-1.3802566259821902E-2</v>
      </c>
      <c r="Q279" s="68"/>
      <c r="R279" s="58">
        <f t="shared" si="1"/>
        <v>-3767</v>
      </c>
      <c r="S279" s="58">
        <f t="shared" si="1"/>
        <v>0</v>
      </c>
      <c r="T279" s="58">
        <f t="shared" si="7"/>
        <v>124550</v>
      </c>
      <c r="U279" s="68"/>
      <c r="V279" s="57">
        <f t="shared" si="8"/>
        <v>811920.5</v>
      </c>
      <c r="W279" s="57">
        <f t="shared" si="8"/>
        <v>815512.25</v>
      </c>
      <c r="X279" s="68"/>
      <c r="Y279" s="57">
        <f t="shared" si="8"/>
        <v>124924.51365355265</v>
      </c>
      <c r="Z279" s="57">
        <f t="shared" si="8"/>
        <v>124990.87523140927</v>
      </c>
      <c r="AA279" s="57">
        <f t="shared" si="8"/>
        <v>130112.89181047106</v>
      </c>
      <c r="AB279" s="188">
        <f t="shared" si="8"/>
        <v>831163.50779396179</v>
      </c>
    </row>
    <row r="280" spans="1:28" x14ac:dyDescent="0.2">
      <c r="A280" s="78" t="s">
        <v>355</v>
      </c>
      <c r="B280" s="79" t="s">
        <v>356</v>
      </c>
      <c r="D280" s="57">
        <f t="shared" si="1"/>
        <v>343476</v>
      </c>
      <c r="E280" s="58">
        <f t="shared" si="1"/>
        <v>0</v>
      </c>
      <c r="F280" s="58">
        <f t="shared" si="1"/>
        <v>343476</v>
      </c>
      <c r="G280" s="59">
        <f t="shared" si="1"/>
        <v>2.2928947047342163E-2</v>
      </c>
      <c r="H280" s="68"/>
      <c r="I280" s="59">
        <f t="shared" si="1"/>
        <v>3.0696558861934564E-2</v>
      </c>
      <c r="J280" s="57">
        <f t="shared" si="1"/>
        <v>358167</v>
      </c>
      <c r="K280" s="59">
        <f t="shared" si="1"/>
        <v>4.277154735702049E-2</v>
      </c>
      <c r="L280" s="59">
        <f t="shared" si="1"/>
        <v>3.1810011721635778E-2</v>
      </c>
      <c r="M280" s="57">
        <f t="shared" si="1"/>
        <v>358380</v>
      </c>
      <c r="N280" s="59">
        <f t="shared" si="1"/>
        <v>4.3391678021171831E-2</v>
      </c>
      <c r="O280" s="59">
        <f t="shared" si="1"/>
        <v>3.24236236191493E-2</v>
      </c>
      <c r="P280" s="59">
        <f t="shared" si="1"/>
        <v>2.2225567818989767E-2</v>
      </c>
      <c r="Q280" s="68"/>
      <c r="R280" s="58">
        <f t="shared" si="1"/>
        <v>-10522</v>
      </c>
      <c r="S280" s="58">
        <f t="shared" si="1"/>
        <v>0</v>
      </c>
      <c r="T280" s="58">
        <f t="shared" si="7"/>
        <v>347858</v>
      </c>
      <c r="U280" s="68"/>
      <c r="V280" s="57">
        <f t="shared" si="8"/>
        <v>2262663.09375</v>
      </c>
      <c r="W280" s="57">
        <f t="shared" si="8"/>
        <v>2286700.71875</v>
      </c>
      <c r="X280" s="68"/>
      <c r="Y280" s="57">
        <f t="shared" si="8"/>
        <v>335776.9872398611</v>
      </c>
      <c r="Z280" s="57">
        <f t="shared" si="8"/>
        <v>336786.7567305257</v>
      </c>
      <c r="AA280" s="57">
        <f t="shared" si="8"/>
        <v>350587.98300715169</v>
      </c>
      <c r="AB280" s="188">
        <f t="shared" si="8"/>
        <v>2239562.3807293125</v>
      </c>
    </row>
    <row r="281" spans="1:28" x14ac:dyDescent="0.2">
      <c r="A281" s="78" t="s">
        <v>429</v>
      </c>
      <c r="B281" s="79" t="s">
        <v>430</v>
      </c>
      <c r="D281" s="57">
        <f t="shared" si="1"/>
        <v>111587</v>
      </c>
      <c r="E281" s="58">
        <f t="shared" si="1"/>
        <v>0</v>
      </c>
      <c r="F281" s="58">
        <f t="shared" si="1"/>
        <v>111587</v>
      </c>
      <c r="G281" s="59">
        <f t="shared" si="1"/>
        <v>2.4251722966741607E-3</v>
      </c>
      <c r="H281" s="68"/>
      <c r="I281" s="59">
        <f t="shared" si="1"/>
        <v>6.3931209247345411E-3</v>
      </c>
      <c r="J281" s="57">
        <f t="shared" si="1"/>
        <v>115761</v>
      </c>
      <c r="K281" s="59">
        <f t="shared" si="1"/>
        <v>3.7405790997159238E-2</v>
      </c>
      <c r="L281" s="59">
        <f t="shared" si="1"/>
        <v>3.345837553723241E-2</v>
      </c>
      <c r="M281" s="57">
        <f t="shared" si="1"/>
        <v>115842</v>
      </c>
      <c r="N281" s="59">
        <f t="shared" si="1"/>
        <v>3.8131682005968504E-2</v>
      </c>
      <c r="O281" s="59">
        <f t="shared" si="1"/>
        <v>3.4181504470280011E-2</v>
      </c>
      <c r="P281" s="59">
        <f t="shared" si="1"/>
        <v>-1.7865117744386705E-4</v>
      </c>
      <c r="Q281" s="68"/>
      <c r="R281" s="58">
        <f t="shared" si="1"/>
        <v>-3401</v>
      </c>
      <c r="S281" s="58">
        <f t="shared" si="1"/>
        <v>0</v>
      </c>
      <c r="T281" s="58">
        <f t="shared" si="7"/>
        <v>112441</v>
      </c>
      <c r="U281" s="68"/>
      <c r="V281" s="57">
        <f t="shared" si="8"/>
        <v>794277.46875</v>
      </c>
      <c r="W281" s="57">
        <f t="shared" si="8"/>
        <v>797311.3046875</v>
      </c>
      <c r="X281" s="68"/>
      <c r="Y281" s="57">
        <f t="shared" si="8"/>
        <v>111317.03700570592</v>
      </c>
      <c r="Z281" s="57">
        <f t="shared" si="8"/>
        <v>111301.65469481751</v>
      </c>
      <c r="AA281" s="57">
        <f t="shared" si="8"/>
        <v>115862.69900759953</v>
      </c>
      <c r="AB281" s="188">
        <f t="shared" si="8"/>
        <v>740133.01825547789</v>
      </c>
    </row>
    <row r="282" spans="1:28" x14ac:dyDescent="0.2">
      <c r="A282" s="78" t="s">
        <v>497</v>
      </c>
      <c r="B282" s="79" t="s">
        <v>498</v>
      </c>
      <c r="D282" s="57">
        <f t="shared" si="1"/>
        <v>96046</v>
      </c>
      <c r="E282" s="58">
        <f t="shared" si="1"/>
        <v>0</v>
      </c>
      <c r="F282" s="58">
        <f t="shared" si="1"/>
        <v>96046</v>
      </c>
      <c r="G282" s="59">
        <f t="shared" si="1"/>
        <v>-2.6856517272003999E-2</v>
      </c>
      <c r="H282" s="68"/>
      <c r="I282" s="59">
        <f t="shared" si="1"/>
        <v>-2.2405974792250372E-2</v>
      </c>
      <c r="J282" s="57">
        <f t="shared" si="1"/>
        <v>100289</v>
      </c>
      <c r="K282" s="59">
        <f t="shared" si="1"/>
        <v>4.4176748641276076E-2</v>
      </c>
      <c r="L282" s="59">
        <f t="shared" si="1"/>
        <v>3.7181510591296707E-2</v>
      </c>
      <c r="M282" s="57">
        <f t="shared" si="1"/>
        <v>100380</v>
      </c>
      <c r="N282" s="59">
        <f t="shared" si="1"/>
        <v>4.5124211315411333E-2</v>
      </c>
      <c r="O282" s="59">
        <f t="shared" si="1"/>
        <v>3.8122625942569544E-2</v>
      </c>
      <c r="P282" s="59">
        <f t="shared" si="1"/>
        <v>-2.5088541043047252E-2</v>
      </c>
      <c r="Q282" s="68"/>
      <c r="R282" s="58">
        <f t="shared" si="1"/>
        <v>-2947</v>
      </c>
      <c r="S282" s="58">
        <f t="shared" si="1"/>
        <v>0</v>
      </c>
      <c r="T282" s="58">
        <f t="shared" si="7"/>
        <v>97433</v>
      </c>
      <c r="U282" s="68"/>
      <c r="V282" s="57">
        <f t="shared" si="8"/>
        <v>660995.375</v>
      </c>
      <c r="W282" s="57">
        <f t="shared" si="8"/>
        <v>665453.4375</v>
      </c>
      <c r="X282" s="68"/>
      <c r="Y282" s="57">
        <f t="shared" si="8"/>
        <v>98696.648238095309</v>
      </c>
      <c r="Z282" s="57">
        <f t="shared" si="8"/>
        <v>98909.953140449739</v>
      </c>
      <c r="AA282" s="57">
        <f t="shared" si="8"/>
        <v>102963.19637825929</v>
      </c>
      <c r="AB282" s="188">
        <f t="shared" si="8"/>
        <v>657730.76199160609</v>
      </c>
    </row>
    <row r="283" spans="1:28" x14ac:dyDescent="0.2">
      <c r="A283" s="78" t="s">
        <v>131</v>
      </c>
      <c r="B283" s="79" t="s">
        <v>132</v>
      </c>
      <c r="D283" s="57">
        <f t="shared" si="1"/>
        <v>484186</v>
      </c>
      <c r="E283" s="58">
        <f t="shared" si="1"/>
        <v>0</v>
      </c>
      <c r="F283" s="58">
        <f t="shared" si="1"/>
        <v>484186</v>
      </c>
      <c r="G283" s="59">
        <f t="shared" si="1"/>
        <v>6.2095255754868184E-4</v>
      </c>
      <c r="H283" s="68"/>
      <c r="I283" s="59">
        <f t="shared" si="1"/>
        <v>6.7085227182162033E-3</v>
      </c>
      <c r="J283" s="57">
        <f t="shared" si="1"/>
        <v>503023</v>
      </c>
      <c r="K283" s="59">
        <f t="shared" si="1"/>
        <v>3.8904470596010654E-2</v>
      </c>
      <c r="L283" s="59">
        <f t="shared" si="1"/>
        <v>3.3918341415354103E-2</v>
      </c>
      <c r="M283" s="57">
        <f t="shared" si="1"/>
        <v>503115</v>
      </c>
      <c r="N283" s="59">
        <f t="shared" si="1"/>
        <v>3.9094480220411176E-2</v>
      </c>
      <c r="O283" s="59">
        <f t="shared" si="1"/>
        <v>3.4107439105539594E-2</v>
      </c>
      <c r="P283" s="59">
        <f t="shared" si="1"/>
        <v>6.3064013152924758E-5</v>
      </c>
      <c r="Q283" s="68"/>
      <c r="R283" s="58">
        <f t="shared" si="1"/>
        <v>-14771</v>
      </c>
      <c r="S283" s="58">
        <f t="shared" si="1"/>
        <v>0</v>
      </c>
      <c r="T283" s="58">
        <f t="shared" si="7"/>
        <v>488344</v>
      </c>
      <c r="U283" s="68"/>
      <c r="V283" s="57">
        <f t="shared" si="8"/>
        <v>3097770.484375</v>
      </c>
      <c r="W283" s="57">
        <f t="shared" si="8"/>
        <v>3112709.65625</v>
      </c>
      <c r="X283" s="68"/>
      <c r="Y283" s="57">
        <f t="shared" si="8"/>
        <v>483885.53004255932</v>
      </c>
      <c r="Z283" s="57">
        <f t="shared" si="8"/>
        <v>483278.92647924391</v>
      </c>
      <c r="AA283" s="57">
        <f t="shared" si="8"/>
        <v>503083.27354981983</v>
      </c>
      <c r="AB283" s="188">
        <f t="shared" si="8"/>
        <v>3213705.0567227998</v>
      </c>
    </row>
    <row r="284" spans="1:28" x14ac:dyDescent="0.2">
      <c r="A284" s="78" t="s">
        <v>453</v>
      </c>
      <c r="B284" s="79" t="s">
        <v>454</v>
      </c>
      <c r="D284" s="57">
        <f t="shared" si="1"/>
        <v>278139</v>
      </c>
      <c r="E284" s="58">
        <f t="shared" si="1"/>
        <v>0</v>
      </c>
      <c r="F284" s="58">
        <f t="shared" si="1"/>
        <v>278139</v>
      </c>
      <c r="G284" s="59">
        <f t="shared" si="1"/>
        <v>-1.5372780440590428E-2</v>
      </c>
      <c r="H284" s="68"/>
      <c r="I284" s="59">
        <f t="shared" si="1"/>
        <v>-1.1287955708754183E-2</v>
      </c>
      <c r="J284" s="57">
        <f t="shared" si="1"/>
        <v>289304</v>
      </c>
      <c r="K284" s="59">
        <f t="shared" si="1"/>
        <v>4.0141799603795159E-2</v>
      </c>
      <c r="L284" s="59">
        <f t="shared" si="1"/>
        <v>3.525416563331496E-2</v>
      </c>
      <c r="M284" s="57">
        <f t="shared" si="1"/>
        <v>289534</v>
      </c>
      <c r="N284" s="59">
        <f t="shared" si="1"/>
        <v>4.096872427095799E-2</v>
      </c>
      <c r="O284" s="59">
        <f t="shared" si="1"/>
        <v>3.6077204575381661E-2</v>
      </c>
      <c r="P284" s="59">
        <f t="shared" si="1"/>
        <v>-1.5943752060179617E-2</v>
      </c>
      <c r="Q284" s="68"/>
      <c r="R284" s="58">
        <f t="shared" si="1"/>
        <v>-8500</v>
      </c>
      <c r="S284" s="58">
        <f t="shared" si="1"/>
        <v>0</v>
      </c>
      <c r="T284" s="58">
        <f t="shared" si="7"/>
        <v>281034</v>
      </c>
      <c r="U284" s="68"/>
      <c r="V284" s="57">
        <f t="shared" si="8"/>
        <v>1899248.796875</v>
      </c>
      <c r="W284" s="57">
        <f t="shared" si="8"/>
        <v>1908215.515625</v>
      </c>
      <c r="X284" s="68"/>
      <c r="Y284" s="57">
        <f t="shared" si="8"/>
        <v>282481.52648517949</v>
      </c>
      <c r="Z284" s="57">
        <f t="shared" si="8"/>
        <v>282642.60490401654</v>
      </c>
      <c r="AA284" s="57">
        <f t="shared" si="8"/>
        <v>294225.05126729945</v>
      </c>
      <c r="AB284" s="188">
        <f t="shared" si="8"/>
        <v>1879514.9526644084</v>
      </c>
    </row>
    <row r="285" spans="1:28" x14ac:dyDescent="0.2">
      <c r="A285" s="78" t="s">
        <v>109</v>
      </c>
      <c r="B285" s="79" t="s">
        <v>110</v>
      </c>
      <c r="D285" s="57">
        <f t="shared" si="1"/>
        <v>276855</v>
      </c>
      <c r="E285" s="58">
        <f t="shared" si="1"/>
        <v>0</v>
      </c>
      <c r="F285" s="58">
        <f t="shared" si="1"/>
        <v>276855</v>
      </c>
      <c r="G285" s="59">
        <f t="shared" si="1"/>
        <v>-5.1577994961298224E-3</v>
      </c>
      <c r="H285" s="68"/>
      <c r="I285" s="59">
        <f t="shared" si="1"/>
        <v>-3.7507422228266751E-4</v>
      </c>
      <c r="J285" s="57">
        <f t="shared" si="1"/>
        <v>286725</v>
      </c>
      <c r="K285" s="59">
        <f t="shared" si="1"/>
        <v>3.5650430730888027E-2</v>
      </c>
      <c r="L285" s="59">
        <f t="shared" si="1"/>
        <v>3.4158754723107476E-2</v>
      </c>
      <c r="M285" s="57">
        <f t="shared" si="1"/>
        <v>287343</v>
      </c>
      <c r="N285" s="59">
        <f t="shared" si="1"/>
        <v>3.7882646150511956E-2</v>
      </c>
      <c r="O285" s="59">
        <f t="shared" si="1"/>
        <v>3.6387755021019652E-2</v>
      </c>
      <c r="P285" s="59">
        <f t="shared" si="1"/>
        <v>-4.7840453548876338E-3</v>
      </c>
      <c r="Q285" s="68"/>
      <c r="R285" s="58">
        <f t="shared" si="1"/>
        <v>-8437</v>
      </c>
      <c r="S285" s="58">
        <f t="shared" si="1"/>
        <v>0</v>
      </c>
      <c r="T285" s="58">
        <f t="shared" si="7"/>
        <v>278906</v>
      </c>
      <c r="U285" s="68"/>
      <c r="V285" s="57">
        <f t="shared" si="8"/>
        <v>1769180.34375</v>
      </c>
      <c r="W285" s="57">
        <f t="shared" si="8"/>
        <v>1771732.21875</v>
      </c>
      <c r="X285" s="68"/>
      <c r="Y285" s="57">
        <f t="shared" si="8"/>
        <v>278290.36590906355</v>
      </c>
      <c r="Z285" s="57">
        <f t="shared" si="8"/>
        <v>277358.36707680649</v>
      </c>
      <c r="AA285" s="57">
        <f t="shared" si="8"/>
        <v>288724.27000274998</v>
      </c>
      <c r="AB285" s="188">
        <f t="shared" si="8"/>
        <v>1844375.8623880188</v>
      </c>
    </row>
    <row r="286" spans="1:28" x14ac:dyDescent="0.2">
      <c r="A286" s="78" t="s">
        <v>247</v>
      </c>
      <c r="B286" s="79" t="s">
        <v>248</v>
      </c>
      <c r="D286" s="57">
        <f t="shared" si="1"/>
        <v>131183</v>
      </c>
      <c r="E286" s="58">
        <f t="shared" si="1"/>
        <v>0</v>
      </c>
      <c r="F286" s="58">
        <f t="shared" si="1"/>
        <v>131183</v>
      </c>
      <c r="G286" s="59">
        <f t="shared" si="1"/>
        <v>4.2015176586832848E-2</v>
      </c>
      <c r="H286" s="68"/>
      <c r="I286" s="59">
        <f t="shared" si="1"/>
        <v>4.6422383509897358E-2</v>
      </c>
      <c r="J286" s="57">
        <f t="shared" si="1"/>
        <v>135971</v>
      </c>
      <c r="K286" s="59">
        <f t="shared" si="1"/>
        <v>3.6498631682458926E-2</v>
      </c>
      <c r="L286" s="59">
        <f t="shared" si="1"/>
        <v>3.1800165669549463E-2</v>
      </c>
      <c r="M286" s="57">
        <f t="shared" si="1"/>
        <v>135971</v>
      </c>
      <c r="N286" s="59">
        <f t="shared" si="1"/>
        <v>3.6498631682458926E-2</v>
      </c>
      <c r="O286" s="59">
        <f t="shared" si="1"/>
        <v>3.1800165669549463E-2</v>
      </c>
      <c r="P286" s="59">
        <f t="shared" si="1"/>
        <v>3.7195428553028265E-2</v>
      </c>
      <c r="Q286" s="68"/>
      <c r="R286" s="58">
        <f t="shared" si="1"/>
        <v>-3992</v>
      </c>
      <c r="S286" s="58">
        <f t="shared" si="1"/>
        <v>0</v>
      </c>
      <c r="T286" s="58">
        <f t="shared" si="7"/>
        <v>131979</v>
      </c>
      <c r="U286" s="68"/>
      <c r="V286" s="57">
        <f t="shared" si="8"/>
        <v>804710.03125</v>
      </c>
      <c r="W286" s="57">
        <f t="shared" si="8"/>
        <v>808374.40625</v>
      </c>
      <c r="X286" s="68"/>
      <c r="Y286" s="57">
        <f t="shared" si="8"/>
        <v>125893.5598516864</v>
      </c>
      <c r="Z286" s="57">
        <f t="shared" si="8"/>
        <v>125934.19704398926</v>
      </c>
      <c r="AA286" s="57">
        <f t="shared" si="8"/>
        <v>131094.87012461148</v>
      </c>
      <c r="AB286" s="188">
        <f t="shared" si="8"/>
        <v>837436.40303748194</v>
      </c>
    </row>
    <row r="287" spans="1:28" x14ac:dyDescent="0.2">
      <c r="A287" s="78" t="s">
        <v>295</v>
      </c>
      <c r="B287" s="79" t="s">
        <v>296</v>
      </c>
      <c r="D287" s="57">
        <f t="shared" si="1"/>
        <v>224492</v>
      </c>
      <c r="E287" s="58">
        <f t="shared" si="1"/>
        <v>0</v>
      </c>
      <c r="F287" s="58">
        <f t="shared" si="1"/>
        <v>224492</v>
      </c>
      <c r="G287" s="59">
        <f t="shared" si="1"/>
        <v>6.1579211143603096E-4</v>
      </c>
      <c r="H287" s="68"/>
      <c r="I287" s="59">
        <f t="shared" si="1"/>
        <v>6.2009483051679304E-3</v>
      </c>
      <c r="J287" s="57">
        <f t="shared" si="1"/>
        <v>233550</v>
      </c>
      <c r="K287" s="59">
        <f t="shared" si="1"/>
        <v>4.0348876574666459E-2</v>
      </c>
      <c r="L287" s="59">
        <f t="shared" si="1"/>
        <v>3.2516369439228976E-2</v>
      </c>
      <c r="M287" s="57">
        <f t="shared" si="1"/>
        <v>234115</v>
      </c>
      <c r="N287" s="59">
        <f t="shared" si="1"/>
        <v>4.2865670046148718E-2</v>
      </c>
      <c r="O287" s="59">
        <f t="shared" si="1"/>
        <v>3.5014214648962039E-2</v>
      </c>
      <c r="P287" s="59">
        <f t="shared" si="1"/>
        <v>4.3532117596511988E-4</v>
      </c>
      <c r="Q287" s="68"/>
      <c r="R287" s="58">
        <f t="shared" si="1"/>
        <v>-6873</v>
      </c>
      <c r="S287" s="58">
        <f t="shared" si="1"/>
        <v>0</v>
      </c>
      <c r="T287" s="58">
        <f t="shared" si="7"/>
        <v>227242</v>
      </c>
      <c r="U287" s="68"/>
      <c r="V287" s="57">
        <f t="shared" si="8"/>
        <v>1595780.9375</v>
      </c>
      <c r="W287" s="57">
        <f t="shared" si="8"/>
        <v>1607886.28125</v>
      </c>
      <c r="X287" s="68"/>
      <c r="Y287" s="57">
        <f t="shared" si="8"/>
        <v>224353.84467228045</v>
      </c>
      <c r="Z287" s="57">
        <f t="shared" si="8"/>
        <v>224800.9818130497</v>
      </c>
      <c r="AA287" s="57">
        <f t="shared" si="8"/>
        <v>234013.12912943607</v>
      </c>
      <c r="AB287" s="188">
        <f t="shared" si="8"/>
        <v>1494880.1042742673</v>
      </c>
    </row>
    <row r="288" spans="1:28" x14ac:dyDescent="0.2">
      <c r="A288" s="78" t="s">
        <v>77</v>
      </c>
      <c r="B288" s="79" t="s">
        <v>78</v>
      </c>
      <c r="D288" s="57">
        <f t="shared" si="1"/>
        <v>232043</v>
      </c>
      <c r="E288" s="58">
        <f t="shared" si="1"/>
        <v>0</v>
      </c>
      <c r="F288" s="58">
        <f t="shared" si="1"/>
        <v>232043</v>
      </c>
      <c r="G288" s="59">
        <f t="shared" si="1"/>
        <v>1.9348161860343494E-2</v>
      </c>
      <c r="H288" s="68"/>
      <c r="I288" s="59">
        <f t="shared" si="1"/>
        <v>2.3547893469512804E-2</v>
      </c>
      <c r="J288" s="57">
        <f t="shared" si="1"/>
        <v>240011</v>
      </c>
      <c r="K288" s="59">
        <f t="shared" si="1"/>
        <v>3.4338463129678587E-2</v>
      </c>
      <c r="L288" s="59">
        <f t="shared" si="1"/>
        <v>3.2250137497480402E-2</v>
      </c>
      <c r="M288" s="57">
        <f t="shared" si="1"/>
        <v>240546</v>
      </c>
      <c r="N288" s="59">
        <f t="shared" si="1"/>
        <v>3.6644070280077434E-2</v>
      </c>
      <c r="O288" s="59">
        <f t="shared" si="1"/>
        <v>3.4551089635345589E-2</v>
      </c>
      <c r="P288" s="59">
        <f t="shared" si="1"/>
        <v>1.7227496725091607E-2</v>
      </c>
      <c r="Q288" s="68"/>
      <c r="R288" s="58">
        <f t="shared" si="1"/>
        <v>-7063</v>
      </c>
      <c r="S288" s="58">
        <f t="shared" si="1"/>
        <v>693</v>
      </c>
      <c r="T288" s="58">
        <f t="shared" si="7"/>
        <v>234176</v>
      </c>
      <c r="U288" s="68"/>
      <c r="V288" s="57">
        <f t="shared" si="8"/>
        <v>1437654.84375</v>
      </c>
      <c r="W288" s="57">
        <f t="shared" si="8"/>
        <v>1440563.3359375</v>
      </c>
      <c r="X288" s="68"/>
      <c r="Y288" s="57">
        <f t="shared" si="8"/>
        <v>227638.61130284864</v>
      </c>
      <c r="Z288" s="57">
        <f t="shared" si="8"/>
        <v>227163.2263288525</v>
      </c>
      <c r="AA288" s="57">
        <f t="shared" si="8"/>
        <v>236472.17635624748</v>
      </c>
      <c r="AB288" s="188">
        <f t="shared" si="8"/>
        <v>1510588.542465348</v>
      </c>
    </row>
    <row r="289" spans="1:28" x14ac:dyDescent="0.2">
      <c r="A289" s="78" t="s">
        <v>183</v>
      </c>
      <c r="B289" s="79" t="s">
        <v>184</v>
      </c>
      <c r="D289" s="57">
        <f t="shared" si="1"/>
        <v>158297</v>
      </c>
      <c r="E289" s="58">
        <f t="shared" si="1"/>
        <v>0</v>
      </c>
      <c r="F289" s="58">
        <f t="shared" si="1"/>
        <v>158297</v>
      </c>
      <c r="G289" s="59">
        <f t="shared" si="1"/>
        <v>2.8730269406891384E-3</v>
      </c>
      <c r="H289" s="68"/>
      <c r="I289" s="59">
        <f t="shared" si="1"/>
        <v>7.506900220835222E-3</v>
      </c>
      <c r="J289" s="57">
        <f t="shared" si="1"/>
        <v>164075</v>
      </c>
      <c r="K289" s="59">
        <f t="shared" si="1"/>
        <v>3.6501007599638591E-2</v>
      </c>
      <c r="L289" s="59">
        <f t="shared" si="1"/>
        <v>3.2503030426816348E-2</v>
      </c>
      <c r="M289" s="57">
        <f t="shared" si="1"/>
        <v>164467</v>
      </c>
      <c r="N289" s="59">
        <f t="shared" si="1"/>
        <v>3.8977365332255154E-2</v>
      </c>
      <c r="O289" s="59">
        <f t="shared" si="1"/>
        <v>3.4969836387062081E-2</v>
      </c>
      <c r="P289" s="59">
        <f t="shared" si="1"/>
        <v>1.6908385644569535E-3</v>
      </c>
      <c r="Q289" s="68"/>
      <c r="R289" s="58">
        <f t="shared" si="1"/>
        <v>-4829</v>
      </c>
      <c r="S289" s="58">
        <f t="shared" si="1"/>
        <v>0</v>
      </c>
      <c r="T289" s="58">
        <f t="shared" si="7"/>
        <v>159638</v>
      </c>
      <c r="U289" s="68"/>
      <c r="V289" s="57">
        <f t="shared" si="8"/>
        <v>1062176.125</v>
      </c>
      <c r="W289" s="57">
        <f t="shared" si="8"/>
        <v>1066289</v>
      </c>
      <c r="X289" s="68"/>
      <c r="Y289" s="57">
        <f t="shared" si="8"/>
        <v>157843.51133950864</v>
      </c>
      <c r="Z289" s="57">
        <f t="shared" si="8"/>
        <v>157725.91252794818</v>
      </c>
      <c r="AA289" s="57">
        <f t="shared" si="8"/>
        <v>164189.38226059941</v>
      </c>
      <c r="AB289" s="188">
        <f t="shared" si="8"/>
        <v>1048844.7455385891</v>
      </c>
    </row>
    <row r="290" spans="1:28" x14ac:dyDescent="0.2">
      <c r="A290" s="78" t="s">
        <v>403</v>
      </c>
      <c r="B290" s="79" t="s">
        <v>404</v>
      </c>
      <c r="D290" s="57">
        <f t="shared" si="1"/>
        <v>287284</v>
      </c>
      <c r="E290" s="58">
        <f t="shared" si="1"/>
        <v>0</v>
      </c>
      <c r="F290" s="58">
        <f t="shared" si="1"/>
        <v>287284</v>
      </c>
      <c r="G290" s="59">
        <f t="shared" si="1"/>
        <v>-1.2988506943958145E-2</v>
      </c>
      <c r="H290" s="68"/>
      <c r="I290" s="59">
        <f t="shared" si="1"/>
        <v>-8.1052979128837244E-3</v>
      </c>
      <c r="J290" s="57">
        <f t="shared" si="1"/>
        <v>299549</v>
      </c>
      <c r="K290" s="59">
        <f t="shared" ref="K290:AB305" si="9">INDEX(K$8:K$248,MATCH($A290,$A$8:$A$248,0))</f>
        <v>4.2692944960387669E-2</v>
      </c>
      <c r="L290" s="59">
        <f t="shared" si="9"/>
        <v>3.4558514512541549E-2</v>
      </c>
      <c r="M290" s="57">
        <f t="shared" si="9"/>
        <v>300315</v>
      </c>
      <c r="N290" s="59">
        <f t="shared" si="9"/>
        <v>4.5359296027624341E-2</v>
      </c>
      <c r="O290" s="59">
        <f t="shared" si="9"/>
        <v>3.7204064396255676E-2</v>
      </c>
      <c r="P290" s="59">
        <f t="shared" si="9"/>
        <v>-1.1702355305285517E-2</v>
      </c>
      <c r="Q290" s="68"/>
      <c r="R290" s="58">
        <f t="shared" si="9"/>
        <v>-8817</v>
      </c>
      <c r="S290" s="58">
        <f t="shared" si="9"/>
        <v>839</v>
      </c>
      <c r="T290" s="58">
        <f t="shared" si="9"/>
        <v>292337</v>
      </c>
      <c r="U290" s="68"/>
      <c r="V290" s="57">
        <f t="shared" si="9"/>
        <v>1932391.5</v>
      </c>
      <c r="W290" s="57">
        <f t="shared" si="9"/>
        <v>1947585.328125</v>
      </c>
      <c r="X290" s="68"/>
      <c r="Y290" s="57">
        <f t="shared" si="9"/>
        <v>291064.49319095031</v>
      </c>
      <c r="Z290" s="57">
        <f t="shared" si="9"/>
        <v>291908.83800597664</v>
      </c>
      <c r="AA290" s="57">
        <f t="shared" si="9"/>
        <v>303871.00648486055</v>
      </c>
      <c r="AB290" s="188">
        <f t="shared" si="9"/>
        <v>1941133.4891759949</v>
      </c>
    </row>
    <row r="291" spans="1:28" x14ac:dyDescent="0.2">
      <c r="A291" s="78" t="s">
        <v>215</v>
      </c>
      <c r="B291" s="79" t="s">
        <v>216</v>
      </c>
      <c r="D291" s="57">
        <f t="shared" ref="D291:S309" si="10">INDEX(D$8:D$248,MATCH($A291,$A$8:$A$248,0))</f>
        <v>166355</v>
      </c>
      <c r="E291" s="58">
        <f t="shared" si="10"/>
        <v>0</v>
      </c>
      <c r="F291" s="58">
        <f t="shared" si="10"/>
        <v>166355</v>
      </c>
      <c r="G291" s="59">
        <f t="shared" si="10"/>
        <v>-2.1778437906507797E-3</v>
      </c>
      <c r="H291" s="68"/>
      <c r="I291" s="59">
        <f t="shared" si="10"/>
        <v>3.5021626860398669E-3</v>
      </c>
      <c r="J291" s="57">
        <f t="shared" si="10"/>
        <v>173069</v>
      </c>
      <c r="K291" s="59">
        <f t="shared" si="10"/>
        <v>4.0359472213038483E-2</v>
      </c>
      <c r="L291" s="59">
        <f t="shared" si="10"/>
        <v>3.3404264604379286E-2</v>
      </c>
      <c r="M291" s="57">
        <f t="shared" si="10"/>
        <v>173370</v>
      </c>
      <c r="N291" s="59">
        <f t="shared" si="10"/>
        <v>4.216885576027174E-2</v>
      </c>
      <c r="O291" s="59">
        <f t="shared" si="10"/>
        <v>3.5201551719032276E-2</v>
      </c>
      <c r="P291" s="59">
        <f t="shared" si="10"/>
        <v>-2.0674075176019269E-3</v>
      </c>
      <c r="Q291" s="68"/>
      <c r="R291" s="58">
        <f t="shared" si="10"/>
        <v>-5091</v>
      </c>
      <c r="S291" s="58">
        <f t="shared" si="10"/>
        <v>0</v>
      </c>
      <c r="T291" s="58">
        <f t="shared" si="9"/>
        <v>168279</v>
      </c>
      <c r="U291" s="68"/>
      <c r="V291" s="57">
        <f t="shared" si="9"/>
        <v>1155338.96875</v>
      </c>
      <c r="W291" s="57">
        <f t="shared" si="9"/>
        <v>1163114.84375</v>
      </c>
      <c r="X291" s="68"/>
      <c r="Y291" s="57">
        <f t="shared" si="9"/>
        <v>166718.08594827162</v>
      </c>
      <c r="Z291" s="57">
        <f t="shared" si="9"/>
        <v>166890.15656431342</v>
      </c>
      <c r="AA291" s="57">
        <f t="shared" si="9"/>
        <v>173729.16898999666</v>
      </c>
      <c r="AB291" s="188">
        <f t="shared" si="9"/>
        <v>1109785.0758262447</v>
      </c>
    </row>
    <row r="292" spans="1:28" x14ac:dyDescent="0.2">
      <c r="A292" s="78" t="s">
        <v>193</v>
      </c>
      <c r="B292" s="79" t="s">
        <v>194</v>
      </c>
      <c r="D292" s="57">
        <f t="shared" si="10"/>
        <v>131251</v>
      </c>
      <c r="E292" s="58">
        <f t="shared" si="10"/>
        <v>0</v>
      </c>
      <c r="F292" s="58">
        <f t="shared" si="10"/>
        <v>131251</v>
      </c>
      <c r="G292" s="59">
        <f t="shared" si="10"/>
        <v>-2.3995978968594178E-2</v>
      </c>
      <c r="H292" s="68"/>
      <c r="I292" s="59">
        <f t="shared" si="10"/>
        <v>-1.9487836273484493E-2</v>
      </c>
      <c r="J292" s="57">
        <f t="shared" si="10"/>
        <v>136749</v>
      </c>
      <c r="K292" s="59">
        <f t="shared" si="10"/>
        <v>4.1889204653678735E-2</v>
      </c>
      <c r="L292" s="59">
        <f t="shared" si="10"/>
        <v>3.6529106947989609E-2</v>
      </c>
      <c r="M292" s="57">
        <f t="shared" si="10"/>
        <v>137218</v>
      </c>
      <c r="N292" s="59">
        <f t="shared" si="10"/>
        <v>4.5462510761822728E-2</v>
      </c>
      <c r="O292" s="59">
        <f t="shared" si="10"/>
        <v>4.0084029844380975E-2</v>
      </c>
      <c r="P292" s="59">
        <f t="shared" si="10"/>
        <v>-2.0330937464518306E-2</v>
      </c>
      <c r="Q292" s="68"/>
      <c r="R292" s="58">
        <f t="shared" si="10"/>
        <v>-4029</v>
      </c>
      <c r="S292" s="58">
        <f t="shared" si="10"/>
        <v>322</v>
      </c>
      <c r="T292" s="58">
        <f t="shared" si="9"/>
        <v>133511</v>
      </c>
      <c r="U292" s="68"/>
      <c r="V292" s="57">
        <f t="shared" si="9"/>
        <v>801751.40625</v>
      </c>
      <c r="W292" s="57">
        <f t="shared" si="9"/>
        <v>805897.421875</v>
      </c>
      <c r="X292" s="68"/>
      <c r="Y292" s="57">
        <f t="shared" si="9"/>
        <v>134477.92956969448</v>
      </c>
      <c r="Z292" s="57">
        <f t="shared" si="9"/>
        <v>134551.84937803308</v>
      </c>
      <c r="AA292" s="57">
        <f t="shared" si="9"/>
        <v>140065.66630252267</v>
      </c>
      <c r="AB292" s="188">
        <f t="shared" si="9"/>
        <v>894742.01138410438</v>
      </c>
    </row>
    <row r="293" spans="1:28" x14ac:dyDescent="0.2">
      <c r="A293" s="78" t="s">
        <v>307</v>
      </c>
      <c r="B293" s="79" t="s">
        <v>308</v>
      </c>
      <c r="D293" s="57">
        <f t="shared" si="10"/>
        <v>179962</v>
      </c>
      <c r="E293" s="58">
        <f t="shared" si="10"/>
        <v>0</v>
      </c>
      <c r="F293" s="58">
        <f t="shared" si="10"/>
        <v>179962</v>
      </c>
      <c r="G293" s="59">
        <f t="shared" si="10"/>
        <v>-1.8158898004165036E-2</v>
      </c>
      <c r="H293" s="68"/>
      <c r="I293" s="59">
        <f t="shared" si="10"/>
        <v>-1.3392062821257933E-2</v>
      </c>
      <c r="J293" s="57">
        <f t="shared" si="10"/>
        <v>187730</v>
      </c>
      <c r="K293" s="59">
        <f t="shared" si="10"/>
        <v>4.3164668096598247E-2</v>
      </c>
      <c r="L293" s="59">
        <f t="shared" si="10"/>
        <v>3.5888976176208676E-2</v>
      </c>
      <c r="M293" s="57">
        <f t="shared" si="10"/>
        <v>188057</v>
      </c>
      <c r="N293" s="59">
        <f t="shared" si="10"/>
        <v>4.4981718362765433E-2</v>
      </c>
      <c r="O293" s="59">
        <f t="shared" si="10"/>
        <v>3.7693353181533329E-2</v>
      </c>
      <c r="P293" s="59">
        <f t="shared" si="10"/>
        <v>-1.6506215186714357E-2</v>
      </c>
      <c r="Q293" s="68"/>
      <c r="R293" s="58">
        <f t="shared" si="10"/>
        <v>-5521</v>
      </c>
      <c r="S293" s="58">
        <f t="shared" si="10"/>
        <v>0</v>
      </c>
      <c r="T293" s="58">
        <f t="shared" si="9"/>
        <v>182536</v>
      </c>
      <c r="U293" s="68"/>
      <c r="V293" s="57">
        <f t="shared" si="9"/>
        <v>1247315.515625</v>
      </c>
      <c r="W293" s="57">
        <f t="shared" si="9"/>
        <v>1256076.1875</v>
      </c>
      <c r="X293" s="68"/>
      <c r="Y293" s="57">
        <f t="shared" si="9"/>
        <v>183290.35078505342</v>
      </c>
      <c r="Z293" s="57">
        <f t="shared" si="9"/>
        <v>183685.91830110952</v>
      </c>
      <c r="AA293" s="57">
        <f t="shared" si="9"/>
        <v>191213.20633022836</v>
      </c>
      <c r="AB293" s="188">
        <f t="shared" si="9"/>
        <v>1221473.422798624</v>
      </c>
    </row>
    <row r="294" spans="1:28" x14ac:dyDescent="0.2">
      <c r="A294" s="78" t="s">
        <v>271</v>
      </c>
      <c r="B294" s="79" t="s">
        <v>272</v>
      </c>
      <c r="D294" s="57">
        <f t="shared" si="10"/>
        <v>177978</v>
      </c>
      <c r="E294" s="58">
        <f t="shared" si="10"/>
        <v>0</v>
      </c>
      <c r="F294" s="58">
        <f t="shared" si="10"/>
        <v>177978</v>
      </c>
      <c r="G294" s="59">
        <f t="shared" si="10"/>
        <v>1.2492616403267709E-2</v>
      </c>
      <c r="H294" s="68"/>
      <c r="I294" s="59">
        <f t="shared" si="10"/>
        <v>1.7023382926331987E-2</v>
      </c>
      <c r="J294" s="57">
        <f t="shared" si="10"/>
        <v>184770</v>
      </c>
      <c r="K294" s="59">
        <f t="shared" si="10"/>
        <v>3.8162020024946841E-2</v>
      </c>
      <c r="L294" s="59">
        <f t="shared" si="10"/>
        <v>3.2861153046070735E-2</v>
      </c>
      <c r="M294" s="57">
        <f t="shared" si="10"/>
        <v>184913</v>
      </c>
      <c r="N294" s="59">
        <f t="shared" si="10"/>
        <v>3.8965490116755985E-2</v>
      </c>
      <c r="O294" s="59">
        <f t="shared" si="10"/>
        <v>3.3660520610532485E-2</v>
      </c>
      <c r="P294" s="59">
        <f t="shared" si="10"/>
        <v>9.8732003349084607E-3</v>
      </c>
      <c r="Q294" s="68"/>
      <c r="R294" s="58">
        <f t="shared" si="10"/>
        <v>-5429</v>
      </c>
      <c r="S294" s="58">
        <f t="shared" si="10"/>
        <v>0</v>
      </c>
      <c r="T294" s="58">
        <f t="shared" si="9"/>
        <v>179484</v>
      </c>
      <c r="U294" s="68"/>
      <c r="V294" s="57">
        <f t="shared" si="9"/>
        <v>1070273.453125</v>
      </c>
      <c r="W294" s="57">
        <f t="shared" si="9"/>
        <v>1075766.328125</v>
      </c>
      <c r="X294" s="68"/>
      <c r="Y294" s="57">
        <f t="shared" si="9"/>
        <v>175782.02262080772</v>
      </c>
      <c r="Z294" s="57">
        <f t="shared" si="9"/>
        <v>175897.05863096824</v>
      </c>
      <c r="AA294" s="57">
        <f t="shared" si="9"/>
        <v>183105.16601359114</v>
      </c>
      <c r="AB294" s="188">
        <f t="shared" si="9"/>
        <v>1169679.1145088081</v>
      </c>
    </row>
    <row r="295" spans="1:28" x14ac:dyDescent="0.2">
      <c r="A295" s="78" t="s">
        <v>339</v>
      </c>
      <c r="B295" s="79" t="s">
        <v>340</v>
      </c>
      <c r="D295" s="57">
        <f t="shared" si="10"/>
        <v>251041</v>
      </c>
      <c r="E295" s="58">
        <f t="shared" si="10"/>
        <v>0</v>
      </c>
      <c r="F295" s="58">
        <f t="shared" si="10"/>
        <v>251041</v>
      </c>
      <c r="G295" s="59">
        <f t="shared" si="10"/>
        <v>2.0702139202044556E-3</v>
      </c>
      <c r="H295" s="68"/>
      <c r="I295" s="59">
        <f t="shared" si="10"/>
        <v>9.1378670441366605E-3</v>
      </c>
      <c r="J295" s="57">
        <f t="shared" si="10"/>
        <v>261603</v>
      </c>
      <c r="K295" s="59">
        <f t="shared" si="10"/>
        <v>4.2072808824056729E-2</v>
      </c>
      <c r="L295" s="59">
        <f t="shared" si="10"/>
        <v>3.3360441369537641E-2</v>
      </c>
      <c r="M295" s="57">
        <f t="shared" si="10"/>
        <v>262164</v>
      </c>
      <c r="N295" s="59">
        <f t="shared" si="10"/>
        <v>4.4307503555196082E-2</v>
      </c>
      <c r="O295" s="59">
        <f t="shared" si="10"/>
        <v>3.5576452682895221E-2</v>
      </c>
      <c r="P295" s="59">
        <f t="shared" si="10"/>
        <v>3.9004515029426035E-3</v>
      </c>
      <c r="Q295" s="68"/>
      <c r="R295" s="58">
        <f t="shared" si="10"/>
        <v>-7697</v>
      </c>
      <c r="S295" s="58">
        <f t="shared" si="10"/>
        <v>0</v>
      </c>
      <c r="T295" s="58">
        <f t="shared" si="9"/>
        <v>254467</v>
      </c>
      <c r="U295" s="68"/>
      <c r="V295" s="57">
        <f t="shared" si="9"/>
        <v>1670010.75</v>
      </c>
      <c r="W295" s="57">
        <f t="shared" si="9"/>
        <v>1684090.78125</v>
      </c>
      <c r="X295" s="68"/>
      <c r="Y295" s="57">
        <f t="shared" si="9"/>
        <v>250522.36511242174</v>
      </c>
      <c r="Z295" s="57">
        <f t="shared" si="9"/>
        <v>250865.17966087451</v>
      </c>
      <c r="AA295" s="57">
        <f t="shared" si="9"/>
        <v>261145.41497367932</v>
      </c>
      <c r="AB295" s="188">
        <f t="shared" si="9"/>
        <v>1668201.6373135843</v>
      </c>
    </row>
    <row r="296" spans="1:28" x14ac:dyDescent="0.2">
      <c r="A296" s="78" t="s">
        <v>327</v>
      </c>
      <c r="B296" s="79" t="s">
        <v>328</v>
      </c>
      <c r="D296" s="57">
        <f t="shared" si="10"/>
        <v>362645</v>
      </c>
      <c r="E296" s="58">
        <f t="shared" si="10"/>
        <v>0</v>
      </c>
      <c r="F296" s="58">
        <f t="shared" si="10"/>
        <v>362645</v>
      </c>
      <c r="G296" s="59">
        <f t="shared" si="10"/>
        <v>9.1825465375718895E-3</v>
      </c>
      <c r="H296" s="68"/>
      <c r="I296" s="59">
        <f t="shared" si="10"/>
        <v>1.4507004642725363E-2</v>
      </c>
      <c r="J296" s="57">
        <f t="shared" si="10"/>
        <v>375776</v>
      </c>
      <c r="K296" s="59">
        <f t="shared" si="10"/>
        <v>3.6208964689986134E-2</v>
      </c>
      <c r="L296" s="59">
        <f t="shared" si="10"/>
        <v>3.3042259894010328E-2</v>
      </c>
      <c r="M296" s="57">
        <f t="shared" si="10"/>
        <v>375930</v>
      </c>
      <c r="N296" s="59">
        <f t="shared" si="10"/>
        <v>3.6633622413103639E-2</v>
      </c>
      <c r="O296" s="59">
        <f t="shared" si="10"/>
        <v>3.346561984255314E-2</v>
      </c>
      <c r="P296" s="59">
        <f t="shared" si="10"/>
        <v>7.1845690104217486E-3</v>
      </c>
      <c r="Q296" s="68"/>
      <c r="R296" s="58">
        <f t="shared" si="10"/>
        <v>-11039</v>
      </c>
      <c r="S296" s="58">
        <f t="shared" si="10"/>
        <v>0</v>
      </c>
      <c r="T296" s="58">
        <f t="shared" si="9"/>
        <v>364891</v>
      </c>
      <c r="U296" s="68"/>
      <c r="V296" s="57">
        <f t="shared" si="9"/>
        <v>2466605.0625</v>
      </c>
      <c r="W296" s="57">
        <f t="shared" si="9"/>
        <v>2474166.234375</v>
      </c>
      <c r="X296" s="68"/>
      <c r="Y296" s="57">
        <f t="shared" si="9"/>
        <v>359345.29510464409</v>
      </c>
      <c r="Z296" s="57">
        <f t="shared" si="9"/>
        <v>358555.09750502667</v>
      </c>
      <c r="AA296" s="57">
        <f t="shared" si="9"/>
        <v>373248.37131823663</v>
      </c>
      <c r="AB296" s="188">
        <f t="shared" si="9"/>
        <v>2384317.3513900982</v>
      </c>
    </row>
    <row r="297" spans="1:28" x14ac:dyDescent="0.2">
      <c r="A297" s="78" t="s">
        <v>253</v>
      </c>
      <c r="B297" s="79" t="s">
        <v>254</v>
      </c>
      <c r="D297" s="57">
        <f t="shared" si="10"/>
        <v>113967</v>
      </c>
      <c r="E297" s="58">
        <f t="shared" si="10"/>
        <v>0</v>
      </c>
      <c r="F297" s="58">
        <f t="shared" si="10"/>
        <v>113967</v>
      </c>
      <c r="G297" s="59">
        <f t="shared" si="10"/>
        <v>-3.028569527209557E-2</v>
      </c>
      <c r="H297" s="68"/>
      <c r="I297" s="59">
        <f t="shared" si="10"/>
        <v>-2.6036939096863665E-2</v>
      </c>
      <c r="J297" s="57">
        <f t="shared" si="10"/>
        <v>119161</v>
      </c>
      <c r="K297" s="59">
        <f t="shared" si="10"/>
        <v>4.5574596155027347E-2</v>
      </c>
      <c r="L297" s="59">
        <f t="shared" si="10"/>
        <v>3.7979793166603493E-2</v>
      </c>
      <c r="M297" s="57">
        <f t="shared" si="10"/>
        <v>119346</v>
      </c>
      <c r="N297" s="59">
        <f t="shared" si="10"/>
        <v>4.7197873068519858E-2</v>
      </c>
      <c r="O297" s="59">
        <f t="shared" si="10"/>
        <v>3.9591278986089939E-2</v>
      </c>
      <c r="P297" s="59">
        <f t="shared" si="10"/>
        <v>-2.7335437576261223E-2</v>
      </c>
      <c r="Q297" s="68"/>
      <c r="R297" s="58">
        <f t="shared" si="10"/>
        <v>-3504</v>
      </c>
      <c r="S297" s="58">
        <f t="shared" si="10"/>
        <v>0</v>
      </c>
      <c r="T297" s="58">
        <f t="shared" si="9"/>
        <v>115842</v>
      </c>
      <c r="U297" s="68"/>
      <c r="V297" s="57">
        <f t="shared" si="9"/>
        <v>783015.140625</v>
      </c>
      <c r="W297" s="57">
        <f t="shared" si="9"/>
        <v>788744.390625</v>
      </c>
      <c r="X297" s="68"/>
      <c r="Y297" s="57">
        <f t="shared" si="9"/>
        <v>117526.36776042858</v>
      </c>
      <c r="Z297" s="57">
        <f t="shared" si="9"/>
        <v>117869.85636238745</v>
      </c>
      <c r="AA297" s="57">
        <f t="shared" si="9"/>
        <v>122700.0598259765</v>
      </c>
      <c r="AB297" s="188">
        <f t="shared" si="9"/>
        <v>783810.20291242399</v>
      </c>
    </row>
    <row r="298" spans="1:28" x14ac:dyDescent="0.2">
      <c r="A298" s="78" t="s">
        <v>207</v>
      </c>
      <c r="B298" s="79" t="s">
        <v>208</v>
      </c>
      <c r="D298" s="57">
        <f t="shared" si="10"/>
        <v>165654</v>
      </c>
      <c r="E298" s="58">
        <f t="shared" si="10"/>
        <v>0</v>
      </c>
      <c r="F298" s="58">
        <f t="shared" si="10"/>
        <v>165654</v>
      </c>
      <c r="G298" s="59">
        <f t="shared" si="10"/>
        <v>8.2170329911310791E-3</v>
      </c>
      <c r="H298" s="68"/>
      <c r="I298" s="59">
        <f t="shared" si="10"/>
        <v>1.4252553812599711E-2</v>
      </c>
      <c r="J298" s="57">
        <f t="shared" si="10"/>
        <v>172295</v>
      </c>
      <c r="K298" s="59">
        <f t="shared" si="10"/>
        <v>4.0089584314293658E-2</v>
      </c>
      <c r="L298" s="59">
        <f t="shared" si="10"/>
        <v>3.4599048537242938E-2</v>
      </c>
      <c r="M298" s="57">
        <f t="shared" si="10"/>
        <v>172313</v>
      </c>
      <c r="N298" s="59">
        <f t="shared" si="10"/>
        <v>4.0198244533787397E-2</v>
      </c>
      <c r="O298" s="59">
        <f t="shared" si="10"/>
        <v>3.4707135149586232E-2</v>
      </c>
      <c r="P298" s="59">
        <f t="shared" si="10"/>
        <v>8.1415948170693309E-3</v>
      </c>
      <c r="Q298" s="68"/>
      <c r="R298" s="58">
        <f t="shared" si="10"/>
        <v>-5060</v>
      </c>
      <c r="S298" s="58">
        <f t="shared" si="10"/>
        <v>0</v>
      </c>
      <c r="T298" s="58">
        <f t="shared" si="9"/>
        <v>167253</v>
      </c>
      <c r="U298" s="68"/>
      <c r="V298" s="57">
        <f t="shared" si="9"/>
        <v>1100845.703125</v>
      </c>
      <c r="W298" s="57">
        <f t="shared" si="9"/>
        <v>1106687.8046875</v>
      </c>
      <c r="X298" s="68"/>
      <c r="Y298" s="57">
        <f t="shared" si="9"/>
        <v>164303.9093562479</v>
      </c>
      <c r="Z298" s="57">
        <f t="shared" si="9"/>
        <v>164192.94397922809</v>
      </c>
      <c r="AA298" s="57">
        <f t="shared" si="9"/>
        <v>170921.42699584455</v>
      </c>
      <c r="AB298" s="188">
        <f t="shared" si="9"/>
        <v>1091849.1691503769</v>
      </c>
    </row>
    <row r="299" spans="1:28" x14ac:dyDescent="0.2">
      <c r="A299" s="78" t="s">
        <v>369</v>
      </c>
      <c r="B299" s="79" t="s">
        <v>370</v>
      </c>
      <c r="D299" s="57">
        <f t="shared" si="10"/>
        <v>303155</v>
      </c>
      <c r="E299" s="58">
        <f t="shared" si="10"/>
        <v>0</v>
      </c>
      <c r="F299" s="58">
        <f t="shared" si="10"/>
        <v>303155</v>
      </c>
      <c r="G299" s="59">
        <f t="shared" si="10"/>
        <v>1.0815099300230502E-2</v>
      </c>
      <c r="H299" s="68"/>
      <c r="I299" s="59">
        <f t="shared" si="10"/>
        <v>1.8292931076258956E-2</v>
      </c>
      <c r="J299" s="57">
        <f t="shared" si="10"/>
        <v>315825</v>
      </c>
      <c r="K299" s="59">
        <f t="shared" si="10"/>
        <v>4.1793801850538603E-2</v>
      </c>
      <c r="L299" s="59">
        <f t="shared" si="10"/>
        <v>3.2636954047675193E-2</v>
      </c>
      <c r="M299" s="57">
        <f t="shared" si="10"/>
        <v>315825</v>
      </c>
      <c r="N299" s="59">
        <f t="shared" si="10"/>
        <v>4.1793801850538603E-2</v>
      </c>
      <c r="O299" s="59">
        <f t="shared" si="10"/>
        <v>3.2636954047675193E-2</v>
      </c>
      <c r="P299" s="59">
        <f t="shared" si="10"/>
        <v>1.0132563082841051E-2</v>
      </c>
      <c r="Q299" s="68"/>
      <c r="R299" s="58">
        <f t="shared" si="10"/>
        <v>-9274</v>
      </c>
      <c r="S299" s="58">
        <f t="shared" si="10"/>
        <v>0</v>
      </c>
      <c r="T299" s="58">
        <f t="shared" si="9"/>
        <v>306551</v>
      </c>
      <c r="U299" s="68"/>
      <c r="V299" s="57">
        <f t="shared" si="9"/>
        <v>2022327.96875</v>
      </c>
      <c r="W299" s="57">
        <f t="shared" si="9"/>
        <v>2040260.84375</v>
      </c>
      <c r="X299" s="68"/>
      <c r="Y299" s="57">
        <f t="shared" si="9"/>
        <v>299911.42812356964</v>
      </c>
      <c r="Z299" s="57">
        <f t="shared" si="9"/>
        <v>300348.94665444596</v>
      </c>
      <c r="AA299" s="57">
        <f t="shared" si="9"/>
        <v>312656.98339248484</v>
      </c>
      <c r="AB299" s="188">
        <f t="shared" si="9"/>
        <v>1997258.4686789869</v>
      </c>
    </row>
    <row r="300" spans="1:28" x14ac:dyDescent="0.2">
      <c r="A300" s="78" t="s">
        <v>179</v>
      </c>
      <c r="B300" s="79" t="s">
        <v>180</v>
      </c>
      <c r="D300" s="57">
        <f t="shared" si="10"/>
        <v>77470</v>
      </c>
      <c r="E300" s="58">
        <f t="shared" si="10"/>
        <v>0</v>
      </c>
      <c r="F300" s="58">
        <f t="shared" si="10"/>
        <v>77470</v>
      </c>
      <c r="G300" s="59">
        <f t="shared" si="10"/>
        <v>-5.0605069016352866E-3</v>
      </c>
      <c r="H300" s="68"/>
      <c r="I300" s="59">
        <f t="shared" si="10"/>
        <v>-1.420140458535557E-3</v>
      </c>
      <c r="J300" s="57">
        <f t="shared" si="10"/>
        <v>80487</v>
      </c>
      <c r="K300" s="59">
        <f t="shared" si="10"/>
        <v>3.8944107396411409E-2</v>
      </c>
      <c r="L300" s="59">
        <f t="shared" si="10"/>
        <v>3.4339464549264509E-2</v>
      </c>
      <c r="M300" s="57">
        <f t="shared" si="10"/>
        <v>80487</v>
      </c>
      <c r="N300" s="59">
        <f t="shared" si="10"/>
        <v>3.8944107396411409E-2</v>
      </c>
      <c r="O300" s="59">
        <f t="shared" si="10"/>
        <v>3.4339464549264509E-2</v>
      </c>
      <c r="P300" s="59">
        <f t="shared" si="10"/>
        <v>-7.789365432685047E-3</v>
      </c>
      <c r="Q300" s="68"/>
      <c r="R300" s="58">
        <f t="shared" si="10"/>
        <v>-2364</v>
      </c>
      <c r="S300" s="58">
        <f t="shared" si="10"/>
        <v>0</v>
      </c>
      <c r="T300" s="58">
        <f t="shared" si="9"/>
        <v>78123</v>
      </c>
      <c r="U300" s="68"/>
      <c r="V300" s="57">
        <f t="shared" si="9"/>
        <v>503619.75</v>
      </c>
      <c r="W300" s="57">
        <f t="shared" si="9"/>
        <v>505861.75</v>
      </c>
      <c r="X300" s="68"/>
      <c r="Y300" s="57">
        <f t="shared" si="9"/>
        <v>77864.031468636182</v>
      </c>
      <c r="Z300" s="57">
        <f t="shared" si="9"/>
        <v>77925.54394814519</v>
      </c>
      <c r="AA300" s="57">
        <f t="shared" si="9"/>
        <v>81118.864478910691</v>
      </c>
      <c r="AB300" s="188">
        <f t="shared" si="9"/>
        <v>518188.77445876913</v>
      </c>
    </row>
    <row r="301" spans="1:28" x14ac:dyDescent="0.2">
      <c r="A301" s="78" t="s">
        <v>477</v>
      </c>
      <c r="B301" s="79" t="s">
        <v>478</v>
      </c>
      <c r="D301" s="57">
        <f t="shared" si="10"/>
        <v>86831</v>
      </c>
      <c r="E301" s="58">
        <f t="shared" si="10"/>
        <v>0</v>
      </c>
      <c r="F301" s="58">
        <f t="shared" si="10"/>
        <v>86831</v>
      </c>
      <c r="G301" s="59">
        <f t="shared" si="10"/>
        <v>-3.4254723648821095E-2</v>
      </c>
      <c r="H301" s="68"/>
      <c r="I301" s="59">
        <f t="shared" si="10"/>
        <v>-3.0525045382189364E-2</v>
      </c>
      <c r="J301" s="57">
        <f t="shared" si="10"/>
        <v>90765</v>
      </c>
      <c r="K301" s="59">
        <f t="shared" si="10"/>
        <v>4.5306399788094032E-2</v>
      </c>
      <c r="L301" s="59">
        <f t="shared" si="10"/>
        <v>3.8884783645471988E-2</v>
      </c>
      <c r="M301" s="57">
        <f t="shared" si="10"/>
        <v>91042</v>
      </c>
      <c r="N301" s="59">
        <f t="shared" si="10"/>
        <v>4.8496504704540921E-2</v>
      </c>
      <c r="O301" s="59">
        <f t="shared" si="10"/>
        <v>4.2055290835135262E-2</v>
      </c>
      <c r="P301" s="59">
        <f t="shared" si="10"/>
        <v>-2.9522799767574992E-2</v>
      </c>
      <c r="Q301" s="68"/>
      <c r="R301" s="58">
        <f t="shared" si="10"/>
        <v>-2673</v>
      </c>
      <c r="S301" s="58">
        <f t="shared" si="10"/>
        <v>0</v>
      </c>
      <c r="T301" s="58">
        <f t="shared" si="9"/>
        <v>88369</v>
      </c>
      <c r="U301" s="68"/>
      <c r="V301" s="57">
        <f t="shared" si="9"/>
        <v>586146.75</v>
      </c>
      <c r="W301" s="57">
        <f t="shared" si="9"/>
        <v>589769.875</v>
      </c>
      <c r="X301" s="68"/>
      <c r="Y301" s="57">
        <f t="shared" si="9"/>
        <v>89910.872075987456</v>
      </c>
      <c r="Z301" s="57">
        <f t="shared" si="9"/>
        <v>90118.599250841551</v>
      </c>
      <c r="AA301" s="57">
        <f t="shared" si="9"/>
        <v>93811.580507193619</v>
      </c>
      <c r="AB301" s="188">
        <f t="shared" si="9"/>
        <v>599270.07417246338</v>
      </c>
    </row>
    <row r="302" spans="1:28" x14ac:dyDescent="0.2">
      <c r="A302" s="78" t="s">
        <v>383</v>
      </c>
      <c r="B302" s="79" t="s">
        <v>384</v>
      </c>
      <c r="D302" s="57">
        <f t="shared" si="10"/>
        <v>243041</v>
      </c>
      <c r="E302" s="58">
        <f t="shared" si="10"/>
        <v>0</v>
      </c>
      <c r="F302" s="58">
        <f t="shared" si="10"/>
        <v>243041</v>
      </c>
      <c r="G302" s="59">
        <f t="shared" si="10"/>
        <v>2.7245155473453631E-2</v>
      </c>
      <c r="H302" s="68"/>
      <c r="I302" s="59">
        <f t="shared" si="10"/>
        <v>3.3217083119273072E-2</v>
      </c>
      <c r="J302" s="57">
        <f t="shared" si="10"/>
        <v>252141</v>
      </c>
      <c r="K302" s="59">
        <f t="shared" si="10"/>
        <v>3.744224225542192E-2</v>
      </c>
      <c r="L302" s="59">
        <f t="shared" si="10"/>
        <v>3.0587174599369549E-2</v>
      </c>
      <c r="M302" s="57">
        <f t="shared" si="10"/>
        <v>252801</v>
      </c>
      <c r="N302" s="59">
        <f t="shared" si="10"/>
        <v>4.0157833451968994E-2</v>
      </c>
      <c r="O302" s="59">
        <f t="shared" si="10"/>
        <v>3.328482208722594E-2</v>
      </c>
      <c r="P302" s="59">
        <f t="shared" si="10"/>
        <v>2.5580153588997012E-2</v>
      </c>
      <c r="Q302" s="68"/>
      <c r="R302" s="58">
        <f t="shared" si="10"/>
        <v>-7423</v>
      </c>
      <c r="S302" s="58">
        <f t="shared" si="10"/>
        <v>0</v>
      </c>
      <c r="T302" s="58">
        <f t="shared" si="9"/>
        <v>245378</v>
      </c>
      <c r="U302" s="68"/>
      <c r="V302" s="57">
        <f t="shared" si="9"/>
        <v>1704461.890625</v>
      </c>
      <c r="W302" s="57">
        <f t="shared" si="9"/>
        <v>1715799.3125</v>
      </c>
      <c r="X302" s="68"/>
      <c r="Y302" s="57">
        <f t="shared" si="9"/>
        <v>236594.93423260126</v>
      </c>
      <c r="Z302" s="57">
        <f t="shared" si="9"/>
        <v>236792.07285255354</v>
      </c>
      <c r="AA302" s="57">
        <f t="shared" si="9"/>
        <v>246495.60457593494</v>
      </c>
      <c r="AB302" s="188">
        <f t="shared" si="9"/>
        <v>1574618.3833463881</v>
      </c>
    </row>
    <row r="303" spans="1:28" x14ac:dyDescent="0.2">
      <c r="A303" s="78" t="s">
        <v>89</v>
      </c>
      <c r="B303" s="79" t="s">
        <v>90</v>
      </c>
      <c r="D303" s="57">
        <f t="shared" si="10"/>
        <v>243727</v>
      </c>
      <c r="E303" s="58">
        <f t="shared" si="10"/>
        <v>0</v>
      </c>
      <c r="F303" s="58">
        <f t="shared" si="10"/>
        <v>243727</v>
      </c>
      <c r="G303" s="59">
        <f t="shared" si="10"/>
        <v>1.6576585597619875E-2</v>
      </c>
      <c r="H303" s="68"/>
      <c r="I303" s="59">
        <f t="shared" si="10"/>
        <v>2.25293111500382E-2</v>
      </c>
      <c r="J303" s="57">
        <f t="shared" si="10"/>
        <v>252619</v>
      </c>
      <c r="K303" s="59">
        <f t="shared" si="10"/>
        <v>3.648344254021918E-2</v>
      </c>
      <c r="L303" s="59">
        <f t="shared" si="10"/>
        <v>3.2431198448777732E-2</v>
      </c>
      <c r="M303" s="57">
        <f t="shared" si="10"/>
        <v>252915</v>
      </c>
      <c r="N303" s="59">
        <f t="shared" si="10"/>
        <v>3.769791611105866E-2</v>
      </c>
      <c r="O303" s="59">
        <f t="shared" si="10"/>
        <v>3.3640923903873521E-2</v>
      </c>
      <c r="P303" s="59">
        <f t="shared" si="10"/>
        <v>1.5321169747810837E-2</v>
      </c>
      <c r="Q303" s="68"/>
      <c r="R303" s="58">
        <f t="shared" si="10"/>
        <v>-7427</v>
      </c>
      <c r="S303" s="58">
        <f t="shared" si="10"/>
        <v>0</v>
      </c>
      <c r="T303" s="58">
        <f t="shared" si="9"/>
        <v>245488</v>
      </c>
      <c r="U303" s="68"/>
      <c r="V303" s="57">
        <f t="shared" si="9"/>
        <v>1583229.484375</v>
      </c>
      <c r="W303" s="57">
        <f t="shared" si="9"/>
        <v>1589443.5859375</v>
      </c>
      <c r="X303" s="68"/>
      <c r="Y303" s="57">
        <f t="shared" si="9"/>
        <v>239752.71853887819</v>
      </c>
      <c r="Z303" s="57">
        <f t="shared" si="9"/>
        <v>239292.52138780337</v>
      </c>
      <c r="AA303" s="57">
        <f t="shared" si="9"/>
        <v>249098.51930184808</v>
      </c>
      <c r="AB303" s="188">
        <f t="shared" si="9"/>
        <v>1591245.8497255836</v>
      </c>
    </row>
    <row r="304" spans="1:28" x14ac:dyDescent="0.2">
      <c r="A304" s="78" t="s">
        <v>173</v>
      </c>
      <c r="B304" s="79" t="s">
        <v>174</v>
      </c>
      <c r="D304" s="57">
        <f t="shared" si="10"/>
        <v>175738</v>
      </c>
      <c r="E304" s="58">
        <f t="shared" si="10"/>
        <v>0</v>
      </c>
      <c r="F304" s="58">
        <f t="shared" si="10"/>
        <v>175738</v>
      </c>
      <c r="G304" s="59">
        <f t="shared" si="10"/>
        <v>1.5807249630003239E-2</v>
      </c>
      <c r="H304" s="68"/>
      <c r="I304" s="59">
        <f t="shared" si="10"/>
        <v>2.014769448174869E-2</v>
      </c>
      <c r="J304" s="57">
        <f t="shared" si="10"/>
        <v>181918</v>
      </c>
      <c r="K304" s="59">
        <f t="shared" si="10"/>
        <v>3.51659857287554E-2</v>
      </c>
      <c r="L304" s="59">
        <f t="shared" si="10"/>
        <v>3.257324126502481E-2</v>
      </c>
      <c r="M304" s="57">
        <f t="shared" si="10"/>
        <v>182028</v>
      </c>
      <c r="N304" s="59">
        <f t="shared" si="10"/>
        <v>3.5791917513571248E-2</v>
      </c>
      <c r="O304" s="59">
        <f t="shared" si="10"/>
        <v>3.3197605300134603E-2</v>
      </c>
      <c r="P304" s="59">
        <f t="shared" si="10"/>
        <v>1.2521894682973489E-2</v>
      </c>
      <c r="Q304" s="68"/>
      <c r="R304" s="58">
        <f t="shared" si="10"/>
        <v>-5337</v>
      </c>
      <c r="S304" s="58">
        <f t="shared" si="10"/>
        <v>0</v>
      </c>
      <c r="T304" s="58">
        <f t="shared" si="9"/>
        <v>176691</v>
      </c>
      <c r="U304" s="68"/>
      <c r="V304" s="57">
        <f t="shared" si="9"/>
        <v>1160863.3125</v>
      </c>
      <c r="W304" s="57">
        <f t="shared" si="9"/>
        <v>1163778.1875</v>
      </c>
      <c r="X304" s="68"/>
      <c r="Y304" s="57">
        <f t="shared" si="9"/>
        <v>173003.29374889837</v>
      </c>
      <c r="Z304" s="57">
        <f t="shared" si="9"/>
        <v>172699.76796616637</v>
      </c>
      <c r="AA304" s="57">
        <f t="shared" si="9"/>
        <v>179776.85317806786</v>
      </c>
      <c r="AB304" s="188">
        <f t="shared" si="9"/>
        <v>1148417.7918764679</v>
      </c>
    </row>
    <row r="305" spans="1:31" x14ac:dyDescent="0.2">
      <c r="A305" s="78" t="s">
        <v>279</v>
      </c>
      <c r="B305" s="79" t="s">
        <v>280</v>
      </c>
      <c r="D305" s="57">
        <f t="shared" si="10"/>
        <v>160406</v>
      </c>
      <c r="E305" s="58">
        <f t="shared" si="10"/>
        <v>0</v>
      </c>
      <c r="F305" s="58">
        <f t="shared" si="10"/>
        <v>160406</v>
      </c>
      <c r="G305" s="59">
        <f t="shared" si="10"/>
        <v>-8.6035481303839978E-3</v>
      </c>
      <c r="H305" s="68"/>
      <c r="I305" s="59">
        <f t="shared" si="10"/>
        <v>-4.8031652574437311E-3</v>
      </c>
      <c r="J305" s="57">
        <f t="shared" si="10"/>
        <v>166967</v>
      </c>
      <c r="K305" s="59">
        <f t="shared" si="10"/>
        <v>4.0902460007730346E-2</v>
      </c>
      <c r="L305" s="59">
        <f t="shared" si="10"/>
        <v>3.3996679312879419E-2</v>
      </c>
      <c r="M305" s="57">
        <f t="shared" si="10"/>
        <v>167100</v>
      </c>
      <c r="N305" s="59">
        <f t="shared" si="10"/>
        <v>4.1731606049649095E-2</v>
      </c>
      <c r="O305" s="59">
        <f t="shared" si="10"/>
        <v>3.4820324454426066E-2</v>
      </c>
      <c r="P305" s="59">
        <f t="shared" si="10"/>
        <v>-1.0691100668053344E-2</v>
      </c>
      <c r="Q305" s="68"/>
      <c r="R305" s="58">
        <f t="shared" si="10"/>
        <v>-4906</v>
      </c>
      <c r="S305" s="58">
        <f t="shared" si="10"/>
        <v>373</v>
      </c>
      <c r="T305" s="58">
        <f t="shared" si="9"/>
        <v>162567</v>
      </c>
      <c r="U305" s="68"/>
      <c r="V305" s="57">
        <f t="shared" si="9"/>
        <v>1031533.25</v>
      </c>
      <c r="W305" s="57">
        <f t="shared" si="9"/>
        <v>1038422.578125</v>
      </c>
      <c r="X305" s="68"/>
      <c r="Y305" s="57">
        <f t="shared" si="9"/>
        <v>161798.03720045579</v>
      </c>
      <c r="Z305" s="57">
        <f t="shared" si="9"/>
        <v>162256.6532718309</v>
      </c>
      <c r="AA305" s="57">
        <f t="shared" si="9"/>
        <v>168905.78879138565</v>
      </c>
      <c r="AB305" s="188">
        <f t="shared" si="9"/>
        <v>1078973.2358193283</v>
      </c>
    </row>
    <row r="306" spans="1:31" x14ac:dyDescent="0.2">
      <c r="A306" s="78" t="s">
        <v>437</v>
      </c>
      <c r="B306" s="79" t="s">
        <v>438</v>
      </c>
      <c r="D306" s="57">
        <f t="shared" si="10"/>
        <v>129230</v>
      </c>
      <c r="E306" s="58">
        <f t="shared" si="10"/>
        <v>0</v>
      </c>
      <c r="F306" s="58">
        <f t="shared" si="10"/>
        <v>129230</v>
      </c>
      <c r="G306" s="59">
        <f t="shared" si="10"/>
        <v>-7.3432850480973366E-3</v>
      </c>
      <c r="H306" s="68"/>
      <c r="I306" s="59">
        <f t="shared" si="10"/>
        <v>-2.5865898185684078E-3</v>
      </c>
      <c r="J306" s="57">
        <f t="shared" si="10"/>
        <v>134214</v>
      </c>
      <c r="K306" s="59">
        <f t="shared" si="10"/>
        <v>3.8566896231525094E-2</v>
      </c>
      <c r="L306" s="59">
        <f t="shared" si="10"/>
        <v>3.3482627754219729E-2</v>
      </c>
      <c r="M306" s="57">
        <f t="shared" si="10"/>
        <v>135118</v>
      </c>
      <c r="N306" s="59">
        <f t="shared" si="10"/>
        <v>4.5562175965333074E-2</v>
      </c>
      <c r="O306" s="59">
        <f t="shared" si="10"/>
        <v>4.0443662336974162E-2</v>
      </c>
      <c r="P306" s="59">
        <f t="shared" si="10"/>
        <v>-3.0996420629507693E-3</v>
      </c>
      <c r="Q306" s="68"/>
      <c r="R306" s="58">
        <f t="shared" si="10"/>
        <v>-3967</v>
      </c>
      <c r="S306" s="58">
        <f t="shared" si="10"/>
        <v>0</v>
      </c>
      <c r="T306" s="58">
        <f t="shared" ref="T306:T308" si="11">INDEX(T$8:T$248,MATCH($A306,$A$8:$A$248,0))</f>
        <v>131151</v>
      </c>
      <c r="U306" s="68"/>
      <c r="V306" s="57">
        <f t="shared" ref="V306:AB308" si="12">INDEX(V$8:V$248,MATCH($A306,$A$8:$A$248,0))</f>
        <v>920114.1875</v>
      </c>
      <c r="W306" s="57">
        <f t="shared" si="12"/>
        <v>924640.734375</v>
      </c>
      <c r="X306" s="68"/>
      <c r="Y306" s="57">
        <f t="shared" si="12"/>
        <v>130185.99285480237</v>
      </c>
      <c r="Z306" s="57">
        <f t="shared" si="12"/>
        <v>130202.53387191448</v>
      </c>
      <c r="AA306" s="57">
        <f t="shared" si="12"/>
        <v>135538.11965682154</v>
      </c>
      <c r="AB306" s="188">
        <f t="shared" si="12"/>
        <v>865819.96146745747</v>
      </c>
    </row>
    <row r="307" spans="1:31" x14ac:dyDescent="0.2">
      <c r="A307" s="78" t="s">
        <v>421</v>
      </c>
      <c r="B307" s="79" t="s">
        <v>422</v>
      </c>
      <c r="D307" s="57">
        <f t="shared" si="10"/>
        <v>298126</v>
      </c>
      <c r="E307" s="58">
        <f t="shared" si="10"/>
        <v>0</v>
      </c>
      <c r="F307" s="58">
        <f t="shared" si="10"/>
        <v>298126</v>
      </c>
      <c r="G307" s="59">
        <f t="shared" si="10"/>
        <v>-1.2587323519059224E-2</v>
      </c>
      <c r="H307" s="68"/>
      <c r="I307" s="59">
        <f t="shared" si="10"/>
        <v>-7.822976484536337E-3</v>
      </c>
      <c r="J307" s="57">
        <f t="shared" si="10"/>
        <v>310667</v>
      </c>
      <c r="K307" s="59">
        <f t="shared" si="10"/>
        <v>4.2066106277211635E-2</v>
      </c>
      <c r="L307" s="59">
        <f t="shared" si="10"/>
        <v>3.4714463596208223E-2</v>
      </c>
      <c r="M307" s="57">
        <f t="shared" si="10"/>
        <v>312039</v>
      </c>
      <c r="N307" s="59">
        <f t="shared" si="10"/>
        <v>4.6668187276520667E-2</v>
      </c>
      <c r="O307" s="59">
        <f t="shared" si="10"/>
        <v>3.9284077504521564E-2</v>
      </c>
      <c r="P307" s="59">
        <f t="shared" si="10"/>
        <v>-9.4385576044710984E-3</v>
      </c>
      <c r="Q307" s="68"/>
      <c r="R307" s="58">
        <f t="shared" si="10"/>
        <v>-9163</v>
      </c>
      <c r="S307" s="58">
        <f t="shared" si="10"/>
        <v>0</v>
      </c>
      <c r="T307" s="58">
        <f t="shared" si="11"/>
        <v>302876</v>
      </c>
      <c r="U307" s="68"/>
      <c r="V307" s="57">
        <f t="shared" si="12"/>
        <v>1989154.734375</v>
      </c>
      <c r="W307" s="57">
        <f t="shared" si="12"/>
        <v>2003287.671875</v>
      </c>
      <c r="X307" s="68"/>
      <c r="Y307" s="57">
        <f t="shared" si="12"/>
        <v>301926.44585291028</v>
      </c>
      <c r="Z307" s="57">
        <f t="shared" si="12"/>
        <v>302611.50690012565</v>
      </c>
      <c r="AA307" s="57">
        <f t="shared" si="12"/>
        <v>315012.26137510361</v>
      </c>
      <c r="AB307" s="188">
        <f t="shared" si="12"/>
        <v>2012304.0270600498</v>
      </c>
    </row>
    <row r="308" spans="1:31" x14ac:dyDescent="0.2">
      <c r="A308" s="78" t="s">
        <v>225</v>
      </c>
      <c r="B308" s="79" t="s">
        <v>226</v>
      </c>
      <c r="D308" s="57">
        <f t="shared" si="10"/>
        <v>230871</v>
      </c>
      <c r="E308" s="58">
        <f t="shared" si="10"/>
        <v>0</v>
      </c>
      <c r="F308" s="58">
        <f t="shared" si="10"/>
        <v>230871</v>
      </c>
      <c r="G308" s="59">
        <f t="shared" si="10"/>
        <v>8.4917363527452494E-3</v>
      </c>
      <c r="H308" s="68"/>
      <c r="I308" s="59">
        <f t="shared" si="10"/>
        <v>1.6062688565112504E-2</v>
      </c>
      <c r="J308" s="57">
        <f t="shared" si="10"/>
        <v>239873</v>
      </c>
      <c r="K308" s="59">
        <f t="shared" si="10"/>
        <v>3.8991471427767044E-2</v>
      </c>
      <c r="L308" s="59">
        <f t="shared" si="10"/>
        <v>3.3720996764791789E-2</v>
      </c>
      <c r="M308" s="57">
        <f t="shared" si="10"/>
        <v>239942</v>
      </c>
      <c r="N308" s="59">
        <f t="shared" si="10"/>
        <v>3.9290339626891102E-2</v>
      </c>
      <c r="O308" s="59">
        <f t="shared" si="10"/>
        <v>3.4018348900199946E-2</v>
      </c>
      <c r="P308" s="59">
        <f t="shared" si="10"/>
        <v>9.2685235983733794E-3</v>
      </c>
      <c r="Q308" s="68"/>
      <c r="R308" s="58">
        <f t="shared" si="10"/>
        <v>-7045</v>
      </c>
      <c r="S308" s="58">
        <f t="shared" si="10"/>
        <v>0</v>
      </c>
      <c r="T308" s="58">
        <f t="shared" si="11"/>
        <v>232897</v>
      </c>
      <c r="U308" s="68"/>
      <c r="V308" s="57">
        <f t="shared" si="12"/>
        <v>1481990.96875</v>
      </c>
      <c r="W308" s="57">
        <f t="shared" si="12"/>
        <v>1489546.96875</v>
      </c>
      <c r="X308" s="68"/>
      <c r="Y308" s="57">
        <f t="shared" si="12"/>
        <v>228927.01216864216</v>
      </c>
      <c r="Z308" s="57">
        <f t="shared" si="12"/>
        <v>228379.71432398394</v>
      </c>
      <c r="AA308" s="57">
        <f t="shared" si="12"/>
        <v>237738.51496381566</v>
      </c>
      <c r="AB308" s="188">
        <f t="shared" si="12"/>
        <v>1518677.9364099116</v>
      </c>
      <c r="AD308" s="84" t="s">
        <v>514</v>
      </c>
      <c r="AE308" s="84" t="s">
        <v>515</v>
      </c>
    </row>
    <row r="309" spans="1:31" x14ac:dyDescent="0.2">
      <c r="A309" s="80" t="s">
        <v>63</v>
      </c>
      <c r="B309" s="81" t="s">
        <v>64</v>
      </c>
      <c r="D309" s="69">
        <f t="shared" si="10"/>
        <v>425866</v>
      </c>
      <c r="E309" s="70">
        <f t="shared" si="10"/>
        <v>0</v>
      </c>
      <c r="F309" s="70">
        <f t="shared" si="10"/>
        <v>425866</v>
      </c>
      <c r="G309" s="71">
        <f t="shared" ref="G309:AB309" si="13">INDEX(G$8:G$248,MATCH($A309,$A$8:$A$248,0))</f>
        <v>2.2262576867796646E-2</v>
      </c>
      <c r="H309" s="68"/>
      <c r="I309" s="71">
        <f t="shared" si="13"/>
        <v>2.7581780558151747E-2</v>
      </c>
      <c r="J309" s="69">
        <f t="shared" si="13"/>
        <v>440886</v>
      </c>
      <c r="K309" s="71">
        <f t="shared" si="13"/>
        <v>3.5269310064668158E-2</v>
      </c>
      <c r="L309" s="71">
        <f t="shared" si="13"/>
        <v>3.1907853251645024E-2</v>
      </c>
      <c r="M309" s="69">
        <f t="shared" si="13"/>
        <v>441423</v>
      </c>
      <c r="N309" s="71">
        <f t="shared" si="13"/>
        <v>3.6530270084956351E-2</v>
      </c>
      <c r="O309" s="71">
        <f t="shared" si="13"/>
        <v>3.3164719011038901E-2</v>
      </c>
      <c r="P309" s="71">
        <f t="shared" si="13"/>
        <v>1.9867946494853461E-2</v>
      </c>
      <c r="Q309" s="68"/>
      <c r="R309" s="70">
        <f t="shared" si="13"/>
        <v>-12960</v>
      </c>
      <c r="S309" s="70">
        <f t="shared" si="13"/>
        <v>0</v>
      </c>
      <c r="T309" s="70">
        <f t="shared" si="13"/>
        <v>428463</v>
      </c>
      <c r="U309" s="68"/>
      <c r="V309" s="69">
        <f t="shared" si="13"/>
        <v>2743443.546875</v>
      </c>
      <c r="W309" s="69">
        <f t="shared" si="13"/>
        <v>2752380.359375</v>
      </c>
      <c r="X309" s="68"/>
      <c r="Y309" s="69">
        <f t="shared" si="13"/>
        <v>416591.59753734659</v>
      </c>
      <c r="Z309" s="69">
        <f t="shared" si="13"/>
        <v>415785.1701798095</v>
      </c>
      <c r="AA309" s="69">
        <f t="shared" si="13"/>
        <v>432823.68223955901</v>
      </c>
      <c r="AB309" s="189">
        <f t="shared" si="13"/>
        <v>2764885.5158069716</v>
      </c>
      <c r="AD309" s="84" t="s">
        <v>516</v>
      </c>
      <c r="AE309" s="84" t="s">
        <v>516</v>
      </c>
    </row>
    <row r="310" spans="1:31" x14ac:dyDescent="0.2">
      <c r="A310" s="31" t="s">
        <v>501</v>
      </c>
      <c r="B310" s="31" t="s">
        <v>502</v>
      </c>
      <c r="C310" s="118"/>
      <c r="D310" s="32">
        <f>SUM(D268:D309)</f>
        <v>9097910</v>
      </c>
      <c r="E310" s="33">
        <f t="shared" ref="E310:AA310" si="14">SUM(E268:E309)</f>
        <v>0</v>
      </c>
      <c r="F310" s="32">
        <f t="shared" si="14"/>
        <v>9097910</v>
      </c>
      <c r="G310" s="34">
        <f>F310/Y310-1</f>
        <v>6.6326045010844936E-4</v>
      </c>
      <c r="H310" s="24"/>
      <c r="I310" s="34">
        <f>AD310/AE310-1</f>
        <v>6.0129188531832245E-3</v>
      </c>
      <c r="J310" s="32">
        <f t="shared" si="14"/>
        <v>9454759</v>
      </c>
      <c r="K310" s="34">
        <f>J310/F310-1</f>
        <v>3.9223184225827712E-2</v>
      </c>
      <c r="L310" s="34">
        <f>(1+K310)/(W310/V310)-1</f>
        <v>3.3696924139126949E-2</v>
      </c>
      <c r="M310" s="32">
        <f t="shared" si="14"/>
        <v>9468472</v>
      </c>
      <c r="N310" s="34">
        <f t="shared" ref="N310" si="15">M310/F310-1</f>
        <v>4.0730453477776818E-2</v>
      </c>
      <c r="O310" s="34">
        <f>(1+N310)/(W310/V310)-1</f>
        <v>3.5196178210089579E-2</v>
      </c>
      <c r="P310" s="34">
        <f>M310/AA310-1</f>
        <v>4.2422060530511452E-4</v>
      </c>
      <c r="Q310" s="35"/>
      <c r="R310" s="33">
        <f t="shared" ref="R310:T310" si="16">SUM(R268:R309)</f>
        <v>-277996</v>
      </c>
      <c r="S310" s="33">
        <f t="shared" si="16"/>
        <v>3615</v>
      </c>
      <c r="T310" s="33">
        <f t="shared" si="16"/>
        <v>9194091</v>
      </c>
      <c r="U310" s="109"/>
      <c r="V310" s="32">
        <f t="shared" si="14"/>
        <v>60137620.015625</v>
      </c>
      <c r="W310" s="32">
        <f t="shared" si="14"/>
        <v>60459122.5</v>
      </c>
      <c r="X310" s="35"/>
      <c r="Y310" s="32">
        <f t="shared" si="14"/>
        <v>9091879.7157673873</v>
      </c>
      <c r="Z310" s="32">
        <f t="shared" si="14"/>
        <v>9091879.7157673892</v>
      </c>
      <c r="AA310" s="32">
        <f t="shared" si="14"/>
        <v>9464456.9823300708</v>
      </c>
      <c r="AB310" s="185">
        <f t="shared" ref="AB310" si="17">SUM(AB268:AB309)</f>
        <v>60459122.500000015</v>
      </c>
      <c r="AD310" s="85">
        <f>F310/V310*1000</f>
        <v>151.2848363077251</v>
      </c>
      <c r="AE310" s="85">
        <f>Z310/W310*1000</f>
        <v>150.38060990328447</v>
      </c>
    </row>
  </sheetData>
  <printOptions horizontalCentered="1"/>
  <pageMargins left="0.39370078740157483" right="0.39370078740157483" top="0.35433070866141736" bottom="0.35433070866141736" header="0.31496062992125984" footer="0.19685039370078741"/>
  <pageSetup paperSize="9" scale="36" fitToHeight="0" orientation="landscape" r:id="rId1"/>
  <headerFooter>
    <oddFooter>&amp;RPage &amp;P of &amp;N</oddFooter>
  </headerFooter>
  <rowBreaks count="4" manualBreakCount="4">
    <brk id="78" max="21" man="1"/>
    <brk id="126" max="21" man="1"/>
    <brk id="191" max="21" man="1"/>
    <brk id="251" max="21" man="1"/>
  </rowBreaks>
  <ignoredErrors>
    <ignoredError sqref="AB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EB8"/>
    <pageSetUpPr fitToPage="1"/>
  </sheetPr>
  <dimension ref="A1:AE310"/>
  <sheetViews>
    <sheetView zoomScaleNormal="100" workbookViewId="0">
      <pane xSplit="2" ySplit="6" topLeftCell="C7" activePane="bottomRight" state="frozen"/>
      <selection activeCell="B33" sqref="B33"/>
      <selection pane="topRight" activeCell="B33" sqref="B33"/>
      <selection pane="bottomLeft" activeCell="B33" sqref="B33"/>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20" width="11.375" style="1" customWidth="1"/>
    <col min="21" max="21" width="2.75" style="1" customWidth="1"/>
    <col min="22" max="23" width="11.375" style="1" customWidth="1"/>
    <col min="24" max="24" width="2.75" style="1" customWidth="1"/>
    <col min="25" max="27" width="12" style="1" customWidth="1"/>
    <col min="28" max="28" width="11.375" style="186" customWidth="1"/>
    <col min="29" max="29" width="2.875" style="1" customWidth="1"/>
    <col min="30" max="30" width="10.625" style="1" customWidth="1"/>
    <col min="31" max="16384" width="9" style="1"/>
  </cols>
  <sheetData>
    <row r="1" spans="1:28" x14ac:dyDescent="0.2">
      <c r="B1" s="2"/>
      <c r="C1" s="48"/>
      <c r="D1" s="4"/>
      <c r="E1" s="5"/>
      <c r="F1" s="5"/>
      <c r="G1" s="5"/>
      <c r="H1" s="5"/>
      <c r="I1" s="4"/>
      <c r="J1" s="5"/>
      <c r="K1" s="5"/>
      <c r="L1" s="5"/>
      <c r="M1" s="5"/>
      <c r="N1" s="5"/>
      <c r="O1" s="5"/>
      <c r="P1" s="5"/>
      <c r="Q1" s="5"/>
      <c r="R1" s="5"/>
      <c r="S1" s="5"/>
      <c r="T1" s="5"/>
      <c r="U1" s="5"/>
      <c r="V1" s="5"/>
      <c r="W1" s="5"/>
      <c r="X1" s="5"/>
      <c r="Y1" s="5"/>
      <c r="Z1" s="5"/>
      <c r="AA1" s="5"/>
      <c r="AB1" s="5"/>
    </row>
    <row r="2" spans="1:28" x14ac:dyDescent="0.2">
      <c r="A2" s="4" t="s">
        <v>0</v>
      </c>
      <c r="B2" s="38"/>
      <c r="C2" s="49"/>
      <c r="D2" s="2" t="s">
        <v>600</v>
      </c>
      <c r="E2" s="37"/>
      <c r="F2" s="37"/>
      <c r="G2" s="37"/>
      <c r="H2" s="37"/>
      <c r="I2" s="2" t="s">
        <v>601</v>
      </c>
      <c r="J2" s="37"/>
      <c r="K2" s="37"/>
      <c r="L2" s="37"/>
      <c r="M2" s="37"/>
      <c r="N2" s="37"/>
      <c r="O2" s="46"/>
      <c r="P2" s="46"/>
      <c r="Q2" s="46"/>
      <c r="R2" s="37"/>
      <c r="S2" s="37"/>
      <c r="T2" s="37"/>
      <c r="U2" s="46"/>
      <c r="V2" s="46"/>
      <c r="W2" s="46"/>
      <c r="X2" s="46"/>
      <c r="Y2" s="46"/>
      <c r="Z2" s="46"/>
      <c r="AA2" s="46"/>
      <c r="AB2" s="46"/>
    </row>
    <row r="3" spans="1:28" x14ac:dyDescent="0.2">
      <c r="A3" s="86" t="s">
        <v>609</v>
      </c>
      <c r="B3" s="2"/>
      <c r="C3" s="50"/>
      <c r="D3" s="9">
        <v>1</v>
      </c>
      <c r="E3" s="9">
        <v>2</v>
      </c>
      <c r="F3" s="9">
        <v>3</v>
      </c>
      <c r="G3" s="9">
        <v>4</v>
      </c>
      <c r="H3" s="44"/>
      <c r="I3" s="9">
        <v>5</v>
      </c>
      <c r="J3" s="9">
        <v>6</v>
      </c>
      <c r="K3" s="9">
        <v>7</v>
      </c>
      <c r="L3" s="9">
        <v>8</v>
      </c>
      <c r="M3" s="9">
        <v>9</v>
      </c>
      <c r="N3" s="9">
        <v>10</v>
      </c>
      <c r="O3" s="9">
        <v>11</v>
      </c>
      <c r="P3" s="9">
        <v>12</v>
      </c>
      <c r="Q3" s="44"/>
      <c r="R3" s="9">
        <v>13</v>
      </c>
      <c r="S3" s="9">
        <v>14</v>
      </c>
      <c r="T3" s="9">
        <v>15</v>
      </c>
      <c r="U3" s="44"/>
      <c r="V3" s="9">
        <v>16</v>
      </c>
      <c r="W3" s="9">
        <v>17</v>
      </c>
      <c r="X3" s="44"/>
      <c r="Y3" s="9"/>
      <c r="Z3" s="9"/>
      <c r="AA3" s="9"/>
      <c r="AB3" s="178">
        <v>18</v>
      </c>
    </row>
    <row r="4" spans="1:28" x14ac:dyDescent="0.2">
      <c r="A4" s="2" t="s">
        <v>513</v>
      </c>
      <c r="B4" s="7"/>
      <c r="C4" s="48"/>
      <c r="D4" s="9" t="s">
        <v>600</v>
      </c>
      <c r="E4" s="9" t="s">
        <v>600</v>
      </c>
      <c r="F4" s="9" t="s">
        <v>600</v>
      </c>
      <c r="G4" s="9" t="s">
        <v>600</v>
      </c>
      <c r="H4" s="44"/>
      <c r="I4" s="9" t="s">
        <v>601</v>
      </c>
      <c r="J4" s="9" t="s">
        <v>601</v>
      </c>
      <c r="K4" s="9" t="s">
        <v>601</v>
      </c>
      <c r="L4" s="9" t="s">
        <v>601</v>
      </c>
      <c r="M4" s="9" t="s">
        <v>601</v>
      </c>
      <c r="N4" s="9" t="s">
        <v>601</v>
      </c>
      <c r="O4" s="9" t="s">
        <v>601</v>
      </c>
      <c r="P4" s="9" t="s">
        <v>601</v>
      </c>
      <c r="Q4" s="44"/>
      <c r="R4" s="9" t="s">
        <v>601</v>
      </c>
      <c r="S4" s="9" t="s">
        <v>601</v>
      </c>
      <c r="T4" s="9" t="s">
        <v>601</v>
      </c>
      <c r="U4" s="44"/>
      <c r="V4" s="9" t="s">
        <v>600</v>
      </c>
      <c r="W4" s="9" t="s">
        <v>601</v>
      </c>
      <c r="X4" s="44"/>
      <c r="Y4" s="9" t="s">
        <v>600</v>
      </c>
      <c r="Z4" s="9" t="s">
        <v>601</v>
      </c>
      <c r="AA4" s="9" t="s">
        <v>601</v>
      </c>
      <c r="AB4" s="178" t="s">
        <v>591</v>
      </c>
    </row>
    <row r="5" spans="1:28"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8"/>
      <c r="R5" s="141" t="s">
        <v>595</v>
      </c>
      <c r="S5" s="141" t="s">
        <v>596</v>
      </c>
      <c r="T5" s="141" t="s">
        <v>597</v>
      </c>
      <c r="U5" s="142"/>
      <c r="V5" s="141" t="s">
        <v>13</v>
      </c>
      <c r="W5" s="141" t="s">
        <v>13</v>
      </c>
      <c r="X5" s="142"/>
      <c r="Y5" s="141" t="s">
        <v>14</v>
      </c>
      <c r="Z5" s="141" t="s">
        <v>15</v>
      </c>
      <c r="AA5" s="141" t="s">
        <v>14</v>
      </c>
      <c r="AB5" s="145" t="s">
        <v>520</v>
      </c>
    </row>
    <row r="6" spans="1:28"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3" t="s">
        <v>17</v>
      </c>
      <c r="S6" s="93" t="s">
        <v>17</v>
      </c>
      <c r="T6" s="93" t="s">
        <v>17</v>
      </c>
      <c r="U6" s="94"/>
      <c r="V6" s="93"/>
      <c r="W6" s="93"/>
      <c r="X6" s="94"/>
      <c r="Y6" s="93" t="s">
        <v>17</v>
      </c>
      <c r="Z6" s="93" t="s">
        <v>17</v>
      </c>
      <c r="AA6" s="93" t="s">
        <v>17</v>
      </c>
      <c r="AB6" s="179"/>
    </row>
    <row r="7" spans="1:28" x14ac:dyDescent="0.2">
      <c r="A7" s="12"/>
      <c r="B7" s="12"/>
      <c r="C7" s="52"/>
      <c r="D7" s="14"/>
      <c r="E7" s="14"/>
      <c r="F7" s="14"/>
      <c r="G7" s="14"/>
      <c r="H7" s="15"/>
      <c r="I7" s="16"/>
      <c r="J7" s="17"/>
      <c r="K7" s="16"/>
      <c r="L7" s="16"/>
      <c r="M7" s="16"/>
      <c r="N7" s="16"/>
      <c r="O7" s="16"/>
      <c r="P7" s="14"/>
      <c r="Q7" s="17"/>
      <c r="R7" s="14"/>
      <c r="S7" s="14"/>
      <c r="T7" s="14"/>
      <c r="U7" s="15"/>
      <c r="V7" s="16"/>
      <c r="W7" s="16"/>
      <c r="X7" s="15"/>
      <c r="Y7" s="16"/>
      <c r="Z7" s="16"/>
      <c r="AA7" s="16"/>
      <c r="AB7" s="180"/>
    </row>
    <row r="8" spans="1:28" x14ac:dyDescent="0.2">
      <c r="A8" s="18" t="s">
        <v>19</v>
      </c>
      <c r="B8" s="18" t="s">
        <v>20</v>
      </c>
      <c r="D8" s="19">
        <v>17209</v>
      </c>
      <c r="E8" s="20">
        <v>0</v>
      </c>
      <c r="F8" s="20">
        <v>17209</v>
      </c>
      <c r="G8" s="21">
        <v>1.4567633541098246E-3</v>
      </c>
      <c r="I8" s="21">
        <v>4.6392074728658361E-3</v>
      </c>
      <c r="J8" s="19">
        <v>17771</v>
      </c>
      <c r="K8" s="21">
        <v>3.265733046661623E-2</v>
      </c>
      <c r="L8" s="21">
        <v>3.2798935819098318E-2</v>
      </c>
      <c r="M8" s="19">
        <v>17827</v>
      </c>
      <c r="N8" s="21">
        <v>3.5911441687489054E-2</v>
      </c>
      <c r="O8" s="21">
        <v>3.6053493266955616E-2</v>
      </c>
      <c r="P8" s="21">
        <v>4.4113920481647639E-5</v>
      </c>
      <c r="R8" s="20">
        <v>-326</v>
      </c>
      <c r="S8" s="20">
        <v>0</v>
      </c>
      <c r="T8" s="20">
        <v>17501</v>
      </c>
      <c r="V8" s="19">
        <v>108490.84375</v>
      </c>
      <c r="W8" s="19">
        <v>108475.96875</v>
      </c>
      <c r="Y8" s="19">
        <v>17183.967026557479</v>
      </c>
      <c r="Z8" s="19">
        <v>17127.183942759926</v>
      </c>
      <c r="AA8" s="19">
        <v>17826.213615830064</v>
      </c>
      <c r="AB8" s="181">
        <v>109961.95545222754</v>
      </c>
    </row>
    <row r="9" spans="1:28" x14ac:dyDescent="0.2">
      <c r="A9" s="18" t="s">
        <v>21</v>
      </c>
      <c r="B9" s="18" t="s">
        <v>22</v>
      </c>
      <c r="D9" s="19">
        <v>52284</v>
      </c>
      <c r="E9" s="20">
        <v>0</v>
      </c>
      <c r="F9" s="20">
        <v>52284</v>
      </c>
      <c r="G9" s="21">
        <v>5.3958116155426339E-2</v>
      </c>
      <c r="I9" s="21">
        <v>5.8904970098170084E-2</v>
      </c>
      <c r="J9" s="19">
        <v>54061</v>
      </c>
      <c r="K9" s="21">
        <v>3.3987453140540191E-2</v>
      </c>
      <c r="L9" s="21">
        <v>3.1060081765767578E-2</v>
      </c>
      <c r="M9" s="19">
        <v>54204</v>
      </c>
      <c r="N9" s="21">
        <v>3.6722515492311203E-2</v>
      </c>
      <c r="O9" s="21">
        <v>3.3787400751589258E-2</v>
      </c>
      <c r="P9" s="21">
        <v>5.1756191128731421E-2</v>
      </c>
      <c r="R9" s="20">
        <v>-990</v>
      </c>
      <c r="S9" s="20">
        <v>0</v>
      </c>
      <c r="T9" s="20">
        <v>53214</v>
      </c>
      <c r="V9" s="19">
        <v>296002.53125</v>
      </c>
      <c r="W9" s="19">
        <v>296842.9375</v>
      </c>
      <c r="Y9" s="19">
        <v>49607.284386896565</v>
      </c>
      <c r="Z9" s="19">
        <v>49515.721885085033</v>
      </c>
      <c r="AA9" s="19">
        <v>51536.658835189701</v>
      </c>
      <c r="AB9" s="181">
        <v>317906.64608435391</v>
      </c>
    </row>
    <row r="10" spans="1:28" x14ac:dyDescent="0.2">
      <c r="A10" s="18" t="s">
        <v>23</v>
      </c>
      <c r="B10" s="18" t="s">
        <v>24</v>
      </c>
      <c r="D10" s="19">
        <v>25544</v>
      </c>
      <c r="E10" s="20">
        <v>0</v>
      </c>
      <c r="F10" s="20">
        <v>25544</v>
      </c>
      <c r="G10" s="21">
        <v>1.9627208540016206E-2</v>
      </c>
      <c r="I10" s="21">
        <v>2.1098137505083825E-2</v>
      </c>
      <c r="J10" s="19">
        <v>26384</v>
      </c>
      <c r="K10" s="21">
        <v>3.2884434700908294E-2</v>
      </c>
      <c r="L10" s="21">
        <v>3.2786828462795459E-2</v>
      </c>
      <c r="M10" s="19">
        <v>26398</v>
      </c>
      <c r="N10" s="21">
        <v>3.3432508612589951E-2</v>
      </c>
      <c r="O10" s="21">
        <v>3.3334850582203979E-2</v>
      </c>
      <c r="P10" s="21">
        <v>1.376061883162949E-2</v>
      </c>
      <c r="R10" s="20">
        <v>-482</v>
      </c>
      <c r="S10" s="20">
        <v>128</v>
      </c>
      <c r="T10" s="20">
        <v>26044</v>
      </c>
      <c r="V10" s="19">
        <v>144168.25</v>
      </c>
      <c r="W10" s="19">
        <v>144181.875</v>
      </c>
      <c r="Y10" s="19">
        <v>25052.293412781659</v>
      </c>
      <c r="Z10" s="19">
        <v>25018.568896213768</v>
      </c>
      <c r="AA10" s="19">
        <v>26039.677917676458</v>
      </c>
      <c r="AB10" s="181">
        <v>160627.15082866244</v>
      </c>
    </row>
    <row r="11" spans="1:28" x14ac:dyDescent="0.2">
      <c r="A11" s="18" t="s">
        <v>25</v>
      </c>
      <c r="B11" s="18" t="s">
        <v>26</v>
      </c>
      <c r="D11" s="19">
        <v>49297</v>
      </c>
      <c r="E11" s="20">
        <v>0</v>
      </c>
      <c r="F11" s="20">
        <v>49297</v>
      </c>
      <c r="G11" s="21">
        <v>-1.2874541942369477E-2</v>
      </c>
      <c r="I11" s="21">
        <v>-8.4454301950801502E-3</v>
      </c>
      <c r="J11" s="19">
        <v>51102</v>
      </c>
      <c r="K11" s="21">
        <v>3.6614804146297031E-2</v>
      </c>
      <c r="L11" s="21">
        <v>3.4743837347364082E-2</v>
      </c>
      <c r="M11" s="19">
        <v>51330</v>
      </c>
      <c r="N11" s="21">
        <v>4.1239832038460822E-2</v>
      </c>
      <c r="O11" s="21">
        <v>3.9360517612621715E-2</v>
      </c>
      <c r="P11" s="21">
        <v>-9.8301662174838933E-3</v>
      </c>
      <c r="R11" s="20">
        <v>-938</v>
      </c>
      <c r="S11" s="20">
        <v>0</v>
      </c>
      <c r="T11" s="20">
        <v>50392</v>
      </c>
      <c r="V11" s="19">
        <v>300221.375</v>
      </c>
      <c r="W11" s="19">
        <v>300764.21875</v>
      </c>
      <c r="Y11" s="19">
        <v>49939.954032795227</v>
      </c>
      <c r="Z11" s="19">
        <v>49806.775767436913</v>
      </c>
      <c r="AA11" s="19">
        <v>51839.591804080628</v>
      </c>
      <c r="AB11" s="181">
        <v>319775.30436188146</v>
      </c>
    </row>
    <row r="12" spans="1:28" x14ac:dyDescent="0.2">
      <c r="A12" s="18" t="s">
        <v>27</v>
      </c>
      <c r="B12" s="18" t="s">
        <v>28</v>
      </c>
      <c r="D12" s="19">
        <v>85686</v>
      </c>
      <c r="E12" s="20">
        <v>0</v>
      </c>
      <c r="F12" s="20">
        <v>85686</v>
      </c>
      <c r="G12" s="21">
        <v>3.0275352417663548E-4</v>
      </c>
      <c r="I12" s="21">
        <v>6.0629004973224987E-3</v>
      </c>
      <c r="J12" s="19">
        <v>88703</v>
      </c>
      <c r="K12" s="21">
        <v>3.5209952617697216E-2</v>
      </c>
      <c r="L12" s="21">
        <v>3.2800085791304445E-2</v>
      </c>
      <c r="M12" s="19">
        <v>88913</v>
      </c>
      <c r="N12" s="21">
        <v>3.7660761384590291E-2</v>
      </c>
      <c r="O12" s="21">
        <v>3.5245189316734038E-2</v>
      </c>
      <c r="P12" s="21">
        <v>6.7997920039020165E-4</v>
      </c>
      <c r="R12" s="20">
        <v>-1624</v>
      </c>
      <c r="S12" s="20">
        <v>0</v>
      </c>
      <c r="T12" s="20">
        <v>87289</v>
      </c>
      <c r="V12" s="19">
        <v>531883.9375</v>
      </c>
      <c r="W12" s="19">
        <v>533125</v>
      </c>
      <c r="Y12" s="19">
        <v>85660.06611310305</v>
      </c>
      <c r="Z12" s="19">
        <v>85368.354159753013</v>
      </c>
      <c r="AA12" s="19">
        <v>88852.58209227628</v>
      </c>
      <c r="AB12" s="181">
        <v>548091.92150429206</v>
      </c>
    </row>
    <row r="13" spans="1:28" x14ac:dyDescent="0.2">
      <c r="A13" s="18" t="s">
        <v>29</v>
      </c>
      <c r="B13" s="18" t="s">
        <v>30</v>
      </c>
      <c r="D13" s="19">
        <v>54853</v>
      </c>
      <c r="E13" s="20">
        <v>0</v>
      </c>
      <c r="F13" s="20">
        <v>54853</v>
      </c>
      <c r="G13" s="21">
        <v>3.5251784410981202E-3</v>
      </c>
      <c r="I13" s="21">
        <v>6.1721865653754371E-3</v>
      </c>
      <c r="J13" s="19">
        <v>56571</v>
      </c>
      <c r="K13" s="21">
        <v>3.1320073651395441E-2</v>
      </c>
      <c r="L13" s="21">
        <v>3.2800823169299331E-2</v>
      </c>
      <c r="M13" s="19">
        <v>56678</v>
      </c>
      <c r="N13" s="21">
        <v>3.3270741800813131E-2</v>
      </c>
      <c r="O13" s="21">
        <v>3.4754292050512614E-2</v>
      </c>
      <c r="P13" s="21">
        <v>3.1412201294234166E-4</v>
      </c>
      <c r="R13" s="20">
        <v>-1036</v>
      </c>
      <c r="S13" s="20">
        <v>218</v>
      </c>
      <c r="T13" s="20">
        <v>55860</v>
      </c>
      <c r="V13" s="19">
        <v>322521.5</v>
      </c>
      <c r="W13" s="19">
        <v>322059.09375</v>
      </c>
      <c r="Y13" s="19">
        <v>54660.312644282691</v>
      </c>
      <c r="Z13" s="19">
        <v>54438.352366414707</v>
      </c>
      <c r="AA13" s="19">
        <v>56660.201783362092</v>
      </c>
      <c r="AB13" s="181">
        <v>349511.49574935512</v>
      </c>
    </row>
    <row r="14" spans="1:28" x14ac:dyDescent="0.2">
      <c r="A14" s="18" t="s">
        <v>31</v>
      </c>
      <c r="B14" s="18" t="s">
        <v>32</v>
      </c>
      <c r="D14" s="19">
        <v>41232</v>
      </c>
      <c r="E14" s="20">
        <v>0</v>
      </c>
      <c r="F14" s="20">
        <v>41232</v>
      </c>
      <c r="G14" s="21">
        <v>3.3194161176252512E-2</v>
      </c>
      <c r="I14" s="21">
        <v>3.7950923837138051E-2</v>
      </c>
      <c r="J14" s="19">
        <v>42698</v>
      </c>
      <c r="K14" s="21">
        <v>3.5554908808692387E-2</v>
      </c>
      <c r="L14" s="21">
        <v>3.2798873431608033E-2</v>
      </c>
      <c r="M14" s="19">
        <v>42779</v>
      </c>
      <c r="N14" s="21">
        <v>3.7519402405898239E-2</v>
      </c>
      <c r="O14" s="21">
        <v>3.4758138707451147E-2</v>
      </c>
      <c r="P14" s="21">
        <v>3.1911675443183851E-2</v>
      </c>
      <c r="R14" s="20">
        <v>-782</v>
      </c>
      <c r="S14" s="20">
        <v>0</v>
      </c>
      <c r="T14" s="20">
        <v>41997</v>
      </c>
      <c r="V14" s="19">
        <v>261762.296875</v>
      </c>
      <c r="W14" s="19">
        <v>262460.8125</v>
      </c>
      <c r="Y14" s="19">
        <v>39907.31030947651</v>
      </c>
      <c r="Z14" s="19">
        <v>39830.426569304167</v>
      </c>
      <c r="AA14" s="19">
        <v>41456.067430991454</v>
      </c>
      <c r="AB14" s="181">
        <v>255723.9769651978</v>
      </c>
    </row>
    <row r="15" spans="1:28" x14ac:dyDescent="0.2">
      <c r="A15" s="18" t="s">
        <v>33</v>
      </c>
      <c r="B15" s="18" t="s">
        <v>34</v>
      </c>
      <c r="D15" s="19">
        <v>34837</v>
      </c>
      <c r="E15" s="20">
        <v>0</v>
      </c>
      <c r="F15" s="20">
        <v>34837</v>
      </c>
      <c r="G15" s="21">
        <v>1.2394165153821746E-3</v>
      </c>
      <c r="I15" s="21">
        <v>5.1705723457202701E-3</v>
      </c>
      <c r="J15" s="19">
        <v>36071</v>
      </c>
      <c r="K15" s="21">
        <v>3.5422108677555464E-2</v>
      </c>
      <c r="L15" s="21">
        <v>3.2800952484339563E-2</v>
      </c>
      <c r="M15" s="19">
        <v>36204</v>
      </c>
      <c r="N15" s="21">
        <v>3.9239888624164054E-2</v>
      </c>
      <c r="O15" s="21">
        <v>3.6609067775859483E-2</v>
      </c>
      <c r="P15" s="21">
        <v>1.1095968317580418E-3</v>
      </c>
      <c r="R15" s="20">
        <v>-661</v>
      </c>
      <c r="S15" s="20">
        <v>0</v>
      </c>
      <c r="T15" s="20">
        <v>35543</v>
      </c>
      <c r="V15" s="19">
        <v>221540.53125</v>
      </c>
      <c r="W15" s="19">
        <v>222102.78125</v>
      </c>
      <c r="Y15" s="19">
        <v>34793.875895580859</v>
      </c>
      <c r="Z15" s="19">
        <v>34745.757727692246</v>
      </c>
      <c r="AA15" s="19">
        <v>36163.872681448564</v>
      </c>
      <c r="AB15" s="181">
        <v>223078.78961161576</v>
      </c>
    </row>
    <row r="16" spans="1:28" x14ac:dyDescent="0.2">
      <c r="A16" s="18" t="s">
        <v>35</v>
      </c>
      <c r="B16" s="18" t="s">
        <v>36</v>
      </c>
      <c r="D16" s="19">
        <v>52836</v>
      </c>
      <c r="E16" s="20">
        <v>0</v>
      </c>
      <c r="F16" s="20">
        <v>52836</v>
      </c>
      <c r="G16" s="21">
        <v>-2.0237586322042755E-3</v>
      </c>
      <c r="I16" s="21">
        <v>-3.9891738379294051E-4</v>
      </c>
      <c r="J16" s="19">
        <v>54581</v>
      </c>
      <c r="K16" s="21">
        <v>3.3026724203194746E-2</v>
      </c>
      <c r="L16" s="21">
        <v>3.2896716452390118E-2</v>
      </c>
      <c r="M16" s="19">
        <v>54790</v>
      </c>
      <c r="N16" s="21">
        <v>3.6982360511772283E-2</v>
      </c>
      <c r="O16" s="21">
        <v>3.6851854939016437E-2</v>
      </c>
      <c r="P16" s="21">
        <v>-4.2042181255674826E-3</v>
      </c>
      <c r="R16" s="20">
        <v>-1001</v>
      </c>
      <c r="S16" s="20">
        <v>0</v>
      </c>
      <c r="T16" s="20">
        <v>53789</v>
      </c>
      <c r="V16" s="19">
        <v>325740.3125</v>
      </c>
      <c r="W16" s="19">
        <v>325781.3125</v>
      </c>
      <c r="Y16" s="19">
        <v>52943.144144979437</v>
      </c>
      <c r="Z16" s="19">
        <v>52863.738580254918</v>
      </c>
      <c r="AA16" s="19">
        <v>55021.321637721987</v>
      </c>
      <c r="AB16" s="181">
        <v>339401.97560950986</v>
      </c>
    </row>
    <row r="17" spans="1:28" x14ac:dyDescent="0.2">
      <c r="A17" s="18" t="s">
        <v>37</v>
      </c>
      <c r="B17" s="18" t="s">
        <v>38</v>
      </c>
      <c r="D17" s="19">
        <v>52782</v>
      </c>
      <c r="E17" s="20">
        <v>0</v>
      </c>
      <c r="F17" s="20">
        <v>52782</v>
      </c>
      <c r="G17" s="21">
        <v>-5.8514864155168045E-3</v>
      </c>
      <c r="I17" s="21">
        <v>-9.5921369555063141E-4</v>
      </c>
      <c r="J17" s="19">
        <v>54520</v>
      </c>
      <c r="K17" s="21">
        <v>3.2927892084422705E-2</v>
      </c>
      <c r="L17" s="21">
        <v>3.3018380891832289E-2</v>
      </c>
      <c r="M17" s="19">
        <v>54649</v>
      </c>
      <c r="N17" s="21">
        <v>3.537190708953819E-2</v>
      </c>
      <c r="O17" s="21">
        <v>3.5462610002893413E-2</v>
      </c>
      <c r="P17" s="21">
        <v>-6.0958688302310549E-3</v>
      </c>
      <c r="R17" s="20">
        <v>-998</v>
      </c>
      <c r="S17" s="20">
        <v>0</v>
      </c>
      <c r="T17" s="20">
        <v>53651</v>
      </c>
      <c r="V17" s="19">
        <v>297528.96875</v>
      </c>
      <c r="W17" s="19">
        <v>297502.90625</v>
      </c>
      <c r="Y17" s="19">
        <v>53092.671043373804</v>
      </c>
      <c r="Z17" s="19">
        <v>52828.049869826958</v>
      </c>
      <c r="AA17" s="19">
        <v>54984.176326625406</v>
      </c>
      <c r="AB17" s="181">
        <v>339172.84276435903</v>
      </c>
    </row>
    <row r="18" spans="1:28" x14ac:dyDescent="0.2">
      <c r="A18" s="18" t="s">
        <v>39</v>
      </c>
      <c r="B18" s="18" t="s">
        <v>40</v>
      </c>
      <c r="D18" s="19">
        <v>26099</v>
      </c>
      <c r="E18" s="20">
        <v>0</v>
      </c>
      <c r="F18" s="20">
        <v>26099</v>
      </c>
      <c r="G18" s="21">
        <v>6.0742019829556071E-3</v>
      </c>
      <c r="I18" s="21">
        <v>1.0492090165665546E-2</v>
      </c>
      <c r="J18" s="19">
        <v>26981</v>
      </c>
      <c r="K18" s="21">
        <v>3.3794398252806612E-2</v>
      </c>
      <c r="L18" s="21">
        <v>3.27852288952315E-2</v>
      </c>
      <c r="M18" s="19">
        <v>27032</v>
      </c>
      <c r="N18" s="21">
        <v>3.5748496110962202E-2</v>
      </c>
      <c r="O18" s="21">
        <v>3.473741920224982E-2</v>
      </c>
      <c r="P18" s="21">
        <v>4.5924932831078458E-3</v>
      </c>
      <c r="R18" s="20">
        <v>-494</v>
      </c>
      <c r="S18" s="20">
        <v>0</v>
      </c>
      <c r="T18" s="20">
        <v>26538</v>
      </c>
      <c r="V18" s="19">
        <v>157875.640625</v>
      </c>
      <c r="W18" s="19">
        <v>158029.90625</v>
      </c>
      <c r="Y18" s="19">
        <v>25941.426535497387</v>
      </c>
      <c r="Z18" s="19">
        <v>25853.24761010335</v>
      </c>
      <c r="AA18" s="19">
        <v>26908.423246979222</v>
      </c>
      <c r="AB18" s="181">
        <v>165986.05301949501</v>
      </c>
    </row>
    <row r="19" spans="1:28" x14ac:dyDescent="0.2">
      <c r="A19" s="18" t="s">
        <v>41</v>
      </c>
      <c r="B19" s="18" t="s">
        <v>42</v>
      </c>
      <c r="D19" s="19">
        <v>49186</v>
      </c>
      <c r="E19" s="20">
        <v>0</v>
      </c>
      <c r="F19" s="20">
        <v>49186</v>
      </c>
      <c r="G19" s="21">
        <v>4.1682662637935408E-2</v>
      </c>
      <c r="I19" s="21">
        <v>4.6283167189156593E-2</v>
      </c>
      <c r="J19" s="19">
        <v>50826</v>
      </c>
      <c r="K19" s="21">
        <v>3.3342821127963163E-2</v>
      </c>
      <c r="L19" s="21">
        <v>3.2791563723649553E-2</v>
      </c>
      <c r="M19" s="19">
        <v>50984</v>
      </c>
      <c r="N19" s="21">
        <v>3.6555117309803542E-2</v>
      </c>
      <c r="O19" s="21">
        <v>3.600214624181608E-2</v>
      </c>
      <c r="P19" s="21">
        <v>4.1445982559344063E-2</v>
      </c>
      <c r="R19" s="20">
        <v>-931</v>
      </c>
      <c r="S19" s="20">
        <v>0</v>
      </c>
      <c r="T19" s="20">
        <v>50053</v>
      </c>
      <c r="V19" s="19">
        <v>284950.625</v>
      </c>
      <c r="W19" s="19">
        <v>285102.71875</v>
      </c>
      <c r="Y19" s="19">
        <v>47217.834916674532</v>
      </c>
      <c r="Z19" s="19">
        <v>47035.310138277229</v>
      </c>
      <c r="AA19" s="19">
        <v>48955.011449280624</v>
      </c>
      <c r="AB19" s="181">
        <v>301981.61562300008</v>
      </c>
    </row>
    <row r="20" spans="1:28" ht="25.5" customHeight="1" x14ac:dyDescent="0.2">
      <c r="A20" s="22" t="s">
        <v>43</v>
      </c>
      <c r="B20" s="22" t="s">
        <v>44</v>
      </c>
      <c r="C20" s="54"/>
      <c r="D20" s="24">
        <v>541845</v>
      </c>
      <c r="E20" s="25">
        <v>0</v>
      </c>
      <c r="F20" s="25">
        <v>541845</v>
      </c>
      <c r="G20" s="26">
        <v>1.0904585832688163E-2</v>
      </c>
      <c r="H20" s="23"/>
      <c r="I20" s="26">
        <v>1.503838951776082E-2</v>
      </c>
      <c r="J20" s="24">
        <v>560269</v>
      </c>
      <c r="K20" s="26">
        <v>3.4002343843719141E-2</v>
      </c>
      <c r="L20" s="26">
        <v>3.2813931835195653E-2</v>
      </c>
      <c r="M20" s="24">
        <v>561788</v>
      </c>
      <c r="N20" s="26">
        <v>3.6805728575515229E-2</v>
      </c>
      <c r="O20" s="26">
        <v>3.5614094547138819E-2</v>
      </c>
      <c r="P20" s="26">
        <v>9.9672143586755357E-3</v>
      </c>
      <c r="Q20" s="23"/>
      <c r="R20" s="25">
        <v>-10263</v>
      </c>
      <c r="S20" s="25">
        <v>346</v>
      </c>
      <c r="T20" s="25">
        <v>551871</v>
      </c>
      <c r="U20" s="23"/>
      <c r="V20" s="24">
        <v>3252686.8125</v>
      </c>
      <c r="W20" s="24">
        <v>3256429.53125</v>
      </c>
      <c r="X20" s="23"/>
      <c r="Y20" s="24">
        <v>536000.14046199922</v>
      </c>
      <c r="Z20" s="24">
        <v>534431.48751312215</v>
      </c>
      <c r="AA20" s="24">
        <v>556243.79882146255</v>
      </c>
      <c r="AB20" s="182">
        <f>SUM(AB8:AB19)</f>
        <v>3431219.7275739503</v>
      </c>
    </row>
    <row r="21" spans="1:28" x14ac:dyDescent="0.2">
      <c r="A21" s="18" t="s">
        <v>45</v>
      </c>
      <c r="B21" s="18" t="s">
        <v>46</v>
      </c>
      <c r="D21" s="19">
        <v>25728</v>
      </c>
      <c r="E21" s="20">
        <v>0</v>
      </c>
      <c r="F21" s="20">
        <v>25728</v>
      </c>
      <c r="G21" s="21">
        <v>2.8883897689235827E-2</v>
      </c>
      <c r="I21" s="21">
        <v>3.2457046969874837E-2</v>
      </c>
      <c r="J21" s="19">
        <v>26645</v>
      </c>
      <c r="K21" s="21">
        <v>3.564210199004969E-2</v>
      </c>
      <c r="L21" s="21">
        <v>3.2815231320331595E-2</v>
      </c>
      <c r="M21" s="19">
        <v>26645</v>
      </c>
      <c r="N21" s="21">
        <v>3.564210199004969E-2</v>
      </c>
      <c r="O21" s="21">
        <v>3.2815231320331595E-2</v>
      </c>
      <c r="P21" s="21">
        <v>2.4522457114943164E-2</v>
      </c>
      <c r="R21" s="20">
        <v>-487</v>
      </c>
      <c r="S21" s="20">
        <v>0</v>
      </c>
      <c r="T21" s="20">
        <v>26158</v>
      </c>
      <c r="V21" s="19">
        <v>161179.25</v>
      </c>
      <c r="W21" s="19">
        <v>161620.40625</v>
      </c>
      <c r="Y21" s="19">
        <v>25005.736855035211</v>
      </c>
      <c r="Z21" s="19">
        <v>24987.401646684648</v>
      </c>
      <c r="AA21" s="19">
        <v>26007.23860659176</v>
      </c>
      <c r="AB21" s="181">
        <v>160427.04719716389</v>
      </c>
    </row>
    <row r="22" spans="1:28" x14ac:dyDescent="0.2">
      <c r="A22" s="18" t="s">
        <v>47</v>
      </c>
      <c r="B22" s="18" t="s">
        <v>48</v>
      </c>
      <c r="D22" s="19">
        <v>23700</v>
      </c>
      <c r="E22" s="20">
        <v>0</v>
      </c>
      <c r="F22" s="20">
        <v>23700</v>
      </c>
      <c r="G22" s="21">
        <v>4.5604290796903424E-3</v>
      </c>
      <c r="I22" s="21">
        <v>1.0146087763389433E-2</v>
      </c>
      <c r="J22" s="19">
        <v>24439</v>
      </c>
      <c r="K22" s="21">
        <v>3.1181434599156121E-2</v>
      </c>
      <c r="L22" s="21">
        <v>3.2781844464635723E-2</v>
      </c>
      <c r="M22" s="19">
        <v>24439</v>
      </c>
      <c r="N22" s="21">
        <v>3.1181434599156121E-2</v>
      </c>
      <c r="O22" s="21">
        <v>3.2781844464635723E-2</v>
      </c>
      <c r="P22" s="21">
        <v>2.3505579323168657E-3</v>
      </c>
      <c r="R22" s="20">
        <v>-447</v>
      </c>
      <c r="S22" s="20">
        <v>0</v>
      </c>
      <c r="T22" s="20">
        <v>23992</v>
      </c>
      <c r="V22" s="19">
        <v>139954.5</v>
      </c>
      <c r="W22" s="19">
        <v>139737.625</v>
      </c>
      <c r="Y22" s="19">
        <v>23592.408494242922</v>
      </c>
      <c r="Z22" s="19">
        <v>23425.596071189353</v>
      </c>
      <c r="AA22" s="19">
        <v>24381.689426515219</v>
      </c>
      <c r="AB22" s="181">
        <v>150399.75983389292</v>
      </c>
    </row>
    <row r="23" spans="1:28" x14ac:dyDescent="0.2">
      <c r="A23" s="18" t="s">
        <v>49</v>
      </c>
      <c r="B23" s="18" t="s">
        <v>50</v>
      </c>
      <c r="D23" s="19">
        <v>57306</v>
      </c>
      <c r="E23" s="20">
        <v>0</v>
      </c>
      <c r="F23" s="20">
        <v>57306</v>
      </c>
      <c r="G23" s="21">
        <v>6.9101374973276508E-2</v>
      </c>
      <c r="I23" s="21">
        <v>7.3759510602318556E-2</v>
      </c>
      <c r="J23" s="19">
        <v>59018</v>
      </c>
      <c r="K23" s="21">
        <v>2.9874707709489412E-2</v>
      </c>
      <c r="L23" s="21">
        <v>2.8172996372248793E-2</v>
      </c>
      <c r="M23" s="19">
        <v>59209</v>
      </c>
      <c r="N23" s="21">
        <v>3.320769203922791E-2</v>
      </c>
      <c r="O23" s="21">
        <v>3.150047345224305E-2</v>
      </c>
      <c r="P23" s="21">
        <v>6.4151130387240629E-2</v>
      </c>
      <c r="R23" s="20">
        <v>-1082</v>
      </c>
      <c r="S23" s="20">
        <v>0</v>
      </c>
      <c r="T23" s="20">
        <v>58127</v>
      </c>
      <c r="V23" s="19">
        <v>336312.5</v>
      </c>
      <c r="W23" s="19">
        <v>336869.125</v>
      </c>
      <c r="Y23" s="19">
        <v>53602.026282523897</v>
      </c>
      <c r="Z23" s="19">
        <v>53457.82328569542</v>
      </c>
      <c r="AA23" s="19">
        <v>55639.6533436506</v>
      </c>
      <c r="AB23" s="181">
        <v>343216.18792443711</v>
      </c>
    </row>
    <row r="24" spans="1:28" x14ac:dyDescent="0.2">
      <c r="A24" s="18" t="s">
        <v>51</v>
      </c>
      <c r="B24" s="18" t="s">
        <v>52</v>
      </c>
      <c r="D24" s="19">
        <v>35335</v>
      </c>
      <c r="E24" s="20">
        <v>0</v>
      </c>
      <c r="F24" s="20">
        <v>35335</v>
      </c>
      <c r="G24" s="21">
        <v>1.5189045432062898E-2</v>
      </c>
      <c r="I24" s="21">
        <v>1.930074288492345E-2</v>
      </c>
      <c r="J24" s="19">
        <v>36597</v>
      </c>
      <c r="K24" s="21">
        <v>3.5715296448280753E-2</v>
      </c>
      <c r="L24" s="21">
        <v>3.280818048486589E-2</v>
      </c>
      <c r="M24" s="19">
        <v>36642</v>
      </c>
      <c r="N24" s="21">
        <v>3.6988821282015083E-2</v>
      </c>
      <c r="O24" s="21">
        <v>3.4078130702693166E-2</v>
      </c>
      <c r="P24" s="21">
        <v>1.2704056877537173E-2</v>
      </c>
      <c r="R24" s="20">
        <v>-669</v>
      </c>
      <c r="S24" s="20">
        <v>0</v>
      </c>
      <c r="T24" s="20">
        <v>35973</v>
      </c>
      <c r="V24" s="19">
        <v>223652.9375</v>
      </c>
      <c r="W24" s="19">
        <v>224282.46875</v>
      </c>
      <c r="Y24" s="19">
        <v>34806.325146033741</v>
      </c>
      <c r="Z24" s="19">
        <v>34763.498499666573</v>
      </c>
      <c r="AA24" s="19">
        <v>36182.337526106101</v>
      </c>
      <c r="AB24" s="181">
        <v>223192.69099692517</v>
      </c>
    </row>
    <row r="25" spans="1:28" x14ac:dyDescent="0.2">
      <c r="A25" s="18" t="s">
        <v>53</v>
      </c>
      <c r="B25" s="18" t="s">
        <v>54</v>
      </c>
      <c r="D25" s="19">
        <v>39431</v>
      </c>
      <c r="E25" s="20">
        <v>0</v>
      </c>
      <c r="F25" s="20">
        <v>39431</v>
      </c>
      <c r="G25" s="21">
        <v>4.5785905968685148E-2</v>
      </c>
      <c r="I25" s="21">
        <v>5.0217276835153868E-2</v>
      </c>
      <c r="J25" s="19">
        <v>40865</v>
      </c>
      <c r="K25" s="21">
        <v>3.6367325200983958E-2</v>
      </c>
      <c r="L25" s="21">
        <v>3.2763483739664201E-2</v>
      </c>
      <c r="M25" s="19">
        <v>40954</v>
      </c>
      <c r="N25" s="21">
        <v>3.8624432553067356E-2</v>
      </c>
      <c r="O25" s="21">
        <v>3.501274227515494E-2</v>
      </c>
      <c r="P25" s="21">
        <v>4.4363561265122531E-2</v>
      </c>
      <c r="R25" s="20">
        <v>-748</v>
      </c>
      <c r="S25" s="20">
        <v>0</v>
      </c>
      <c r="T25" s="20">
        <v>40206</v>
      </c>
      <c r="V25" s="19">
        <v>252882.71875</v>
      </c>
      <c r="W25" s="19">
        <v>253765.15625</v>
      </c>
      <c r="Y25" s="19">
        <v>37704.658070980651</v>
      </c>
      <c r="Z25" s="19">
        <v>37676.579746389034</v>
      </c>
      <c r="AA25" s="19">
        <v>39214.313404796587</v>
      </c>
      <c r="AB25" s="181">
        <v>241895.59693589155</v>
      </c>
    </row>
    <row r="26" spans="1:28" x14ac:dyDescent="0.2">
      <c r="A26" s="18" t="s">
        <v>55</v>
      </c>
      <c r="B26" s="18" t="s">
        <v>56</v>
      </c>
      <c r="D26" s="19">
        <v>25337</v>
      </c>
      <c r="E26" s="20">
        <v>0</v>
      </c>
      <c r="F26" s="20">
        <v>25337</v>
      </c>
      <c r="G26" s="21">
        <v>1.0148928901847487E-3</v>
      </c>
      <c r="I26" s="21">
        <v>2.2047620455225569E-3</v>
      </c>
      <c r="J26" s="19">
        <v>26181</v>
      </c>
      <c r="K26" s="21">
        <v>3.3310968149346865E-2</v>
      </c>
      <c r="L26" s="21">
        <v>3.2813383105705585E-2</v>
      </c>
      <c r="M26" s="19">
        <v>26251</v>
      </c>
      <c r="N26" s="21">
        <v>3.6073726171212073E-2</v>
      </c>
      <c r="O26" s="21">
        <v>3.5574810737094786E-2</v>
      </c>
      <c r="P26" s="21">
        <v>-2.8401223287072286E-3</v>
      </c>
      <c r="R26" s="20">
        <v>-480</v>
      </c>
      <c r="S26" s="20">
        <v>0</v>
      </c>
      <c r="T26" s="20">
        <v>25771</v>
      </c>
      <c r="V26" s="19">
        <v>163457.59375</v>
      </c>
      <c r="W26" s="19">
        <v>163536.34375</v>
      </c>
      <c r="Y26" s="19">
        <v>25311.311729684294</v>
      </c>
      <c r="Z26" s="19">
        <v>25293.440748767389</v>
      </c>
      <c r="AA26" s="19">
        <v>26325.768402660771</v>
      </c>
      <c r="AB26" s="181">
        <v>162391.91534024751</v>
      </c>
    </row>
    <row r="27" spans="1:28" x14ac:dyDescent="0.2">
      <c r="A27" s="18" t="s">
        <v>57</v>
      </c>
      <c r="B27" s="18" t="s">
        <v>58</v>
      </c>
      <c r="D27" s="19">
        <v>138115</v>
      </c>
      <c r="E27" s="20">
        <v>0</v>
      </c>
      <c r="F27" s="20">
        <v>138115</v>
      </c>
      <c r="G27" s="21">
        <v>-2.8665276897346992E-2</v>
      </c>
      <c r="I27" s="21">
        <v>-2.2220788632599464E-2</v>
      </c>
      <c r="J27" s="19">
        <v>143984</v>
      </c>
      <c r="K27" s="21">
        <v>4.2493574195416883E-2</v>
      </c>
      <c r="L27" s="21">
        <v>3.7889398690614584E-2</v>
      </c>
      <c r="M27" s="19">
        <v>143984</v>
      </c>
      <c r="N27" s="21">
        <v>4.2493574195416883E-2</v>
      </c>
      <c r="O27" s="21">
        <v>3.7889398690614584E-2</v>
      </c>
      <c r="P27" s="21">
        <v>-2.4968310476830236E-2</v>
      </c>
      <c r="R27" s="20">
        <v>-2631</v>
      </c>
      <c r="S27" s="20">
        <v>0</v>
      </c>
      <c r="T27" s="20">
        <v>141353</v>
      </c>
      <c r="V27" s="19">
        <v>896551.5625</v>
      </c>
      <c r="W27" s="19">
        <v>900528.75</v>
      </c>
      <c r="Y27" s="19">
        <v>142190.94274611212</v>
      </c>
      <c r="Z27" s="19">
        <v>141880.38525050567</v>
      </c>
      <c r="AA27" s="19">
        <v>147671.09781879402</v>
      </c>
      <c r="AB27" s="181">
        <v>910917.0926523559</v>
      </c>
    </row>
    <row r="28" spans="1:28" x14ac:dyDescent="0.2">
      <c r="A28" s="18" t="s">
        <v>59</v>
      </c>
      <c r="B28" s="18" t="s">
        <v>60</v>
      </c>
      <c r="D28" s="19">
        <v>30459</v>
      </c>
      <c r="E28" s="20">
        <v>0</v>
      </c>
      <c r="F28" s="20">
        <v>30459</v>
      </c>
      <c r="G28" s="21">
        <v>2.6684023738140272E-2</v>
      </c>
      <c r="I28" s="21">
        <v>3.1258178409704573E-2</v>
      </c>
      <c r="J28" s="19">
        <v>31567</v>
      </c>
      <c r="K28" s="21">
        <v>3.6376768771134937E-2</v>
      </c>
      <c r="L28" s="21">
        <v>3.2805912842037044E-2</v>
      </c>
      <c r="M28" s="19">
        <v>31620</v>
      </c>
      <c r="N28" s="21">
        <v>3.8116812764700025E-2</v>
      </c>
      <c r="O28" s="21">
        <v>3.4539961480825276E-2</v>
      </c>
      <c r="P28" s="21">
        <v>2.5041697200478108E-2</v>
      </c>
      <c r="R28" s="20">
        <v>-578</v>
      </c>
      <c r="S28" s="20">
        <v>0</v>
      </c>
      <c r="T28" s="20">
        <v>31042</v>
      </c>
      <c r="V28" s="19">
        <v>196989.609375</v>
      </c>
      <c r="W28" s="19">
        <v>197670.6875</v>
      </c>
      <c r="Y28" s="19">
        <v>29667.355579469582</v>
      </c>
      <c r="Z28" s="19">
        <v>29637.883657856393</v>
      </c>
      <c r="AA28" s="19">
        <v>30847.525604429873</v>
      </c>
      <c r="AB28" s="181">
        <v>190284.61732970306</v>
      </c>
    </row>
    <row r="29" spans="1:28" x14ac:dyDescent="0.2">
      <c r="A29" s="18" t="s">
        <v>61</v>
      </c>
      <c r="B29" s="18" t="s">
        <v>62</v>
      </c>
      <c r="D29" s="19">
        <v>66012</v>
      </c>
      <c r="E29" s="20">
        <v>0</v>
      </c>
      <c r="F29" s="20">
        <v>66012</v>
      </c>
      <c r="G29" s="21">
        <v>8.3177551816550954E-2</v>
      </c>
      <c r="I29" s="21">
        <v>8.8959480361629373E-2</v>
      </c>
      <c r="J29" s="19">
        <v>67973</v>
      </c>
      <c r="K29" s="21">
        <v>2.970671999030472E-2</v>
      </c>
      <c r="L29" s="21">
        <v>2.5227896431526897E-2</v>
      </c>
      <c r="M29" s="19">
        <v>67973</v>
      </c>
      <c r="N29" s="21">
        <v>2.970671999030472E-2</v>
      </c>
      <c r="O29" s="21">
        <v>2.5227896431526897E-2</v>
      </c>
      <c r="P29" s="21">
        <v>7.2652354812771547E-2</v>
      </c>
      <c r="R29" s="20">
        <v>-1242</v>
      </c>
      <c r="S29" s="20">
        <v>0</v>
      </c>
      <c r="T29" s="20">
        <v>66731</v>
      </c>
      <c r="V29" s="19">
        <v>381399.6875</v>
      </c>
      <c r="W29" s="19">
        <v>383065.875</v>
      </c>
      <c r="Y29" s="19">
        <v>60942.91733547661</v>
      </c>
      <c r="Z29" s="19">
        <v>60884.157816705563</v>
      </c>
      <c r="AA29" s="19">
        <v>63369.086633725332</v>
      </c>
      <c r="AB29" s="181">
        <v>390895.6120259969</v>
      </c>
    </row>
    <row r="30" spans="1:28" ht="25.5" customHeight="1" x14ac:dyDescent="0.2">
      <c r="A30" s="22" t="s">
        <v>63</v>
      </c>
      <c r="B30" s="22" t="s">
        <v>64</v>
      </c>
      <c r="C30" s="54"/>
      <c r="D30" s="24">
        <v>441423</v>
      </c>
      <c r="E30" s="25">
        <v>0</v>
      </c>
      <c r="F30" s="25">
        <v>441423</v>
      </c>
      <c r="G30" s="26">
        <v>1.9867946494853461E-2</v>
      </c>
      <c r="H30" s="23"/>
      <c r="I30" s="26">
        <v>2.5024835796346956E-2</v>
      </c>
      <c r="J30" s="24">
        <v>457269</v>
      </c>
      <c r="K30" s="26">
        <v>3.5897540454394194E-2</v>
      </c>
      <c r="L30" s="26">
        <v>3.2634955681680289E-2</v>
      </c>
      <c r="M30" s="24">
        <v>457717</v>
      </c>
      <c r="N30" s="26">
        <v>3.6912439995197444E-2</v>
      </c>
      <c r="O30" s="26">
        <v>3.3646658771427029E-2</v>
      </c>
      <c r="P30" s="26">
        <v>1.7966178265534039E-2</v>
      </c>
      <c r="Q30" s="23"/>
      <c r="R30" s="25">
        <v>-8364</v>
      </c>
      <c r="S30" s="25">
        <v>0</v>
      </c>
      <c r="T30" s="25">
        <v>449353</v>
      </c>
      <c r="U30" s="23"/>
      <c r="V30" s="24">
        <v>2752380.359375</v>
      </c>
      <c r="W30" s="24">
        <v>2761076.4375</v>
      </c>
      <c r="X30" s="23"/>
      <c r="Y30" s="24">
        <v>432823.68223955901</v>
      </c>
      <c r="Z30" s="24">
        <v>432006.76672345999</v>
      </c>
      <c r="AA30" s="24">
        <v>449638.7107672703</v>
      </c>
      <c r="AB30" s="182">
        <f>SUM(AB21:AB29)</f>
        <v>2773620.5202366142</v>
      </c>
    </row>
    <row r="31" spans="1:28" x14ac:dyDescent="0.2">
      <c r="A31" s="18" t="s">
        <v>65</v>
      </c>
      <c r="B31" s="18" t="s">
        <v>66</v>
      </c>
      <c r="D31" s="19">
        <v>50317</v>
      </c>
      <c r="E31" s="20">
        <v>0</v>
      </c>
      <c r="F31" s="20">
        <v>50317</v>
      </c>
      <c r="G31" s="21">
        <v>-1.3373813618894559E-2</v>
      </c>
      <c r="I31" s="21">
        <v>-1.1233954424809567E-2</v>
      </c>
      <c r="J31" s="19">
        <v>52190</v>
      </c>
      <c r="K31" s="21">
        <v>3.7223999841007993E-2</v>
      </c>
      <c r="L31" s="21">
        <v>3.5363424790379128E-2</v>
      </c>
      <c r="M31" s="19">
        <v>52317</v>
      </c>
      <c r="N31" s="21">
        <v>3.9747997694616233E-2</v>
      </c>
      <c r="O31" s="21">
        <v>3.7882895090214141E-2</v>
      </c>
      <c r="P31" s="21">
        <v>-1.4018527223878752E-2</v>
      </c>
      <c r="R31" s="20">
        <v>-956</v>
      </c>
      <c r="S31" s="20">
        <v>593</v>
      </c>
      <c r="T31" s="20">
        <v>51954</v>
      </c>
      <c r="V31" s="19">
        <v>306600.3125</v>
      </c>
      <c r="W31" s="19">
        <v>307151.28125</v>
      </c>
      <c r="Y31" s="19">
        <v>50999.051813696729</v>
      </c>
      <c r="Z31" s="19">
        <v>50980.129410370908</v>
      </c>
      <c r="AA31" s="19">
        <v>53060.83475655652</v>
      </c>
      <c r="AB31" s="181">
        <v>327308.60706040001</v>
      </c>
    </row>
    <row r="32" spans="1:28" x14ac:dyDescent="0.2">
      <c r="A32" s="18" t="s">
        <v>67</v>
      </c>
      <c r="B32" s="18" t="s">
        <v>68</v>
      </c>
      <c r="D32" s="19">
        <v>52956</v>
      </c>
      <c r="E32" s="20">
        <v>0</v>
      </c>
      <c r="F32" s="20">
        <v>52956</v>
      </c>
      <c r="G32" s="21">
        <v>4.4553296876878035E-2</v>
      </c>
      <c r="I32" s="21">
        <v>5.0639316787443267E-2</v>
      </c>
      <c r="J32" s="19">
        <v>54757</v>
      </c>
      <c r="K32" s="21">
        <v>3.4009366266334329E-2</v>
      </c>
      <c r="L32" s="21">
        <v>3.2668546893529493E-2</v>
      </c>
      <c r="M32" s="19">
        <v>54757</v>
      </c>
      <c r="N32" s="21">
        <v>3.4009366266334329E-2</v>
      </c>
      <c r="O32" s="21">
        <v>3.2668546893529493E-2</v>
      </c>
      <c r="P32" s="21">
        <v>4.2416924290332947E-2</v>
      </c>
      <c r="R32" s="20">
        <v>-1000</v>
      </c>
      <c r="S32" s="20">
        <v>0</v>
      </c>
      <c r="T32" s="20">
        <v>53757</v>
      </c>
      <c r="V32" s="19">
        <v>301211.5</v>
      </c>
      <c r="W32" s="19">
        <v>301602.59375</v>
      </c>
      <c r="Y32" s="19">
        <v>50697.269501071663</v>
      </c>
      <c r="Z32" s="19">
        <v>50469.040471807944</v>
      </c>
      <c r="AA32" s="19">
        <v>52528.886210551522</v>
      </c>
      <c r="AB32" s="181">
        <v>324027.25390379166</v>
      </c>
    </row>
    <row r="33" spans="1:28" x14ac:dyDescent="0.2">
      <c r="A33" s="18" t="s">
        <v>69</v>
      </c>
      <c r="B33" s="18" t="s">
        <v>70</v>
      </c>
      <c r="D33" s="19">
        <v>32087</v>
      </c>
      <c r="E33" s="20">
        <v>0</v>
      </c>
      <c r="F33" s="20">
        <v>32087</v>
      </c>
      <c r="G33" s="21">
        <v>0.12287098220308978</v>
      </c>
      <c r="I33" s="21">
        <v>0.12794292421665432</v>
      </c>
      <c r="J33" s="19">
        <v>32800</v>
      </c>
      <c r="K33" s="21">
        <v>2.2220837099136803E-2</v>
      </c>
      <c r="L33" s="21">
        <v>2.3087337156776577E-2</v>
      </c>
      <c r="M33" s="19">
        <v>32800</v>
      </c>
      <c r="N33" s="21">
        <v>2.2220837099136803E-2</v>
      </c>
      <c r="O33" s="21">
        <v>2.3087337156776577E-2</v>
      </c>
      <c r="P33" s="21">
        <v>0.10873227283089015</v>
      </c>
      <c r="R33" s="20">
        <v>-599</v>
      </c>
      <c r="S33" s="20">
        <v>0</v>
      </c>
      <c r="T33" s="20">
        <v>32201</v>
      </c>
      <c r="V33" s="19">
        <v>169266.1875</v>
      </c>
      <c r="W33" s="19">
        <v>169122.828125</v>
      </c>
      <c r="Y33" s="19">
        <v>28575.856450618059</v>
      </c>
      <c r="Z33" s="19">
        <v>28423.26800854773</v>
      </c>
      <c r="AA33" s="19">
        <v>29583.336576153615</v>
      </c>
      <c r="AB33" s="181">
        <v>182486.39945762156</v>
      </c>
    </row>
    <row r="34" spans="1:28" x14ac:dyDescent="0.2">
      <c r="A34" s="18" t="s">
        <v>71</v>
      </c>
      <c r="B34" s="18" t="s">
        <v>72</v>
      </c>
      <c r="D34" s="19">
        <v>29981</v>
      </c>
      <c r="E34" s="20">
        <v>0</v>
      </c>
      <c r="F34" s="20">
        <v>29981</v>
      </c>
      <c r="G34" s="21">
        <v>-2.6117097900343555E-2</v>
      </c>
      <c r="I34" s="21">
        <v>-2.2592604987210607E-2</v>
      </c>
      <c r="J34" s="19">
        <v>31180</v>
      </c>
      <c r="K34" s="21">
        <v>3.9991994930122399E-2</v>
      </c>
      <c r="L34" s="21">
        <v>3.7966508929412113E-2</v>
      </c>
      <c r="M34" s="19">
        <v>31387</v>
      </c>
      <c r="N34" s="21">
        <v>4.6896367699543084E-2</v>
      </c>
      <c r="O34" s="21">
        <v>4.4857434758417636E-2</v>
      </c>
      <c r="P34" s="21">
        <v>-1.8795540467195671E-2</v>
      </c>
      <c r="R34" s="20">
        <v>-573</v>
      </c>
      <c r="S34" s="20">
        <v>0</v>
      </c>
      <c r="T34" s="20">
        <v>30814</v>
      </c>
      <c r="V34" s="19">
        <v>178958.21875</v>
      </c>
      <c r="W34" s="19">
        <v>179307.4375</v>
      </c>
      <c r="Y34" s="19">
        <v>30785.015257339506</v>
      </c>
      <c r="Z34" s="19">
        <v>30733.862894213773</v>
      </c>
      <c r="AA34" s="19">
        <v>31988.236187740898</v>
      </c>
      <c r="AB34" s="181">
        <v>197321.15178671994</v>
      </c>
    </row>
    <row r="35" spans="1:28" x14ac:dyDescent="0.2">
      <c r="A35" s="18" t="s">
        <v>73</v>
      </c>
      <c r="B35" s="18" t="s">
        <v>74</v>
      </c>
      <c r="D35" s="19">
        <v>20624</v>
      </c>
      <c r="E35" s="20">
        <v>0</v>
      </c>
      <c r="F35" s="20">
        <v>20624</v>
      </c>
      <c r="G35" s="21">
        <v>-1.2885083645341244E-2</v>
      </c>
      <c r="I35" s="21">
        <v>-9.0923558485783706E-3</v>
      </c>
      <c r="J35" s="19">
        <v>21368</v>
      </c>
      <c r="K35" s="21">
        <v>3.6074476338246786E-2</v>
      </c>
      <c r="L35" s="21">
        <v>3.4895981042557089E-2</v>
      </c>
      <c r="M35" s="19">
        <v>21398</v>
      </c>
      <c r="N35" s="21">
        <v>3.7529092319627644E-2</v>
      </c>
      <c r="O35" s="21">
        <v>3.6348942453604982E-2</v>
      </c>
      <c r="P35" s="21">
        <v>-1.3343360377555902E-2</v>
      </c>
      <c r="R35" s="20">
        <v>-391</v>
      </c>
      <c r="S35" s="20">
        <v>0</v>
      </c>
      <c r="T35" s="20">
        <v>21007</v>
      </c>
      <c r="V35" s="19">
        <v>121109.2734375</v>
      </c>
      <c r="W35" s="19">
        <v>121247.1875</v>
      </c>
      <c r="Y35" s="19">
        <v>20893.210768370194</v>
      </c>
      <c r="Z35" s="19">
        <v>20836.942626567205</v>
      </c>
      <c r="AA35" s="19">
        <v>21687.382561159473</v>
      </c>
      <c r="AB35" s="181">
        <v>133779.78332694789</v>
      </c>
    </row>
    <row r="36" spans="1:28" x14ac:dyDescent="0.2">
      <c r="A36" s="18" t="s">
        <v>75</v>
      </c>
      <c r="B36" s="18" t="s">
        <v>76</v>
      </c>
      <c r="D36" s="19">
        <v>54581</v>
      </c>
      <c r="E36" s="20">
        <v>0</v>
      </c>
      <c r="F36" s="20">
        <v>54581</v>
      </c>
      <c r="G36" s="21">
        <v>1.0863079474883186E-3</v>
      </c>
      <c r="I36" s="21">
        <v>5.5300376683640184E-3</v>
      </c>
      <c r="J36" s="19">
        <v>56615</v>
      </c>
      <c r="K36" s="21">
        <v>3.7265715175610614E-2</v>
      </c>
      <c r="L36" s="21">
        <v>3.2802222960616634E-2</v>
      </c>
      <c r="M36" s="19">
        <v>56793</v>
      </c>
      <c r="N36" s="21">
        <v>4.0526923288323857E-2</v>
      </c>
      <c r="O36" s="21">
        <v>3.6049397661437776E-2</v>
      </c>
      <c r="P36" s="21">
        <v>9.2691280768475437E-4</v>
      </c>
      <c r="R36" s="20">
        <v>-1038</v>
      </c>
      <c r="S36" s="20">
        <v>0</v>
      </c>
      <c r="T36" s="20">
        <v>55755</v>
      </c>
      <c r="V36" s="19">
        <v>363417.84375</v>
      </c>
      <c r="W36" s="19">
        <v>364988.4375</v>
      </c>
      <c r="Y36" s="19">
        <v>54521.772565151325</v>
      </c>
      <c r="Z36" s="19">
        <v>54515.412055765781</v>
      </c>
      <c r="AA36" s="19">
        <v>56740.406590418104</v>
      </c>
      <c r="AB36" s="181">
        <v>350006.24340640754</v>
      </c>
    </row>
    <row r="37" spans="1:28" ht="25.5" customHeight="1" x14ac:dyDescent="0.2">
      <c r="A37" s="22" t="s">
        <v>77</v>
      </c>
      <c r="B37" s="22" t="s">
        <v>78</v>
      </c>
      <c r="C37" s="54"/>
      <c r="D37" s="24">
        <v>240546</v>
      </c>
      <c r="E37" s="25">
        <v>0</v>
      </c>
      <c r="F37" s="25">
        <v>240546</v>
      </c>
      <c r="G37" s="26">
        <v>1.7227496725091607E-2</v>
      </c>
      <c r="H37" s="23"/>
      <c r="I37" s="26">
        <v>2.1462711794404177E-2</v>
      </c>
      <c r="J37" s="24">
        <v>248910</v>
      </c>
      <c r="K37" s="26">
        <v>3.4770896211119728E-2</v>
      </c>
      <c r="L37" s="26">
        <v>3.2723154883136374E-2</v>
      </c>
      <c r="M37" s="24">
        <v>249452</v>
      </c>
      <c r="N37" s="26">
        <v>3.7024103497875771E-2</v>
      </c>
      <c r="O37" s="26">
        <v>3.4971903225696543E-2</v>
      </c>
      <c r="P37" s="26">
        <v>1.5729189066872262E-2</v>
      </c>
      <c r="Q37" s="23"/>
      <c r="R37" s="25">
        <v>-4557</v>
      </c>
      <c r="S37" s="25">
        <v>593</v>
      </c>
      <c r="T37" s="25">
        <v>245488</v>
      </c>
      <c r="U37" s="23"/>
      <c r="V37" s="24">
        <v>1440563.3359375</v>
      </c>
      <c r="W37" s="24">
        <v>1443419.765625</v>
      </c>
      <c r="X37" s="23"/>
      <c r="Y37" s="24">
        <v>236472.17635624748</v>
      </c>
      <c r="Z37" s="24">
        <v>235958.65546727335</v>
      </c>
      <c r="AA37" s="24">
        <v>245589.08288258011</v>
      </c>
      <c r="AB37" s="182">
        <f>SUM(AB31:AB36)</f>
        <v>1514929.4389418885</v>
      </c>
    </row>
    <row r="38" spans="1:28" x14ac:dyDescent="0.2">
      <c r="A38" s="18" t="s">
        <v>79</v>
      </c>
      <c r="B38" s="18" t="s">
        <v>80</v>
      </c>
      <c r="D38" s="19">
        <v>43590</v>
      </c>
      <c r="E38" s="20">
        <v>0</v>
      </c>
      <c r="F38" s="20">
        <v>43590</v>
      </c>
      <c r="G38" s="21">
        <v>2.8012038952452967E-2</v>
      </c>
      <c r="I38" s="21">
        <v>3.371795506636821E-2</v>
      </c>
      <c r="J38" s="19">
        <v>45287</v>
      </c>
      <c r="K38" s="21">
        <v>3.893094746501502E-2</v>
      </c>
      <c r="L38" s="21">
        <v>3.2801269475188688E-2</v>
      </c>
      <c r="M38" s="19">
        <v>45350</v>
      </c>
      <c r="N38" s="21">
        <v>4.0376233080981816E-2</v>
      </c>
      <c r="O38" s="21">
        <v>3.4238027926332126E-2</v>
      </c>
      <c r="P38" s="21">
        <v>2.7186771164196433E-2</v>
      </c>
      <c r="R38" s="20">
        <v>-829</v>
      </c>
      <c r="S38" s="20">
        <v>0</v>
      </c>
      <c r="T38" s="20">
        <v>44521</v>
      </c>
      <c r="V38" s="19">
        <v>267480.9375</v>
      </c>
      <c r="W38" s="19">
        <v>269068.4375</v>
      </c>
      <c r="Y38" s="19">
        <v>42402.227161092713</v>
      </c>
      <c r="Z38" s="19">
        <v>42418.443579051738</v>
      </c>
      <c r="AA38" s="19">
        <v>44149.711885990379</v>
      </c>
      <c r="AB38" s="181">
        <v>272339.86735830415</v>
      </c>
    </row>
    <row r="39" spans="1:28" x14ac:dyDescent="0.2">
      <c r="A39" s="18" t="s">
        <v>81</v>
      </c>
      <c r="B39" s="18" t="s">
        <v>82</v>
      </c>
      <c r="D39" s="19">
        <v>19673</v>
      </c>
      <c r="E39" s="20">
        <v>0</v>
      </c>
      <c r="F39" s="20">
        <v>19673</v>
      </c>
      <c r="G39" s="21">
        <v>4.4256561475582101E-2</v>
      </c>
      <c r="I39" s="21">
        <v>4.7687031370384103E-2</v>
      </c>
      <c r="J39" s="19">
        <v>20373</v>
      </c>
      <c r="K39" s="21">
        <v>3.5581761805520307E-2</v>
      </c>
      <c r="L39" s="21">
        <v>3.2781601169120433E-2</v>
      </c>
      <c r="M39" s="19">
        <v>20373</v>
      </c>
      <c r="N39" s="21">
        <v>3.5581761805520307E-2</v>
      </c>
      <c r="O39" s="21">
        <v>3.2781601169120433E-2</v>
      </c>
      <c r="P39" s="21">
        <v>3.9601544535832645E-2</v>
      </c>
      <c r="R39" s="20">
        <v>-372</v>
      </c>
      <c r="S39" s="20">
        <v>0</v>
      </c>
      <c r="T39" s="20">
        <v>20001</v>
      </c>
      <c r="V39" s="19">
        <v>118797.6484375</v>
      </c>
      <c r="W39" s="19">
        <v>119119.7421875</v>
      </c>
      <c r="Y39" s="19">
        <v>18839.240016075317</v>
      </c>
      <c r="Z39" s="19">
        <v>18828.465401411617</v>
      </c>
      <c r="AA39" s="19">
        <v>19596.931254172247</v>
      </c>
      <c r="AB39" s="181">
        <v>120884.72224174633</v>
      </c>
    </row>
    <row r="40" spans="1:28" x14ac:dyDescent="0.2">
      <c r="A40" s="18" t="s">
        <v>83</v>
      </c>
      <c r="B40" s="18" t="s">
        <v>84</v>
      </c>
      <c r="D40" s="19">
        <v>51872</v>
      </c>
      <c r="E40" s="20">
        <v>0</v>
      </c>
      <c r="F40" s="20">
        <v>51872</v>
      </c>
      <c r="G40" s="21">
        <v>1.5902124316098387E-3</v>
      </c>
      <c r="I40" s="21">
        <v>6.0327848451127153E-3</v>
      </c>
      <c r="J40" s="19">
        <v>53656</v>
      </c>
      <c r="K40" s="21">
        <v>3.4392350400987093E-2</v>
      </c>
      <c r="L40" s="21">
        <v>3.279319354727428E-2</v>
      </c>
      <c r="M40" s="19">
        <v>53837</v>
      </c>
      <c r="N40" s="21">
        <v>3.7881708821714932E-2</v>
      </c>
      <c r="O40" s="21">
        <v>3.6277157466165999E-2</v>
      </c>
      <c r="P40" s="21">
        <v>1.6475071762611648E-3</v>
      </c>
      <c r="R40" s="20">
        <v>-984</v>
      </c>
      <c r="S40" s="20">
        <v>0</v>
      </c>
      <c r="T40" s="20">
        <v>52853</v>
      </c>
      <c r="V40" s="19">
        <v>323321.6875</v>
      </c>
      <c r="W40" s="19">
        <v>323822.3125</v>
      </c>
      <c r="Y40" s="19">
        <v>51789.6434651331</v>
      </c>
      <c r="Z40" s="19">
        <v>51640.779879665475</v>
      </c>
      <c r="AA40" s="19">
        <v>53748.449044486304</v>
      </c>
      <c r="AB40" s="181">
        <v>331550.19270091457</v>
      </c>
    </row>
    <row r="41" spans="1:28" x14ac:dyDescent="0.2">
      <c r="A41" s="18" t="s">
        <v>85</v>
      </c>
      <c r="B41" s="18" t="s">
        <v>86</v>
      </c>
      <c r="D41" s="19">
        <v>44368</v>
      </c>
      <c r="E41" s="20">
        <v>0</v>
      </c>
      <c r="F41" s="20">
        <v>44368</v>
      </c>
      <c r="G41" s="21">
        <v>4.1711698746032644E-2</v>
      </c>
      <c r="I41" s="21">
        <v>4.6880178209433909E-2</v>
      </c>
      <c r="J41" s="19">
        <v>45948</v>
      </c>
      <c r="K41" s="21">
        <v>3.5611251352325901E-2</v>
      </c>
      <c r="L41" s="21">
        <v>3.2802427026208836E-2</v>
      </c>
      <c r="M41" s="19">
        <v>46006</v>
      </c>
      <c r="N41" s="21">
        <v>3.6918499819689865E-2</v>
      </c>
      <c r="O41" s="21">
        <v>3.4106129924431183E-2</v>
      </c>
      <c r="P41" s="21">
        <v>4.0133166684920951E-2</v>
      </c>
      <c r="R41" s="20">
        <v>-841</v>
      </c>
      <c r="S41" s="20">
        <v>0</v>
      </c>
      <c r="T41" s="20">
        <v>45165</v>
      </c>
      <c r="V41" s="19">
        <v>266398.0625</v>
      </c>
      <c r="W41" s="19">
        <v>267122.5625</v>
      </c>
      <c r="Y41" s="19">
        <v>42591.43873819241</v>
      </c>
      <c r="Z41" s="19">
        <v>42496.423923740236</v>
      </c>
      <c r="AA41" s="19">
        <v>44230.874924053089</v>
      </c>
      <c r="AB41" s="181">
        <v>272840.52591475123</v>
      </c>
    </row>
    <row r="42" spans="1:28" x14ac:dyDescent="0.2">
      <c r="A42" s="18" t="s">
        <v>87</v>
      </c>
      <c r="B42" s="18" t="s">
        <v>88</v>
      </c>
      <c r="D42" s="19">
        <v>93412</v>
      </c>
      <c r="E42" s="20">
        <v>0</v>
      </c>
      <c r="F42" s="20">
        <v>93412</v>
      </c>
      <c r="G42" s="21">
        <v>-6.8434616306622953E-4</v>
      </c>
      <c r="I42" s="21">
        <v>5.783776193440282E-3</v>
      </c>
      <c r="J42" s="19">
        <v>96926</v>
      </c>
      <c r="K42" s="21">
        <v>3.7618293152913873E-2</v>
      </c>
      <c r="L42" s="21">
        <v>3.2803794141272213E-2</v>
      </c>
      <c r="M42" s="19">
        <v>96926</v>
      </c>
      <c r="N42" s="21">
        <v>3.7618293152913873E-2</v>
      </c>
      <c r="O42" s="21">
        <v>3.2803794141272213E-2</v>
      </c>
      <c r="P42" s="21">
        <v>-1.9568777503327084E-3</v>
      </c>
      <c r="R42" s="20">
        <v>-1771</v>
      </c>
      <c r="S42" s="20">
        <v>0</v>
      </c>
      <c r="T42" s="20">
        <v>95155</v>
      </c>
      <c r="V42" s="19">
        <v>613445.25</v>
      </c>
      <c r="W42" s="19">
        <v>616304.875</v>
      </c>
      <c r="Y42" s="19">
        <v>93475.969921354568</v>
      </c>
      <c r="Z42" s="19">
        <v>93307.776351190521</v>
      </c>
      <c r="AA42" s="19">
        <v>97116.044226146478</v>
      </c>
      <c r="AB42" s="181">
        <v>599065.53119103389</v>
      </c>
    </row>
    <row r="43" spans="1:28" ht="25.5" customHeight="1" x14ac:dyDescent="0.2">
      <c r="A43" s="22" t="s">
        <v>89</v>
      </c>
      <c r="B43" s="22" t="s">
        <v>90</v>
      </c>
      <c r="C43" s="54"/>
      <c r="D43" s="24">
        <v>252915</v>
      </c>
      <c r="E43" s="25">
        <v>0</v>
      </c>
      <c r="F43" s="25">
        <v>252915</v>
      </c>
      <c r="G43" s="26">
        <v>1.5321169747810837E-2</v>
      </c>
      <c r="H43" s="23"/>
      <c r="I43" s="26">
        <v>2.0816686789165928E-2</v>
      </c>
      <c r="J43" s="24">
        <v>262190</v>
      </c>
      <c r="K43" s="26">
        <v>3.6672399818120649E-2</v>
      </c>
      <c r="L43" s="26">
        <v>3.2777437435056012E-2</v>
      </c>
      <c r="M43" s="24">
        <v>262492</v>
      </c>
      <c r="N43" s="26">
        <v>3.7866476879583999E-2</v>
      </c>
      <c r="O43" s="26">
        <v>3.3967028136857591E-2</v>
      </c>
      <c r="P43" s="26">
        <v>1.4101222001515534E-2</v>
      </c>
      <c r="Q43" s="23"/>
      <c r="R43" s="25">
        <v>-4797</v>
      </c>
      <c r="S43" s="25">
        <v>0</v>
      </c>
      <c r="T43" s="25">
        <v>257695</v>
      </c>
      <c r="U43" s="23"/>
      <c r="V43" s="24">
        <v>1589443.5859375</v>
      </c>
      <c r="W43" s="24">
        <v>1595437.9296875</v>
      </c>
      <c r="X43" s="23"/>
      <c r="Y43" s="24">
        <v>249098.51930184808</v>
      </c>
      <c r="Z43" s="24">
        <v>248691.88913505961</v>
      </c>
      <c r="AA43" s="24">
        <v>258842.0113348485</v>
      </c>
      <c r="AB43" s="182">
        <f>SUM(AB38:AB42)</f>
        <v>1596680.8394067502</v>
      </c>
    </row>
    <row r="44" spans="1:28" ht="25.5" customHeight="1" x14ac:dyDescent="0.2">
      <c r="A44" s="22" t="s">
        <v>91</v>
      </c>
      <c r="B44" s="22" t="s">
        <v>92</v>
      </c>
      <c r="C44" s="54"/>
      <c r="D44" s="24">
        <v>1476729</v>
      </c>
      <c r="E44" s="25">
        <v>0</v>
      </c>
      <c r="F44" s="25">
        <v>1476729</v>
      </c>
      <c r="G44" s="26">
        <v>1.535654965582256E-2</v>
      </c>
      <c r="H44" s="23"/>
      <c r="I44" s="26">
        <v>2.0067589618797843E-2</v>
      </c>
      <c r="J44" s="24">
        <v>1528638</v>
      </c>
      <c r="K44" s="26">
        <v>3.5151337855490183E-2</v>
      </c>
      <c r="L44" s="26">
        <v>3.2717918879747954E-2</v>
      </c>
      <c r="M44" s="24">
        <v>1531449</v>
      </c>
      <c r="N44" s="26">
        <v>3.7054869241411215E-2</v>
      </c>
      <c r="O44" s="26">
        <v>3.461697547128284E-2</v>
      </c>
      <c r="P44" s="26">
        <v>1.3994044773598668E-2</v>
      </c>
      <c r="Q44" s="23"/>
      <c r="R44" s="25">
        <v>-27981</v>
      </c>
      <c r="S44" s="25">
        <v>939</v>
      </c>
      <c r="T44" s="25">
        <v>1504407</v>
      </c>
      <c r="U44" s="23"/>
      <c r="V44" s="24">
        <v>9035074.09375</v>
      </c>
      <c r="W44" s="24">
        <v>9056363.6640625</v>
      </c>
      <c r="X44" s="23"/>
      <c r="Y44" s="24">
        <v>1454394.5183596539</v>
      </c>
      <c r="Z44" s="24">
        <v>1451088.7988389148</v>
      </c>
      <c r="AA44" s="24">
        <v>1510313.6038061616</v>
      </c>
      <c r="AB44" s="182">
        <f>AB43+AB37+AB30+AB20</f>
        <v>9316450.5261592027</v>
      </c>
    </row>
    <row r="45" spans="1:28" x14ac:dyDescent="0.2">
      <c r="A45" s="18" t="s">
        <v>93</v>
      </c>
      <c r="B45" s="18" t="s">
        <v>94</v>
      </c>
      <c r="D45" s="19">
        <v>28432</v>
      </c>
      <c r="E45" s="20">
        <v>0</v>
      </c>
      <c r="F45" s="20">
        <v>28432</v>
      </c>
      <c r="G45" s="21">
        <v>9.7366324375753877E-3</v>
      </c>
      <c r="I45" s="21">
        <v>1.455012459282834E-2</v>
      </c>
      <c r="J45" s="19">
        <v>29346</v>
      </c>
      <c r="K45" s="21">
        <v>3.2146876758581966E-2</v>
      </c>
      <c r="L45" s="21">
        <v>3.2810138304710801E-2</v>
      </c>
      <c r="M45" s="19">
        <v>29346</v>
      </c>
      <c r="N45" s="21">
        <v>3.2146876758581966E-2</v>
      </c>
      <c r="O45" s="21">
        <v>3.2810138304710801E-2</v>
      </c>
      <c r="P45" s="21">
        <v>6.7481876687889297E-3</v>
      </c>
      <c r="R45" s="20">
        <v>-534</v>
      </c>
      <c r="S45" s="20">
        <v>0</v>
      </c>
      <c r="T45" s="20">
        <v>28812</v>
      </c>
      <c r="V45" s="19">
        <v>175059.828125</v>
      </c>
      <c r="W45" s="19">
        <v>174947.40625</v>
      </c>
      <c r="Y45" s="19">
        <v>28157.837486160275</v>
      </c>
      <c r="Z45" s="19">
        <v>28006.246839893614</v>
      </c>
      <c r="AA45" s="19">
        <v>29149.295086344438</v>
      </c>
      <c r="AB45" s="181">
        <v>179808.99123199412</v>
      </c>
    </row>
    <row r="46" spans="1:28" x14ac:dyDescent="0.2">
      <c r="A46" s="18" t="s">
        <v>95</v>
      </c>
      <c r="B46" s="18" t="s">
        <v>96</v>
      </c>
      <c r="D46" s="19">
        <v>34117</v>
      </c>
      <c r="E46" s="20">
        <v>0</v>
      </c>
      <c r="F46" s="20">
        <v>34117</v>
      </c>
      <c r="G46" s="21">
        <v>-3.2988769851856836E-2</v>
      </c>
      <c r="I46" s="21">
        <v>-2.7594385817258371E-2</v>
      </c>
      <c r="J46" s="19">
        <v>35391</v>
      </c>
      <c r="K46" s="21">
        <v>3.7342087522349576E-2</v>
      </c>
      <c r="L46" s="21">
        <v>3.9107671683643819E-2</v>
      </c>
      <c r="M46" s="19">
        <v>35453</v>
      </c>
      <c r="N46" s="21">
        <v>3.9159363367236244E-2</v>
      </c>
      <c r="O46" s="21">
        <v>4.0928040580945124E-2</v>
      </c>
      <c r="P46" s="21">
        <v>-2.7487883619845999E-2</v>
      </c>
      <c r="R46" s="20">
        <v>-648</v>
      </c>
      <c r="S46" s="20">
        <v>0</v>
      </c>
      <c r="T46" s="20">
        <v>34805</v>
      </c>
      <c r="V46" s="19">
        <v>172164.8125</v>
      </c>
      <c r="W46" s="19">
        <v>171872.28125</v>
      </c>
      <c r="Y46" s="19">
        <v>35280.872585909245</v>
      </c>
      <c r="Z46" s="19">
        <v>35025.538845280535</v>
      </c>
      <c r="AA46" s="19">
        <v>36455.072798436435</v>
      </c>
      <c r="AB46" s="181">
        <v>224875.07316245735</v>
      </c>
    </row>
    <row r="47" spans="1:28" x14ac:dyDescent="0.2">
      <c r="A47" s="18" t="s">
        <v>97</v>
      </c>
      <c r="B47" s="18" t="s">
        <v>98</v>
      </c>
      <c r="D47" s="19">
        <v>27557</v>
      </c>
      <c r="E47" s="20">
        <v>0</v>
      </c>
      <c r="F47" s="20">
        <v>27557</v>
      </c>
      <c r="G47" s="21">
        <v>-2.7956523653439591E-3</v>
      </c>
      <c r="I47" s="21">
        <v>7.195494587068918E-4</v>
      </c>
      <c r="J47" s="19">
        <v>28625</v>
      </c>
      <c r="K47" s="21">
        <v>3.8756032949885721E-2</v>
      </c>
      <c r="L47" s="21">
        <v>3.2809997327106322E-2</v>
      </c>
      <c r="M47" s="19">
        <v>28667</v>
      </c>
      <c r="N47" s="21">
        <v>4.0280146605218281E-2</v>
      </c>
      <c r="O47" s="21">
        <v>3.4325386668162539E-2</v>
      </c>
      <c r="P47" s="21">
        <v>-5.5191521185063985E-3</v>
      </c>
      <c r="R47" s="20">
        <v>-524</v>
      </c>
      <c r="S47" s="20">
        <v>0</v>
      </c>
      <c r="T47" s="20">
        <v>28143</v>
      </c>
      <c r="V47" s="19">
        <v>188646.0625</v>
      </c>
      <c r="W47" s="19">
        <v>189732.125</v>
      </c>
      <c r="Y47" s="19">
        <v>27634.255772514953</v>
      </c>
      <c r="Z47" s="19">
        <v>27695.721169189128</v>
      </c>
      <c r="AA47" s="19">
        <v>28826.09560663563</v>
      </c>
      <c r="AB47" s="181">
        <v>177815.31789474862</v>
      </c>
    </row>
    <row r="48" spans="1:28" x14ac:dyDescent="0.2">
      <c r="A48" s="18" t="s">
        <v>99</v>
      </c>
      <c r="B48" s="18" t="s">
        <v>100</v>
      </c>
      <c r="D48" s="19">
        <v>62650</v>
      </c>
      <c r="E48" s="20">
        <v>0</v>
      </c>
      <c r="F48" s="20">
        <v>62650</v>
      </c>
      <c r="G48" s="21">
        <v>1.0229258253597884E-3</v>
      </c>
      <c r="I48" s="21">
        <v>4.9545152188430475E-3</v>
      </c>
      <c r="J48" s="19">
        <v>64728</v>
      </c>
      <c r="K48" s="21">
        <v>3.3168395849960008E-2</v>
      </c>
      <c r="L48" s="21">
        <v>3.2800666696100933E-2</v>
      </c>
      <c r="M48" s="19">
        <v>65002</v>
      </c>
      <c r="N48" s="21">
        <v>3.7541899441340787E-2</v>
      </c>
      <c r="O48" s="21">
        <v>3.7172613653750464E-2</v>
      </c>
      <c r="P48" s="21">
        <v>1.4385424286791348E-3</v>
      </c>
      <c r="R48" s="20">
        <v>-1188</v>
      </c>
      <c r="S48" s="20">
        <v>0</v>
      </c>
      <c r="T48" s="20">
        <v>63814</v>
      </c>
      <c r="V48" s="19">
        <v>383372.625</v>
      </c>
      <c r="W48" s="19">
        <v>383509.125</v>
      </c>
      <c r="Y48" s="19">
        <v>62585.979185585638</v>
      </c>
      <c r="Z48" s="19">
        <v>62363.326511106578</v>
      </c>
      <c r="AA48" s="19">
        <v>64908.626187242378</v>
      </c>
      <c r="AB48" s="181">
        <v>400392.34439155378</v>
      </c>
    </row>
    <row r="49" spans="1:28" x14ac:dyDescent="0.2">
      <c r="A49" s="18" t="s">
        <v>101</v>
      </c>
      <c r="B49" s="18" t="s">
        <v>102</v>
      </c>
      <c r="D49" s="19">
        <v>31021</v>
      </c>
      <c r="E49" s="20">
        <v>0</v>
      </c>
      <c r="F49" s="20">
        <v>31021</v>
      </c>
      <c r="G49" s="21">
        <v>6.2864690339615059E-2</v>
      </c>
      <c r="I49" s="21">
        <v>6.6868535282793573E-2</v>
      </c>
      <c r="J49" s="19">
        <v>32056</v>
      </c>
      <c r="K49" s="21">
        <v>3.3364495019502893E-2</v>
      </c>
      <c r="L49" s="21">
        <v>2.9532066210492092E-2</v>
      </c>
      <c r="M49" s="19">
        <v>32122</v>
      </c>
      <c r="N49" s="21">
        <v>3.5492086006253754E-2</v>
      </c>
      <c r="O49" s="21">
        <v>3.1651766621332067E-2</v>
      </c>
      <c r="P49" s="21">
        <v>5.7476898414952959E-2</v>
      </c>
      <c r="R49" s="20">
        <v>-587</v>
      </c>
      <c r="S49" s="20">
        <v>0</v>
      </c>
      <c r="T49" s="20">
        <v>31535</v>
      </c>
      <c r="V49" s="19">
        <v>180360.34375</v>
      </c>
      <c r="W49" s="19">
        <v>181031.734375</v>
      </c>
      <c r="Y49" s="19">
        <v>29186.217476175563</v>
      </c>
      <c r="Z49" s="19">
        <v>29184.922521365745</v>
      </c>
      <c r="AA49" s="19">
        <v>30376.077291284102</v>
      </c>
      <c r="AB49" s="181">
        <v>187376.46310663648</v>
      </c>
    </row>
    <row r="50" spans="1:28" x14ac:dyDescent="0.2">
      <c r="A50" s="18" t="s">
        <v>103</v>
      </c>
      <c r="B50" s="18" t="s">
        <v>104</v>
      </c>
      <c r="D50" s="19">
        <v>31940</v>
      </c>
      <c r="E50" s="20">
        <v>0</v>
      </c>
      <c r="F50" s="20">
        <v>31940</v>
      </c>
      <c r="G50" s="21">
        <v>-3.2565954212677273E-2</v>
      </c>
      <c r="I50" s="21">
        <v>-2.7730508047794089E-2</v>
      </c>
      <c r="J50" s="19">
        <v>33180</v>
      </c>
      <c r="K50" s="21">
        <v>3.8822792736380674E-2</v>
      </c>
      <c r="L50" s="21">
        <v>3.916334407066846E-2</v>
      </c>
      <c r="M50" s="19">
        <v>33180</v>
      </c>
      <c r="N50" s="21">
        <v>3.8822792736380674E-2</v>
      </c>
      <c r="O50" s="21">
        <v>3.916334407066846E-2</v>
      </c>
      <c r="P50" s="21">
        <v>-2.9272500221984132E-2</v>
      </c>
      <c r="R50" s="20">
        <v>-606</v>
      </c>
      <c r="S50" s="20">
        <v>0</v>
      </c>
      <c r="T50" s="20">
        <v>32574</v>
      </c>
      <c r="V50" s="19">
        <v>209021.90625</v>
      </c>
      <c r="W50" s="19">
        <v>208953.40625</v>
      </c>
      <c r="Y50" s="19">
        <v>33015.170531864431</v>
      </c>
      <c r="Z50" s="19">
        <v>32840.208386881182</v>
      </c>
      <c r="AA50" s="19">
        <v>34180.550162210857</v>
      </c>
      <c r="AB50" s="181">
        <v>210844.55820343003</v>
      </c>
    </row>
    <row r="51" spans="1:28" x14ac:dyDescent="0.2">
      <c r="A51" s="18" t="s">
        <v>105</v>
      </c>
      <c r="B51" s="18" t="s">
        <v>106</v>
      </c>
      <c r="D51" s="19">
        <v>54654</v>
      </c>
      <c r="E51" s="20">
        <v>0</v>
      </c>
      <c r="F51" s="20">
        <v>54654</v>
      </c>
      <c r="G51" s="21">
        <v>-1.2693760488897032E-2</v>
      </c>
      <c r="I51" s="21">
        <v>-7.5955916280975311E-3</v>
      </c>
      <c r="J51" s="19">
        <v>56666</v>
      </c>
      <c r="K51" s="21">
        <v>3.6813407984777058E-2</v>
      </c>
      <c r="L51" s="21">
        <v>3.4538085176117228E-2</v>
      </c>
      <c r="M51" s="19">
        <v>56846</v>
      </c>
      <c r="N51" s="21">
        <v>4.0106854027152528E-2</v>
      </c>
      <c r="O51" s="21">
        <v>3.7824303637481904E-2</v>
      </c>
      <c r="P51" s="21">
        <v>-1.0446277107548418E-2</v>
      </c>
      <c r="R51" s="20">
        <v>-1039</v>
      </c>
      <c r="S51" s="20">
        <v>0</v>
      </c>
      <c r="T51" s="20">
        <v>55807</v>
      </c>
      <c r="V51" s="19">
        <v>348893.9375</v>
      </c>
      <c r="W51" s="19">
        <v>349661.28125</v>
      </c>
      <c r="Y51" s="19">
        <v>55356.684494431756</v>
      </c>
      <c r="Z51" s="19">
        <v>55193.430640606988</v>
      </c>
      <c r="AA51" s="19">
        <v>57446.097856961162</v>
      </c>
      <c r="AB51" s="181">
        <v>354359.33785971999</v>
      </c>
    </row>
    <row r="52" spans="1:28" x14ac:dyDescent="0.2">
      <c r="A52" s="18" t="s">
        <v>107</v>
      </c>
      <c r="B52" s="18" t="s">
        <v>108</v>
      </c>
      <c r="D52" s="19">
        <v>16972</v>
      </c>
      <c r="E52" s="20">
        <v>0</v>
      </c>
      <c r="F52" s="20">
        <v>16972</v>
      </c>
      <c r="G52" s="21">
        <v>-3.0573185085550514E-2</v>
      </c>
      <c r="I52" s="21">
        <v>-2.6618170988626177E-2</v>
      </c>
      <c r="J52" s="19">
        <v>17659</v>
      </c>
      <c r="K52" s="21">
        <v>4.0478435069526197E-2</v>
      </c>
      <c r="L52" s="21">
        <v>3.8882010992291161E-2</v>
      </c>
      <c r="M52" s="19">
        <v>17659</v>
      </c>
      <c r="N52" s="21">
        <v>4.0478435069526197E-2</v>
      </c>
      <c r="O52" s="21">
        <v>3.8882010992291161E-2</v>
      </c>
      <c r="P52" s="21">
        <v>-2.8425033380864329E-2</v>
      </c>
      <c r="R52" s="20">
        <v>-323</v>
      </c>
      <c r="S52" s="20">
        <v>0</v>
      </c>
      <c r="T52" s="20">
        <v>17336</v>
      </c>
      <c r="V52" s="19">
        <v>114212.703125</v>
      </c>
      <c r="W52" s="19">
        <v>114388.2109375</v>
      </c>
      <c r="Y52" s="19">
        <v>17507.252470108077</v>
      </c>
      <c r="Z52" s="19">
        <v>17462.911205557848</v>
      </c>
      <c r="AA52" s="19">
        <v>18175.643266570962</v>
      </c>
      <c r="AB52" s="181">
        <v>112117.43100730205</v>
      </c>
    </row>
    <row r="53" spans="1:28" ht="25.5" customHeight="1" x14ac:dyDescent="0.2">
      <c r="A53" s="22" t="s">
        <v>109</v>
      </c>
      <c r="B53" s="22" t="s">
        <v>110</v>
      </c>
      <c r="C53" s="54"/>
      <c r="D53" s="24">
        <v>287343</v>
      </c>
      <c r="E53" s="25">
        <v>0</v>
      </c>
      <c r="F53" s="25">
        <v>287343</v>
      </c>
      <c r="G53" s="26">
        <v>-4.7840453548876338E-3</v>
      </c>
      <c r="H53" s="23"/>
      <c r="I53" s="26">
        <v>-1.5989424777662631E-4</v>
      </c>
      <c r="J53" s="24">
        <v>297651</v>
      </c>
      <c r="K53" s="26">
        <v>3.5873503095603443E-2</v>
      </c>
      <c r="L53" s="26">
        <v>3.4493569960624582E-2</v>
      </c>
      <c r="M53" s="24">
        <v>298275</v>
      </c>
      <c r="N53" s="26">
        <v>3.8045123771938139E-2</v>
      </c>
      <c r="O53" s="26">
        <v>3.6662297724534332E-2</v>
      </c>
      <c r="P53" s="26">
        <v>-4.1481997841519291E-3</v>
      </c>
      <c r="Q53" s="23"/>
      <c r="R53" s="25">
        <v>-5449</v>
      </c>
      <c r="S53" s="25">
        <v>0</v>
      </c>
      <c r="T53" s="25">
        <v>292826</v>
      </c>
      <c r="U53" s="23"/>
      <c r="V53" s="24">
        <v>1771732.21875</v>
      </c>
      <c r="W53" s="24">
        <v>1774095.5703125</v>
      </c>
      <c r="X53" s="23"/>
      <c r="Y53" s="24">
        <v>288724.27000274998</v>
      </c>
      <c r="Z53" s="24">
        <v>287772.30611988163</v>
      </c>
      <c r="AA53" s="24">
        <v>299517.45825568598</v>
      </c>
      <c r="AB53" s="182">
        <f>SUM(AB45:AB52)</f>
        <v>1847589.5168578427</v>
      </c>
    </row>
    <row r="54" spans="1:28" x14ac:dyDescent="0.2">
      <c r="A54" s="18" t="s">
        <v>111</v>
      </c>
      <c r="B54" s="18" t="s">
        <v>112</v>
      </c>
      <c r="D54" s="19">
        <v>49237</v>
      </c>
      <c r="E54" s="20">
        <v>0</v>
      </c>
      <c r="F54" s="20">
        <v>49237</v>
      </c>
      <c r="G54" s="21">
        <v>-1.4491590321927483E-2</v>
      </c>
      <c r="I54" s="21">
        <v>-9.2664273314824186E-3</v>
      </c>
      <c r="J54" s="19">
        <v>51096</v>
      </c>
      <c r="K54" s="21">
        <v>3.7756158986128385E-2</v>
      </c>
      <c r="L54" s="21">
        <v>3.4920059396492009E-2</v>
      </c>
      <c r="M54" s="19">
        <v>51096</v>
      </c>
      <c r="N54" s="21">
        <v>3.7756158986128385E-2</v>
      </c>
      <c r="O54" s="21">
        <v>3.4920059396492009E-2</v>
      </c>
      <c r="P54" s="21">
        <v>-1.4876815099339802E-2</v>
      </c>
      <c r="R54" s="20">
        <v>-934</v>
      </c>
      <c r="S54" s="20">
        <v>0</v>
      </c>
      <c r="T54" s="20">
        <v>50162</v>
      </c>
      <c r="V54" s="19">
        <v>313833.6875</v>
      </c>
      <c r="W54" s="19">
        <v>314693.71875</v>
      </c>
      <c r="Y54" s="19">
        <v>49961.014554998903</v>
      </c>
      <c r="Z54" s="19">
        <v>49833.709746472487</v>
      </c>
      <c r="AA54" s="19">
        <v>51867.625067775174</v>
      </c>
      <c r="AB54" s="181">
        <v>319948.22905357386</v>
      </c>
    </row>
    <row r="55" spans="1:28" x14ac:dyDescent="0.2">
      <c r="A55" s="18" t="s">
        <v>113</v>
      </c>
      <c r="B55" s="18" t="s">
        <v>114</v>
      </c>
      <c r="D55" s="19">
        <v>31574</v>
      </c>
      <c r="E55" s="20">
        <v>0</v>
      </c>
      <c r="F55" s="20">
        <v>31574</v>
      </c>
      <c r="G55" s="21">
        <v>-9.5514621809763556E-3</v>
      </c>
      <c r="I55" s="21">
        <v>-4.7689422902892353E-3</v>
      </c>
      <c r="J55" s="19">
        <v>32733</v>
      </c>
      <c r="K55" s="21">
        <v>3.6707417495407624E-2</v>
      </c>
      <c r="L55" s="21">
        <v>3.3900659168899949E-2</v>
      </c>
      <c r="M55" s="19">
        <v>32733</v>
      </c>
      <c r="N55" s="21">
        <v>3.6707417495407624E-2</v>
      </c>
      <c r="O55" s="21">
        <v>3.3900659168899949E-2</v>
      </c>
      <c r="P55" s="21">
        <v>-1.1379553765036854E-2</v>
      </c>
      <c r="R55" s="20">
        <v>-598</v>
      </c>
      <c r="S55" s="20">
        <v>0</v>
      </c>
      <c r="T55" s="20">
        <v>32135</v>
      </c>
      <c r="V55" s="19">
        <v>206811.75</v>
      </c>
      <c r="W55" s="19">
        <v>207373.1875</v>
      </c>
      <c r="Y55" s="19">
        <v>31878.486154895261</v>
      </c>
      <c r="Z55" s="19">
        <v>31811.421633148035</v>
      </c>
      <c r="AA55" s="19">
        <v>33109.774458599881</v>
      </c>
      <c r="AB55" s="181">
        <v>204239.42080536598</v>
      </c>
    </row>
    <row r="56" spans="1:28" x14ac:dyDescent="0.2">
      <c r="A56" s="18" t="s">
        <v>115</v>
      </c>
      <c r="B56" s="18" t="s">
        <v>116</v>
      </c>
      <c r="D56" s="19">
        <v>37649</v>
      </c>
      <c r="E56" s="20">
        <v>0</v>
      </c>
      <c r="F56" s="20">
        <v>37649</v>
      </c>
      <c r="G56" s="21">
        <v>-2.8472793439656141E-2</v>
      </c>
      <c r="I56" s="21">
        <v>-2.3232940341128439E-2</v>
      </c>
      <c r="J56" s="19">
        <v>39195</v>
      </c>
      <c r="K56" s="21">
        <v>4.1063507662886023E-2</v>
      </c>
      <c r="L56" s="21">
        <v>3.8127846799903997E-2</v>
      </c>
      <c r="M56" s="19">
        <v>39195</v>
      </c>
      <c r="N56" s="21">
        <v>4.1063507662886023E-2</v>
      </c>
      <c r="O56" s="21">
        <v>3.8127846799903997E-2</v>
      </c>
      <c r="P56" s="21">
        <v>-2.5753842986416253E-2</v>
      </c>
      <c r="R56" s="20">
        <v>-716</v>
      </c>
      <c r="S56" s="20">
        <v>0</v>
      </c>
      <c r="T56" s="20">
        <v>38479</v>
      </c>
      <c r="V56" s="19">
        <v>236985.09375</v>
      </c>
      <c r="W56" s="19">
        <v>237655.25</v>
      </c>
      <c r="Y56" s="19">
        <v>38752.388760470116</v>
      </c>
      <c r="Z56" s="19">
        <v>38653.499855511785</v>
      </c>
      <c r="AA56" s="19">
        <v>40231.105576178845</v>
      </c>
      <c r="AB56" s="181">
        <v>248167.73401801544</v>
      </c>
    </row>
    <row r="57" spans="1:28" x14ac:dyDescent="0.2">
      <c r="A57" s="18" t="s">
        <v>117</v>
      </c>
      <c r="B57" s="18" t="s">
        <v>118</v>
      </c>
      <c r="D57" s="19">
        <v>111930</v>
      </c>
      <c r="E57" s="20">
        <v>0</v>
      </c>
      <c r="F57" s="20">
        <v>111930</v>
      </c>
      <c r="G57" s="21">
        <v>-1.8816996886581672E-2</v>
      </c>
      <c r="I57" s="21">
        <v>-1.1704934710903725E-2</v>
      </c>
      <c r="J57" s="19">
        <v>116726</v>
      </c>
      <c r="K57" s="21">
        <v>4.2848208701867341E-2</v>
      </c>
      <c r="L57" s="21">
        <v>3.5481737776017708E-2</v>
      </c>
      <c r="M57" s="19">
        <v>116726</v>
      </c>
      <c r="N57" s="21">
        <v>4.2848208701867341E-2</v>
      </c>
      <c r="O57" s="21">
        <v>3.5481737776017708E-2</v>
      </c>
      <c r="P57" s="21">
        <v>-1.6768177191131994E-2</v>
      </c>
      <c r="R57" s="20">
        <v>-2133</v>
      </c>
      <c r="S57" s="20">
        <v>0</v>
      </c>
      <c r="T57" s="20">
        <v>114593</v>
      </c>
      <c r="V57" s="19">
        <v>664160.875</v>
      </c>
      <c r="W57" s="19">
        <v>668885.75</v>
      </c>
      <c r="Y57" s="19">
        <v>114076.57862481504</v>
      </c>
      <c r="Z57" s="19">
        <v>114061.35657188301</v>
      </c>
      <c r="AA57" s="19">
        <v>118716.66202436427</v>
      </c>
      <c r="AB57" s="181">
        <v>732310.1014209647</v>
      </c>
    </row>
    <row r="58" spans="1:28" x14ac:dyDescent="0.2">
      <c r="A58" s="18" t="s">
        <v>119</v>
      </c>
      <c r="B58" s="18" t="s">
        <v>120</v>
      </c>
      <c r="D58" s="19">
        <v>44590</v>
      </c>
      <c r="E58" s="20">
        <v>0</v>
      </c>
      <c r="F58" s="20">
        <v>44590</v>
      </c>
      <c r="G58" s="21">
        <v>5.2258391172048668E-2</v>
      </c>
      <c r="I58" s="21">
        <v>5.838075693626843E-2</v>
      </c>
      <c r="J58" s="19">
        <v>46168</v>
      </c>
      <c r="K58" s="21">
        <v>3.5389100695223163E-2</v>
      </c>
      <c r="L58" s="21">
        <v>3.1161780994280575E-2</v>
      </c>
      <c r="M58" s="19">
        <v>46189</v>
      </c>
      <c r="N58" s="21">
        <v>3.5860058309037823E-2</v>
      </c>
      <c r="O58" s="21">
        <v>3.1630815767302645E-2</v>
      </c>
      <c r="P58" s="21">
        <v>4.9042533467174909E-2</v>
      </c>
      <c r="R58" s="20">
        <v>-844</v>
      </c>
      <c r="S58" s="20">
        <v>0</v>
      </c>
      <c r="T58" s="20">
        <v>45345</v>
      </c>
      <c r="V58" s="19">
        <v>260564.6875</v>
      </c>
      <c r="W58" s="19">
        <v>261632.890625</v>
      </c>
      <c r="Y58" s="19">
        <v>42375.52332591411</v>
      </c>
      <c r="Z58" s="19">
        <v>42303.112111740455</v>
      </c>
      <c r="AA58" s="19">
        <v>44029.673274868488</v>
      </c>
      <c r="AB58" s="181">
        <v>271599.40274292382</v>
      </c>
    </row>
    <row r="59" spans="1:28" x14ac:dyDescent="0.2">
      <c r="A59" s="18" t="s">
        <v>121</v>
      </c>
      <c r="B59" s="18" t="s">
        <v>122</v>
      </c>
      <c r="D59" s="19">
        <v>47855</v>
      </c>
      <c r="E59" s="20">
        <v>0</v>
      </c>
      <c r="F59" s="20">
        <v>47855</v>
      </c>
      <c r="G59" s="21">
        <v>4.638980595470521E-4</v>
      </c>
      <c r="I59" s="21">
        <v>7.5247311458113142E-3</v>
      </c>
      <c r="J59" s="19">
        <v>49779</v>
      </c>
      <c r="K59" s="21">
        <v>4.0204785288893596E-2</v>
      </c>
      <c r="L59" s="21">
        <v>3.2795485298259486E-2</v>
      </c>
      <c r="M59" s="19">
        <v>49793</v>
      </c>
      <c r="N59" s="21">
        <v>4.0497335701598525E-2</v>
      </c>
      <c r="O59" s="21">
        <v>3.3085951896506982E-2</v>
      </c>
      <c r="P59" s="21">
        <v>4.3811810641170013E-5</v>
      </c>
      <c r="R59" s="20">
        <v>-910</v>
      </c>
      <c r="S59" s="20">
        <v>0</v>
      </c>
      <c r="T59" s="20">
        <v>48883</v>
      </c>
      <c r="V59" s="19">
        <v>282634.25</v>
      </c>
      <c r="W59" s="19">
        <v>284661.875</v>
      </c>
      <c r="Y59" s="19">
        <v>47832.810452048609</v>
      </c>
      <c r="Z59" s="19">
        <v>47838.342272621296</v>
      </c>
      <c r="AA59" s="19">
        <v>49790.818574084966</v>
      </c>
      <c r="AB59" s="181">
        <v>307137.33673153509</v>
      </c>
    </row>
    <row r="60" spans="1:28" x14ac:dyDescent="0.2">
      <c r="A60" s="18" t="s">
        <v>123</v>
      </c>
      <c r="B60" s="18" t="s">
        <v>124</v>
      </c>
      <c r="D60" s="19">
        <v>47633</v>
      </c>
      <c r="E60" s="20">
        <v>0</v>
      </c>
      <c r="F60" s="20">
        <v>47633</v>
      </c>
      <c r="G60" s="21">
        <v>-2.4364154374118208E-2</v>
      </c>
      <c r="I60" s="21">
        <v>-1.8784287297308522E-2</v>
      </c>
      <c r="J60" s="19">
        <v>49624</v>
      </c>
      <c r="K60" s="21">
        <v>4.1798752965381158E-2</v>
      </c>
      <c r="L60" s="21">
        <v>3.710643583809925E-2</v>
      </c>
      <c r="M60" s="19">
        <v>49624</v>
      </c>
      <c r="N60" s="21">
        <v>4.1798752965381158E-2</v>
      </c>
      <c r="O60" s="21">
        <v>3.710643583809925E-2</v>
      </c>
      <c r="P60" s="21">
        <v>-2.2279594983487638E-2</v>
      </c>
      <c r="R60" s="20">
        <v>-907</v>
      </c>
      <c r="S60" s="20">
        <v>0</v>
      </c>
      <c r="T60" s="20">
        <v>48717</v>
      </c>
      <c r="V60" s="19">
        <v>318037.1875</v>
      </c>
      <c r="W60" s="19">
        <v>319476.125</v>
      </c>
      <c r="Y60" s="19">
        <v>48822.519399584868</v>
      </c>
      <c r="Z60" s="19">
        <v>48764.518984762872</v>
      </c>
      <c r="AA60" s="19">
        <v>50754.796305148113</v>
      </c>
      <c r="AB60" s="181">
        <v>313083.68510391039</v>
      </c>
    </row>
    <row r="61" spans="1:28" x14ac:dyDescent="0.2">
      <c r="A61" s="18" t="s">
        <v>125</v>
      </c>
      <c r="B61" s="18" t="s">
        <v>126</v>
      </c>
      <c r="D61" s="19">
        <v>40538</v>
      </c>
      <c r="E61" s="20">
        <v>0</v>
      </c>
      <c r="F61" s="20">
        <v>40538</v>
      </c>
      <c r="G61" s="21">
        <v>-1.0697482872664366E-2</v>
      </c>
      <c r="I61" s="21">
        <v>-6.2689599116747541E-3</v>
      </c>
      <c r="J61" s="19">
        <v>42024</v>
      </c>
      <c r="K61" s="21">
        <v>3.6656963836400491E-2</v>
      </c>
      <c r="L61" s="21">
        <v>3.4234446577747768E-2</v>
      </c>
      <c r="M61" s="19">
        <v>42035</v>
      </c>
      <c r="N61" s="21">
        <v>3.6928314174354826E-2</v>
      </c>
      <c r="O61" s="21">
        <v>3.4505162809242762E-2</v>
      </c>
      <c r="P61" s="21">
        <v>-1.2292449954248941E-2</v>
      </c>
      <c r="R61" s="20">
        <v>-768</v>
      </c>
      <c r="S61" s="20">
        <v>0</v>
      </c>
      <c r="T61" s="20">
        <v>41267</v>
      </c>
      <c r="V61" s="19">
        <v>250518.5625</v>
      </c>
      <c r="W61" s="19">
        <v>251105.359375</v>
      </c>
      <c r="Y61" s="19">
        <v>40976.343735292699</v>
      </c>
      <c r="Z61" s="19">
        <v>40889.286628622198</v>
      </c>
      <c r="AA61" s="19">
        <v>42558.14385346444</v>
      </c>
      <c r="AB61" s="181">
        <v>262522.19452752458</v>
      </c>
    </row>
    <row r="62" spans="1:28" x14ac:dyDescent="0.2">
      <c r="A62" s="18" t="s">
        <v>127</v>
      </c>
      <c r="B62" s="18" t="s">
        <v>128</v>
      </c>
      <c r="D62" s="19">
        <v>37056</v>
      </c>
      <c r="E62" s="20">
        <v>0</v>
      </c>
      <c r="F62" s="20">
        <v>37056</v>
      </c>
      <c r="G62" s="21">
        <v>3.7957214841544351E-2</v>
      </c>
      <c r="I62" s="21">
        <v>4.3404111013418456E-2</v>
      </c>
      <c r="J62" s="19">
        <v>38499</v>
      </c>
      <c r="K62" s="21">
        <v>3.8941062176165886E-2</v>
      </c>
      <c r="L62" s="21">
        <v>3.279554549265673E-2</v>
      </c>
      <c r="M62" s="19">
        <v>38499</v>
      </c>
      <c r="N62" s="21">
        <v>3.8941062176165886E-2</v>
      </c>
      <c r="O62" s="21">
        <v>3.279554549265673E-2</v>
      </c>
      <c r="P62" s="21">
        <v>3.5365656486049168E-2</v>
      </c>
      <c r="R62" s="20">
        <v>-703</v>
      </c>
      <c r="S62" s="20">
        <v>0</v>
      </c>
      <c r="T62" s="20">
        <v>37796</v>
      </c>
      <c r="V62" s="19">
        <v>248209.3125</v>
      </c>
      <c r="W62" s="19">
        <v>249686.25</v>
      </c>
      <c r="Y62" s="19">
        <v>35700.893514822776</v>
      </c>
      <c r="Z62" s="19">
        <v>35725.848264401386</v>
      </c>
      <c r="AA62" s="19">
        <v>37183.964678394514</v>
      </c>
      <c r="AB62" s="181">
        <v>229371.28184483651</v>
      </c>
    </row>
    <row r="63" spans="1:28" x14ac:dyDescent="0.2">
      <c r="A63" s="18" t="s">
        <v>129</v>
      </c>
      <c r="B63" s="18" t="s">
        <v>130</v>
      </c>
      <c r="D63" s="19">
        <v>55053</v>
      </c>
      <c r="E63" s="20">
        <v>0</v>
      </c>
      <c r="F63" s="20">
        <v>55053</v>
      </c>
      <c r="G63" s="21">
        <v>4.4515864284496942E-2</v>
      </c>
      <c r="I63" s="21">
        <v>4.8485165352290416E-2</v>
      </c>
      <c r="J63" s="19">
        <v>56955</v>
      </c>
      <c r="K63" s="21">
        <v>3.4548525965887311E-2</v>
      </c>
      <c r="L63" s="21">
        <v>3.2799389769673226E-2</v>
      </c>
      <c r="M63" s="19">
        <v>56955</v>
      </c>
      <c r="N63" s="21">
        <v>3.4548525965887311E-2</v>
      </c>
      <c r="O63" s="21">
        <v>3.2799389769673226E-2</v>
      </c>
      <c r="P63" s="21">
        <v>4.0411438655558296E-2</v>
      </c>
      <c r="R63" s="20">
        <v>-1041</v>
      </c>
      <c r="S63" s="20">
        <v>0</v>
      </c>
      <c r="T63" s="20">
        <v>55914</v>
      </c>
      <c r="V63" s="19">
        <v>330954.25</v>
      </c>
      <c r="W63" s="19">
        <v>331514.75</v>
      </c>
      <c r="Y63" s="19">
        <v>52706.715026977414</v>
      </c>
      <c r="Z63" s="19">
        <v>52596.106171221116</v>
      </c>
      <c r="AA63" s="19">
        <v>54742.766067238226</v>
      </c>
      <c r="AB63" s="181">
        <v>337683.69062243303</v>
      </c>
    </row>
    <row r="64" spans="1:28" ht="25.5" customHeight="1" x14ac:dyDescent="0.2">
      <c r="A64" s="22" t="s">
        <v>131</v>
      </c>
      <c r="B64" s="22" t="s">
        <v>132</v>
      </c>
      <c r="C64" s="54"/>
      <c r="D64" s="24">
        <v>503115</v>
      </c>
      <c r="E64" s="25">
        <v>0</v>
      </c>
      <c r="F64" s="25">
        <v>503115</v>
      </c>
      <c r="G64" s="26">
        <v>6.3064013152924758E-5</v>
      </c>
      <c r="H64" s="23"/>
      <c r="I64" s="26">
        <v>5.7648238667959983E-3</v>
      </c>
      <c r="J64" s="24">
        <v>522799</v>
      </c>
      <c r="K64" s="26">
        <v>3.9124255885831349E-2</v>
      </c>
      <c r="L64" s="26">
        <v>3.4479630567831654E-2</v>
      </c>
      <c r="M64" s="24">
        <v>522845</v>
      </c>
      <c r="N64" s="26">
        <v>3.9215686274509887E-2</v>
      </c>
      <c r="O64" s="26">
        <v>3.4570652285558889E-2</v>
      </c>
      <c r="P64" s="26">
        <v>-2.683246968878672E-4</v>
      </c>
      <c r="Q64" s="23"/>
      <c r="R64" s="25">
        <v>-9554</v>
      </c>
      <c r="S64" s="25">
        <v>0</v>
      </c>
      <c r="T64" s="25">
        <v>513291</v>
      </c>
      <c r="U64" s="23"/>
      <c r="V64" s="24">
        <v>3112709.65625</v>
      </c>
      <c r="W64" s="24">
        <v>3126685.15625</v>
      </c>
      <c r="X64" s="23"/>
      <c r="Y64" s="24">
        <v>503083.27354981983</v>
      </c>
      <c r="Z64" s="24">
        <v>502477.20224038465</v>
      </c>
      <c r="AA64" s="24">
        <v>522985.32988011686</v>
      </c>
      <c r="AB64" s="182">
        <f>SUM(AB54:AB63)</f>
        <v>3226063.0768710836</v>
      </c>
    </row>
    <row r="65" spans="1:28" x14ac:dyDescent="0.2">
      <c r="A65" s="18" t="s">
        <v>133</v>
      </c>
      <c r="B65" s="18" t="s">
        <v>134</v>
      </c>
      <c r="D65" s="19">
        <v>31764</v>
      </c>
      <c r="E65" s="20">
        <v>0</v>
      </c>
      <c r="F65" s="20">
        <v>31764</v>
      </c>
      <c r="G65" s="21">
        <v>-2.0752505003087673E-3</v>
      </c>
      <c r="I65" s="21">
        <v>6.4279848577841747E-4</v>
      </c>
      <c r="J65" s="19">
        <v>32901</v>
      </c>
      <c r="K65" s="21">
        <v>3.5795239894219844E-2</v>
      </c>
      <c r="L65" s="21">
        <v>3.278572172939942E-2</v>
      </c>
      <c r="M65" s="19">
        <v>32901</v>
      </c>
      <c r="N65" s="21">
        <v>3.5795239894219844E-2</v>
      </c>
      <c r="O65" s="21">
        <v>3.278572172939942E-2</v>
      </c>
      <c r="P65" s="21">
        <v>-7.0756646569871684E-3</v>
      </c>
      <c r="R65" s="20">
        <v>-601</v>
      </c>
      <c r="S65" s="20">
        <v>0</v>
      </c>
      <c r="T65" s="20">
        <v>32300</v>
      </c>
      <c r="V65" s="19">
        <v>211367.828125</v>
      </c>
      <c r="W65" s="19">
        <v>211983.75</v>
      </c>
      <c r="Y65" s="19">
        <v>31830.055338265593</v>
      </c>
      <c r="Z65" s="19">
        <v>31836.095504486584</v>
      </c>
      <c r="AA65" s="19">
        <v>33135.455370457923</v>
      </c>
      <c r="AB65" s="181">
        <v>204397.83488850019</v>
      </c>
    </row>
    <row r="66" spans="1:28" x14ac:dyDescent="0.2">
      <c r="A66" s="18" t="s">
        <v>135</v>
      </c>
      <c r="B66" s="18" t="s">
        <v>136</v>
      </c>
      <c r="D66" s="19">
        <v>22017</v>
      </c>
      <c r="E66" s="20">
        <v>0</v>
      </c>
      <c r="F66" s="20">
        <v>22017</v>
      </c>
      <c r="G66" s="21">
        <v>1.3442528388527553E-3</v>
      </c>
      <c r="I66" s="21">
        <v>5.1249588373856181E-3</v>
      </c>
      <c r="J66" s="19">
        <v>22772</v>
      </c>
      <c r="K66" s="21">
        <v>3.4291683698959963E-2</v>
      </c>
      <c r="L66" s="21">
        <v>3.2811723876770449E-2</v>
      </c>
      <c r="M66" s="19">
        <v>22858</v>
      </c>
      <c r="N66" s="21">
        <v>3.8197756279238826E-2</v>
      </c>
      <c r="O66" s="21">
        <v>3.6712207288565724E-2</v>
      </c>
      <c r="P66" s="21">
        <v>1.1637705069962312E-3</v>
      </c>
      <c r="R66" s="20">
        <v>-418</v>
      </c>
      <c r="S66" s="20">
        <v>0</v>
      </c>
      <c r="T66" s="20">
        <v>22440</v>
      </c>
      <c r="V66" s="19">
        <v>132256.265625</v>
      </c>
      <c r="W66" s="19">
        <v>132445.78125</v>
      </c>
      <c r="Y66" s="19">
        <v>21987.443316902139</v>
      </c>
      <c r="Z66" s="19">
        <v>21936.127345507353</v>
      </c>
      <c r="AA66" s="19">
        <v>22831.429455766814</v>
      </c>
      <c r="AB66" s="181">
        <v>140836.89799926154</v>
      </c>
    </row>
    <row r="67" spans="1:28" x14ac:dyDescent="0.2">
      <c r="A67" s="18" t="s">
        <v>137</v>
      </c>
      <c r="B67" s="18" t="s">
        <v>138</v>
      </c>
      <c r="D67" s="19">
        <v>35445</v>
      </c>
      <c r="E67" s="20">
        <v>0</v>
      </c>
      <c r="F67" s="20">
        <v>35445</v>
      </c>
      <c r="G67" s="21">
        <v>0.20826202495501933</v>
      </c>
      <c r="I67" s="21">
        <v>0.21591166568467468</v>
      </c>
      <c r="J67" s="19">
        <v>36370</v>
      </c>
      <c r="K67" s="21">
        <v>2.6096769643109141E-2</v>
      </c>
      <c r="L67" s="21">
        <v>2.3084634214575406E-2</v>
      </c>
      <c r="M67" s="19">
        <v>36434</v>
      </c>
      <c r="N67" s="21">
        <v>2.7902383975172862E-2</v>
      </c>
      <c r="O67" s="21">
        <v>2.4884948115860395E-2</v>
      </c>
      <c r="P67" s="21">
        <v>0.19730279313899168</v>
      </c>
      <c r="R67" s="20">
        <v>-666</v>
      </c>
      <c r="S67" s="20">
        <v>0</v>
      </c>
      <c r="T67" s="20">
        <v>35768</v>
      </c>
      <c r="V67" s="19">
        <v>167131.125</v>
      </c>
      <c r="W67" s="19">
        <v>167623.1875</v>
      </c>
      <c r="Y67" s="19">
        <v>29335.524305102226</v>
      </c>
      <c r="Z67" s="19">
        <v>29236.791718292272</v>
      </c>
      <c r="AA67" s="19">
        <v>30430.063479999309</v>
      </c>
      <c r="AB67" s="181">
        <v>187709.47980925613</v>
      </c>
    </row>
    <row r="68" spans="1:28" x14ac:dyDescent="0.2">
      <c r="A68" s="18" t="s">
        <v>139</v>
      </c>
      <c r="B68" s="18" t="s">
        <v>140</v>
      </c>
      <c r="D68" s="19">
        <v>93597</v>
      </c>
      <c r="E68" s="20">
        <v>0</v>
      </c>
      <c r="F68" s="20">
        <v>93597</v>
      </c>
      <c r="G68" s="21">
        <v>-3.1280978949787652E-2</v>
      </c>
      <c r="I68" s="21">
        <v>-2.4418522990946601E-2</v>
      </c>
      <c r="J68" s="19">
        <v>97715</v>
      </c>
      <c r="K68" s="21">
        <v>4.399713666036309E-2</v>
      </c>
      <c r="L68" s="21">
        <v>3.8386595536516799E-2</v>
      </c>
      <c r="M68" s="19">
        <v>97715</v>
      </c>
      <c r="N68" s="21">
        <v>4.399713666036309E-2</v>
      </c>
      <c r="O68" s="21">
        <v>3.8386595536516799E-2</v>
      </c>
      <c r="P68" s="21">
        <v>-2.669383403726E-2</v>
      </c>
      <c r="R68" s="20">
        <v>-1785</v>
      </c>
      <c r="S68" s="20">
        <v>0</v>
      </c>
      <c r="T68" s="20">
        <v>95930</v>
      </c>
      <c r="V68" s="19">
        <v>546268.6875</v>
      </c>
      <c r="W68" s="19">
        <v>549220.25</v>
      </c>
      <c r="Y68" s="19">
        <v>96619.347784179117</v>
      </c>
      <c r="Z68" s="19">
        <v>96458.08092808639</v>
      </c>
      <c r="AA68" s="19">
        <v>100394.9254789173</v>
      </c>
      <c r="AB68" s="181">
        <v>619291.48618184309</v>
      </c>
    </row>
    <row r="69" spans="1:28" x14ac:dyDescent="0.2">
      <c r="A69" s="18" t="s">
        <v>141</v>
      </c>
      <c r="B69" s="18" t="s">
        <v>142</v>
      </c>
      <c r="D69" s="19">
        <v>28358</v>
      </c>
      <c r="E69" s="20">
        <v>0</v>
      </c>
      <c r="F69" s="20">
        <v>28358</v>
      </c>
      <c r="G69" s="21">
        <v>-1.7510565734511263E-2</v>
      </c>
      <c r="I69" s="21">
        <v>-1.4271168376469912E-2</v>
      </c>
      <c r="J69" s="19">
        <v>29442</v>
      </c>
      <c r="K69" s="21">
        <v>3.8225544819803892E-2</v>
      </c>
      <c r="L69" s="21">
        <v>3.6063877105234621E-2</v>
      </c>
      <c r="M69" s="19">
        <v>29442</v>
      </c>
      <c r="N69" s="21">
        <v>3.8225544819803892E-2</v>
      </c>
      <c r="O69" s="21">
        <v>3.6063877105234621E-2</v>
      </c>
      <c r="P69" s="21">
        <v>-1.876993397252924E-2</v>
      </c>
      <c r="R69" s="20">
        <v>-538</v>
      </c>
      <c r="S69" s="20">
        <v>0</v>
      </c>
      <c r="T69" s="20">
        <v>28904</v>
      </c>
      <c r="V69" s="19">
        <v>187566.8125</v>
      </c>
      <c r="W69" s="19">
        <v>187958.15625</v>
      </c>
      <c r="Y69" s="19">
        <v>28863.414720790868</v>
      </c>
      <c r="Z69" s="19">
        <v>28828.584370845711</v>
      </c>
      <c r="AA69" s="19">
        <v>30005.195539101769</v>
      </c>
      <c r="AB69" s="181">
        <v>185088.65911245</v>
      </c>
    </row>
    <row r="70" spans="1:28" x14ac:dyDescent="0.2">
      <c r="A70" s="18" t="s">
        <v>143</v>
      </c>
      <c r="B70" s="18" t="s">
        <v>144</v>
      </c>
      <c r="D70" s="19">
        <v>26429</v>
      </c>
      <c r="E70" s="20">
        <v>0</v>
      </c>
      <c r="F70" s="20">
        <v>26429</v>
      </c>
      <c r="G70" s="21">
        <v>4.9707172572754921E-4</v>
      </c>
      <c r="I70" s="21">
        <v>6.018700447129044E-3</v>
      </c>
      <c r="J70" s="19">
        <v>27320</v>
      </c>
      <c r="K70" s="21">
        <v>3.3712966816754397E-2</v>
      </c>
      <c r="L70" s="21">
        <v>3.2803427220804871E-2</v>
      </c>
      <c r="M70" s="19">
        <v>27373</v>
      </c>
      <c r="N70" s="21">
        <v>3.5718339702599522E-2</v>
      </c>
      <c r="O70" s="21">
        <v>3.4807035626467364E-2</v>
      </c>
      <c r="P70" s="21">
        <v>2.1250982170140098E-4</v>
      </c>
      <c r="R70" s="20">
        <v>-500</v>
      </c>
      <c r="S70" s="20">
        <v>0</v>
      </c>
      <c r="T70" s="20">
        <v>26873</v>
      </c>
      <c r="V70" s="19">
        <v>155548.953125</v>
      </c>
      <c r="W70" s="19">
        <v>155685.9375</v>
      </c>
      <c r="Y70" s="19">
        <v>26415.869418201703</v>
      </c>
      <c r="Z70" s="19">
        <v>26294.01890767927</v>
      </c>
      <c r="AA70" s="19">
        <v>27367.184204564219</v>
      </c>
      <c r="AB70" s="181">
        <v>168815.94460883318</v>
      </c>
    </row>
    <row r="71" spans="1:28" x14ac:dyDescent="0.2">
      <c r="A71" s="18" t="s">
        <v>145</v>
      </c>
      <c r="B71" s="18" t="s">
        <v>146</v>
      </c>
      <c r="D71" s="19">
        <v>20107</v>
      </c>
      <c r="E71" s="20">
        <v>0</v>
      </c>
      <c r="F71" s="20">
        <v>20107</v>
      </c>
      <c r="G71" s="21">
        <v>-1.5066653266688768E-3</v>
      </c>
      <c r="I71" s="21">
        <v>3.130697225616208E-3</v>
      </c>
      <c r="J71" s="19">
        <v>20814</v>
      </c>
      <c r="K71" s="21">
        <v>3.5161883921022596E-2</v>
      </c>
      <c r="L71" s="21">
        <v>3.2777234872080507E-2</v>
      </c>
      <c r="M71" s="19">
        <v>20833</v>
      </c>
      <c r="N71" s="21">
        <v>3.6106828467697749E-2</v>
      </c>
      <c r="O71" s="21">
        <v>3.3720002598733867E-2</v>
      </c>
      <c r="P71" s="21">
        <v>-3.7065017128539157E-3</v>
      </c>
      <c r="R71" s="20">
        <v>-381</v>
      </c>
      <c r="S71" s="20">
        <v>0</v>
      </c>
      <c r="T71" s="20">
        <v>20452</v>
      </c>
      <c r="V71" s="19">
        <v>126104.796875</v>
      </c>
      <c r="W71" s="19">
        <v>126395.96875</v>
      </c>
      <c r="Y71" s="19">
        <v>20137.340232299339</v>
      </c>
      <c r="Z71" s="19">
        <v>20090.529045567251</v>
      </c>
      <c r="AA71" s="19">
        <v>20910.504821939157</v>
      </c>
      <c r="AB71" s="181">
        <v>128987.57129622756</v>
      </c>
    </row>
    <row r="72" spans="1:28" x14ac:dyDescent="0.2">
      <c r="A72" s="18" t="s">
        <v>147</v>
      </c>
      <c r="B72" s="18" t="s">
        <v>148</v>
      </c>
      <c r="D72" s="19">
        <v>34206</v>
      </c>
      <c r="E72" s="20">
        <v>0</v>
      </c>
      <c r="F72" s="20">
        <v>34206</v>
      </c>
      <c r="G72" s="21">
        <v>3.2910236408014493E-2</v>
      </c>
      <c r="I72" s="21">
        <v>3.8053438787571059E-2</v>
      </c>
      <c r="J72" s="19">
        <v>35420</v>
      </c>
      <c r="K72" s="21">
        <v>3.549084955855708E-2</v>
      </c>
      <c r="L72" s="21">
        <v>3.2811312235635937E-2</v>
      </c>
      <c r="M72" s="19">
        <v>35420</v>
      </c>
      <c r="N72" s="21">
        <v>3.549084955855708E-2</v>
      </c>
      <c r="O72" s="21">
        <v>3.2811312235635937E-2</v>
      </c>
      <c r="P72" s="21">
        <v>3.0071931118178297E-2</v>
      </c>
      <c r="R72" s="20">
        <v>-647</v>
      </c>
      <c r="S72" s="20">
        <v>0</v>
      </c>
      <c r="T72" s="20">
        <v>34773</v>
      </c>
      <c r="V72" s="19">
        <v>199834.59375</v>
      </c>
      <c r="W72" s="19">
        <v>200353.046875</v>
      </c>
      <c r="Y72" s="19">
        <v>33116.140003561872</v>
      </c>
      <c r="Z72" s="19">
        <v>33037.551970776462</v>
      </c>
      <c r="AA72" s="19">
        <v>34385.948136214509</v>
      </c>
      <c r="AB72" s="181">
        <v>212111.56663012761</v>
      </c>
    </row>
    <row r="73" spans="1:28" x14ac:dyDescent="0.2">
      <c r="A73" s="18" t="s">
        <v>149</v>
      </c>
      <c r="B73" s="18" t="s">
        <v>150</v>
      </c>
      <c r="D73" s="19">
        <v>15968</v>
      </c>
      <c r="E73" s="20">
        <v>0</v>
      </c>
      <c r="F73" s="20">
        <v>15968</v>
      </c>
      <c r="G73" s="21">
        <v>-2.4628230437641174E-2</v>
      </c>
      <c r="I73" s="21">
        <v>-2.0229040897646877E-2</v>
      </c>
      <c r="J73" s="19">
        <v>16600</v>
      </c>
      <c r="K73" s="21">
        <v>3.9579158316633167E-2</v>
      </c>
      <c r="L73" s="21">
        <v>3.7439913440432848E-2</v>
      </c>
      <c r="M73" s="19">
        <v>16627</v>
      </c>
      <c r="N73" s="21">
        <v>4.127004008016022E-2</v>
      </c>
      <c r="O73" s="21">
        <v>3.912731570928174E-2</v>
      </c>
      <c r="P73" s="21">
        <v>-2.1816845509299854E-2</v>
      </c>
      <c r="R73" s="20">
        <v>-304</v>
      </c>
      <c r="S73" s="20">
        <v>0</v>
      </c>
      <c r="T73" s="20">
        <v>16323</v>
      </c>
      <c r="V73" s="19">
        <v>108122.484375</v>
      </c>
      <c r="W73" s="19">
        <v>108345.4375</v>
      </c>
      <c r="Y73" s="19">
        <v>16371.19352671516</v>
      </c>
      <c r="Z73" s="19">
        <v>16331.29308550653</v>
      </c>
      <c r="AA73" s="19">
        <v>16997.839232527978</v>
      </c>
      <c r="AB73" s="181">
        <v>104852.08360857697</v>
      </c>
    </row>
    <row r="74" spans="1:28" x14ac:dyDescent="0.2">
      <c r="A74" s="18" t="s">
        <v>151</v>
      </c>
      <c r="B74" s="18" t="s">
        <v>152</v>
      </c>
      <c r="D74" s="19">
        <v>32998</v>
      </c>
      <c r="E74" s="20">
        <v>0</v>
      </c>
      <c r="F74" s="20">
        <v>32998</v>
      </c>
      <c r="G74" s="21">
        <v>-2.542734607259356E-2</v>
      </c>
      <c r="I74" s="21">
        <v>-2.1269978113647503E-2</v>
      </c>
      <c r="J74" s="19">
        <v>34388</v>
      </c>
      <c r="K74" s="21">
        <v>4.212376507667126E-2</v>
      </c>
      <c r="L74" s="21">
        <v>3.7675850671958111E-2</v>
      </c>
      <c r="M74" s="19">
        <v>34388</v>
      </c>
      <c r="N74" s="21">
        <v>4.212376507667126E-2</v>
      </c>
      <c r="O74" s="21">
        <v>3.7675850671958111E-2</v>
      </c>
      <c r="P74" s="21">
        <v>-2.4220981687591348E-2</v>
      </c>
      <c r="R74" s="20">
        <v>-628</v>
      </c>
      <c r="S74" s="20">
        <v>0</v>
      </c>
      <c r="T74" s="20">
        <v>33760</v>
      </c>
      <c r="V74" s="19">
        <v>222454</v>
      </c>
      <c r="W74" s="19">
        <v>223407.53125</v>
      </c>
      <c r="Y74" s="19">
        <v>33858.943062912927</v>
      </c>
      <c r="Z74" s="19">
        <v>33859.637021890725</v>
      </c>
      <c r="AA74" s="19">
        <v>35241.585804410301</v>
      </c>
      <c r="AB74" s="181">
        <v>217389.61350991149</v>
      </c>
    </row>
    <row r="75" spans="1:28" x14ac:dyDescent="0.2">
      <c r="A75" s="18" t="s">
        <v>153</v>
      </c>
      <c r="B75" s="18" t="s">
        <v>154</v>
      </c>
      <c r="D75" s="19">
        <v>42301</v>
      </c>
      <c r="E75" s="20">
        <v>0</v>
      </c>
      <c r="F75" s="20">
        <v>42301</v>
      </c>
      <c r="G75" s="21">
        <v>5.0497099120170308E-3</v>
      </c>
      <c r="I75" s="21">
        <v>8.8393606187384677E-3</v>
      </c>
      <c r="J75" s="19">
        <v>43812</v>
      </c>
      <c r="K75" s="21">
        <v>3.5720195740053473E-2</v>
      </c>
      <c r="L75" s="21">
        <v>3.2804800500214171E-2</v>
      </c>
      <c r="M75" s="19">
        <v>43812</v>
      </c>
      <c r="N75" s="21">
        <v>3.5720195740053473E-2</v>
      </c>
      <c r="O75" s="21">
        <v>3.2804800500214171E-2</v>
      </c>
      <c r="P75" s="21">
        <v>1.0761659085702924E-3</v>
      </c>
      <c r="R75" s="20">
        <v>-800</v>
      </c>
      <c r="S75" s="20">
        <v>0</v>
      </c>
      <c r="T75" s="20">
        <v>43012</v>
      </c>
      <c r="V75" s="19">
        <v>267133.375</v>
      </c>
      <c r="W75" s="19">
        <v>267887.4375</v>
      </c>
      <c r="Y75" s="19">
        <v>42088.465458791157</v>
      </c>
      <c r="Z75" s="19">
        <v>42048.723183097594</v>
      </c>
      <c r="AA75" s="19">
        <v>43764.901704793374</v>
      </c>
      <c r="AB75" s="181">
        <v>269966.14510217833</v>
      </c>
    </row>
    <row r="76" spans="1:28" x14ac:dyDescent="0.2">
      <c r="A76" s="18" t="s">
        <v>155</v>
      </c>
      <c r="B76" s="18" t="s">
        <v>156</v>
      </c>
      <c r="D76" s="19">
        <v>56382</v>
      </c>
      <c r="E76" s="20">
        <v>0</v>
      </c>
      <c r="F76" s="20">
        <v>56382</v>
      </c>
      <c r="G76" s="21">
        <v>1.4220143057868118E-3</v>
      </c>
      <c r="I76" s="21">
        <v>6.0327233241233014E-3</v>
      </c>
      <c r="J76" s="19">
        <v>58295</v>
      </c>
      <c r="K76" s="21">
        <v>3.3929268206165153E-2</v>
      </c>
      <c r="L76" s="21">
        <v>3.2791616535146728E-2</v>
      </c>
      <c r="M76" s="19">
        <v>58368</v>
      </c>
      <c r="N76" s="21">
        <v>3.5224007662019829E-2</v>
      </c>
      <c r="O76" s="21">
        <v>3.4084931365013116E-2</v>
      </c>
      <c r="P76" s="21">
        <v>-4.7152163199237762E-4</v>
      </c>
      <c r="R76" s="20">
        <v>-1066</v>
      </c>
      <c r="S76" s="20">
        <v>0</v>
      </c>
      <c r="T76" s="20">
        <v>57302</v>
      </c>
      <c r="V76" s="19">
        <v>338052.3125</v>
      </c>
      <c r="W76" s="19">
        <v>338424.6875</v>
      </c>
      <c r="Y76" s="19">
        <v>56301.937838949489</v>
      </c>
      <c r="Z76" s="19">
        <v>56105.636720597431</v>
      </c>
      <c r="AA76" s="19">
        <v>58395.534757850088</v>
      </c>
      <c r="AB76" s="181">
        <v>360215.99034073472</v>
      </c>
    </row>
    <row r="77" spans="1:28" ht="25.5" customHeight="1" x14ac:dyDescent="0.2">
      <c r="A77" s="22" t="s">
        <v>157</v>
      </c>
      <c r="B77" s="22" t="s">
        <v>158</v>
      </c>
      <c r="C77" s="54"/>
      <c r="D77" s="24">
        <v>439572</v>
      </c>
      <c r="E77" s="25">
        <v>0</v>
      </c>
      <c r="F77" s="25">
        <v>439572</v>
      </c>
      <c r="G77" s="26">
        <v>6.0566937232240381E-3</v>
      </c>
      <c r="H77" s="23"/>
      <c r="I77" s="26">
        <v>1.1034782776888408E-2</v>
      </c>
      <c r="J77" s="24">
        <v>455849</v>
      </c>
      <c r="K77" s="26">
        <v>3.7029201132010137E-2</v>
      </c>
      <c r="L77" s="26">
        <v>3.39644372828245E-2</v>
      </c>
      <c r="M77" s="24">
        <v>456171</v>
      </c>
      <c r="N77" s="26">
        <v>3.776173186645182E-2</v>
      </c>
      <c r="O77" s="26">
        <v>3.4694803146970266E-2</v>
      </c>
      <c r="P77" s="26">
        <v>5.0906207245695612E-3</v>
      </c>
      <c r="Q77" s="23"/>
      <c r="R77" s="25">
        <v>-8334</v>
      </c>
      <c r="S77" s="25">
        <v>0</v>
      </c>
      <c r="T77" s="25">
        <v>447837</v>
      </c>
      <c r="U77" s="23"/>
      <c r="V77" s="24">
        <v>2661841.234375</v>
      </c>
      <c r="W77" s="24">
        <v>2669731.171875</v>
      </c>
      <c r="X77" s="23"/>
      <c r="Y77" s="24">
        <v>436925.67500667163</v>
      </c>
      <c r="Z77" s="24">
        <v>436063.0698023336</v>
      </c>
      <c r="AA77" s="24">
        <v>453860.56798654277</v>
      </c>
      <c r="AB77" s="182">
        <f>SUM(AB65:AB76)</f>
        <v>2799663.2730879011</v>
      </c>
    </row>
    <row r="78" spans="1:28" ht="25.5" customHeight="1" x14ac:dyDescent="0.2">
      <c r="A78" s="22" t="s">
        <v>159</v>
      </c>
      <c r="B78" s="22" t="s">
        <v>160</v>
      </c>
      <c r="C78" s="54"/>
      <c r="D78" s="24">
        <v>1230030</v>
      </c>
      <c r="E78" s="25">
        <v>0</v>
      </c>
      <c r="F78" s="25">
        <v>1230030</v>
      </c>
      <c r="G78" s="26">
        <v>1.0553807947659699E-3</v>
      </c>
      <c r="H78" s="23"/>
      <c r="I78" s="26">
        <v>6.2518065703691672E-3</v>
      </c>
      <c r="J78" s="24">
        <v>1276299</v>
      </c>
      <c r="K78" s="26">
        <v>3.7616155703519505E-2</v>
      </c>
      <c r="L78" s="26">
        <v>3.4295352130174539E-2</v>
      </c>
      <c r="M78" s="24">
        <v>1277291</v>
      </c>
      <c r="N78" s="26">
        <v>3.842264009820906E-2</v>
      </c>
      <c r="O78" s="26">
        <v>3.5099255439127175E-2</v>
      </c>
      <c r="P78" s="26">
        <v>7.2678667340708714E-4</v>
      </c>
      <c r="Q78" s="23"/>
      <c r="R78" s="25">
        <v>-23337</v>
      </c>
      <c r="S78" s="25">
        <v>0</v>
      </c>
      <c r="T78" s="25">
        <v>1253954</v>
      </c>
      <c r="U78" s="23"/>
      <c r="V78" s="24">
        <v>7546283.109375</v>
      </c>
      <c r="W78" s="24">
        <v>7570511.8984375</v>
      </c>
      <c r="X78" s="23"/>
      <c r="Y78" s="24">
        <v>1228733.2185592416</v>
      </c>
      <c r="Z78" s="24">
        <v>1226312.5781625998</v>
      </c>
      <c r="AA78" s="24">
        <v>1276363.3561223452</v>
      </c>
      <c r="AB78" s="182">
        <f>AB77+AB64+AB53</f>
        <v>7873315.8668168271</v>
      </c>
    </row>
    <row r="79" spans="1:28" x14ac:dyDescent="0.2">
      <c r="A79" s="18" t="s">
        <v>161</v>
      </c>
      <c r="B79" s="18" t="s">
        <v>162</v>
      </c>
      <c r="D79" s="19">
        <v>21014</v>
      </c>
      <c r="E79" s="20">
        <v>0</v>
      </c>
      <c r="F79" s="20">
        <v>21014</v>
      </c>
      <c r="G79" s="21">
        <v>4.613557360606646E-2</v>
      </c>
      <c r="I79" s="21">
        <v>5.0169191932611046E-2</v>
      </c>
      <c r="J79" s="19">
        <v>21722</v>
      </c>
      <c r="K79" s="21">
        <v>3.3691824497953826E-2</v>
      </c>
      <c r="L79" s="21">
        <v>3.274975422147608E-2</v>
      </c>
      <c r="M79" s="19">
        <v>21722</v>
      </c>
      <c r="N79" s="21">
        <v>3.3691824497953826E-2</v>
      </c>
      <c r="O79" s="21">
        <v>3.274975422147608E-2</v>
      </c>
      <c r="P79" s="21">
        <v>4.2032415916072763E-2</v>
      </c>
      <c r="R79" s="20">
        <v>-397</v>
      </c>
      <c r="S79" s="20">
        <v>0</v>
      </c>
      <c r="T79" s="20">
        <v>21325</v>
      </c>
      <c r="V79" s="19">
        <v>133863.078125</v>
      </c>
      <c r="W79" s="19">
        <v>133985.1875</v>
      </c>
      <c r="Y79" s="19">
        <v>20087.262616989494</v>
      </c>
      <c r="Z79" s="19">
        <v>20028.362143912145</v>
      </c>
      <c r="AA79" s="19">
        <v>20845.800637501023</v>
      </c>
      <c r="AB79" s="181">
        <v>128588.44006173809</v>
      </c>
    </row>
    <row r="80" spans="1:28" x14ac:dyDescent="0.2">
      <c r="A80" s="18" t="s">
        <v>163</v>
      </c>
      <c r="B80" s="18" t="s">
        <v>164</v>
      </c>
      <c r="D80" s="19">
        <v>22485</v>
      </c>
      <c r="E80" s="20">
        <v>0</v>
      </c>
      <c r="F80" s="20">
        <v>22485</v>
      </c>
      <c r="G80" s="21">
        <v>-5.3718223007266364E-3</v>
      </c>
      <c r="I80" s="21">
        <v>-1.1610617431984105E-3</v>
      </c>
      <c r="J80" s="19">
        <v>23299</v>
      </c>
      <c r="K80" s="21">
        <v>3.6201912386035096E-2</v>
      </c>
      <c r="L80" s="21">
        <v>3.3063524154152368E-2</v>
      </c>
      <c r="M80" s="19">
        <v>23433</v>
      </c>
      <c r="N80" s="21">
        <v>4.216144096064034E-2</v>
      </c>
      <c r="O80" s="21">
        <v>3.9005002854382242E-2</v>
      </c>
      <c r="P80" s="21">
        <v>-2.8971477702447457E-3</v>
      </c>
      <c r="R80" s="20">
        <v>-427</v>
      </c>
      <c r="S80" s="20">
        <v>0</v>
      </c>
      <c r="T80" s="20">
        <v>23006</v>
      </c>
      <c r="V80" s="19">
        <v>144150.78125</v>
      </c>
      <c r="W80" s="19">
        <v>144588.703125</v>
      </c>
      <c r="Y80" s="19">
        <v>22606.437766534258</v>
      </c>
      <c r="Z80" s="19">
        <v>22579.524373116419</v>
      </c>
      <c r="AA80" s="19">
        <v>23501.08611924871</v>
      </c>
      <c r="AB80" s="181">
        <v>144967.7110695533</v>
      </c>
    </row>
    <row r="81" spans="1:28" x14ac:dyDescent="0.2">
      <c r="A81" s="18" t="s">
        <v>165</v>
      </c>
      <c r="B81" s="18" t="s">
        <v>166</v>
      </c>
      <c r="D81" s="19">
        <v>34511</v>
      </c>
      <c r="E81" s="20">
        <v>0</v>
      </c>
      <c r="F81" s="20">
        <v>34511</v>
      </c>
      <c r="G81" s="21">
        <v>1.1442720762297354E-2</v>
      </c>
      <c r="I81" s="21">
        <v>1.547788383410964E-2</v>
      </c>
      <c r="J81" s="19">
        <v>35760</v>
      </c>
      <c r="K81" s="21">
        <v>3.6191359276752433E-2</v>
      </c>
      <c r="L81" s="21">
        <v>3.278989946158517E-2</v>
      </c>
      <c r="M81" s="19">
        <v>35760</v>
      </c>
      <c r="N81" s="21">
        <v>3.6191359276752433E-2</v>
      </c>
      <c r="O81" s="21">
        <v>3.278989946158517E-2</v>
      </c>
      <c r="P81" s="21">
        <v>7.6490662227706174E-3</v>
      </c>
      <c r="R81" s="20">
        <v>-653</v>
      </c>
      <c r="S81" s="20">
        <v>0</v>
      </c>
      <c r="T81" s="20">
        <v>35107</v>
      </c>
      <c r="V81" s="19">
        <v>220962.984375</v>
      </c>
      <c r="W81" s="19">
        <v>221690.71875</v>
      </c>
      <c r="Y81" s="19">
        <v>34120.567869616956</v>
      </c>
      <c r="Z81" s="19">
        <v>34096.912796414035</v>
      </c>
      <c r="AA81" s="19">
        <v>35488.54576330664</v>
      </c>
      <c r="AB81" s="181">
        <v>218912.99927112152</v>
      </c>
    </row>
    <row r="82" spans="1:28" x14ac:dyDescent="0.2">
      <c r="A82" s="18" t="s">
        <v>167</v>
      </c>
      <c r="B82" s="18" t="s">
        <v>168</v>
      </c>
      <c r="D82" s="19">
        <v>32589</v>
      </c>
      <c r="E82" s="20">
        <v>0</v>
      </c>
      <c r="F82" s="20">
        <v>32589</v>
      </c>
      <c r="G82" s="21">
        <v>1.8133942315289087E-2</v>
      </c>
      <c r="I82" s="21">
        <v>2.1028504945315607E-2</v>
      </c>
      <c r="J82" s="19">
        <v>33689</v>
      </c>
      <c r="K82" s="21">
        <v>3.3753720580564028E-2</v>
      </c>
      <c r="L82" s="21">
        <v>3.2792365968882464E-2</v>
      </c>
      <c r="M82" s="19">
        <v>33689</v>
      </c>
      <c r="N82" s="21">
        <v>3.3753720580564028E-2</v>
      </c>
      <c r="O82" s="21">
        <v>3.2792365968882464E-2</v>
      </c>
      <c r="P82" s="21">
        <v>1.3159314490231999E-2</v>
      </c>
      <c r="R82" s="20">
        <v>-615</v>
      </c>
      <c r="S82" s="20">
        <v>0</v>
      </c>
      <c r="T82" s="20">
        <v>33074</v>
      </c>
      <c r="V82" s="19">
        <v>219024.84375</v>
      </c>
      <c r="W82" s="19">
        <v>219228.71875</v>
      </c>
      <c r="Y82" s="19">
        <v>32008.558643954973</v>
      </c>
      <c r="Z82" s="19">
        <v>31947.526123371383</v>
      </c>
      <c r="AA82" s="19">
        <v>33251.433923746255</v>
      </c>
      <c r="AB82" s="181">
        <v>205113.25481922406</v>
      </c>
    </row>
    <row r="83" spans="1:28" x14ac:dyDescent="0.2">
      <c r="A83" s="18" t="s">
        <v>169</v>
      </c>
      <c r="B83" s="18" t="s">
        <v>170</v>
      </c>
      <c r="D83" s="19">
        <v>23964</v>
      </c>
      <c r="E83" s="20">
        <v>0</v>
      </c>
      <c r="F83" s="20">
        <v>23964</v>
      </c>
      <c r="G83" s="21">
        <v>5.233338879864724E-2</v>
      </c>
      <c r="I83" s="21">
        <v>5.6009148785576723E-2</v>
      </c>
      <c r="J83" s="19">
        <v>24791</v>
      </c>
      <c r="K83" s="21">
        <v>3.4510098481054907E-2</v>
      </c>
      <c r="L83" s="21">
        <v>3.1612865106546373E-2</v>
      </c>
      <c r="M83" s="19">
        <v>24791</v>
      </c>
      <c r="N83" s="21">
        <v>3.4510098481054907E-2</v>
      </c>
      <c r="O83" s="21">
        <v>3.1612865106546373E-2</v>
      </c>
      <c r="P83" s="21">
        <v>4.6673637579701444E-2</v>
      </c>
      <c r="R83" s="20">
        <v>-453</v>
      </c>
      <c r="S83" s="20">
        <v>0</v>
      </c>
      <c r="T83" s="20">
        <v>24338</v>
      </c>
      <c r="V83" s="19">
        <v>150934</v>
      </c>
      <c r="W83" s="19">
        <v>151357.890625</v>
      </c>
      <c r="Y83" s="19">
        <v>22772.250937849181</v>
      </c>
      <c r="Z83" s="19">
        <v>22756.717333962595</v>
      </c>
      <c r="AA83" s="19">
        <v>23685.511041747461</v>
      </c>
      <c r="AB83" s="181">
        <v>146105.34610238377</v>
      </c>
    </row>
    <row r="84" spans="1:28" x14ac:dyDescent="0.2">
      <c r="A84" s="18" t="s">
        <v>171</v>
      </c>
      <c r="B84" s="18" t="s">
        <v>172</v>
      </c>
      <c r="D84" s="19">
        <v>47465</v>
      </c>
      <c r="E84" s="20">
        <v>0</v>
      </c>
      <c r="F84" s="20">
        <v>47465</v>
      </c>
      <c r="G84" s="21">
        <v>-1.4876482612326436E-2</v>
      </c>
      <c r="I84" s="21">
        <v>-9.4033676218638895E-3</v>
      </c>
      <c r="J84" s="19">
        <v>49248</v>
      </c>
      <c r="K84" s="21">
        <v>3.7564521226166603E-2</v>
      </c>
      <c r="L84" s="21">
        <v>3.4944187197852417E-2</v>
      </c>
      <c r="M84" s="19">
        <v>49248</v>
      </c>
      <c r="N84" s="21">
        <v>3.7564521226166603E-2</v>
      </c>
      <c r="O84" s="21">
        <v>3.4944187197852417E-2</v>
      </c>
      <c r="P84" s="21">
        <v>-1.4990016237559689E-2</v>
      </c>
      <c r="R84" s="20">
        <v>-900</v>
      </c>
      <c r="S84" s="20">
        <v>0</v>
      </c>
      <c r="T84" s="20">
        <v>48348</v>
      </c>
      <c r="V84" s="19">
        <v>294842.5</v>
      </c>
      <c r="W84" s="19">
        <v>295589</v>
      </c>
      <c r="Y84" s="19">
        <v>48181.775343122987</v>
      </c>
      <c r="Z84" s="19">
        <v>48036.883218147668</v>
      </c>
      <c r="AA84" s="19">
        <v>49997.462778892383</v>
      </c>
      <c r="AB84" s="181">
        <v>308412.03259983304</v>
      </c>
    </row>
    <row r="85" spans="1:28" ht="25.5" customHeight="1" x14ac:dyDescent="0.2">
      <c r="A85" s="22" t="s">
        <v>173</v>
      </c>
      <c r="B85" s="22" t="s">
        <v>174</v>
      </c>
      <c r="C85" s="54"/>
      <c r="D85" s="24">
        <v>182028</v>
      </c>
      <c r="E85" s="25">
        <v>0</v>
      </c>
      <c r="F85" s="25">
        <v>182028</v>
      </c>
      <c r="G85" s="26">
        <v>1.2521894682973489E-2</v>
      </c>
      <c r="H85" s="23"/>
      <c r="I85" s="26">
        <v>1.670946625033598E-2</v>
      </c>
      <c r="J85" s="24">
        <v>188509</v>
      </c>
      <c r="K85" s="26">
        <v>3.5604412507965755E-2</v>
      </c>
      <c r="L85" s="26">
        <v>3.3240972646737088E-2</v>
      </c>
      <c r="M85" s="24">
        <v>188643</v>
      </c>
      <c r="N85" s="26">
        <v>3.6340562990309078E-2</v>
      </c>
      <c r="O85" s="26">
        <v>3.397544309819911E-2</v>
      </c>
      <c r="P85" s="26">
        <v>1.0029240978657761E-2</v>
      </c>
      <c r="Q85" s="23"/>
      <c r="R85" s="25">
        <v>-3445</v>
      </c>
      <c r="S85" s="25">
        <v>0</v>
      </c>
      <c r="T85" s="25">
        <v>185198</v>
      </c>
      <c r="U85" s="23"/>
      <c r="V85" s="24">
        <v>1163778.1875</v>
      </c>
      <c r="W85" s="24">
        <v>1166440.21875</v>
      </c>
      <c r="X85" s="23"/>
      <c r="Y85" s="24">
        <v>179776.85317806786</v>
      </c>
      <c r="Z85" s="24">
        <v>179445.92598892425</v>
      </c>
      <c r="AA85" s="24">
        <v>186769.84026444249</v>
      </c>
      <c r="AB85" s="182">
        <f>SUM(AB79:AB84)</f>
        <v>1152099.7839238539</v>
      </c>
    </row>
    <row r="86" spans="1:28" x14ac:dyDescent="0.2">
      <c r="A86" s="18" t="s">
        <v>175</v>
      </c>
      <c r="B86" s="18" t="s">
        <v>176</v>
      </c>
      <c r="D86" s="19">
        <v>51823</v>
      </c>
      <c r="E86" s="20">
        <v>0</v>
      </c>
      <c r="F86" s="20">
        <v>51823</v>
      </c>
      <c r="G86" s="21">
        <v>3.8300266893995794E-3</v>
      </c>
      <c r="I86" s="21">
        <v>6.2560830113602695E-3</v>
      </c>
      <c r="J86" s="19">
        <v>53732</v>
      </c>
      <c r="K86" s="21">
        <v>3.6836925689365696E-2</v>
      </c>
      <c r="L86" s="21">
        <v>3.2791659985912824E-2</v>
      </c>
      <c r="M86" s="19">
        <v>53793</v>
      </c>
      <c r="N86" s="21">
        <v>3.8014009223703793E-2</v>
      </c>
      <c r="O86" s="21">
        <v>3.3964151076122384E-2</v>
      </c>
      <c r="P86" s="21">
        <v>-3.6637606169187542E-4</v>
      </c>
      <c r="R86" s="20">
        <v>-983</v>
      </c>
      <c r="S86" s="20">
        <v>0</v>
      </c>
      <c r="T86" s="20">
        <v>52810</v>
      </c>
      <c r="V86" s="19">
        <v>315019.0625</v>
      </c>
      <c r="W86" s="19">
        <v>316252.9375</v>
      </c>
      <c r="Y86" s="19">
        <v>51625.273823408781</v>
      </c>
      <c r="Z86" s="19">
        <v>51702.526400674898</v>
      </c>
      <c r="AA86" s="19">
        <v>53812.715690843754</v>
      </c>
      <c r="AB86" s="181">
        <v>331946.62495826988</v>
      </c>
    </row>
    <row r="87" spans="1:28" x14ac:dyDescent="0.2">
      <c r="A87" s="18" t="s">
        <v>177</v>
      </c>
      <c r="B87" s="18" t="s">
        <v>178</v>
      </c>
      <c r="D87" s="19">
        <v>28664</v>
      </c>
      <c r="E87" s="20">
        <v>0</v>
      </c>
      <c r="F87" s="20">
        <v>28664</v>
      </c>
      <c r="G87" s="21">
        <v>-2.8127828354027495E-2</v>
      </c>
      <c r="I87" s="21">
        <v>-2.3360296300463435E-2</v>
      </c>
      <c r="J87" s="19">
        <v>29907</v>
      </c>
      <c r="K87" s="21">
        <v>4.3364499023164971E-2</v>
      </c>
      <c r="L87" s="21">
        <v>3.8151274463869234E-2</v>
      </c>
      <c r="M87" s="19">
        <v>29907</v>
      </c>
      <c r="N87" s="21">
        <v>4.3364499023164971E-2</v>
      </c>
      <c r="O87" s="21">
        <v>3.8151274463869234E-2</v>
      </c>
      <c r="P87" s="21">
        <v>-2.5858887092488625E-2</v>
      </c>
      <c r="R87" s="20">
        <v>-546</v>
      </c>
      <c r="S87" s="20">
        <v>0</v>
      </c>
      <c r="T87" s="20">
        <v>29361</v>
      </c>
      <c r="V87" s="19">
        <v>190842.6875</v>
      </c>
      <c r="W87" s="19">
        <v>191801.03125</v>
      </c>
      <c r="Y87" s="19">
        <v>29493.590655501906</v>
      </c>
      <c r="Z87" s="19">
        <v>29496.99899711231</v>
      </c>
      <c r="AA87" s="19">
        <v>30700.890870663297</v>
      </c>
      <c r="AB87" s="181">
        <v>189380.09310433021</v>
      </c>
    </row>
    <row r="88" spans="1:28" ht="25.5" customHeight="1" x14ac:dyDescent="0.2">
      <c r="A88" s="22" t="s">
        <v>179</v>
      </c>
      <c r="B88" s="22" t="s">
        <v>180</v>
      </c>
      <c r="C88" s="54"/>
      <c r="D88" s="24">
        <v>80487</v>
      </c>
      <c r="E88" s="25">
        <v>0</v>
      </c>
      <c r="F88" s="25">
        <v>80487</v>
      </c>
      <c r="G88" s="26">
        <v>-7.789365432685047E-3</v>
      </c>
      <c r="H88" s="23"/>
      <c r="I88" s="26">
        <v>-4.4793900466186809E-3</v>
      </c>
      <c r="J88" s="24">
        <v>83639</v>
      </c>
      <c r="K88" s="26">
        <v>3.9161603737249528E-2</v>
      </c>
      <c r="L88" s="26">
        <v>3.467769121591302E-2</v>
      </c>
      <c r="M88" s="24">
        <v>83700</v>
      </c>
      <c r="N88" s="26">
        <v>3.9919490103991873E-2</v>
      </c>
      <c r="O88" s="26">
        <v>3.5432307353888692E-2</v>
      </c>
      <c r="P88" s="26">
        <v>-9.6269298472658749E-3</v>
      </c>
      <c r="Q88" s="23"/>
      <c r="R88" s="25">
        <v>-1529</v>
      </c>
      <c r="S88" s="25">
        <v>0</v>
      </c>
      <c r="T88" s="25">
        <v>82171</v>
      </c>
      <c r="U88" s="23"/>
      <c r="V88" s="24">
        <v>505861.75</v>
      </c>
      <c r="W88" s="24">
        <v>508053.96875</v>
      </c>
      <c r="X88" s="23"/>
      <c r="Y88" s="24">
        <v>81118.864478910691</v>
      </c>
      <c r="Z88" s="24">
        <v>81199.525397787205</v>
      </c>
      <c r="AA88" s="24">
        <v>84513.606561507055</v>
      </c>
      <c r="AB88" s="182">
        <f>SUM(AB86:AB87)</f>
        <v>521326.71806260012</v>
      </c>
    </row>
    <row r="89" spans="1:28" x14ac:dyDescent="0.2">
      <c r="A89" s="18" t="s">
        <v>181</v>
      </c>
      <c r="B89" s="18" t="s">
        <v>182</v>
      </c>
      <c r="D89" s="19">
        <v>164467</v>
      </c>
      <c r="E89" s="20">
        <v>0</v>
      </c>
      <c r="F89" s="20">
        <v>164467</v>
      </c>
      <c r="G89" s="21">
        <v>1.6908385644569535E-3</v>
      </c>
      <c r="I89" s="21">
        <v>5.9825647484454958E-3</v>
      </c>
      <c r="J89" s="19">
        <v>170490</v>
      </c>
      <c r="K89" s="21">
        <v>3.6621328290781685E-2</v>
      </c>
      <c r="L89" s="21">
        <v>3.2797574482327674E-2</v>
      </c>
      <c r="M89" s="19">
        <v>171038</v>
      </c>
      <c r="N89" s="21">
        <v>3.9953303702262355E-2</v>
      </c>
      <c r="O89" s="21">
        <v>3.6117259336666985E-2</v>
      </c>
      <c r="P89" s="21">
        <v>1.4429589476365745E-3</v>
      </c>
      <c r="R89" s="20">
        <v>-3125</v>
      </c>
      <c r="S89" s="20">
        <v>0</v>
      </c>
      <c r="T89" s="20">
        <v>167913</v>
      </c>
      <c r="V89" s="19">
        <v>1066289</v>
      </c>
      <c r="W89" s="19">
        <v>1070236.75</v>
      </c>
      <c r="Y89" s="19">
        <v>164189.38226059941</v>
      </c>
      <c r="Z89" s="19">
        <v>164094.20631505651</v>
      </c>
      <c r="AA89" s="19">
        <v>170791.55479782372</v>
      </c>
      <c r="AB89" s="181">
        <v>1053536.8724414597</v>
      </c>
    </row>
    <row r="90" spans="1:28" ht="25.5" customHeight="1" x14ac:dyDescent="0.2">
      <c r="A90" s="22" t="s">
        <v>183</v>
      </c>
      <c r="B90" s="22" t="s">
        <v>184</v>
      </c>
      <c r="C90" s="54"/>
      <c r="D90" s="24">
        <v>164467</v>
      </c>
      <c r="E90" s="25">
        <v>0</v>
      </c>
      <c r="F90" s="25">
        <v>164467</v>
      </c>
      <c r="G90" s="26">
        <v>1.6908385644569535E-3</v>
      </c>
      <c r="H90" s="23"/>
      <c r="I90" s="26">
        <v>5.9825647484454958E-3</v>
      </c>
      <c r="J90" s="24">
        <v>170490</v>
      </c>
      <c r="K90" s="26">
        <v>3.6621328290781685E-2</v>
      </c>
      <c r="L90" s="26">
        <v>3.2797574482327674E-2</v>
      </c>
      <c r="M90" s="24">
        <v>171038</v>
      </c>
      <c r="N90" s="26">
        <v>3.9953303702262355E-2</v>
      </c>
      <c r="O90" s="26">
        <v>3.6117259336666985E-2</v>
      </c>
      <c r="P90" s="26">
        <v>1.4429589476365745E-3</v>
      </c>
      <c r="Q90" s="23"/>
      <c r="R90" s="25">
        <v>-3125</v>
      </c>
      <c r="S90" s="25">
        <v>0</v>
      </c>
      <c r="T90" s="25">
        <v>167913</v>
      </c>
      <c r="U90" s="23"/>
      <c r="V90" s="24">
        <v>1066289</v>
      </c>
      <c r="W90" s="24">
        <v>1070236.75</v>
      </c>
      <c r="X90" s="23"/>
      <c r="Y90" s="24">
        <v>164189.38226059941</v>
      </c>
      <c r="Z90" s="24">
        <v>164094.20631505651</v>
      </c>
      <c r="AA90" s="24">
        <v>170791.55479782372</v>
      </c>
      <c r="AB90" s="182">
        <f>AB89</f>
        <v>1053536.8724414597</v>
      </c>
    </row>
    <row r="91" spans="1:28" x14ac:dyDescent="0.2">
      <c r="A91" s="18" t="s">
        <v>185</v>
      </c>
      <c r="B91" s="18" t="s">
        <v>186</v>
      </c>
      <c r="D91" s="19">
        <v>46668</v>
      </c>
      <c r="E91" s="20">
        <v>0</v>
      </c>
      <c r="F91" s="20">
        <v>46668</v>
      </c>
      <c r="G91" s="21">
        <v>-2.1460297413192775E-2</v>
      </c>
      <c r="I91" s="21">
        <v>-1.7141856921845555E-2</v>
      </c>
      <c r="J91" s="19">
        <v>48557</v>
      </c>
      <c r="K91" s="21">
        <v>4.0477414931001876E-2</v>
      </c>
      <c r="L91" s="21">
        <v>3.6730968954153287E-2</v>
      </c>
      <c r="M91" s="19">
        <v>48819</v>
      </c>
      <c r="N91" s="21">
        <v>4.6091540241707474E-2</v>
      </c>
      <c r="O91" s="21">
        <v>4.2324879489524125E-2</v>
      </c>
      <c r="P91" s="21">
        <v>-1.5715151530646176E-2</v>
      </c>
      <c r="R91" s="20">
        <v>-892</v>
      </c>
      <c r="S91" s="20">
        <v>67</v>
      </c>
      <c r="T91" s="20">
        <v>47994</v>
      </c>
      <c r="V91" s="19">
        <v>254547.03125</v>
      </c>
      <c r="W91" s="19">
        <v>255466.890625</v>
      </c>
      <c r="Y91" s="19">
        <v>47691.473198922184</v>
      </c>
      <c r="Z91" s="19">
        <v>47653.514384511946</v>
      </c>
      <c r="AA91" s="19">
        <v>49598.447112050613</v>
      </c>
      <c r="AB91" s="181">
        <v>305950.68304307509</v>
      </c>
    </row>
    <row r="92" spans="1:28" x14ac:dyDescent="0.2">
      <c r="A92" s="18" t="s">
        <v>187</v>
      </c>
      <c r="B92" s="18" t="s">
        <v>188</v>
      </c>
      <c r="D92" s="19">
        <v>38174</v>
      </c>
      <c r="E92" s="20">
        <v>0</v>
      </c>
      <c r="F92" s="20">
        <v>38174</v>
      </c>
      <c r="G92" s="21">
        <v>-3.2557884186503849E-2</v>
      </c>
      <c r="I92" s="21">
        <v>-2.7828025897431274E-2</v>
      </c>
      <c r="J92" s="19">
        <v>39862</v>
      </c>
      <c r="K92" s="21">
        <v>4.4218578089799232E-2</v>
      </c>
      <c r="L92" s="21">
        <v>3.9171638991644997E-2</v>
      </c>
      <c r="M92" s="19">
        <v>39933</v>
      </c>
      <c r="N92" s="21">
        <v>4.6078482736941373E-2</v>
      </c>
      <c r="O92" s="21">
        <v>4.1022554308699055E-2</v>
      </c>
      <c r="P92" s="21">
        <v>-2.7633268776924069E-2</v>
      </c>
      <c r="R92" s="20">
        <v>-730</v>
      </c>
      <c r="S92" s="20">
        <v>0</v>
      </c>
      <c r="T92" s="20">
        <v>39203</v>
      </c>
      <c r="V92" s="19">
        <v>241950.1875</v>
      </c>
      <c r="W92" s="19">
        <v>243125.265625</v>
      </c>
      <c r="Y92" s="19">
        <v>39458.691508277479</v>
      </c>
      <c r="Z92" s="19">
        <v>39457.421602914183</v>
      </c>
      <c r="AA92" s="19">
        <v>41067.83862274979</v>
      </c>
      <c r="AB92" s="181">
        <v>253329.16672466358</v>
      </c>
    </row>
    <row r="93" spans="1:28" x14ac:dyDescent="0.2">
      <c r="A93" s="18" t="s">
        <v>189</v>
      </c>
      <c r="B93" s="18" t="s">
        <v>190</v>
      </c>
      <c r="D93" s="19">
        <v>28892</v>
      </c>
      <c r="E93" s="20">
        <v>0</v>
      </c>
      <c r="F93" s="20">
        <v>28892</v>
      </c>
      <c r="G93" s="21">
        <v>-5.9654466474041712E-3</v>
      </c>
      <c r="I93" s="21">
        <v>-1.4299134331106078E-3</v>
      </c>
      <c r="J93" s="19">
        <v>30037</v>
      </c>
      <c r="K93" s="21">
        <v>3.9630347501038443E-2</v>
      </c>
      <c r="L93" s="21">
        <v>3.3123090818651058E-2</v>
      </c>
      <c r="M93" s="19">
        <v>30160</v>
      </c>
      <c r="N93" s="21">
        <v>4.3887581337394455E-2</v>
      </c>
      <c r="O93" s="21">
        <v>3.7353677767104188E-2</v>
      </c>
      <c r="P93" s="21">
        <v>-4.7498342262286553E-3</v>
      </c>
      <c r="R93" s="20">
        <v>-551</v>
      </c>
      <c r="S93" s="20">
        <v>174</v>
      </c>
      <c r="T93" s="20">
        <v>29783</v>
      </c>
      <c r="V93" s="19">
        <v>171979.453125</v>
      </c>
      <c r="W93" s="19">
        <v>173062.6875</v>
      </c>
      <c r="Y93" s="19">
        <v>29065.388021528528</v>
      </c>
      <c r="Z93" s="19">
        <v>29115.612728318709</v>
      </c>
      <c r="AA93" s="19">
        <v>30303.938685156289</v>
      </c>
      <c r="AB93" s="181">
        <v>186931.47224293629</v>
      </c>
    </row>
    <row r="94" spans="1:28" x14ac:dyDescent="0.2">
      <c r="A94" s="18" t="s">
        <v>191</v>
      </c>
      <c r="B94" s="18" t="s">
        <v>192</v>
      </c>
      <c r="D94" s="19">
        <v>23484</v>
      </c>
      <c r="E94" s="20">
        <v>0</v>
      </c>
      <c r="F94" s="20">
        <v>23484</v>
      </c>
      <c r="G94" s="21">
        <v>-1.5350600854024066E-2</v>
      </c>
      <c r="I94" s="21">
        <v>-1.1357590323578415E-2</v>
      </c>
      <c r="J94" s="19">
        <v>24473</v>
      </c>
      <c r="K94" s="21">
        <v>4.2113779594617595E-2</v>
      </c>
      <c r="L94" s="21">
        <v>3.5389987908160725E-2</v>
      </c>
      <c r="M94" s="19">
        <v>24549</v>
      </c>
      <c r="N94" s="21">
        <v>4.5350025549310224E-2</v>
      </c>
      <c r="O94" s="21">
        <v>3.8605353375452234E-2</v>
      </c>
      <c r="P94" s="21">
        <v>-1.3455570451997967E-2</v>
      </c>
      <c r="R94" s="20">
        <v>-449</v>
      </c>
      <c r="S94" s="20">
        <v>56</v>
      </c>
      <c r="T94" s="20">
        <v>24156</v>
      </c>
      <c r="V94" s="19">
        <v>137420.75</v>
      </c>
      <c r="W94" s="19">
        <v>138313.15625</v>
      </c>
      <c r="Y94" s="19">
        <v>23850.113573794461</v>
      </c>
      <c r="Z94" s="19">
        <v>23908.042143363709</v>
      </c>
      <c r="AA94" s="19">
        <v>24883.826074865618</v>
      </c>
      <c r="AB94" s="181">
        <v>153497.21669976402</v>
      </c>
    </row>
    <row r="95" spans="1:28" ht="25.5" customHeight="1" x14ac:dyDescent="0.2">
      <c r="A95" s="22" t="s">
        <v>193</v>
      </c>
      <c r="B95" s="22" t="s">
        <v>194</v>
      </c>
      <c r="C95" s="54"/>
      <c r="D95" s="24">
        <v>137218</v>
      </c>
      <c r="E95" s="25">
        <v>0</v>
      </c>
      <c r="F95" s="25">
        <v>137218</v>
      </c>
      <c r="G95" s="26">
        <v>-2.0330937464518306E-2</v>
      </c>
      <c r="H95" s="23"/>
      <c r="I95" s="26">
        <v>-1.5866920423256881E-2</v>
      </c>
      <c r="J95" s="24">
        <v>142929</v>
      </c>
      <c r="K95" s="26">
        <v>4.1619904094215121E-2</v>
      </c>
      <c r="L95" s="26">
        <v>3.6385135317954065E-2</v>
      </c>
      <c r="M95" s="24">
        <v>143461</v>
      </c>
      <c r="N95" s="26">
        <v>4.5496946464749444E-2</v>
      </c>
      <c r="O95" s="26">
        <v>4.0242693210258196E-2</v>
      </c>
      <c r="P95" s="26">
        <v>-1.6407158297652269E-2</v>
      </c>
      <c r="Q95" s="23"/>
      <c r="R95" s="25">
        <v>-2622</v>
      </c>
      <c r="S95" s="25">
        <v>297</v>
      </c>
      <c r="T95" s="25">
        <v>141136</v>
      </c>
      <c r="U95" s="23"/>
      <c r="V95" s="24">
        <v>805897.421875</v>
      </c>
      <c r="W95" s="24">
        <v>809968</v>
      </c>
      <c r="X95" s="23"/>
      <c r="Y95" s="24">
        <v>140065.66630252267</v>
      </c>
      <c r="Z95" s="24">
        <v>140134.59085910855</v>
      </c>
      <c r="AA95" s="24">
        <v>145854.05049482232</v>
      </c>
      <c r="AB95" s="182">
        <f>SUM(AB91:AB94)</f>
        <v>899708.538710439</v>
      </c>
    </row>
    <row r="96" spans="1:28" x14ac:dyDescent="0.2">
      <c r="A96" s="18" t="s">
        <v>195</v>
      </c>
      <c r="B96" s="18" t="s">
        <v>196</v>
      </c>
      <c r="D96" s="19">
        <v>32186</v>
      </c>
      <c r="E96" s="20">
        <v>0</v>
      </c>
      <c r="F96" s="20">
        <v>32186</v>
      </c>
      <c r="G96" s="21">
        <v>3.1071624688832067E-2</v>
      </c>
      <c r="I96" s="21">
        <v>3.639462735326604E-2</v>
      </c>
      <c r="J96" s="19">
        <v>33416</v>
      </c>
      <c r="K96" s="21">
        <v>3.8215373143602793E-2</v>
      </c>
      <c r="L96" s="21">
        <v>3.2792723453295425E-2</v>
      </c>
      <c r="M96" s="19">
        <v>33416</v>
      </c>
      <c r="N96" s="21">
        <v>3.8215373143602793E-2</v>
      </c>
      <c r="O96" s="21">
        <v>3.2792723453295425E-2</v>
      </c>
      <c r="P96" s="21">
        <v>2.8407364296619164E-2</v>
      </c>
      <c r="R96" s="20">
        <v>-611</v>
      </c>
      <c r="S96" s="20">
        <v>0</v>
      </c>
      <c r="T96" s="20">
        <v>32805</v>
      </c>
      <c r="V96" s="19">
        <v>198553.5625</v>
      </c>
      <c r="W96" s="19">
        <v>199596.0625</v>
      </c>
      <c r="Y96" s="19">
        <v>31216.066109581319</v>
      </c>
      <c r="Z96" s="19">
        <v>31218.795283918193</v>
      </c>
      <c r="AA96" s="19">
        <v>32492.960630299378</v>
      </c>
      <c r="AB96" s="181">
        <v>200434.57160005483</v>
      </c>
    </row>
    <row r="97" spans="1:28" x14ac:dyDescent="0.2">
      <c r="A97" s="18" t="s">
        <v>197</v>
      </c>
      <c r="B97" s="18" t="s">
        <v>198</v>
      </c>
      <c r="D97" s="19">
        <v>21747</v>
      </c>
      <c r="E97" s="20">
        <v>0</v>
      </c>
      <c r="F97" s="20">
        <v>21747</v>
      </c>
      <c r="G97" s="21">
        <v>2.8550586513807819E-2</v>
      </c>
      <c r="I97" s="21">
        <v>3.2941393110315964E-2</v>
      </c>
      <c r="J97" s="19">
        <v>22602</v>
      </c>
      <c r="K97" s="21">
        <v>3.9315767692095438E-2</v>
      </c>
      <c r="L97" s="21">
        <v>3.2814477373487527E-2</v>
      </c>
      <c r="M97" s="19">
        <v>22602</v>
      </c>
      <c r="N97" s="21">
        <v>3.9315767692095438E-2</v>
      </c>
      <c r="O97" s="21">
        <v>3.2814477373487527E-2</v>
      </c>
      <c r="P97" s="21">
        <v>2.5002332737395383E-2</v>
      </c>
      <c r="R97" s="20">
        <v>-413</v>
      </c>
      <c r="S97" s="20">
        <v>0</v>
      </c>
      <c r="T97" s="20">
        <v>22189</v>
      </c>
      <c r="V97" s="19">
        <v>138786.6875</v>
      </c>
      <c r="W97" s="19">
        <v>139660.3125</v>
      </c>
      <c r="Y97" s="19">
        <v>21143.345096627443</v>
      </c>
      <c r="Z97" s="19">
        <v>21185.995335555173</v>
      </c>
      <c r="AA97" s="19">
        <v>22050.681523464016</v>
      </c>
      <c r="AB97" s="181">
        <v>136020.8124747921</v>
      </c>
    </row>
    <row r="98" spans="1:28" x14ac:dyDescent="0.2">
      <c r="A98" s="18" t="s">
        <v>199</v>
      </c>
      <c r="B98" s="18" t="s">
        <v>200</v>
      </c>
      <c r="D98" s="19">
        <v>60275</v>
      </c>
      <c r="E98" s="20">
        <v>0</v>
      </c>
      <c r="F98" s="20">
        <v>60275</v>
      </c>
      <c r="G98" s="21">
        <v>-3.2308064131681635E-2</v>
      </c>
      <c r="I98" s="21">
        <v>-2.5473591323220468E-2</v>
      </c>
      <c r="J98" s="19">
        <v>62872</v>
      </c>
      <c r="K98" s="21">
        <v>4.3085856491082541E-2</v>
      </c>
      <c r="L98" s="21">
        <v>3.8634022228201781E-2</v>
      </c>
      <c r="M98" s="19">
        <v>62872</v>
      </c>
      <c r="N98" s="21">
        <v>4.3085856491082541E-2</v>
      </c>
      <c r="O98" s="21">
        <v>3.8634022228201781E-2</v>
      </c>
      <c r="P98" s="21">
        <v>-2.7514773158560213E-2</v>
      </c>
      <c r="R98" s="20">
        <v>-1149</v>
      </c>
      <c r="S98" s="20">
        <v>0</v>
      </c>
      <c r="T98" s="20">
        <v>61723</v>
      </c>
      <c r="V98" s="19">
        <v>386002.6875</v>
      </c>
      <c r="W98" s="19">
        <v>387657.1875</v>
      </c>
      <c r="Y98" s="19">
        <v>62287.384823471446</v>
      </c>
      <c r="Z98" s="19">
        <v>62115.662081772032</v>
      </c>
      <c r="AA98" s="19">
        <v>64650.853570499588</v>
      </c>
      <c r="AB98" s="181">
        <v>398802.26017008437</v>
      </c>
    </row>
    <row r="99" spans="1:28" x14ac:dyDescent="0.2">
      <c r="A99" s="18" t="s">
        <v>201</v>
      </c>
      <c r="B99" s="18" t="s">
        <v>202</v>
      </c>
      <c r="D99" s="19">
        <v>23616</v>
      </c>
      <c r="E99" s="20">
        <v>0</v>
      </c>
      <c r="F99" s="20">
        <v>23616</v>
      </c>
      <c r="G99" s="21">
        <v>2.5586420166602508E-2</v>
      </c>
      <c r="I99" s="21">
        <v>3.0902358970188226E-2</v>
      </c>
      <c r="J99" s="19">
        <v>24542</v>
      </c>
      <c r="K99" s="21">
        <v>3.921070460704601E-2</v>
      </c>
      <c r="L99" s="21">
        <v>3.2779688100075255E-2</v>
      </c>
      <c r="M99" s="19">
        <v>24542</v>
      </c>
      <c r="N99" s="21">
        <v>3.921070460704601E-2</v>
      </c>
      <c r="O99" s="21">
        <v>3.2779688100075255E-2</v>
      </c>
      <c r="P99" s="21">
        <v>2.2944512387960136E-2</v>
      </c>
      <c r="R99" s="20">
        <v>-448</v>
      </c>
      <c r="S99" s="20">
        <v>0</v>
      </c>
      <c r="T99" s="20">
        <v>24094</v>
      </c>
      <c r="V99" s="19">
        <v>156546.078125</v>
      </c>
      <c r="W99" s="19">
        <v>157520.875</v>
      </c>
      <c r="Y99" s="19">
        <v>23026.825955986893</v>
      </c>
      <c r="Z99" s="19">
        <v>23050.73247615133</v>
      </c>
      <c r="AA99" s="19">
        <v>23991.526131470408</v>
      </c>
      <c r="AB99" s="181">
        <v>147993.01660768627</v>
      </c>
    </row>
    <row r="100" spans="1:28" x14ac:dyDescent="0.2">
      <c r="A100" s="18" t="s">
        <v>203</v>
      </c>
      <c r="B100" s="18" t="s">
        <v>204</v>
      </c>
      <c r="D100" s="19">
        <v>15109</v>
      </c>
      <c r="E100" s="20">
        <v>0</v>
      </c>
      <c r="F100" s="20">
        <v>15109</v>
      </c>
      <c r="G100" s="21">
        <v>4.6783999330753723E-2</v>
      </c>
      <c r="I100" s="21">
        <v>5.2542254615035588E-2</v>
      </c>
      <c r="J100" s="19">
        <v>15671</v>
      </c>
      <c r="K100" s="21">
        <v>3.7196373022701623E-2</v>
      </c>
      <c r="L100" s="21">
        <v>3.2282753024301725E-2</v>
      </c>
      <c r="M100" s="19">
        <v>15674</v>
      </c>
      <c r="N100" s="21">
        <v>3.7394930174068364E-2</v>
      </c>
      <c r="O100" s="21">
        <v>3.2480369529889863E-2</v>
      </c>
      <c r="P100" s="21">
        <v>4.4114671761621205E-2</v>
      </c>
      <c r="R100" s="20">
        <v>-286</v>
      </c>
      <c r="S100" s="20">
        <v>0</v>
      </c>
      <c r="T100" s="20">
        <v>15388</v>
      </c>
      <c r="V100" s="19">
        <v>96096.2890625</v>
      </c>
      <c r="W100" s="19">
        <v>96553.703125</v>
      </c>
      <c r="Y100" s="19">
        <v>14433.732278731546</v>
      </c>
      <c r="Z100" s="19">
        <v>14423.096176456651</v>
      </c>
      <c r="AA100" s="19">
        <v>15011.761087079605</v>
      </c>
      <c r="AB100" s="181">
        <v>92600.853972211626</v>
      </c>
    </row>
    <row r="101" spans="1:28" x14ac:dyDescent="0.2">
      <c r="A101" s="18" t="s">
        <v>205</v>
      </c>
      <c r="B101" s="18" t="s">
        <v>206</v>
      </c>
      <c r="D101" s="19">
        <v>19380</v>
      </c>
      <c r="E101" s="20">
        <v>0</v>
      </c>
      <c r="F101" s="20">
        <v>19380</v>
      </c>
      <c r="G101" s="21">
        <v>3.0079997916037771E-2</v>
      </c>
      <c r="I101" s="21">
        <v>3.4654186666237097E-2</v>
      </c>
      <c r="J101" s="19">
        <v>20149</v>
      </c>
      <c r="K101" s="21">
        <v>3.9680082559339525E-2</v>
      </c>
      <c r="L101" s="21">
        <v>3.2796059551892354E-2</v>
      </c>
      <c r="M101" s="19">
        <v>20150</v>
      </c>
      <c r="N101" s="21">
        <v>3.9731682146542768E-2</v>
      </c>
      <c r="O101" s="21">
        <v>3.2847317483281069E-2</v>
      </c>
      <c r="P101" s="21">
        <v>2.6734607724793191E-2</v>
      </c>
      <c r="R101" s="20">
        <v>-368</v>
      </c>
      <c r="S101" s="20">
        <v>0</v>
      </c>
      <c r="T101" s="20">
        <v>19782</v>
      </c>
      <c r="V101" s="19">
        <v>130702.5</v>
      </c>
      <c r="W101" s="19">
        <v>131573.6875</v>
      </c>
      <c r="Y101" s="19">
        <v>18814.072731445925</v>
      </c>
      <c r="Z101" s="19">
        <v>18855.745384905033</v>
      </c>
      <c r="AA101" s="19">
        <v>19625.324644166492</v>
      </c>
      <c r="AB101" s="181">
        <v>121059.86839184702</v>
      </c>
    </row>
    <row r="102" spans="1:28" ht="25.5" customHeight="1" x14ac:dyDescent="0.2">
      <c r="A102" s="22" t="s">
        <v>207</v>
      </c>
      <c r="B102" s="22" t="s">
        <v>208</v>
      </c>
      <c r="C102" s="54"/>
      <c r="D102" s="24">
        <v>172313</v>
      </c>
      <c r="E102" s="25">
        <v>0</v>
      </c>
      <c r="F102" s="25">
        <v>172313</v>
      </c>
      <c r="G102" s="26">
        <v>8.1415948170693309E-3</v>
      </c>
      <c r="H102" s="23"/>
      <c r="I102" s="26">
        <v>1.3916110086624744E-2</v>
      </c>
      <c r="J102" s="24">
        <v>179252</v>
      </c>
      <c r="K102" s="26">
        <v>4.0269741690992511E-2</v>
      </c>
      <c r="L102" s="26">
        <v>3.4777400780543255E-2</v>
      </c>
      <c r="M102" s="24">
        <v>179256</v>
      </c>
      <c r="N102" s="26">
        <v>4.0292955261646002E-2</v>
      </c>
      <c r="O102" s="26">
        <v>3.4800491789866106E-2</v>
      </c>
      <c r="P102" s="26">
        <v>8.0579652018488712E-3</v>
      </c>
      <c r="Q102" s="23"/>
      <c r="R102" s="25">
        <v>-3275</v>
      </c>
      <c r="S102" s="25">
        <v>0</v>
      </c>
      <c r="T102" s="25">
        <v>175981</v>
      </c>
      <c r="U102" s="23"/>
      <c r="V102" s="24">
        <v>1106687.8046875</v>
      </c>
      <c r="W102" s="24">
        <v>1112561.828125</v>
      </c>
      <c r="X102" s="23"/>
      <c r="Y102" s="24">
        <v>170921.42699584455</v>
      </c>
      <c r="Z102" s="24">
        <v>170850.02673875843</v>
      </c>
      <c r="AA102" s="24">
        <v>177823.10758697949</v>
      </c>
      <c r="AB102" s="182">
        <f>SUM(AB96:AB101)</f>
        <v>1096911.3832166763</v>
      </c>
    </row>
    <row r="103" spans="1:28" x14ac:dyDescent="0.2">
      <c r="A103" s="18" t="s">
        <v>209</v>
      </c>
      <c r="B103" s="18" t="s">
        <v>210</v>
      </c>
      <c r="D103" s="19">
        <v>50704</v>
      </c>
      <c r="E103" s="20">
        <v>0</v>
      </c>
      <c r="F103" s="20">
        <v>50704</v>
      </c>
      <c r="G103" s="21">
        <v>9.4393136360115815E-3</v>
      </c>
      <c r="I103" s="21">
        <v>1.3075471756251122E-2</v>
      </c>
      <c r="J103" s="19">
        <v>52663</v>
      </c>
      <c r="K103" s="21">
        <v>3.8636005048911404E-2</v>
      </c>
      <c r="L103" s="21">
        <v>3.2802675119030233E-2</v>
      </c>
      <c r="M103" s="19">
        <v>52663</v>
      </c>
      <c r="N103" s="21">
        <v>3.8636005048911404E-2</v>
      </c>
      <c r="O103" s="21">
        <v>3.2802675119030233E-2</v>
      </c>
      <c r="P103" s="21">
        <v>5.277610694590873E-3</v>
      </c>
      <c r="R103" s="20">
        <v>-962</v>
      </c>
      <c r="S103" s="20">
        <v>0</v>
      </c>
      <c r="T103" s="20">
        <v>51701</v>
      </c>
      <c r="V103" s="19">
        <v>338844.3125</v>
      </c>
      <c r="W103" s="19">
        <v>340758.125</v>
      </c>
      <c r="Y103" s="19">
        <v>50229.864554574982</v>
      </c>
      <c r="Z103" s="19">
        <v>50332.261099835785</v>
      </c>
      <c r="AA103" s="19">
        <v>52386.524319001597</v>
      </c>
      <c r="AB103" s="181">
        <v>323149.08693496289</v>
      </c>
    </row>
    <row r="104" spans="1:28" x14ac:dyDescent="0.2">
      <c r="A104" s="18" t="s">
        <v>211</v>
      </c>
      <c r="B104" s="18" t="s">
        <v>212</v>
      </c>
      <c r="D104" s="19">
        <v>64574</v>
      </c>
      <c r="E104" s="20">
        <v>0</v>
      </c>
      <c r="F104" s="20">
        <v>64574</v>
      </c>
      <c r="G104" s="21">
        <v>2.5468418765135503E-3</v>
      </c>
      <c r="I104" s="21">
        <v>9.3228674515148935E-3</v>
      </c>
      <c r="J104" s="19">
        <v>67093</v>
      </c>
      <c r="K104" s="21">
        <v>3.9009508470901677E-2</v>
      </c>
      <c r="L104" s="21">
        <v>3.2801914738567195E-2</v>
      </c>
      <c r="M104" s="19">
        <v>67093</v>
      </c>
      <c r="N104" s="21">
        <v>3.9009508470901677E-2</v>
      </c>
      <c r="O104" s="21">
        <v>3.2801914738567195E-2</v>
      </c>
      <c r="P104" s="21">
        <v>1.5531536228114984E-3</v>
      </c>
      <c r="R104" s="20">
        <v>-1226</v>
      </c>
      <c r="S104" s="20">
        <v>0</v>
      </c>
      <c r="T104" s="20">
        <v>65867</v>
      </c>
      <c r="V104" s="19">
        <v>418147.4375</v>
      </c>
      <c r="W104" s="19">
        <v>420660.6875</v>
      </c>
      <c r="Y104" s="19">
        <v>64409.958021645987</v>
      </c>
      <c r="Z104" s="19">
        <v>64362.079008053748</v>
      </c>
      <c r="AA104" s="19">
        <v>66988.955860516871</v>
      </c>
      <c r="AB104" s="181">
        <v>413224.9696359532</v>
      </c>
    </row>
    <row r="105" spans="1:28" x14ac:dyDescent="0.2">
      <c r="A105" s="18" t="s">
        <v>213</v>
      </c>
      <c r="B105" s="18" t="s">
        <v>214</v>
      </c>
      <c r="D105" s="19">
        <v>58092</v>
      </c>
      <c r="E105" s="20">
        <v>0</v>
      </c>
      <c r="F105" s="20">
        <v>58092</v>
      </c>
      <c r="G105" s="21">
        <v>-1.6878616439446326E-2</v>
      </c>
      <c r="I105" s="21">
        <v>-1.1957255490349761E-2</v>
      </c>
      <c r="J105" s="19">
        <v>60626</v>
      </c>
      <c r="K105" s="21">
        <v>4.3620464091441269E-2</v>
      </c>
      <c r="L105" s="21">
        <v>3.5530048808194659E-2</v>
      </c>
      <c r="M105" s="19">
        <v>60736</v>
      </c>
      <c r="N105" s="21">
        <v>4.5514012256420822E-2</v>
      </c>
      <c r="O105" s="21">
        <v>3.74089176989163E-2</v>
      </c>
      <c r="P105" s="21">
        <v>-1.5189737135157144E-2</v>
      </c>
      <c r="R105" s="20">
        <v>-1110</v>
      </c>
      <c r="S105" s="20">
        <v>0</v>
      </c>
      <c r="T105" s="20">
        <v>59626</v>
      </c>
      <c r="V105" s="19">
        <v>406123.09375</v>
      </c>
      <c r="W105" s="19">
        <v>409296.0625</v>
      </c>
      <c r="Y105" s="19">
        <v>59089.346413775696</v>
      </c>
      <c r="Z105" s="19">
        <v>59254.382432451741</v>
      </c>
      <c r="AA105" s="19">
        <v>61672.79352198985</v>
      </c>
      <c r="AB105" s="181">
        <v>380431.93692334153</v>
      </c>
    </row>
    <row r="106" spans="1:28" ht="25.5" customHeight="1" x14ac:dyDescent="0.2">
      <c r="A106" s="22" t="s">
        <v>215</v>
      </c>
      <c r="B106" s="22" t="s">
        <v>216</v>
      </c>
      <c r="C106" s="54"/>
      <c r="D106" s="24">
        <v>173370</v>
      </c>
      <c r="E106" s="25">
        <v>0</v>
      </c>
      <c r="F106" s="25">
        <v>173370</v>
      </c>
      <c r="G106" s="26">
        <v>-2.0674075176019269E-3</v>
      </c>
      <c r="H106" s="23"/>
      <c r="I106" s="26">
        <v>3.1854941811424453E-3</v>
      </c>
      <c r="J106" s="24">
        <v>180382</v>
      </c>
      <c r="K106" s="26">
        <v>4.0445290419334423E-2</v>
      </c>
      <c r="L106" s="26">
        <v>3.3690941525371443E-2</v>
      </c>
      <c r="M106" s="24">
        <v>180492</v>
      </c>
      <c r="N106" s="26">
        <v>4.1079771586779668E-2</v>
      </c>
      <c r="O106" s="26">
        <v>3.432130377641518E-2</v>
      </c>
      <c r="P106" s="26">
        <v>-3.0725159104549871E-3</v>
      </c>
      <c r="Q106" s="23"/>
      <c r="R106" s="25">
        <v>-3298</v>
      </c>
      <c r="S106" s="25">
        <v>0</v>
      </c>
      <c r="T106" s="25">
        <v>177194</v>
      </c>
      <c r="U106" s="23"/>
      <c r="V106" s="24">
        <v>1163114.84375</v>
      </c>
      <c r="W106" s="24">
        <v>1170714.875</v>
      </c>
      <c r="X106" s="23"/>
      <c r="Y106" s="24">
        <v>173729.16898999666</v>
      </c>
      <c r="Z106" s="24">
        <v>173948.72254034126</v>
      </c>
      <c r="AA106" s="24">
        <v>181048.2737015083</v>
      </c>
      <c r="AB106" s="182">
        <f>SUM(AB103:AB105)</f>
        <v>1116805.9934942576</v>
      </c>
    </row>
    <row r="107" spans="1:28" x14ac:dyDescent="0.2">
      <c r="A107" s="18" t="s">
        <v>217</v>
      </c>
      <c r="B107" s="18" t="s">
        <v>218</v>
      </c>
      <c r="D107" s="19">
        <v>49746</v>
      </c>
      <c r="E107" s="20">
        <v>0</v>
      </c>
      <c r="F107" s="20">
        <v>49746</v>
      </c>
      <c r="G107" s="21">
        <v>3.426536564279381E-3</v>
      </c>
      <c r="I107" s="21">
        <v>9.3568881807866155E-3</v>
      </c>
      <c r="J107" s="19">
        <v>51505</v>
      </c>
      <c r="K107" s="21">
        <v>3.5359626904675645E-2</v>
      </c>
      <c r="L107" s="21">
        <v>3.2804779885470259E-2</v>
      </c>
      <c r="M107" s="19">
        <v>51505</v>
      </c>
      <c r="N107" s="21">
        <v>3.5359626904675645E-2</v>
      </c>
      <c r="O107" s="21">
        <v>3.2804779885470259E-2</v>
      </c>
      <c r="P107" s="21">
        <v>1.5896910141368625E-3</v>
      </c>
      <c r="R107" s="20">
        <v>-941</v>
      </c>
      <c r="S107" s="20">
        <v>0</v>
      </c>
      <c r="T107" s="20">
        <v>50564</v>
      </c>
      <c r="V107" s="19">
        <v>322859.25</v>
      </c>
      <c r="W107" s="19">
        <v>323657.90625</v>
      </c>
      <c r="Y107" s="19">
        <v>49576.12559294048</v>
      </c>
      <c r="Z107" s="19">
        <v>49406.763018987243</v>
      </c>
      <c r="AA107" s="19">
        <v>51423.25291692029</v>
      </c>
      <c r="AB107" s="181">
        <v>317207.09559082193</v>
      </c>
    </row>
    <row r="108" spans="1:28" x14ac:dyDescent="0.2">
      <c r="A108" s="18" t="s">
        <v>219</v>
      </c>
      <c r="B108" s="18" t="s">
        <v>220</v>
      </c>
      <c r="D108" s="19">
        <v>96085</v>
      </c>
      <c r="E108" s="20">
        <v>0</v>
      </c>
      <c r="F108" s="20">
        <v>96085</v>
      </c>
      <c r="G108" s="21">
        <v>2.3469977193191216E-2</v>
      </c>
      <c r="I108" s="21">
        <v>3.0991138178733557E-2</v>
      </c>
      <c r="J108" s="19">
        <v>99836</v>
      </c>
      <c r="K108" s="21">
        <v>3.9038351459645071E-2</v>
      </c>
      <c r="L108" s="21">
        <v>3.2799420149516534E-2</v>
      </c>
      <c r="M108" s="19">
        <v>99836</v>
      </c>
      <c r="N108" s="21">
        <v>3.9038351459645071E-2</v>
      </c>
      <c r="O108" s="21">
        <v>3.2799420149516534E-2</v>
      </c>
      <c r="P108" s="21">
        <v>2.3052152106943113E-2</v>
      </c>
      <c r="R108" s="20">
        <v>-1824</v>
      </c>
      <c r="S108" s="20">
        <v>0</v>
      </c>
      <c r="T108" s="20">
        <v>98012</v>
      </c>
      <c r="V108" s="19">
        <v>587474.25</v>
      </c>
      <c r="W108" s="19">
        <v>591023.0625</v>
      </c>
      <c r="Y108" s="19">
        <v>93881.600966456986</v>
      </c>
      <c r="Z108" s="19">
        <v>93759.709826337727</v>
      </c>
      <c r="AA108" s="19">
        <v>97586.422934931485</v>
      </c>
      <c r="AB108" s="181">
        <v>601967.08750219364</v>
      </c>
    </row>
    <row r="109" spans="1:28" x14ac:dyDescent="0.2">
      <c r="A109" s="18" t="s">
        <v>221</v>
      </c>
      <c r="B109" s="18" t="s">
        <v>222</v>
      </c>
      <c r="D109" s="19">
        <v>48627</v>
      </c>
      <c r="E109" s="20">
        <v>0</v>
      </c>
      <c r="F109" s="20">
        <v>48627</v>
      </c>
      <c r="G109" s="21">
        <v>2.8235620018163932E-2</v>
      </c>
      <c r="I109" s="21">
        <v>3.5621676834413529E-2</v>
      </c>
      <c r="J109" s="19">
        <v>50493</v>
      </c>
      <c r="K109" s="21">
        <v>3.8373742982293679E-2</v>
      </c>
      <c r="L109" s="21">
        <v>3.2803329070900444E-2</v>
      </c>
      <c r="M109" s="19">
        <v>50555</v>
      </c>
      <c r="N109" s="21">
        <v>3.9648754807000142E-2</v>
      </c>
      <c r="O109" s="21">
        <v>3.4071501023495987E-2</v>
      </c>
      <c r="P109" s="21">
        <v>2.8912768794298271E-2</v>
      </c>
      <c r="R109" s="20">
        <v>-924</v>
      </c>
      <c r="S109" s="20">
        <v>0</v>
      </c>
      <c r="T109" s="20">
        <v>49631</v>
      </c>
      <c r="V109" s="19">
        <v>292661.875</v>
      </c>
      <c r="W109" s="19">
        <v>294240.34375</v>
      </c>
      <c r="Y109" s="19">
        <v>47291.68981632925</v>
      </c>
      <c r="Z109" s="19">
        <v>47207.653439023408</v>
      </c>
      <c r="AA109" s="19">
        <v>49134.388777429034</v>
      </c>
      <c r="AB109" s="181">
        <v>303088.11429916759</v>
      </c>
    </row>
    <row r="110" spans="1:28" x14ac:dyDescent="0.2">
      <c r="A110" s="18" t="s">
        <v>223</v>
      </c>
      <c r="B110" s="18" t="s">
        <v>224</v>
      </c>
      <c r="D110" s="19">
        <v>45484</v>
      </c>
      <c r="E110" s="20">
        <v>0</v>
      </c>
      <c r="F110" s="20">
        <v>45484</v>
      </c>
      <c r="G110" s="21">
        <v>-3.20308035972936E-2</v>
      </c>
      <c r="I110" s="21">
        <v>-2.5400993789895132E-2</v>
      </c>
      <c r="J110" s="19">
        <v>47448</v>
      </c>
      <c r="K110" s="21">
        <v>4.3180019347462739E-2</v>
      </c>
      <c r="L110" s="21">
        <v>3.8608270040575654E-2</v>
      </c>
      <c r="M110" s="19">
        <v>47448</v>
      </c>
      <c r="N110" s="21">
        <v>4.3180019347462739E-2</v>
      </c>
      <c r="O110" s="21">
        <v>3.8608270040575654E-2</v>
      </c>
      <c r="P110" s="21">
        <v>-2.746644155526623E-2</v>
      </c>
      <c r="R110" s="20">
        <v>-867</v>
      </c>
      <c r="S110" s="20">
        <v>0</v>
      </c>
      <c r="T110" s="20">
        <v>46581</v>
      </c>
      <c r="V110" s="19">
        <v>286551.59375</v>
      </c>
      <c r="W110" s="19">
        <v>287812.9375</v>
      </c>
      <c r="Y110" s="19">
        <v>46989.098588088942</v>
      </c>
      <c r="Z110" s="19">
        <v>46874.880161012159</v>
      </c>
      <c r="AA110" s="19">
        <v>48788.033675545739</v>
      </c>
      <c r="AB110" s="181">
        <v>300951.60426373745</v>
      </c>
    </row>
    <row r="111" spans="1:28" ht="25.5" customHeight="1" x14ac:dyDescent="0.2">
      <c r="A111" s="22" t="s">
        <v>225</v>
      </c>
      <c r="B111" s="22" t="s">
        <v>226</v>
      </c>
      <c r="C111" s="54"/>
      <c r="D111" s="24">
        <v>239942</v>
      </c>
      <c r="E111" s="25">
        <v>0</v>
      </c>
      <c r="F111" s="25">
        <v>239942</v>
      </c>
      <c r="G111" s="26">
        <v>9.2685235983733794E-3</v>
      </c>
      <c r="H111" s="23"/>
      <c r="I111" s="26">
        <v>1.6230831638862186E-2</v>
      </c>
      <c r="J111" s="24">
        <v>249282</v>
      </c>
      <c r="K111" s="26">
        <v>3.8926073801168526E-2</v>
      </c>
      <c r="L111" s="26">
        <v>3.3937176212723852E-2</v>
      </c>
      <c r="M111" s="24">
        <v>249344</v>
      </c>
      <c r="N111" s="26">
        <v>3.9184469580148429E-2</v>
      </c>
      <c r="O111" s="26">
        <v>3.4194331181494952E-2</v>
      </c>
      <c r="P111" s="26">
        <v>9.7674693234739429E-3</v>
      </c>
      <c r="Q111" s="23"/>
      <c r="R111" s="25">
        <v>-4556</v>
      </c>
      <c r="S111" s="25">
        <v>0</v>
      </c>
      <c r="T111" s="25">
        <v>244788</v>
      </c>
      <c r="U111" s="23"/>
      <c r="V111" s="24">
        <v>1489546.96875</v>
      </c>
      <c r="W111" s="24">
        <v>1496734.25</v>
      </c>
      <c r="X111" s="23"/>
      <c r="Y111" s="24">
        <v>237738.51496381566</v>
      </c>
      <c r="Z111" s="24">
        <v>237249.00644536054</v>
      </c>
      <c r="AA111" s="24">
        <v>246932.09830482653</v>
      </c>
      <c r="AB111" s="182">
        <f>SUM(AB107:AB110)</f>
        <v>1523213.9016559208</v>
      </c>
    </row>
    <row r="112" spans="1:28" x14ac:dyDescent="0.2">
      <c r="A112" s="18" t="s">
        <v>227</v>
      </c>
      <c r="B112" s="18" t="s">
        <v>228</v>
      </c>
      <c r="D112" s="19">
        <v>213862</v>
      </c>
      <c r="E112" s="20">
        <v>0</v>
      </c>
      <c r="F112" s="20">
        <v>213862</v>
      </c>
      <c r="G112" s="21">
        <v>-8.5839179084518102E-3</v>
      </c>
      <c r="I112" s="21">
        <v>-1.411589488766074E-3</v>
      </c>
      <c r="J112" s="19">
        <v>222341</v>
      </c>
      <c r="K112" s="21">
        <v>3.9647062124173571E-2</v>
      </c>
      <c r="L112" s="21">
        <v>3.3122756675378673E-2</v>
      </c>
      <c r="M112" s="19">
        <v>222341</v>
      </c>
      <c r="N112" s="21">
        <v>3.9647062124173571E-2</v>
      </c>
      <c r="O112" s="21">
        <v>3.3122756675378673E-2</v>
      </c>
      <c r="P112" s="21">
        <v>-8.7908445999295148E-3</v>
      </c>
      <c r="R112" s="20">
        <v>-4062</v>
      </c>
      <c r="S112" s="20">
        <v>0</v>
      </c>
      <c r="T112" s="20">
        <v>218279</v>
      </c>
      <c r="V112" s="19">
        <v>1347418.625</v>
      </c>
      <c r="W112" s="19">
        <v>1355927.75</v>
      </c>
      <c r="Y112" s="19">
        <v>215713.66842146081</v>
      </c>
      <c r="Z112" s="19">
        <v>215516.78775774385</v>
      </c>
      <c r="AA112" s="19">
        <v>224312.89984429072</v>
      </c>
      <c r="AB112" s="181">
        <v>1383686.1619415372</v>
      </c>
    </row>
    <row r="113" spans="1:28" ht="25.5" customHeight="1" x14ac:dyDescent="0.2">
      <c r="A113" s="22" t="s">
        <v>229</v>
      </c>
      <c r="B113" s="22" t="s">
        <v>230</v>
      </c>
      <c r="C113" s="54"/>
      <c r="D113" s="24">
        <v>213862</v>
      </c>
      <c r="E113" s="25">
        <v>0</v>
      </c>
      <c r="F113" s="25">
        <v>213862</v>
      </c>
      <c r="G113" s="26">
        <v>-8.5839179084518102E-3</v>
      </c>
      <c r="H113" s="23"/>
      <c r="I113" s="26">
        <v>-1.411589488766074E-3</v>
      </c>
      <c r="J113" s="24">
        <v>222341</v>
      </c>
      <c r="K113" s="26">
        <v>3.9647062124173571E-2</v>
      </c>
      <c r="L113" s="26">
        <v>3.3122756675378673E-2</v>
      </c>
      <c r="M113" s="24">
        <v>222341</v>
      </c>
      <c r="N113" s="26">
        <v>3.9647062124173571E-2</v>
      </c>
      <c r="O113" s="26">
        <v>3.3122756675378673E-2</v>
      </c>
      <c r="P113" s="26">
        <v>-8.7908445999295148E-3</v>
      </c>
      <c r="Q113" s="23"/>
      <c r="R113" s="25">
        <v>-4062</v>
      </c>
      <c r="S113" s="25">
        <v>0</v>
      </c>
      <c r="T113" s="25">
        <v>218279</v>
      </c>
      <c r="U113" s="23"/>
      <c r="V113" s="24">
        <v>1347418.625</v>
      </c>
      <c r="W113" s="24">
        <v>1355927.75</v>
      </c>
      <c r="X113" s="23"/>
      <c r="Y113" s="24">
        <v>215713.66842146081</v>
      </c>
      <c r="Z113" s="24">
        <v>215516.78775774385</v>
      </c>
      <c r="AA113" s="24">
        <v>224312.89984429072</v>
      </c>
      <c r="AB113" s="182">
        <f>AB112</f>
        <v>1383686.1619415372</v>
      </c>
    </row>
    <row r="114" spans="1:28" x14ac:dyDescent="0.2">
      <c r="A114" s="18" t="s">
        <v>231</v>
      </c>
      <c r="B114" s="18" t="s">
        <v>232</v>
      </c>
      <c r="D114" s="19">
        <v>84733</v>
      </c>
      <c r="E114" s="20">
        <v>0</v>
      </c>
      <c r="F114" s="20">
        <v>84733</v>
      </c>
      <c r="G114" s="21">
        <v>-1.3601933370002151E-3</v>
      </c>
      <c r="I114" s="21">
        <v>6.9356699646963005E-3</v>
      </c>
      <c r="J114" s="19">
        <v>88479</v>
      </c>
      <c r="K114" s="21">
        <v>4.420945794436637E-2</v>
      </c>
      <c r="L114" s="21">
        <v>3.2795465762607279E-2</v>
      </c>
      <c r="M114" s="19">
        <v>88479</v>
      </c>
      <c r="N114" s="21">
        <v>4.420945794436637E-2</v>
      </c>
      <c r="O114" s="21">
        <v>3.2795465762607279E-2</v>
      </c>
      <c r="P114" s="21">
        <v>-8.2190640708024176E-4</v>
      </c>
      <c r="R114" s="20">
        <v>-1617</v>
      </c>
      <c r="S114" s="20">
        <v>0</v>
      </c>
      <c r="T114" s="20">
        <v>86862</v>
      </c>
      <c r="V114" s="19">
        <v>540727.25</v>
      </c>
      <c r="W114" s="19">
        <v>546703.125</v>
      </c>
      <c r="Y114" s="19">
        <v>84848.410242266589</v>
      </c>
      <c r="Z114" s="19">
        <v>85079.348821050517</v>
      </c>
      <c r="AA114" s="19">
        <v>88551.781276389433</v>
      </c>
      <c r="AB114" s="181">
        <v>546236.41552700649</v>
      </c>
    </row>
    <row r="115" spans="1:28" x14ac:dyDescent="0.2">
      <c r="A115" s="18" t="s">
        <v>233</v>
      </c>
      <c r="B115" s="18" t="s">
        <v>234</v>
      </c>
      <c r="D115" s="19">
        <v>45037</v>
      </c>
      <c r="E115" s="20">
        <v>0</v>
      </c>
      <c r="F115" s="20">
        <v>45037</v>
      </c>
      <c r="G115" s="21">
        <v>-2.2102656015464905E-2</v>
      </c>
      <c r="I115" s="21">
        <v>-1.7896616865882176E-2</v>
      </c>
      <c r="J115" s="19">
        <v>46840</v>
      </c>
      <c r="K115" s="21">
        <v>4.0033750027755E-2</v>
      </c>
      <c r="L115" s="21">
        <v>3.6894786550682124E-2</v>
      </c>
      <c r="M115" s="19">
        <v>46840</v>
      </c>
      <c r="N115" s="21">
        <v>4.0033750027755E-2</v>
      </c>
      <c r="O115" s="21">
        <v>3.6894786550682124E-2</v>
      </c>
      <c r="P115" s="21">
        <v>-2.1594797118899889E-2</v>
      </c>
      <c r="R115" s="20">
        <v>-856</v>
      </c>
      <c r="S115" s="20">
        <v>0</v>
      </c>
      <c r="T115" s="20">
        <v>45984</v>
      </c>
      <c r="V115" s="19">
        <v>291609.40625</v>
      </c>
      <c r="W115" s="19">
        <v>292492.1875</v>
      </c>
      <c r="Y115" s="19">
        <v>46054.936417448982</v>
      </c>
      <c r="Z115" s="19">
        <v>45996.521409983259</v>
      </c>
      <c r="AA115" s="19">
        <v>47873.825550059133</v>
      </c>
      <c r="AB115" s="181">
        <v>295312.26237457979</v>
      </c>
    </row>
    <row r="116" spans="1:28" x14ac:dyDescent="0.2">
      <c r="A116" s="18" t="s">
        <v>235</v>
      </c>
      <c r="B116" s="18" t="s">
        <v>236</v>
      </c>
      <c r="D116" s="19">
        <v>30663</v>
      </c>
      <c r="E116" s="20">
        <v>0</v>
      </c>
      <c r="F116" s="20">
        <v>30663</v>
      </c>
      <c r="G116" s="21">
        <v>-3.7038879512456546E-3</v>
      </c>
      <c r="I116" s="21">
        <v>8.6955265171595464E-4</v>
      </c>
      <c r="J116" s="19">
        <v>31789</v>
      </c>
      <c r="K116" s="21">
        <v>3.6721781952189891E-2</v>
      </c>
      <c r="L116" s="21">
        <v>3.2790132673016226E-2</v>
      </c>
      <c r="M116" s="19">
        <v>31810</v>
      </c>
      <c r="N116" s="21">
        <v>3.7406646446857872E-2</v>
      </c>
      <c r="O116" s="21">
        <v>3.3472399897091609E-2</v>
      </c>
      <c r="P116" s="21">
        <v>-6.1903348144571879E-3</v>
      </c>
      <c r="R116" s="20">
        <v>-581</v>
      </c>
      <c r="S116" s="20">
        <v>0</v>
      </c>
      <c r="T116" s="20">
        <v>31229</v>
      </c>
      <c r="V116" s="19">
        <v>194543.78125</v>
      </c>
      <c r="W116" s="19">
        <v>195284.375</v>
      </c>
      <c r="Y116" s="19">
        <v>30776.994539249481</v>
      </c>
      <c r="Z116" s="19">
        <v>30752.98727344054</v>
      </c>
      <c r="AA116" s="19">
        <v>32008.141110260905</v>
      </c>
      <c r="AB116" s="181">
        <v>197443.93636961537</v>
      </c>
    </row>
    <row r="117" spans="1:28" ht="25.5" customHeight="1" x14ac:dyDescent="0.2">
      <c r="A117" s="22" t="s">
        <v>237</v>
      </c>
      <c r="B117" s="22" t="s">
        <v>238</v>
      </c>
      <c r="C117" s="54"/>
      <c r="D117" s="24">
        <v>160433</v>
      </c>
      <c r="E117" s="25">
        <v>0</v>
      </c>
      <c r="F117" s="25">
        <v>160433</v>
      </c>
      <c r="G117" s="26">
        <v>-7.7148600115215515E-3</v>
      </c>
      <c r="H117" s="23"/>
      <c r="I117" s="26">
        <v>-1.2890222832611098E-3</v>
      </c>
      <c r="J117" s="24">
        <v>167108</v>
      </c>
      <c r="K117" s="26">
        <v>4.1606153347503394E-2</v>
      </c>
      <c r="L117" s="26">
        <v>3.395455258968183E-2</v>
      </c>
      <c r="M117" s="24">
        <v>167129</v>
      </c>
      <c r="N117" s="26">
        <v>4.1737049110843749E-2</v>
      </c>
      <c r="O117" s="26">
        <v>3.4084486797525626E-2</v>
      </c>
      <c r="P117" s="26">
        <v>-7.7463569664184551E-3</v>
      </c>
      <c r="Q117" s="23"/>
      <c r="R117" s="25">
        <v>-3054</v>
      </c>
      <c r="S117" s="25">
        <v>0</v>
      </c>
      <c r="T117" s="25">
        <v>164075</v>
      </c>
      <c r="U117" s="23"/>
      <c r="V117" s="24">
        <v>1026880.4375</v>
      </c>
      <c r="W117" s="24">
        <v>1034479.6875</v>
      </c>
      <c r="X117" s="23"/>
      <c r="Y117" s="24">
        <v>161680.34119896506</v>
      </c>
      <c r="Z117" s="24">
        <v>161828.85750447432</v>
      </c>
      <c r="AA117" s="24">
        <v>168433.74793670949</v>
      </c>
      <c r="AB117" s="182">
        <f>SUM(AB114:AB116)</f>
        <v>1038992.6142712017</v>
      </c>
    </row>
    <row r="118" spans="1:28" x14ac:dyDescent="0.2">
      <c r="A118" s="18" t="s">
        <v>239</v>
      </c>
      <c r="B118" s="18" t="s">
        <v>240</v>
      </c>
      <c r="D118" s="19">
        <v>33275</v>
      </c>
      <c r="E118" s="20">
        <v>0</v>
      </c>
      <c r="F118" s="20">
        <v>33275</v>
      </c>
      <c r="G118" s="21">
        <v>3.2341435392802209E-2</v>
      </c>
      <c r="I118" s="21">
        <v>3.6517715225306446E-2</v>
      </c>
      <c r="J118" s="19">
        <v>34510</v>
      </c>
      <c r="K118" s="21">
        <v>3.711495116453789E-2</v>
      </c>
      <c r="L118" s="21">
        <v>3.2789768470266045E-2</v>
      </c>
      <c r="M118" s="19">
        <v>34510</v>
      </c>
      <c r="N118" s="21">
        <v>3.711495116453789E-2</v>
      </c>
      <c r="O118" s="21">
        <v>3.2789768470266045E-2</v>
      </c>
      <c r="P118" s="21">
        <v>2.8526560772501819E-2</v>
      </c>
      <c r="R118" s="20">
        <v>-630</v>
      </c>
      <c r="S118" s="20">
        <v>0</v>
      </c>
      <c r="T118" s="20">
        <v>33880</v>
      </c>
      <c r="V118" s="19">
        <v>190942.375</v>
      </c>
      <c r="W118" s="19">
        <v>191742.015625</v>
      </c>
      <c r="Y118" s="19">
        <v>32232.552970557634</v>
      </c>
      <c r="Z118" s="19">
        <v>32237.125010985979</v>
      </c>
      <c r="AA118" s="19">
        <v>33552.852513677783</v>
      </c>
      <c r="AB118" s="181">
        <v>206972.57156886128</v>
      </c>
    </row>
    <row r="119" spans="1:28" x14ac:dyDescent="0.2">
      <c r="A119" s="18" t="s">
        <v>241</v>
      </c>
      <c r="B119" s="18" t="s">
        <v>242</v>
      </c>
      <c r="D119" s="19">
        <v>27535</v>
      </c>
      <c r="E119" s="20">
        <v>0</v>
      </c>
      <c r="F119" s="20">
        <v>27535</v>
      </c>
      <c r="G119" s="21">
        <v>1.7256103480459695E-2</v>
      </c>
      <c r="I119" s="21">
        <v>2.192481024748405E-2</v>
      </c>
      <c r="J119" s="19">
        <v>28529</v>
      </c>
      <c r="K119" s="21">
        <v>3.6099509714908384E-2</v>
      </c>
      <c r="L119" s="21">
        <v>3.2807639590855642E-2</v>
      </c>
      <c r="M119" s="19">
        <v>28529</v>
      </c>
      <c r="N119" s="21">
        <v>3.6099509714908384E-2</v>
      </c>
      <c r="O119" s="21">
        <v>3.2807639590855642E-2</v>
      </c>
      <c r="P119" s="21">
        <v>1.4063708287109566E-2</v>
      </c>
      <c r="R119" s="20">
        <v>-521</v>
      </c>
      <c r="S119" s="20">
        <v>0</v>
      </c>
      <c r="T119" s="20">
        <v>28008</v>
      </c>
      <c r="V119" s="19">
        <v>180447.46875</v>
      </c>
      <c r="W119" s="19">
        <v>181022.609375</v>
      </c>
      <c r="Y119" s="19">
        <v>27067.913287314001</v>
      </c>
      <c r="Z119" s="19">
        <v>27030.1318558319</v>
      </c>
      <c r="AA119" s="19">
        <v>28133.340900434483</v>
      </c>
      <c r="AB119" s="181">
        <v>173542.02330823222</v>
      </c>
    </row>
    <row r="120" spans="1:28" x14ac:dyDescent="0.2">
      <c r="A120" s="18" t="s">
        <v>243</v>
      </c>
      <c r="B120" s="18" t="s">
        <v>244</v>
      </c>
      <c r="D120" s="19">
        <v>55132</v>
      </c>
      <c r="E120" s="20">
        <v>0</v>
      </c>
      <c r="F120" s="20">
        <v>55132</v>
      </c>
      <c r="G120" s="21">
        <v>4.8000064976114309E-2</v>
      </c>
      <c r="I120" s="21">
        <v>5.2315038069495667E-2</v>
      </c>
      <c r="J120" s="19">
        <v>57224</v>
      </c>
      <c r="K120" s="21">
        <v>3.7945294928535045E-2</v>
      </c>
      <c r="L120" s="21">
        <v>3.234844638037071E-2</v>
      </c>
      <c r="M120" s="19">
        <v>57224</v>
      </c>
      <c r="N120" s="21">
        <v>3.7945294928535045E-2</v>
      </c>
      <c r="O120" s="21">
        <v>3.234844638037071E-2</v>
      </c>
      <c r="P120" s="21">
        <v>4.3755893612488217E-2</v>
      </c>
      <c r="R120" s="20">
        <v>-1045</v>
      </c>
      <c r="S120" s="20">
        <v>0</v>
      </c>
      <c r="T120" s="20">
        <v>56179</v>
      </c>
      <c r="V120" s="19">
        <v>319072.6875</v>
      </c>
      <c r="W120" s="19">
        <v>320802.53125</v>
      </c>
      <c r="Y120" s="19">
        <v>52606.86696737614</v>
      </c>
      <c r="Z120" s="19">
        <v>52675.191941364908</v>
      </c>
      <c r="AA120" s="19">
        <v>54825.0796476416</v>
      </c>
      <c r="AB120" s="181">
        <v>338191.44636106008</v>
      </c>
    </row>
    <row r="121" spans="1:28" x14ac:dyDescent="0.2">
      <c r="A121" s="18" t="s">
        <v>245</v>
      </c>
      <c r="B121" s="18" t="s">
        <v>246</v>
      </c>
      <c r="D121" s="19">
        <v>20029</v>
      </c>
      <c r="E121" s="20">
        <v>0</v>
      </c>
      <c r="F121" s="20">
        <v>20029</v>
      </c>
      <c r="G121" s="21">
        <v>4.3854670093907755E-2</v>
      </c>
      <c r="I121" s="21">
        <v>4.8126441717816659E-2</v>
      </c>
      <c r="J121" s="19">
        <v>20747</v>
      </c>
      <c r="K121" s="21">
        <v>3.5848020370462752E-2</v>
      </c>
      <c r="L121" s="21">
        <v>3.2805181491836866E-2</v>
      </c>
      <c r="M121" s="19">
        <v>20747</v>
      </c>
      <c r="N121" s="21">
        <v>3.5848020370462752E-2</v>
      </c>
      <c r="O121" s="21">
        <v>3.2805181491836866E-2</v>
      </c>
      <c r="P121" s="21">
        <v>4.0061309739597872E-2</v>
      </c>
      <c r="R121" s="20">
        <v>-371</v>
      </c>
      <c r="S121" s="20">
        <v>0</v>
      </c>
      <c r="T121" s="20">
        <v>20376</v>
      </c>
      <c r="V121" s="19">
        <v>117911.875</v>
      </c>
      <c r="W121" s="19">
        <v>118259.265625</v>
      </c>
      <c r="Y121" s="19">
        <v>19187.53689936372</v>
      </c>
      <c r="Z121" s="19">
        <v>19165.635377987317</v>
      </c>
      <c r="AA121" s="19">
        <v>19947.862501677391</v>
      </c>
      <c r="AB121" s="181">
        <v>123049.46047705435</v>
      </c>
    </row>
    <row r="122" spans="1:28" ht="25.5" customHeight="1" x14ac:dyDescent="0.2">
      <c r="A122" s="22" t="s">
        <v>247</v>
      </c>
      <c r="B122" s="22" t="s">
        <v>248</v>
      </c>
      <c r="C122" s="54"/>
      <c r="D122" s="24">
        <v>135971</v>
      </c>
      <c r="E122" s="25">
        <v>0</v>
      </c>
      <c r="F122" s="25">
        <v>135971</v>
      </c>
      <c r="G122" s="26">
        <v>3.7195428553028265E-2</v>
      </c>
      <c r="H122" s="23"/>
      <c r="I122" s="26">
        <v>4.1519599883599767E-2</v>
      </c>
      <c r="J122" s="24">
        <v>141010</v>
      </c>
      <c r="K122" s="26">
        <v>3.7059372954526992E-2</v>
      </c>
      <c r="L122" s="26">
        <v>3.2649630843370359E-2</v>
      </c>
      <c r="M122" s="24">
        <v>141010</v>
      </c>
      <c r="N122" s="26">
        <v>3.7059372954526992E-2</v>
      </c>
      <c r="O122" s="26">
        <v>3.2649630843370359E-2</v>
      </c>
      <c r="P122" s="26">
        <v>3.3349650192187719E-2</v>
      </c>
      <c r="Q122" s="23"/>
      <c r="R122" s="25">
        <v>-2567</v>
      </c>
      <c r="S122" s="25">
        <v>0</v>
      </c>
      <c r="T122" s="25">
        <v>138443</v>
      </c>
      <c r="U122" s="23"/>
      <c r="V122" s="24">
        <v>808374.40625</v>
      </c>
      <c r="W122" s="24">
        <v>811826.421875</v>
      </c>
      <c r="X122" s="23"/>
      <c r="Y122" s="24">
        <v>131094.87012461148</v>
      </c>
      <c r="Z122" s="24">
        <v>131108.0841861701</v>
      </c>
      <c r="AA122" s="24">
        <v>136459.13556343125</v>
      </c>
      <c r="AB122" s="182">
        <f>SUM(AB118:AB121)</f>
        <v>841755.50171520794</v>
      </c>
    </row>
    <row r="123" spans="1:28" x14ac:dyDescent="0.2">
      <c r="A123" s="18" t="s">
        <v>249</v>
      </c>
      <c r="B123" s="18" t="s">
        <v>250</v>
      </c>
      <c r="D123" s="19">
        <v>13364</v>
      </c>
      <c r="E123" s="20">
        <v>0</v>
      </c>
      <c r="F123" s="20">
        <v>13364</v>
      </c>
      <c r="G123" s="21">
        <v>-8.4925552826126127E-3</v>
      </c>
      <c r="I123" s="21">
        <v>-2.19376999085652E-3</v>
      </c>
      <c r="J123" s="19">
        <v>13991</v>
      </c>
      <c r="K123" s="21">
        <v>4.6917090691409813E-2</v>
      </c>
      <c r="L123" s="21">
        <v>3.3321244465683186E-2</v>
      </c>
      <c r="M123" s="19">
        <v>14029</v>
      </c>
      <c r="N123" s="21">
        <v>4.9760550733313424E-2</v>
      </c>
      <c r="O123" s="21">
        <v>3.6127777757777757E-2</v>
      </c>
      <c r="P123" s="21">
        <v>-6.6863954053456576E-3</v>
      </c>
      <c r="R123" s="20">
        <v>-256</v>
      </c>
      <c r="S123" s="20">
        <v>0</v>
      </c>
      <c r="T123" s="20">
        <v>13773</v>
      </c>
      <c r="V123" s="19">
        <v>83501.453125</v>
      </c>
      <c r="W123" s="19">
        <v>84600.1171875</v>
      </c>
      <c r="Y123" s="19">
        <v>13478.466622919997</v>
      </c>
      <c r="Z123" s="19">
        <v>13569.604411542521</v>
      </c>
      <c r="AA123" s="19">
        <v>14123.434870022618</v>
      </c>
      <c r="AB123" s="181">
        <v>87121.166024327817</v>
      </c>
    </row>
    <row r="124" spans="1:28" x14ac:dyDescent="0.2">
      <c r="A124" s="18" t="s">
        <v>251</v>
      </c>
      <c r="B124" s="18" t="s">
        <v>252</v>
      </c>
      <c r="D124" s="19">
        <v>105982</v>
      </c>
      <c r="E124" s="20">
        <v>0</v>
      </c>
      <c r="F124" s="20">
        <v>105982</v>
      </c>
      <c r="G124" s="21">
        <v>-2.9660739310345852E-2</v>
      </c>
      <c r="I124" s="21">
        <v>-2.5996735505458668E-2</v>
      </c>
      <c r="J124" s="19">
        <v>110758</v>
      </c>
      <c r="K124" s="21">
        <v>4.5064256194448093E-2</v>
      </c>
      <c r="L124" s="21">
        <v>3.8752235828235948E-2</v>
      </c>
      <c r="M124" s="19">
        <v>110906</v>
      </c>
      <c r="N124" s="21">
        <v>4.6460719744862322E-2</v>
      </c>
      <c r="O124" s="21">
        <v>4.0140264962949423E-2</v>
      </c>
      <c r="P124" s="21">
        <v>-2.6627265925040944E-2</v>
      </c>
      <c r="R124" s="20">
        <v>-2026</v>
      </c>
      <c r="S124" s="20">
        <v>0</v>
      </c>
      <c r="T124" s="20">
        <v>108880</v>
      </c>
      <c r="V124" s="19">
        <v>705242.9375</v>
      </c>
      <c r="W124" s="19">
        <v>709528.375</v>
      </c>
      <c r="Y124" s="19">
        <v>109221.5932030565</v>
      </c>
      <c r="Z124" s="19">
        <v>109471.91640559756</v>
      </c>
      <c r="AA124" s="19">
        <v>113939.90823607678</v>
      </c>
      <c r="AB124" s="181">
        <v>702844.4393014732</v>
      </c>
    </row>
    <row r="125" spans="1:28" ht="25.5" customHeight="1" x14ac:dyDescent="0.2">
      <c r="A125" s="22" t="s">
        <v>253</v>
      </c>
      <c r="B125" s="22" t="s">
        <v>254</v>
      </c>
      <c r="C125" s="54"/>
      <c r="D125" s="24">
        <v>119346</v>
      </c>
      <c r="E125" s="25">
        <v>0</v>
      </c>
      <c r="F125" s="25">
        <v>119346</v>
      </c>
      <c r="G125" s="26">
        <v>-2.7335437576261223E-2</v>
      </c>
      <c r="H125" s="23"/>
      <c r="I125" s="26">
        <v>-2.3413600349136643E-2</v>
      </c>
      <c r="J125" s="24">
        <v>124749</v>
      </c>
      <c r="K125" s="26">
        <v>4.5271730933588161E-2</v>
      </c>
      <c r="L125" s="26">
        <v>3.8184906552996667E-2</v>
      </c>
      <c r="M125" s="24">
        <v>124935</v>
      </c>
      <c r="N125" s="26">
        <v>4.6830224724749847E-2</v>
      </c>
      <c r="O125" s="26">
        <v>3.9732833932124789E-2</v>
      </c>
      <c r="P125" s="26">
        <v>-2.442809183505068E-2</v>
      </c>
      <c r="Q125" s="23"/>
      <c r="R125" s="25">
        <v>-2282</v>
      </c>
      <c r="S125" s="25">
        <v>0</v>
      </c>
      <c r="T125" s="25">
        <v>122653</v>
      </c>
      <c r="U125" s="23"/>
      <c r="V125" s="24">
        <v>788744.390625</v>
      </c>
      <c r="W125" s="24">
        <v>794128.4921875</v>
      </c>
      <c r="X125" s="23"/>
      <c r="Y125" s="24">
        <v>122700.0598259765</v>
      </c>
      <c r="Z125" s="24">
        <v>123041.52081714007</v>
      </c>
      <c r="AA125" s="24">
        <v>128063.3431060994</v>
      </c>
      <c r="AB125" s="182">
        <f>SUM(AB123:AB124)</f>
        <v>789965.60532580107</v>
      </c>
    </row>
    <row r="126" spans="1:28" ht="25.5" customHeight="1" x14ac:dyDescent="0.2">
      <c r="A126" s="22" t="s">
        <v>255</v>
      </c>
      <c r="B126" s="22" t="s">
        <v>256</v>
      </c>
      <c r="C126" s="54"/>
      <c r="D126" s="24">
        <v>1779437</v>
      </c>
      <c r="E126" s="25">
        <v>0</v>
      </c>
      <c r="F126" s="25">
        <v>1779437</v>
      </c>
      <c r="G126" s="26">
        <v>3.9814009452365795E-4</v>
      </c>
      <c r="H126" s="23"/>
      <c r="I126" s="26">
        <v>5.7640371294582771E-3</v>
      </c>
      <c r="J126" s="24">
        <v>1849691</v>
      </c>
      <c r="K126" s="26">
        <v>3.948102686411481E-2</v>
      </c>
      <c r="L126" s="26">
        <v>3.4116380652452039E-2</v>
      </c>
      <c r="M126" s="24">
        <v>1851349</v>
      </c>
      <c r="N126" s="26">
        <v>4.0412782245170753E-2</v>
      </c>
      <c r="O126" s="26">
        <v>3.5043327347398234E-2</v>
      </c>
      <c r="P126" s="26">
        <v>1.8765074360005407E-4</v>
      </c>
      <c r="Q126" s="23"/>
      <c r="R126" s="25">
        <v>-33815</v>
      </c>
      <c r="S126" s="25">
        <v>297</v>
      </c>
      <c r="T126" s="25">
        <v>1817831</v>
      </c>
      <c r="U126" s="23"/>
      <c r="V126" s="24">
        <v>11272593.8359375</v>
      </c>
      <c r="W126" s="24">
        <v>11331072.2421875</v>
      </c>
      <c r="X126" s="23"/>
      <c r="Y126" s="24">
        <v>1778728.8167407711</v>
      </c>
      <c r="Z126" s="24">
        <v>1778417.2545508645</v>
      </c>
      <c r="AA126" s="24">
        <v>1851001.6581624409</v>
      </c>
      <c r="AB126" s="182">
        <f>AB125+AB122+AB117+AB113+AB111+AB106+AB102+AB95+AB90+AB88+AB85</f>
        <v>11418003.074758954</v>
      </c>
    </row>
    <row r="127" spans="1:28" x14ac:dyDescent="0.2">
      <c r="A127" s="18" t="s">
        <v>257</v>
      </c>
      <c r="B127" s="18" t="s">
        <v>258</v>
      </c>
      <c r="D127" s="19">
        <v>150680</v>
      </c>
      <c r="E127" s="20">
        <v>0</v>
      </c>
      <c r="F127" s="20">
        <v>150680</v>
      </c>
      <c r="G127" s="21">
        <v>8.0448453045911528E-3</v>
      </c>
      <c r="I127" s="21">
        <v>1.2512510237461916E-2</v>
      </c>
      <c r="J127" s="19">
        <v>156307</v>
      </c>
      <c r="K127" s="21">
        <v>3.73440403504115E-2</v>
      </c>
      <c r="L127" s="21">
        <v>3.2798620957151803E-2</v>
      </c>
      <c r="M127" s="19">
        <v>156307</v>
      </c>
      <c r="N127" s="21">
        <v>3.73440403504115E-2</v>
      </c>
      <c r="O127" s="21">
        <v>3.2798620957151803E-2</v>
      </c>
      <c r="P127" s="21">
        <v>4.7150384901972764E-3</v>
      </c>
      <c r="R127" s="20">
        <v>-2856</v>
      </c>
      <c r="S127" s="20">
        <v>575</v>
      </c>
      <c r="T127" s="20">
        <v>154026</v>
      </c>
      <c r="V127" s="19">
        <v>988083.5</v>
      </c>
      <c r="W127" s="19">
        <v>992432.125</v>
      </c>
      <c r="Y127" s="19">
        <v>149477.47682244284</v>
      </c>
      <c r="Z127" s="19">
        <v>149472.87243451423</v>
      </c>
      <c r="AA127" s="19">
        <v>155573.46512388752</v>
      </c>
      <c r="AB127" s="181">
        <v>959663.26950721967</v>
      </c>
    </row>
    <row r="128" spans="1:28" ht="25.5" customHeight="1" x14ac:dyDescent="0.2">
      <c r="A128" s="22" t="s">
        <v>259</v>
      </c>
      <c r="B128" s="22" t="s">
        <v>260</v>
      </c>
      <c r="C128" s="54"/>
      <c r="D128" s="24">
        <v>150680</v>
      </c>
      <c r="E128" s="25">
        <v>0</v>
      </c>
      <c r="F128" s="25">
        <v>150680</v>
      </c>
      <c r="G128" s="26">
        <v>8.0448453045911528E-3</v>
      </c>
      <c r="H128" s="23"/>
      <c r="I128" s="26">
        <v>1.2512510237461916E-2</v>
      </c>
      <c r="J128" s="24">
        <v>156307</v>
      </c>
      <c r="K128" s="26">
        <v>3.73440403504115E-2</v>
      </c>
      <c r="L128" s="26">
        <v>3.2798620957151803E-2</v>
      </c>
      <c r="M128" s="24">
        <v>156307</v>
      </c>
      <c r="N128" s="26">
        <v>3.73440403504115E-2</v>
      </c>
      <c r="O128" s="26">
        <v>3.2798620957151803E-2</v>
      </c>
      <c r="P128" s="26">
        <v>4.7150384901972764E-3</v>
      </c>
      <c r="Q128" s="23"/>
      <c r="R128" s="25">
        <v>-2856</v>
      </c>
      <c r="S128" s="25">
        <v>575</v>
      </c>
      <c r="T128" s="25">
        <v>154026</v>
      </c>
      <c r="U128" s="23"/>
      <c r="V128" s="24">
        <v>988083.5</v>
      </c>
      <c r="W128" s="24">
        <v>992432.125</v>
      </c>
      <c r="X128" s="23"/>
      <c r="Y128" s="24">
        <v>149477.47682244284</v>
      </c>
      <c r="Z128" s="24">
        <v>149472.87243451423</v>
      </c>
      <c r="AA128" s="24">
        <v>155573.46512388752</v>
      </c>
      <c r="AB128" s="182">
        <f>AB127</f>
        <v>959663.26950721967</v>
      </c>
    </row>
    <row r="129" spans="1:28" x14ac:dyDescent="0.2">
      <c r="A129" s="18" t="s">
        <v>261</v>
      </c>
      <c r="B129" s="18" t="s">
        <v>262</v>
      </c>
      <c r="D129" s="19">
        <v>41166</v>
      </c>
      <c r="E129" s="20">
        <v>0</v>
      </c>
      <c r="F129" s="20">
        <v>41166</v>
      </c>
      <c r="G129" s="21">
        <v>-1.8259884699782458E-2</v>
      </c>
      <c r="I129" s="21">
        <v>-1.3934914321453218E-2</v>
      </c>
      <c r="J129" s="19">
        <v>42779</v>
      </c>
      <c r="K129" s="21">
        <v>3.9182820774425586E-2</v>
      </c>
      <c r="L129" s="21">
        <v>3.5998716154747035E-2</v>
      </c>
      <c r="M129" s="19">
        <v>42945</v>
      </c>
      <c r="N129" s="21">
        <v>4.3215274741291276E-2</v>
      </c>
      <c r="O129" s="21">
        <v>4.0018814494625854E-2</v>
      </c>
      <c r="P129" s="21">
        <v>-1.4688315001268215E-2</v>
      </c>
      <c r="R129" s="20">
        <v>-785</v>
      </c>
      <c r="S129" s="20">
        <v>0</v>
      </c>
      <c r="T129" s="20">
        <v>42160</v>
      </c>
      <c r="V129" s="19">
        <v>242885.5625</v>
      </c>
      <c r="W129" s="19">
        <v>243632.0625</v>
      </c>
      <c r="Y129" s="19">
        <v>41931.667412216702</v>
      </c>
      <c r="Z129" s="19">
        <v>41876.061543246899</v>
      </c>
      <c r="AA129" s="19">
        <v>43585.193044833599</v>
      </c>
      <c r="AB129" s="181">
        <v>268857.60258794925</v>
      </c>
    </row>
    <row r="130" spans="1:28" x14ac:dyDescent="0.2">
      <c r="A130" s="18" t="s">
        <v>263</v>
      </c>
      <c r="B130" s="18" t="s">
        <v>264</v>
      </c>
      <c r="D130" s="19">
        <v>33666</v>
      </c>
      <c r="E130" s="20">
        <v>0</v>
      </c>
      <c r="F130" s="20">
        <v>33666</v>
      </c>
      <c r="G130" s="21">
        <v>1.4120656164455792E-2</v>
      </c>
      <c r="I130" s="21">
        <v>1.8055047955717773E-2</v>
      </c>
      <c r="J130" s="19">
        <v>34918</v>
      </c>
      <c r="K130" s="21">
        <v>3.7188855224856043E-2</v>
      </c>
      <c r="L130" s="21">
        <v>3.2788728608541318E-2</v>
      </c>
      <c r="M130" s="19">
        <v>34918</v>
      </c>
      <c r="N130" s="21">
        <v>3.7188855224856043E-2</v>
      </c>
      <c r="O130" s="21">
        <v>3.2788728608541318E-2</v>
      </c>
      <c r="P130" s="21">
        <v>1.0205216470221323E-2</v>
      </c>
      <c r="R130" s="20">
        <v>-638</v>
      </c>
      <c r="S130" s="20">
        <v>0</v>
      </c>
      <c r="T130" s="20">
        <v>34280</v>
      </c>
      <c r="V130" s="19">
        <v>176687.609375</v>
      </c>
      <c r="W130" s="19">
        <v>177440.375</v>
      </c>
      <c r="Y130" s="19">
        <v>33197.233283196751</v>
      </c>
      <c r="Z130" s="19">
        <v>33209.826705194711</v>
      </c>
      <c r="AA130" s="19">
        <v>34565.254099565725</v>
      </c>
      <c r="AB130" s="181">
        <v>213217.62508871334</v>
      </c>
    </row>
    <row r="131" spans="1:28" x14ac:dyDescent="0.2">
      <c r="A131" s="18" t="s">
        <v>265</v>
      </c>
      <c r="B131" s="18" t="s">
        <v>266</v>
      </c>
      <c r="D131" s="19">
        <v>36617</v>
      </c>
      <c r="E131" s="20">
        <v>0</v>
      </c>
      <c r="F131" s="20">
        <v>36617</v>
      </c>
      <c r="G131" s="21">
        <v>5.028796514468481E-2</v>
      </c>
      <c r="I131" s="21">
        <v>5.6593943840905103E-2</v>
      </c>
      <c r="J131" s="19">
        <v>37929</v>
      </c>
      <c r="K131" s="21">
        <v>3.5830352022284684E-2</v>
      </c>
      <c r="L131" s="21">
        <v>3.150869111709742E-2</v>
      </c>
      <c r="M131" s="19">
        <v>37929</v>
      </c>
      <c r="N131" s="21">
        <v>3.5830352022284684E-2</v>
      </c>
      <c r="O131" s="21">
        <v>3.150869111709742E-2</v>
      </c>
      <c r="P131" s="21">
        <v>4.7147509447659885E-2</v>
      </c>
      <c r="R131" s="20">
        <v>-693</v>
      </c>
      <c r="S131" s="20">
        <v>0</v>
      </c>
      <c r="T131" s="20">
        <v>37236</v>
      </c>
      <c r="V131" s="19">
        <v>240052.09375</v>
      </c>
      <c r="W131" s="19">
        <v>241057.828125</v>
      </c>
      <c r="Y131" s="19">
        <v>34863.771856088766</v>
      </c>
      <c r="Z131" s="19">
        <v>34800.892667197884</v>
      </c>
      <c r="AA131" s="19">
        <v>36221.257900910685</v>
      </c>
      <c r="AB131" s="181">
        <v>223432.77341782948</v>
      </c>
    </row>
    <row r="132" spans="1:28" x14ac:dyDescent="0.2">
      <c r="A132" s="18" t="s">
        <v>267</v>
      </c>
      <c r="B132" s="18" t="s">
        <v>268</v>
      </c>
      <c r="D132" s="19">
        <v>39440</v>
      </c>
      <c r="E132" s="20">
        <v>0</v>
      </c>
      <c r="F132" s="20">
        <v>39440</v>
      </c>
      <c r="G132" s="21">
        <v>1.0873018067547591E-3</v>
      </c>
      <c r="I132" s="21">
        <v>5.8600341501133801E-3</v>
      </c>
      <c r="J132" s="19">
        <v>41079</v>
      </c>
      <c r="K132" s="21">
        <v>4.1556795131845847E-2</v>
      </c>
      <c r="L132" s="21">
        <v>3.2811611363512183E-2</v>
      </c>
      <c r="M132" s="19">
        <v>41079</v>
      </c>
      <c r="N132" s="21">
        <v>4.1556795131845847E-2</v>
      </c>
      <c r="O132" s="21">
        <v>3.2811611363512183E-2</v>
      </c>
      <c r="P132" s="21">
        <v>-1.8736519918521877E-3</v>
      </c>
      <c r="R132" s="20">
        <v>-751</v>
      </c>
      <c r="S132" s="20">
        <v>0</v>
      </c>
      <c r="T132" s="20">
        <v>40328</v>
      </c>
      <c r="V132" s="19">
        <v>236620.125</v>
      </c>
      <c r="W132" s="19">
        <v>238623.671875</v>
      </c>
      <c r="Y132" s="19">
        <v>39397.16339306171</v>
      </c>
      <c r="Z132" s="19">
        <v>39542.233687503438</v>
      </c>
      <c r="AA132" s="19">
        <v>41156.112231659739</v>
      </c>
      <c r="AB132" s="181">
        <v>253873.6872190182</v>
      </c>
    </row>
    <row r="133" spans="1:28" x14ac:dyDescent="0.2">
      <c r="A133" s="18" t="s">
        <v>269</v>
      </c>
      <c r="B133" s="18" t="s">
        <v>270</v>
      </c>
      <c r="D133" s="19">
        <v>34024</v>
      </c>
      <c r="E133" s="20">
        <v>0</v>
      </c>
      <c r="F133" s="20">
        <v>34024</v>
      </c>
      <c r="G133" s="21">
        <v>9.155180457697254E-3</v>
      </c>
      <c r="I133" s="21">
        <v>1.3667530512465831E-2</v>
      </c>
      <c r="J133" s="19">
        <v>35319</v>
      </c>
      <c r="K133" s="21">
        <v>3.8061368445802879E-2</v>
      </c>
      <c r="L133" s="21">
        <v>3.2813314673873828E-2</v>
      </c>
      <c r="M133" s="19">
        <v>35319</v>
      </c>
      <c r="N133" s="21">
        <v>3.8061368445802879E-2</v>
      </c>
      <c r="O133" s="21">
        <v>3.2813314673873828E-2</v>
      </c>
      <c r="P133" s="21">
        <v>5.8754743004187926E-3</v>
      </c>
      <c r="R133" s="20">
        <v>-645</v>
      </c>
      <c r="S133" s="20">
        <v>0</v>
      </c>
      <c r="T133" s="20">
        <v>34674</v>
      </c>
      <c r="V133" s="19">
        <v>179520.9375</v>
      </c>
      <c r="W133" s="19">
        <v>180433.140625</v>
      </c>
      <c r="Y133" s="19">
        <v>33715.33006902723</v>
      </c>
      <c r="Z133" s="19">
        <v>33735.801693788628</v>
      </c>
      <c r="AA133" s="19">
        <v>35112.69625553221</v>
      </c>
      <c r="AB133" s="181">
        <v>216594.55140993732</v>
      </c>
    </row>
    <row r="134" spans="1:28" ht="25.5" customHeight="1" x14ac:dyDescent="0.2">
      <c r="A134" s="22" t="s">
        <v>271</v>
      </c>
      <c r="B134" s="22" t="s">
        <v>272</v>
      </c>
      <c r="C134" s="54"/>
      <c r="D134" s="24">
        <v>184913</v>
      </c>
      <c r="E134" s="25">
        <v>0</v>
      </c>
      <c r="F134" s="25">
        <v>184913</v>
      </c>
      <c r="G134" s="26">
        <v>9.8732003349084607E-3</v>
      </c>
      <c r="H134" s="23"/>
      <c r="I134" s="26">
        <v>1.4631380008273576E-2</v>
      </c>
      <c r="J134" s="24">
        <v>192024</v>
      </c>
      <c r="K134" s="26">
        <v>3.8455922514912366E-2</v>
      </c>
      <c r="L134" s="26">
        <v>3.3249413802530325E-2</v>
      </c>
      <c r="M134" s="24">
        <v>192190</v>
      </c>
      <c r="N134" s="26">
        <v>3.935364198298652E-2</v>
      </c>
      <c r="O134" s="26">
        <v>3.4142632372559323E-2</v>
      </c>
      <c r="P134" s="26">
        <v>8.1277921402256315E-3</v>
      </c>
      <c r="Q134" s="23"/>
      <c r="R134" s="25">
        <v>-3512</v>
      </c>
      <c r="S134" s="25">
        <v>0</v>
      </c>
      <c r="T134" s="25">
        <v>188678</v>
      </c>
      <c r="U134" s="23"/>
      <c r="V134" s="24">
        <v>1075766.328125</v>
      </c>
      <c r="W134" s="24">
        <v>1081187.078125</v>
      </c>
      <c r="X134" s="23"/>
      <c r="Y134" s="24">
        <v>183105.16601359114</v>
      </c>
      <c r="Z134" s="24">
        <v>183164.81629693153</v>
      </c>
      <c r="AA134" s="24">
        <v>190640.51353250197</v>
      </c>
      <c r="AB134" s="182">
        <f>SUM(AB129:AB133)</f>
        <v>1175976.2397234477</v>
      </c>
    </row>
    <row r="135" spans="1:28" x14ac:dyDescent="0.2">
      <c r="A135" s="18" t="s">
        <v>273</v>
      </c>
      <c r="B135" s="18" t="s">
        <v>274</v>
      </c>
      <c r="D135" s="19">
        <v>66546</v>
      </c>
      <c r="E135" s="20">
        <v>0</v>
      </c>
      <c r="F135" s="20">
        <v>66546</v>
      </c>
      <c r="G135" s="21">
        <v>-1.7154542372919135E-2</v>
      </c>
      <c r="I135" s="21">
        <v>-1.4001743642961806E-2</v>
      </c>
      <c r="J135" s="19">
        <v>69255</v>
      </c>
      <c r="K135" s="21">
        <v>4.0708682715715483E-2</v>
      </c>
      <c r="L135" s="21">
        <v>3.5999864876804288E-2</v>
      </c>
      <c r="M135" s="19">
        <v>69300</v>
      </c>
      <c r="N135" s="21">
        <v>4.1384906681092737E-2</v>
      </c>
      <c r="O135" s="21">
        <v>3.667302918146742E-2</v>
      </c>
      <c r="P135" s="21">
        <v>-1.7924668555137857E-2</v>
      </c>
      <c r="R135" s="20">
        <v>-1266</v>
      </c>
      <c r="S135" s="20">
        <v>168</v>
      </c>
      <c r="T135" s="20">
        <v>68202</v>
      </c>
      <c r="V135" s="19">
        <v>415892.8125</v>
      </c>
      <c r="W135" s="19">
        <v>417783.125</v>
      </c>
      <c r="Y135" s="19">
        <v>67707.491023730632</v>
      </c>
      <c r="Z135" s="19">
        <v>67797.751047084021</v>
      </c>
      <c r="AA135" s="19">
        <v>70564.851576144894</v>
      </c>
      <c r="AB135" s="181">
        <v>435283.07428216463</v>
      </c>
    </row>
    <row r="136" spans="1:28" x14ac:dyDescent="0.2">
      <c r="A136" s="18" t="s">
        <v>275</v>
      </c>
      <c r="B136" s="18" t="s">
        <v>276</v>
      </c>
      <c r="D136" s="19">
        <v>59007</v>
      </c>
      <c r="E136" s="20">
        <v>0</v>
      </c>
      <c r="F136" s="20">
        <v>59007</v>
      </c>
      <c r="G136" s="21">
        <v>-1.1868715142733577E-2</v>
      </c>
      <c r="I136" s="21">
        <v>-6.3937186292235548E-3</v>
      </c>
      <c r="J136" s="19">
        <v>61595</v>
      </c>
      <c r="K136" s="21">
        <v>4.3859203145389491E-2</v>
      </c>
      <c r="L136" s="21">
        <v>3.4256480275424162E-2</v>
      </c>
      <c r="M136" s="19">
        <v>61670</v>
      </c>
      <c r="N136" s="21">
        <v>4.5130238785228816E-2</v>
      </c>
      <c r="O136" s="21">
        <v>3.5515823339319796E-2</v>
      </c>
      <c r="P136" s="21">
        <v>-1.1451632022378644E-2</v>
      </c>
      <c r="R136" s="20">
        <v>-1127</v>
      </c>
      <c r="S136" s="20">
        <v>0</v>
      </c>
      <c r="T136" s="20">
        <v>60543</v>
      </c>
      <c r="V136" s="19">
        <v>365919.3125</v>
      </c>
      <c r="W136" s="19">
        <v>369316.75</v>
      </c>
      <c r="Y136" s="19">
        <v>59715.749216991389</v>
      </c>
      <c r="Z136" s="19">
        <v>59938.087375209019</v>
      </c>
      <c r="AA136" s="19">
        <v>62384.403229722469</v>
      </c>
      <c r="AB136" s="181">
        <v>384821.53959878458</v>
      </c>
    </row>
    <row r="137" spans="1:28" x14ac:dyDescent="0.2">
      <c r="A137" s="18" t="s">
        <v>277</v>
      </c>
      <c r="B137" s="18" t="s">
        <v>278</v>
      </c>
      <c r="D137" s="19">
        <v>41547</v>
      </c>
      <c r="E137" s="20">
        <v>0</v>
      </c>
      <c r="F137" s="20">
        <v>41547</v>
      </c>
      <c r="G137" s="21">
        <v>1.5537003291310469E-3</v>
      </c>
      <c r="I137" s="21">
        <v>4.966379823718281E-3</v>
      </c>
      <c r="J137" s="19">
        <v>43131</v>
      </c>
      <c r="K137" s="21">
        <v>3.8125496425734706E-2</v>
      </c>
      <c r="L137" s="21">
        <v>3.2792891489372256E-2</v>
      </c>
      <c r="M137" s="19">
        <v>43177</v>
      </c>
      <c r="N137" s="21">
        <v>3.9232676246178988E-2</v>
      </c>
      <c r="O137" s="21">
        <v>3.3894383989163668E-2</v>
      </c>
      <c r="P137" s="21">
        <v>-1.7149555161812824E-3</v>
      </c>
      <c r="R137" s="20">
        <v>-789</v>
      </c>
      <c r="S137" s="20">
        <v>137</v>
      </c>
      <c r="T137" s="20">
        <v>42525</v>
      </c>
      <c r="V137" s="19">
        <v>256610.453125</v>
      </c>
      <c r="W137" s="19">
        <v>257935.40625</v>
      </c>
      <c r="Y137" s="19">
        <v>41482.54855066364</v>
      </c>
      <c r="Z137" s="19">
        <v>41555.140426775972</v>
      </c>
      <c r="AA137" s="19">
        <v>43251.173839156778</v>
      </c>
      <c r="AB137" s="181">
        <v>266797.18719035713</v>
      </c>
    </row>
    <row r="138" spans="1:28" ht="25.5" customHeight="1" x14ac:dyDescent="0.2">
      <c r="A138" s="22" t="s">
        <v>279</v>
      </c>
      <c r="B138" s="22" t="s">
        <v>280</v>
      </c>
      <c r="C138" s="54"/>
      <c r="D138" s="24">
        <v>167100</v>
      </c>
      <c r="E138" s="25">
        <v>0</v>
      </c>
      <c r="F138" s="25">
        <v>167100</v>
      </c>
      <c r="G138" s="26">
        <v>-1.0691100668053344E-2</v>
      </c>
      <c r="H138" s="23"/>
      <c r="I138" s="26">
        <v>-6.656477074648226E-3</v>
      </c>
      <c r="J138" s="24">
        <v>173981</v>
      </c>
      <c r="K138" s="26">
        <v>4.1178934769598996E-2</v>
      </c>
      <c r="L138" s="26">
        <v>3.4590633571385254E-2</v>
      </c>
      <c r="M138" s="24">
        <v>174147</v>
      </c>
      <c r="N138" s="26">
        <v>4.2172351885098713E-2</v>
      </c>
      <c r="O138" s="26">
        <v>3.5577764609675988E-2</v>
      </c>
      <c r="P138" s="26">
        <v>-1.1653936717492375E-2</v>
      </c>
      <c r="Q138" s="23"/>
      <c r="R138" s="25">
        <v>-3182</v>
      </c>
      <c r="S138" s="25">
        <v>305</v>
      </c>
      <c r="T138" s="25">
        <v>171270</v>
      </c>
      <c r="U138" s="23"/>
      <c r="V138" s="24">
        <v>1038422.578125</v>
      </c>
      <c r="W138" s="24">
        <v>1045035.28125</v>
      </c>
      <c r="X138" s="23"/>
      <c r="Y138" s="24">
        <v>168905.78879138565</v>
      </c>
      <c r="Z138" s="24">
        <v>169290.97884906901</v>
      </c>
      <c r="AA138" s="24">
        <v>176200.42864502413</v>
      </c>
      <c r="AB138" s="182">
        <f>SUM(AB135:AB137)</f>
        <v>1086901.8010713062</v>
      </c>
    </row>
    <row r="139" spans="1:28" x14ac:dyDescent="0.2">
      <c r="A139" s="18" t="s">
        <v>281</v>
      </c>
      <c r="B139" s="18" t="s">
        <v>282</v>
      </c>
      <c r="D139" s="19">
        <v>75889</v>
      </c>
      <c r="E139" s="20">
        <v>0</v>
      </c>
      <c r="F139" s="20">
        <v>75889</v>
      </c>
      <c r="G139" s="21">
        <v>4.2813108155348445E-4</v>
      </c>
      <c r="I139" s="21">
        <v>5.786711165098879E-3</v>
      </c>
      <c r="J139" s="19">
        <v>79205</v>
      </c>
      <c r="K139" s="21">
        <v>4.369539722489435E-2</v>
      </c>
      <c r="L139" s="21">
        <v>3.2799944808137749E-2</v>
      </c>
      <c r="M139" s="19">
        <v>79387</v>
      </c>
      <c r="N139" s="21">
        <v>4.6093636758950618E-2</v>
      </c>
      <c r="O139" s="21">
        <v>3.5173148393202958E-2</v>
      </c>
      <c r="P139" s="21">
        <v>3.3565114058542456E-4</v>
      </c>
      <c r="R139" s="20">
        <v>-1450</v>
      </c>
      <c r="S139" s="20">
        <v>0</v>
      </c>
      <c r="T139" s="20">
        <v>77937</v>
      </c>
      <c r="V139" s="19">
        <v>503442.40625</v>
      </c>
      <c r="W139" s="19">
        <v>508753.4375</v>
      </c>
      <c r="Y139" s="19">
        <v>75856.523464566228</v>
      </c>
      <c r="Z139" s="19">
        <v>76248.358589844356</v>
      </c>
      <c r="AA139" s="19">
        <v>79360.362603774774</v>
      </c>
      <c r="AB139" s="181">
        <v>489538.65612602542</v>
      </c>
    </row>
    <row r="140" spans="1:28" x14ac:dyDescent="0.2">
      <c r="A140" s="18" t="s">
        <v>283</v>
      </c>
      <c r="B140" s="18" t="s">
        <v>284</v>
      </c>
      <c r="D140" s="19">
        <v>36750</v>
      </c>
      <c r="E140" s="20">
        <v>0</v>
      </c>
      <c r="F140" s="20">
        <v>36750</v>
      </c>
      <c r="G140" s="21">
        <v>-1.2056171477503597E-3</v>
      </c>
      <c r="I140" s="21">
        <v>5.235863423364906E-3</v>
      </c>
      <c r="J140" s="19">
        <v>38188</v>
      </c>
      <c r="K140" s="21">
        <v>3.9129251700680268E-2</v>
      </c>
      <c r="L140" s="21">
        <v>3.2794997123239522E-2</v>
      </c>
      <c r="M140" s="19">
        <v>38235</v>
      </c>
      <c r="N140" s="21">
        <v>4.0408163265306163E-2</v>
      </c>
      <c r="O140" s="21">
        <v>3.4066112784305824E-2</v>
      </c>
      <c r="P140" s="21">
        <v>-1.2814049452112286E-3</v>
      </c>
      <c r="R140" s="20">
        <v>-699</v>
      </c>
      <c r="S140" s="20">
        <v>0</v>
      </c>
      <c r="T140" s="20">
        <v>37536</v>
      </c>
      <c r="V140" s="19">
        <v>241516.59375</v>
      </c>
      <c r="W140" s="19">
        <v>242997.84375</v>
      </c>
      <c r="Y140" s="19">
        <v>36794.359911249499</v>
      </c>
      <c r="Z140" s="19">
        <v>36782.802392083409</v>
      </c>
      <c r="AA140" s="19">
        <v>38284.05738045006</v>
      </c>
      <c r="AB140" s="181">
        <v>236157.2627212987</v>
      </c>
    </row>
    <row r="141" spans="1:28" x14ac:dyDescent="0.2">
      <c r="A141" s="18" t="s">
        <v>285</v>
      </c>
      <c r="B141" s="18" t="s">
        <v>286</v>
      </c>
      <c r="D141" s="19">
        <v>42428</v>
      </c>
      <c r="E141" s="20">
        <v>0</v>
      </c>
      <c r="F141" s="20">
        <v>42428</v>
      </c>
      <c r="G141" s="21">
        <v>-2.8323863152574513E-2</v>
      </c>
      <c r="I141" s="21">
        <v>-2.461180972708743E-2</v>
      </c>
      <c r="J141" s="19">
        <v>44418</v>
      </c>
      <c r="K141" s="21">
        <v>4.6902988592439021E-2</v>
      </c>
      <c r="L141" s="21">
        <v>3.8442624670900427E-2</v>
      </c>
      <c r="M141" s="19">
        <v>44454</v>
      </c>
      <c r="N141" s="21">
        <v>4.7751484868483018E-2</v>
      </c>
      <c r="O141" s="21">
        <v>3.9284263972268141E-2</v>
      </c>
      <c r="P141" s="21">
        <v>-2.6045429225938443E-2</v>
      </c>
      <c r="R141" s="20">
        <v>-812</v>
      </c>
      <c r="S141" s="20">
        <v>0</v>
      </c>
      <c r="T141" s="20">
        <v>43642</v>
      </c>
      <c r="V141" s="19">
        <v>305531.875</v>
      </c>
      <c r="W141" s="19">
        <v>308021.09375</v>
      </c>
      <c r="Y141" s="19">
        <v>43664.754531953819</v>
      </c>
      <c r="Z141" s="19">
        <v>43852.968863305832</v>
      </c>
      <c r="AA141" s="19">
        <v>45642.785951165744</v>
      </c>
      <c r="AB141" s="181">
        <v>281549.97486514412</v>
      </c>
    </row>
    <row r="142" spans="1:28" ht="25.5" customHeight="1" x14ac:dyDescent="0.2">
      <c r="A142" s="22" t="s">
        <v>287</v>
      </c>
      <c r="B142" s="22" t="s">
        <v>288</v>
      </c>
      <c r="C142" s="54"/>
      <c r="D142" s="24">
        <v>155067</v>
      </c>
      <c r="E142" s="25">
        <v>0</v>
      </c>
      <c r="F142" s="25">
        <v>155067</v>
      </c>
      <c r="G142" s="26">
        <v>-7.9879270204958885E-3</v>
      </c>
      <c r="H142" s="23"/>
      <c r="I142" s="26">
        <v>-2.8495675026795064E-3</v>
      </c>
      <c r="J142" s="24">
        <v>161811</v>
      </c>
      <c r="K142" s="26">
        <v>4.3490878136547506E-2</v>
      </c>
      <c r="L142" s="26">
        <v>3.4351971694091432E-2</v>
      </c>
      <c r="M142" s="24">
        <v>162076</v>
      </c>
      <c r="N142" s="26">
        <v>4.5199816853360053E-2</v>
      </c>
      <c r="O142" s="26">
        <v>3.6045943503788758E-2</v>
      </c>
      <c r="P142" s="26">
        <v>-7.4176413788954454E-3</v>
      </c>
      <c r="Q142" s="23"/>
      <c r="R142" s="25">
        <v>-2961</v>
      </c>
      <c r="S142" s="25">
        <v>0</v>
      </c>
      <c r="T142" s="25">
        <v>159115</v>
      </c>
      <c r="U142" s="23"/>
      <c r="V142" s="24">
        <v>1050490.875</v>
      </c>
      <c r="W142" s="24">
        <v>1059772.375</v>
      </c>
      <c r="X142" s="23"/>
      <c r="Y142" s="24">
        <v>156315.63790776953</v>
      </c>
      <c r="Z142" s="24">
        <v>156884.12984523361</v>
      </c>
      <c r="AA142" s="24">
        <v>163287.20593539058</v>
      </c>
      <c r="AB142" s="182">
        <f>SUM(AB139:AB141)</f>
        <v>1007245.8937124682</v>
      </c>
    </row>
    <row r="143" spans="1:28" x14ac:dyDescent="0.2">
      <c r="A143" s="18" t="s">
        <v>289</v>
      </c>
      <c r="B143" s="18" t="s">
        <v>290</v>
      </c>
      <c r="D143" s="19">
        <v>88959</v>
      </c>
      <c r="E143" s="20">
        <v>0</v>
      </c>
      <c r="F143" s="20">
        <v>88959</v>
      </c>
      <c r="G143" s="21">
        <v>7.4803592845773537E-4</v>
      </c>
      <c r="I143" s="21">
        <v>6.0870402343076169E-3</v>
      </c>
      <c r="J143" s="19">
        <v>92558</v>
      </c>
      <c r="K143" s="21">
        <v>4.0456839667712075E-2</v>
      </c>
      <c r="L143" s="21">
        <v>3.2801288178306853E-2</v>
      </c>
      <c r="M143" s="19">
        <v>92756</v>
      </c>
      <c r="N143" s="21">
        <v>4.268258411178194E-2</v>
      </c>
      <c r="O143" s="21">
        <v>3.5010655872718122E-2</v>
      </c>
      <c r="P143" s="21">
        <v>4.7728159772630896E-4</v>
      </c>
      <c r="R143" s="20">
        <v>-1695</v>
      </c>
      <c r="S143" s="20">
        <v>0</v>
      </c>
      <c r="T143" s="20">
        <v>91061</v>
      </c>
      <c r="V143" s="19">
        <v>617798</v>
      </c>
      <c r="W143" s="19">
        <v>622377.375</v>
      </c>
      <c r="Y143" s="19">
        <v>88892.505212330565</v>
      </c>
      <c r="Z143" s="19">
        <v>89076.190646250965</v>
      </c>
      <c r="AA143" s="19">
        <v>92711.750387646971</v>
      </c>
      <c r="AB143" s="181">
        <v>571897.40826236387</v>
      </c>
    </row>
    <row r="144" spans="1:28" x14ac:dyDescent="0.2">
      <c r="A144" s="18" t="s">
        <v>291</v>
      </c>
      <c r="B144" s="18" t="s">
        <v>292</v>
      </c>
      <c r="D144" s="19">
        <v>94291</v>
      </c>
      <c r="E144" s="20">
        <v>0</v>
      </c>
      <c r="F144" s="20">
        <v>94291</v>
      </c>
      <c r="G144" s="21">
        <v>1.0137204206550621E-4</v>
      </c>
      <c r="I144" s="21">
        <v>5.2285082706386987E-3</v>
      </c>
      <c r="J144" s="19">
        <v>98026</v>
      </c>
      <c r="K144" s="21">
        <v>3.9611415723664001E-2</v>
      </c>
      <c r="L144" s="21">
        <v>3.2804493218508535E-2</v>
      </c>
      <c r="M144" s="19">
        <v>98317</v>
      </c>
      <c r="N144" s="21">
        <v>4.2697606346310923E-2</v>
      </c>
      <c r="O144" s="21">
        <v>3.5870476809867657E-2</v>
      </c>
      <c r="P144" s="21">
        <v>4.539602245499097E-4</v>
      </c>
      <c r="R144" s="20">
        <v>-1796</v>
      </c>
      <c r="S144" s="20">
        <v>0</v>
      </c>
      <c r="T144" s="20">
        <v>96521</v>
      </c>
      <c r="V144" s="19">
        <v>665965.0625</v>
      </c>
      <c r="W144" s="19">
        <v>670354.25</v>
      </c>
      <c r="Y144" s="19">
        <v>94281.442497645126</v>
      </c>
      <c r="Z144" s="19">
        <v>94418.775979680577</v>
      </c>
      <c r="AA144" s="19">
        <v>98272.388244565445</v>
      </c>
      <c r="AB144" s="181">
        <v>606198.50133158697</v>
      </c>
    </row>
    <row r="145" spans="1:28" x14ac:dyDescent="0.2">
      <c r="A145" s="18" t="s">
        <v>293</v>
      </c>
      <c r="B145" s="18" t="s">
        <v>294</v>
      </c>
      <c r="D145" s="19">
        <v>50865</v>
      </c>
      <c r="E145" s="20">
        <v>0</v>
      </c>
      <c r="F145" s="20">
        <v>50865</v>
      </c>
      <c r="G145" s="21">
        <v>5.0784807738368798E-4</v>
      </c>
      <c r="I145" s="21">
        <v>6.4717507178371214E-3</v>
      </c>
      <c r="J145" s="19">
        <v>52944</v>
      </c>
      <c r="K145" s="21">
        <v>4.0872898849896755E-2</v>
      </c>
      <c r="L145" s="21">
        <v>3.2803800976113795E-2</v>
      </c>
      <c r="M145" s="19">
        <v>53022</v>
      </c>
      <c r="N145" s="21">
        <v>4.2406369802418187E-2</v>
      </c>
      <c r="O145" s="21">
        <v>3.4325384091785649E-2</v>
      </c>
      <c r="P145" s="21">
        <v>1.9718618556563428E-4</v>
      </c>
      <c r="R145" s="20">
        <v>-969</v>
      </c>
      <c r="S145" s="20">
        <v>0</v>
      </c>
      <c r="T145" s="20">
        <v>52053</v>
      </c>
      <c r="V145" s="19">
        <v>324123.21875</v>
      </c>
      <c r="W145" s="19">
        <v>326655.53125</v>
      </c>
      <c r="Y145" s="19">
        <v>50839.181419460365</v>
      </c>
      <c r="Z145" s="19">
        <v>50932.774264212108</v>
      </c>
      <c r="AA145" s="19">
        <v>53011.546855284672</v>
      </c>
      <c r="AB145" s="181">
        <v>327004.57199603971</v>
      </c>
    </row>
    <row r="146" spans="1:28" ht="25.5" customHeight="1" x14ac:dyDescent="0.2">
      <c r="A146" s="22" t="s">
        <v>295</v>
      </c>
      <c r="B146" s="22" t="s">
        <v>296</v>
      </c>
      <c r="C146" s="54"/>
      <c r="D146" s="24">
        <v>234115</v>
      </c>
      <c r="E146" s="25">
        <v>0</v>
      </c>
      <c r="F146" s="25">
        <v>234115</v>
      </c>
      <c r="G146" s="26">
        <v>4.3532117596511988E-4</v>
      </c>
      <c r="H146" s="23"/>
      <c r="I146" s="26">
        <v>5.8091881076653973E-3</v>
      </c>
      <c r="J146" s="24">
        <v>243528</v>
      </c>
      <c r="K146" s="26">
        <v>4.0206736005809152E-2</v>
      </c>
      <c r="L146" s="26">
        <v>3.2819195849776328E-2</v>
      </c>
      <c r="M146" s="24">
        <v>244095</v>
      </c>
      <c r="N146" s="26">
        <v>4.2628622685432438E-2</v>
      </c>
      <c r="O146" s="26">
        <v>3.5223882309020516E-2</v>
      </c>
      <c r="P146" s="26">
        <v>4.0703388793339457E-4</v>
      </c>
      <c r="Q146" s="23"/>
      <c r="R146" s="25">
        <v>-4460</v>
      </c>
      <c r="S146" s="25">
        <v>0</v>
      </c>
      <c r="T146" s="25">
        <v>239635</v>
      </c>
      <c r="U146" s="23"/>
      <c r="V146" s="24">
        <v>1607886.28125</v>
      </c>
      <c r="W146" s="24">
        <v>1619387.15625</v>
      </c>
      <c r="X146" s="23"/>
      <c r="Y146" s="24">
        <v>234013.12912943607</v>
      </c>
      <c r="Z146" s="24">
        <v>234427.74089014367</v>
      </c>
      <c r="AA146" s="24">
        <v>243995.68548749707</v>
      </c>
      <c r="AB146" s="182">
        <f>SUM(AB143:AB145)</f>
        <v>1505100.4815899907</v>
      </c>
    </row>
    <row r="147" spans="1:28" x14ac:dyDescent="0.2">
      <c r="A147" s="18" t="s">
        <v>297</v>
      </c>
      <c r="B147" s="18" t="s">
        <v>298</v>
      </c>
      <c r="D147" s="19">
        <v>42742</v>
      </c>
      <c r="E147" s="20">
        <v>0</v>
      </c>
      <c r="F147" s="20">
        <v>42742</v>
      </c>
      <c r="G147" s="21">
        <v>-2.3230396190264013E-2</v>
      </c>
      <c r="I147" s="21">
        <v>-1.6691195182037655E-2</v>
      </c>
      <c r="J147" s="19">
        <v>44661</v>
      </c>
      <c r="K147" s="21">
        <v>4.4897290721070515E-2</v>
      </c>
      <c r="L147" s="21">
        <v>3.6610884589768578E-2</v>
      </c>
      <c r="M147" s="19">
        <v>44661</v>
      </c>
      <c r="N147" s="21">
        <v>4.4897290721070515E-2</v>
      </c>
      <c r="O147" s="21">
        <v>3.6610884589768578E-2</v>
      </c>
      <c r="P147" s="21">
        <v>-2.0662130841532789E-2</v>
      </c>
      <c r="R147" s="20">
        <v>-816</v>
      </c>
      <c r="S147" s="20">
        <v>0</v>
      </c>
      <c r="T147" s="20">
        <v>43845</v>
      </c>
      <c r="V147" s="19">
        <v>288745.1875</v>
      </c>
      <c r="W147" s="19">
        <v>291053.34375</v>
      </c>
      <c r="Y147" s="19">
        <v>43758.527940766748</v>
      </c>
      <c r="Z147" s="19">
        <v>43814.993381208049</v>
      </c>
      <c r="AA147" s="19">
        <v>45603.260535995243</v>
      </c>
      <c r="AB147" s="181">
        <v>281306.16022026911</v>
      </c>
    </row>
    <row r="148" spans="1:28" x14ac:dyDescent="0.2">
      <c r="A148" s="18" t="s">
        <v>299</v>
      </c>
      <c r="B148" s="18" t="s">
        <v>300</v>
      </c>
      <c r="D148" s="19">
        <v>28487</v>
      </c>
      <c r="E148" s="20">
        <v>0</v>
      </c>
      <c r="F148" s="20">
        <v>28487</v>
      </c>
      <c r="G148" s="21">
        <v>1.3216769585048471E-2</v>
      </c>
      <c r="I148" s="21">
        <v>1.7477037680874608E-2</v>
      </c>
      <c r="J148" s="19">
        <v>29575</v>
      </c>
      <c r="K148" s="21">
        <v>3.8192859901007514E-2</v>
      </c>
      <c r="L148" s="21">
        <v>3.2803344757659669E-2</v>
      </c>
      <c r="M148" s="19">
        <v>29606</v>
      </c>
      <c r="N148" s="21">
        <v>3.9281075578333935E-2</v>
      </c>
      <c r="O148" s="21">
        <v>3.3885911239062594E-2</v>
      </c>
      <c r="P148" s="21">
        <v>1.0704244743160674E-2</v>
      </c>
      <c r="R148" s="20">
        <v>-541</v>
      </c>
      <c r="S148" s="20">
        <v>0</v>
      </c>
      <c r="T148" s="20">
        <v>29065</v>
      </c>
      <c r="V148" s="19">
        <v>189104.8125</v>
      </c>
      <c r="W148" s="19">
        <v>190091.625</v>
      </c>
      <c r="Y148" s="19">
        <v>28115.405168102901</v>
      </c>
      <c r="Z148" s="19">
        <v>28143.784758333404</v>
      </c>
      <c r="AA148" s="19">
        <v>29292.446483712403</v>
      </c>
      <c r="AB148" s="181">
        <v>180692.02830983559</v>
      </c>
    </row>
    <row r="149" spans="1:28" x14ac:dyDescent="0.2">
      <c r="A149" s="18" t="s">
        <v>301</v>
      </c>
      <c r="B149" s="18" t="s">
        <v>302</v>
      </c>
      <c r="D149" s="19">
        <v>59298</v>
      </c>
      <c r="E149" s="20">
        <v>0</v>
      </c>
      <c r="F149" s="20">
        <v>59298</v>
      </c>
      <c r="G149" s="21">
        <v>-2.7546339084781657E-2</v>
      </c>
      <c r="I149" s="21">
        <v>-2.4244784835244837E-2</v>
      </c>
      <c r="J149" s="19">
        <v>61894</v>
      </c>
      <c r="K149" s="21">
        <v>4.3778879557489381E-2</v>
      </c>
      <c r="L149" s="21">
        <v>3.8354687510050667E-2</v>
      </c>
      <c r="M149" s="19">
        <v>61894</v>
      </c>
      <c r="N149" s="21">
        <v>4.3778879557489381E-2</v>
      </c>
      <c r="O149" s="21">
        <v>3.8354687510050667E-2</v>
      </c>
      <c r="P149" s="21">
        <v>-2.6550414615356788E-2</v>
      </c>
      <c r="R149" s="20">
        <v>-1131</v>
      </c>
      <c r="S149" s="20">
        <v>0</v>
      </c>
      <c r="T149" s="20">
        <v>60763</v>
      </c>
      <c r="V149" s="19">
        <v>399975.65625</v>
      </c>
      <c r="W149" s="19">
        <v>402065.0625</v>
      </c>
      <c r="Y149" s="19">
        <v>60977.712752083302</v>
      </c>
      <c r="Z149" s="19">
        <v>61088.848878396115</v>
      </c>
      <c r="AA149" s="19">
        <v>63582.131965820874</v>
      </c>
      <c r="AB149" s="181">
        <v>392209.79359153094</v>
      </c>
    </row>
    <row r="150" spans="1:28" x14ac:dyDescent="0.2">
      <c r="A150" s="18" t="s">
        <v>303</v>
      </c>
      <c r="B150" s="18" t="s">
        <v>304</v>
      </c>
      <c r="D150" s="19">
        <v>30346</v>
      </c>
      <c r="E150" s="20">
        <v>0</v>
      </c>
      <c r="F150" s="20">
        <v>30346</v>
      </c>
      <c r="G150" s="21">
        <v>-1.3750618994409658E-2</v>
      </c>
      <c r="I150" s="21">
        <v>-8.8841274224989997E-3</v>
      </c>
      <c r="J150" s="19">
        <v>31617</v>
      </c>
      <c r="K150" s="21">
        <v>4.1883609042377978E-2</v>
      </c>
      <c r="L150" s="21">
        <v>3.4828457913361976E-2</v>
      </c>
      <c r="M150" s="19">
        <v>31664</v>
      </c>
      <c r="N150" s="21">
        <v>4.3432412838594781E-2</v>
      </c>
      <c r="O150" s="21">
        <v>3.6366773930755381E-2</v>
      </c>
      <c r="P150" s="21">
        <v>-1.3119045217617975E-2</v>
      </c>
      <c r="R150" s="20">
        <v>-579</v>
      </c>
      <c r="S150" s="20">
        <v>0</v>
      </c>
      <c r="T150" s="20">
        <v>31085</v>
      </c>
      <c r="V150" s="19">
        <v>193696.15625</v>
      </c>
      <c r="W150" s="19">
        <v>195016.71875</v>
      </c>
      <c r="Y150" s="19">
        <v>30769.094089629638</v>
      </c>
      <c r="Z150" s="19">
        <v>30826.758811269319</v>
      </c>
      <c r="AA150" s="19">
        <v>32084.923563027169</v>
      </c>
      <c r="AB150" s="181">
        <v>197917.57305054794</v>
      </c>
    </row>
    <row r="151" spans="1:28" x14ac:dyDescent="0.2">
      <c r="A151" s="18" t="s">
        <v>305</v>
      </c>
      <c r="B151" s="18" t="s">
        <v>306</v>
      </c>
      <c r="D151" s="19">
        <v>27184</v>
      </c>
      <c r="E151" s="20">
        <v>0</v>
      </c>
      <c r="F151" s="20">
        <v>27184</v>
      </c>
      <c r="G151" s="21">
        <v>-1.4803547244586102E-2</v>
      </c>
      <c r="I151" s="21">
        <v>-8.667850303836544E-3</v>
      </c>
      <c r="J151" s="19">
        <v>28417</v>
      </c>
      <c r="K151" s="21">
        <v>4.5357563272513168E-2</v>
      </c>
      <c r="L151" s="21">
        <v>3.4795560611022625E-2</v>
      </c>
      <c r="M151" s="19">
        <v>28518</v>
      </c>
      <c r="N151" s="21">
        <v>4.9072984108299078E-2</v>
      </c>
      <c r="O151" s="21">
        <v>3.8473441865965574E-2</v>
      </c>
      <c r="P151" s="21">
        <v>-1.0897178514755024E-2</v>
      </c>
      <c r="R151" s="20">
        <v>-521</v>
      </c>
      <c r="S151" s="20">
        <v>0</v>
      </c>
      <c r="T151" s="20">
        <v>27997</v>
      </c>
      <c r="V151" s="19">
        <v>184554.375</v>
      </c>
      <c r="W151" s="19">
        <v>186438.09375</v>
      </c>
      <c r="Y151" s="19">
        <v>27592.466379645739</v>
      </c>
      <c r="Z151" s="19">
        <v>27701.576114667972</v>
      </c>
      <c r="AA151" s="19">
        <v>28832.189516128499</v>
      </c>
      <c r="AB151" s="181">
        <v>177852.9085025258</v>
      </c>
    </row>
    <row r="152" spans="1:28" ht="25.5" customHeight="1" x14ac:dyDescent="0.2">
      <c r="A152" s="22" t="s">
        <v>307</v>
      </c>
      <c r="B152" s="22" t="s">
        <v>308</v>
      </c>
      <c r="C152" s="54"/>
      <c r="D152" s="24">
        <v>188057</v>
      </c>
      <c r="E152" s="25">
        <v>0</v>
      </c>
      <c r="F152" s="25">
        <v>188057</v>
      </c>
      <c r="G152" s="26">
        <v>-1.6506215186714357E-2</v>
      </c>
      <c r="H152" s="23"/>
      <c r="I152" s="26">
        <v>-1.1656404866355996E-2</v>
      </c>
      <c r="J152" s="24">
        <v>196164</v>
      </c>
      <c r="K152" s="26">
        <v>4.3109270061736593E-2</v>
      </c>
      <c r="L152" s="26">
        <v>3.6025253299490245E-2</v>
      </c>
      <c r="M152" s="24">
        <v>196343</v>
      </c>
      <c r="N152" s="26">
        <v>4.406110913180572E-2</v>
      </c>
      <c r="O152" s="26">
        <v>3.6970628191624444E-2</v>
      </c>
      <c r="P152" s="26">
        <v>-1.5306064838061517E-2</v>
      </c>
      <c r="Q152" s="23"/>
      <c r="R152" s="25">
        <v>-3588</v>
      </c>
      <c r="S152" s="25">
        <v>0</v>
      </c>
      <c r="T152" s="25">
        <v>192755</v>
      </c>
      <c r="U152" s="23"/>
      <c r="V152" s="24">
        <v>1256076.1875</v>
      </c>
      <c r="W152" s="24">
        <v>1264664.84375</v>
      </c>
      <c r="X152" s="23"/>
      <c r="Y152" s="24">
        <v>191213.20633022836</v>
      </c>
      <c r="Z152" s="24">
        <v>191575.96194387489</v>
      </c>
      <c r="AA152" s="24">
        <v>199394.95206468421</v>
      </c>
      <c r="AB152" s="182">
        <f>SUM(AB147:AB151)</f>
        <v>1229978.4636747094</v>
      </c>
    </row>
    <row r="153" spans="1:28" ht="25.5" customHeight="1" x14ac:dyDescent="0.2">
      <c r="A153" s="22" t="s">
        <v>309</v>
      </c>
      <c r="B153" s="22" t="s">
        <v>310</v>
      </c>
      <c r="C153" s="54"/>
      <c r="D153" s="24">
        <v>1079932</v>
      </c>
      <c r="E153" s="25">
        <v>0</v>
      </c>
      <c r="F153" s="25">
        <v>1079932</v>
      </c>
      <c r="G153" s="26">
        <v>-2.8608661220997922E-3</v>
      </c>
      <c r="H153" s="23"/>
      <c r="I153" s="26">
        <v>1.9886136135864874E-3</v>
      </c>
      <c r="J153" s="24">
        <v>1123815</v>
      </c>
      <c r="K153" s="26">
        <v>4.0634965905260723E-2</v>
      </c>
      <c r="L153" s="26">
        <v>3.3893383188689397E-2</v>
      </c>
      <c r="M153" s="24">
        <v>1125158</v>
      </c>
      <c r="N153" s="26">
        <v>4.1878562724319668E-2</v>
      </c>
      <c r="O153" s="26">
        <v>3.5128923569999859E-2</v>
      </c>
      <c r="P153" s="26">
        <v>-3.4844369769045924E-3</v>
      </c>
      <c r="Q153" s="23"/>
      <c r="R153" s="25">
        <v>-20559</v>
      </c>
      <c r="S153" s="25">
        <v>880</v>
      </c>
      <c r="T153" s="25">
        <v>1105479</v>
      </c>
      <c r="U153" s="23"/>
      <c r="V153" s="24">
        <v>7016725.75</v>
      </c>
      <c r="W153" s="24">
        <v>7062478.859375</v>
      </c>
      <c r="X153" s="23"/>
      <c r="Y153" s="24">
        <v>1083030.4049948538</v>
      </c>
      <c r="Z153" s="24">
        <v>1084816.5002597671</v>
      </c>
      <c r="AA153" s="24">
        <v>1129092.2507889855</v>
      </c>
      <c r="AB153" s="182">
        <f>AB152+AB146+AB142+AB138+AB134+AB128</f>
        <v>6964866.1492791418</v>
      </c>
    </row>
    <row r="154" spans="1:28" x14ac:dyDescent="0.2">
      <c r="A154" s="18" t="s">
        <v>311</v>
      </c>
      <c r="B154" s="18" t="s">
        <v>312</v>
      </c>
      <c r="D154" s="19">
        <v>58739</v>
      </c>
      <c r="E154" s="20">
        <v>0</v>
      </c>
      <c r="F154" s="20">
        <v>58739</v>
      </c>
      <c r="G154" s="21">
        <v>-8.8479181204336177E-3</v>
      </c>
      <c r="I154" s="21">
        <v>-4.3567743658483593E-3</v>
      </c>
      <c r="J154" s="19">
        <v>60864</v>
      </c>
      <c r="K154" s="21">
        <v>3.6176986329355287E-2</v>
      </c>
      <c r="L154" s="21">
        <v>3.3789117190921036E-2</v>
      </c>
      <c r="M154" s="19">
        <v>60864</v>
      </c>
      <c r="N154" s="21">
        <v>3.6176986329355287E-2</v>
      </c>
      <c r="O154" s="21">
        <v>3.3789117190921036E-2</v>
      </c>
      <c r="P154" s="21">
        <v>-1.1076824689430942E-2</v>
      </c>
      <c r="R154" s="20">
        <v>-1112</v>
      </c>
      <c r="S154" s="20">
        <v>0</v>
      </c>
      <c r="T154" s="20">
        <v>59752</v>
      </c>
      <c r="V154" s="19">
        <v>387949.21875</v>
      </c>
      <c r="W154" s="19">
        <v>388845.3125</v>
      </c>
      <c r="Y154" s="19">
        <v>59263.357333226384</v>
      </c>
      <c r="Z154" s="19">
        <v>59132.302751882751</v>
      </c>
      <c r="AA154" s="19">
        <v>61545.731275724022</v>
      </c>
      <c r="AB154" s="181">
        <v>379648.1466376055</v>
      </c>
    </row>
    <row r="155" spans="1:28" x14ac:dyDescent="0.2">
      <c r="A155" s="18" t="s">
        <v>313</v>
      </c>
      <c r="B155" s="18" t="s">
        <v>314</v>
      </c>
      <c r="D155" s="19">
        <v>38399</v>
      </c>
      <c r="E155" s="20">
        <v>0</v>
      </c>
      <c r="F155" s="20">
        <v>38399</v>
      </c>
      <c r="G155" s="21">
        <v>6.0801353201394015E-3</v>
      </c>
      <c r="I155" s="21">
        <v>1.1280396875117171E-2</v>
      </c>
      <c r="J155" s="19">
        <v>39788</v>
      </c>
      <c r="K155" s="21">
        <v>3.6172817000442725E-2</v>
      </c>
      <c r="L155" s="21">
        <v>3.2792386560584585E-2</v>
      </c>
      <c r="M155" s="19">
        <v>39934</v>
      </c>
      <c r="N155" s="21">
        <v>3.9974999348941331E-2</v>
      </c>
      <c r="O155" s="21">
        <v>3.6582164595113653E-2</v>
      </c>
      <c r="P155" s="21">
        <v>7.1685973561113059E-3</v>
      </c>
      <c r="R155" s="20">
        <v>-730</v>
      </c>
      <c r="S155" s="20">
        <v>0</v>
      </c>
      <c r="T155" s="20">
        <v>39204</v>
      </c>
      <c r="V155" s="19">
        <v>235275.015625</v>
      </c>
      <c r="W155" s="19">
        <v>236045.09375</v>
      </c>
      <c r="Y155" s="19">
        <v>38166.939841011037</v>
      </c>
      <c r="Z155" s="19">
        <v>38094.957441737344</v>
      </c>
      <c r="AA155" s="19">
        <v>39649.766786642846</v>
      </c>
      <c r="AB155" s="181">
        <v>244581.71449332836</v>
      </c>
    </row>
    <row r="156" spans="1:28" x14ac:dyDescent="0.2">
      <c r="A156" s="18" t="s">
        <v>315</v>
      </c>
      <c r="B156" s="18" t="s">
        <v>316</v>
      </c>
      <c r="D156" s="19">
        <v>65487</v>
      </c>
      <c r="E156" s="20">
        <v>0</v>
      </c>
      <c r="F156" s="20">
        <v>65487</v>
      </c>
      <c r="G156" s="21">
        <v>1.0241645053135073E-2</v>
      </c>
      <c r="I156" s="21">
        <v>1.4143456564453816E-2</v>
      </c>
      <c r="J156" s="19">
        <v>67669</v>
      </c>
      <c r="K156" s="21">
        <v>3.3319590147662836E-2</v>
      </c>
      <c r="L156" s="21">
        <v>3.279480678244906E-2</v>
      </c>
      <c r="M156" s="19">
        <v>67669</v>
      </c>
      <c r="N156" s="21">
        <v>3.3319590147662836E-2</v>
      </c>
      <c r="O156" s="21">
        <v>3.279480678244906E-2</v>
      </c>
      <c r="P156" s="21">
        <v>6.3297082801896387E-3</v>
      </c>
      <c r="R156" s="20">
        <v>-1236</v>
      </c>
      <c r="S156" s="20">
        <v>0</v>
      </c>
      <c r="T156" s="20">
        <v>66433</v>
      </c>
      <c r="V156" s="19">
        <v>439611</v>
      </c>
      <c r="W156" s="19">
        <v>439834.375</v>
      </c>
      <c r="Y156" s="19">
        <v>64823.104769706486</v>
      </c>
      <c r="Z156" s="19">
        <v>64606.515783621791</v>
      </c>
      <c r="AA156" s="19">
        <v>67243.369089883912</v>
      </c>
      <c r="AB156" s="181">
        <v>414794.33129609126</v>
      </c>
    </row>
    <row r="157" spans="1:28" x14ac:dyDescent="0.2">
      <c r="A157" s="18" t="s">
        <v>317</v>
      </c>
      <c r="B157" s="18" t="s">
        <v>318</v>
      </c>
      <c r="D157" s="19">
        <v>35408</v>
      </c>
      <c r="E157" s="20">
        <v>0</v>
      </c>
      <c r="F157" s="20">
        <v>35408</v>
      </c>
      <c r="G157" s="21">
        <v>-3.8443892419662173E-2</v>
      </c>
      <c r="I157" s="21">
        <v>-3.459401027956055E-2</v>
      </c>
      <c r="J157" s="19">
        <v>36785</v>
      </c>
      <c r="K157" s="21">
        <v>3.888951649344774E-2</v>
      </c>
      <c r="L157" s="21">
        <v>4.0722374194617439E-2</v>
      </c>
      <c r="M157" s="19">
        <v>36785</v>
      </c>
      <c r="N157" s="21">
        <v>3.888951649344774E-2</v>
      </c>
      <c r="O157" s="21">
        <v>4.0722374194617439E-2</v>
      </c>
      <c r="P157" s="21">
        <v>-3.4679040355718782E-2</v>
      </c>
      <c r="R157" s="20">
        <v>-672</v>
      </c>
      <c r="S157" s="20">
        <v>0</v>
      </c>
      <c r="T157" s="20">
        <v>36113</v>
      </c>
      <c r="V157" s="19">
        <v>238384.3125</v>
      </c>
      <c r="W157" s="19">
        <v>237964.484375</v>
      </c>
      <c r="Y157" s="19">
        <v>36823.644216769397</v>
      </c>
      <c r="Z157" s="19">
        <v>36612.204538474907</v>
      </c>
      <c r="AA157" s="19">
        <v>38106.496738199072</v>
      </c>
      <c r="AB157" s="181">
        <v>235061.97036959406</v>
      </c>
    </row>
    <row r="158" spans="1:28" x14ac:dyDescent="0.2">
      <c r="A158" s="18" t="s">
        <v>319</v>
      </c>
      <c r="B158" s="18" t="s">
        <v>320</v>
      </c>
      <c r="D158" s="19">
        <v>37830</v>
      </c>
      <c r="E158" s="20">
        <v>0</v>
      </c>
      <c r="F158" s="20">
        <v>37830</v>
      </c>
      <c r="G158" s="21">
        <v>-6.4117544887980493E-3</v>
      </c>
      <c r="I158" s="21">
        <v>-1.8321131226094467E-3</v>
      </c>
      <c r="J158" s="19">
        <v>39187</v>
      </c>
      <c r="K158" s="21">
        <v>3.5871001850383388E-2</v>
      </c>
      <c r="L158" s="21">
        <v>3.3232295044625992E-2</v>
      </c>
      <c r="M158" s="19">
        <v>39187</v>
      </c>
      <c r="N158" s="21">
        <v>3.5871001850383388E-2</v>
      </c>
      <c r="O158" s="21">
        <v>3.3232295044625992E-2</v>
      </c>
      <c r="P158" s="21">
        <v>-9.1032105355484116E-3</v>
      </c>
      <c r="R158" s="20">
        <v>-716</v>
      </c>
      <c r="S158" s="20">
        <v>0</v>
      </c>
      <c r="T158" s="20">
        <v>38471</v>
      </c>
      <c r="V158" s="19">
        <v>271209.5625</v>
      </c>
      <c r="W158" s="19">
        <v>271902.1875</v>
      </c>
      <c r="Y158" s="19">
        <v>38074.121922141334</v>
      </c>
      <c r="Z158" s="19">
        <v>37996.225034047158</v>
      </c>
      <c r="AA158" s="19">
        <v>39547.004709924768</v>
      </c>
      <c r="AB158" s="181">
        <v>243947.82110767876</v>
      </c>
    </row>
    <row r="159" spans="1:28" x14ac:dyDescent="0.2">
      <c r="A159" s="18" t="s">
        <v>321</v>
      </c>
      <c r="B159" s="18" t="s">
        <v>322</v>
      </c>
      <c r="D159" s="19">
        <v>49211</v>
      </c>
      <c r="E159" s="20">
        <v>0</v>
      </c>
      <c r="F159" s="20">
        <v>49211</v>
      </c>
      <c r="G159" s="21">
        <v>3.6519221766939891E-2</v>
      </c>
      <c r="I159" s="21">
        <v>4.26318271883106E-2</v>
      </c>
      <c r="J159" s="19">
        <v>51276</v>
      </c>
      <c r="K159" s="21">
        <v>4.1962162931052038E-2</v>
      </c>
      <c r="L159" s="21">
        <v>3.2797270673704748E-2</v>
      </c>
      <c r="M159" s="19">
        <v>51276</v>
      </c>
      <c r="N159" s="21">
        <v>4.1962162931052038E-2</v>
      </c>
      <c r="O159" s="21">
        <v>3.2797270673704748E-2</v>
      </c>
      <c r="P159" s="21">
        <v>3.4601050580866044E-2</v>
      </c>
      <c r="R159" s="20">
        <v>-937</v>
      </c>
      <c r="S159" s="20">
        <v>0</v>
      </c>
      <c r="T159" s="20">
        <v>50339</v>
      </c>
      <c r="V159" s="19">
        <v>327147.875</v>
      </c>
      <c r="W159" s="19">
        <v>330050.9375</v>
      </c>
      <c r="Y159" s="19">
        <v>47477.170675243913</v>
      </c>
      <c r="Z159" s="19">
        <v>47617.663241889408</v>
      </c>
      <c r="AA159" s="19">
        <v>49561.132739244393</v>
      </c>
      <c r="AB159" s="181">
        <v>305720.50733169448</v>
      </c>
    </row>
    <row r="160" spans="1:28" x14ac:dyDescent="0.2">
      <c r="A160" s="18" t="s">
        <v>323</v>
      </c>
      <c r="B160" s="18" t="s">
        <v>324</v>
      </c>
      <c r="D160" s="19">
        <v>47975</v>
      </c>
      <c r="E160" s="20">
        <v>0</v>
      </c>
      <c r="F160" s="20">
        <v>47975</v>
      </c>
      <c r="G160" s="21">
        <v>5.0494284701119163E-3</v>
      </c>
      <c r="I160" s="21">
        <v>9.297066130083298E-3</v>
      </c>
      <c r="J160" s="19">
        <v>49748</v>
      </c>
      <c r="K160" s="21">
        <v>3.6956748306409493E-2</v>
      </c>
      <c r="L160" s="21">
        <v>3.279837826536558E-2</v>
      </c>
      <c r="M160" s="19">
        <v>49748</v>
      </c>
      <c r="N160" s="21">
        <v>3.6956748306409493E-2</v>
      </c>
      <c r="O160" s="21">
        <v>3.279837826536558E-2</v>
      </c>
      <c r="P160" s="21">
        <v>1.5241215336301295E-3</v>
      </c>
      <c r="R160" s="20">
        <v>-909</v>
      </c>
      <c r="S160" s="20">
        <v>0</v>
      </c>
      <c r="T160" s="20">
        <v>48839</v>
      </c>
      <c r="V160" s="19">
        <v>324125.59375</v>
      </c>
      <c r="W160" s="19">
        <v>325430.625</v>
      </c>
      <c r="Y160" s="19">
        <v>47733.970729208449</v>
      </c>
      <c r="Z160" s="19">
        <v>47724.464883553177</v>
      </c>
      <c r="AA160" s="19">
        <v>49672.293388022525</v>
      </c>
      <c r="AB160" s="181">
        <v>306406.20775986213</v>
      </c>
    </row>
    <row r="161" spans="1:28" x14ac:dyDescent="0.2">
      <c r="A161" s="18" t="s">
        <v>325</v>
      </c>
      <c r="B161" s="18" t="s">
        <v>326</v>
      </c>
      <c r="D161" s="19">
        <v>42881</v>
      </c>
      <c r="E161" s="20">
        <v>0</v>
      </c>
      <c r="F161" s="20">
        <v>42881</v>
      </c>
      <c r="G161" s="21">
        <v>4.8792622222206816E-2</v>
      </c>
      <c r="I161" s="21">
        <v>5.2012333075643236E-2</v>
      </c>
      <c r="J161" s="19">
        <v>44239</v>
      </c>
      <c r="K161" s="21">
        <v>3.1669037569086456E-2</v>
      </c>
      <c r="L161" s="21">
        <v>3.2401200734098135E-2</v>
      </c>
      <c r="M161" s="19">
        <v>44239</v>
      </c>
      <c r="N161" s="21">
        <v>3.1669037569086456E-2</v>
      </c>
      <c r="O161" s="21">
        <v>3.2401200734098135E-2</v>
      </c>
      <c r="P161" s="21">
        <v>4.3508972656375988E-2</v>
      </c>
      <c r="R161" s="20">
        <v>-808</v>
      </c>
      <c r="S161" s="20">
        <v>0</v>
      </c>
      <c r="T161" s="20">
        <v>43431</v>
      </c>
      <c r="V161" s="19">
        <v>250463.65625</v>
      </c>
      <c r="W161" s="19">
        <v>250286.03125</v>
      </c>
      <c r="Y161" s="19">
        <v>40886.061830929662</v>
      </c>
      <c r="Z161" s="19">
        <v>40732.02195680514</v>
      </c>
      <c r="AA161" s="19">
        <v>42394.460574099685</v>
      </c>
      <c r="AB161" s="181">
        <v>261512.50543360517</v>
      </c>
    </row>
    <row r="162" spans="1:28" ht="25.5" customHeight="1" x14ac:dyDescent="0.2">
      <c r="A162" s="22" t="s">
        <v>327</v>
      </c>
      <c r="B162" s="22" t="s">
        <v>328</v>
      </c>
      <c r="C162" s="54"/>
      <c r="D162" s="24">
        <v>375930</v>
      </c>
      <c r="E162" s="25">
        <v>0</v>
      </c>
      <c r="F162" s="25">
        <v>375930</v>
      </c>
      <c r="G162" s="26">
        <v>7.1845690104217486E-3</v>
      </c>
      <c r="H162" s="23"/>
      <c r="I162" s="26">
        <v>1.1689670009834785E-2</v>
      </c>
      <c r="J162" s="24">
        <v>389556</v>
      </c>
      <c r="K162" s="26">
        <v>3.6246109648072844E-2</v>
      </c>
      <c r="L162" s="26">
        <v>3.3658872179775701E-2</v>
      </c>
      <c r="M162" s="24">
        <v>389702</v>
      </c>
      <c r="N162" s="26">
        <v>3.6634479823371313E-2</v>
      </c>
      <c r="O162" s="26">
        <v>3.4046272695589019E-2</v>
      </c>
      <c r="P162" s="26">
        <v>5.1112746140036247E-3</v>
      </c>
      <c r="Q162" s="23"/>
      <c r="R162" s="25">
        <v>-7120</v>
      </c>
      <c r="S162" s="25">
        <v>0</v>
      </c>
      <c r="T162" s="25">
        <v>382582</v>
      </c>
      <c r="U162" s="23"/>
      <c r="V162" s="24">
        <v>2474166.234375</v>
      </c>
      <c r="W162" s="24">
        <v>2480359.046875</v>
      </c>
      <c r="X162" s="23"/>
      <c r="Y162" s="24">
        <v>373248.37131823663</v>
      </c>
      <c r="Z162" s="24">
        <v>372516.35563201166</v>
      </c>
      <c r="AA162" s="24">
        <v>387720.25530174124</v>
      </c>
      <c r="AB162" s="182">
        <f>SUM(AB154:AB161)</f>
        <v>2391673.2044294598</v>
      </c>
    </row>
    <row r="163" spans="1:28" x14ac:dyDescent="0.2">
      <c r="A163" s="18" t="s">
        <v>329</v>
      </c>
      <c r="B163" s="18" t="s">
        <v>330</v>
      </c>
      <c r="D163" s="19">
        <v>63533</v>
      </c>
      <c r="E163" s="20">
        <v>0</v>
      </c>
      <c r="F163" s="20">
        <v>63533</v>
      </c>
      <c r="G163" s="21">
        <v>-1.9192364032441067E-2</v>
      </c>
      <c r="I163" s="21">
        <v>-1.3967548086124326E-2</v>
      </c>
      <c r="J163" s="19">
        <v>66363</v>
      </c>
      <c r="K163" s="21">
        <v>4.454378039758855E-2</v>
      </c>
      <c r="L163" s="21">
        <v>3.5996205865424846E-2</v>
      </c>
      <c r="M163" s="19">
        <v>66363</v>
      </c>
      <c r="N163" s="21">
        <v>4.454378039758855E-2</v>
      </c>
      <c r="O163" s="21">
        <v>3.5996205865424846E-2</v>
      </c>
      <c r="P163" s="21">
        <v>-1.8531808845735465E-2</v>
      </c>
      <c r="R163" s="20">
        <v>-1212</v>
      </c>
      <c r="S163" s="20">
        <v>0</v>
      </c>
      <c r="T163" s="20">
        <v>65151</v>
      </c>
      <c r="V163" s="19">
        <v>441642.9375</v>
      </c>
      <c r="W163" s="19">
        <v>445286.75</v>
      </c>
      <c r="Y163" s="19">
        <v>64776.208575624718</v>
      </c>
      <c r="Z163" s="19">
        <v>64964.580302335446</v>
      </c>
      <c r="AA163" s="19">
        <v>67616.047670330707</v>
      </c>
      <c r="AB163" s="181">
        <v>417093.21912186587</v>
      </c>
    </row>
    <row r="164" spans="1:28" x14ac:dyDescent="0.2">
      <c r="A164" s="18" t="s">
        <v>331</v>
      </c>
      <c r="B164" s="18" t="s">
        <v>332</v>
      </c>
      <c r="D164" s="19">
        <v>47252</v>
      </c>
      <c r="E164" s="20">
        <v>0</v>
      </c>
      <c r="F164" s="20">
        <v>47252</v>
      </c>
      <c r="G164" s="21">
        <v>4.177831796690068E-4</v>
      </c>
      <c r="I164" s="21">
        <v>6.4577459544719051E-3</v>
      </c>
      <c r="J164" s="19">
        <v>49111</v>
      </c>
      <c r="K164" s="21">
        <v>3.9342250063489459E-2</v>
      </c>
      <c r="L164" s="21">
        <v>3.2791783331545865E-2</v>
      </c>
      <c r="M164" s="19">
        <v>49280</v>
      </c>
      <c r="N164" s="21">
        <v>4.2918818251079349E-2</v>
      </c>
      <c r="O164" s="21">
        <v>3.6345810156147795E-2</v>
      </c>
      <c r="P164" s="21">
        <v>2.1370024170459523E-3</v>
      </c>
      <c r="R164" s="20">
        <v>-900</v>
      </c>
      <c r="S164" s="20">
        <v>0</v>
      </c>
      <c r="T164" s="20">
        <v>48380</v>
      </c>
      <c r="V164" s="19">
        <v>295595.875</v>
      </c>
      <c r="W164" s="19">
        <v>297470.6875</v>
      </c>
      <c r="Y164" s="19">
        <v>47232.267153245739</v>
      </c>
      <c r="Z164" s="19">
        <v>47246.58864996898</v>
      </c>
      <c r="AA164" s="19">
        <v>49174.913091864655</v>
      </c>
      <c r="AB164" s="181">
        <v>303338.09070777212</v>
      </c>
    </row>
    <row r="165" spans="1:28" x14ac:dyDescent="0.2">
      <c r="A165" s="18" t="s">
        <v>333</v>
      </c>
      <c r="B165" s="18" t="s">
        <v>334</v>
      </c>
      <c r="D165" s="19">
        <v>52775</v>
      </c>
      <c r="E165" s="20">
        <v>0</v>
      </c>
      <c r="F165" s="20">
        <v>52775</v>
      </c>
      <c r="G165" s="21">
        <v>-1.6694086381408013E-3</v>
      </c>
      <c r="I165" s="21">
        <v>4.44065752159295E-3</v>
      </c>
      <c r="J165" s="19">
        <v>54931</v>
      </c>
      <c r="K165" s="21">
        <v>4.085267645665569E-2</v>
      </c>
      <c r="L165" s="21">
        <v>3.2797596986569033E-2</v>
      </c>
      <c r="M165" s="19">
        <v>54931</v>
      </c>
      <c r="N165" s="21">
        <v>4.085267645665569E-2</v>
      </c>
      <c r="O165" s="21">
        <v>3.2797596986569033E-2</v>
      </c>
      <c r="P165" s="21">
        <v>-3.295640173633374E-3</v>
      </c>
      <c r="R165" s="20">
        <v>-1004</v>
      </c>
      <c r="S165" s="20">
        <v>0</v>
      </c>
      <c r="T165" s="20">
        <v>53927</v>
      </c>
      <c r="V165" s="19">
        <v>352776.875</v>
      </c>
      <c r="W165" s="19">
        <v>355528.28125</v>
      </c>
      <c r="Y165" s="19">
        <v>52863.250366802538</v>
      </c>
      <c r="Z165" s="19">
        <v>52951.467761806169</v>
      </c>
      <c r="AA165" s="19">
        <v>55112.631402123487</v>
      </c>
      <c r="AB165" s="181">
        <v>339965.22479196975</v>
      </c>
    </row>
    <row r="166" spans="1:28" x14ac:dyDescent="0.2">
      <c r="A166" s="18" t="s">
        <v>335</v>
      </c>
      <c r="B166" s="18" t="s">
        <v>336</v>
      </c>
      <c r="D166" s="19">
        <v>52444</v>
      </c>
      <c r="E166" s="20">
        <v>0</v>
      </c>
      <c r="F166" s="20">
        <v>52444</v>
      </c>
      <c r="G166" s="21">
        <v>1.1892258057835559E-2</v>
      </c>
      <c r="I166" s="21">
        <v>1.7831664757051557E-2</v>
      </c>
      <c r="J166" s="19">
        <v>54523</v>
      </c>
      <c r="K166" s="21">
        <v>3.9642285104110941E-2</v>
      </c>
      <c r="L166" s="21">
        <v>3.2806354188638531E-2</v>
      </c>
      <c r="M166" s="19">
        <v>54523</v>
      </c>
      <c r="N166" s="21">
        <v>3.9642285104110941E-2</v>
      </c>
      <c r="O166" s="21">
        <v>3.2806354188638531E-2</v>
      </c>
      <c r="P166" s="21">
        <v>1.0000792080455678E-2</v>
      </c>
      <c r="R166" s="20">
        <v>-996</v>
      </c>
      <c r="S166" s="20">
        <v>0</v>
      </c>
      <c r="T166" s="20">
        <v>53527</v>
      </c>
      <c r="V166" s="19">
        <v>329761.8125</v>
      </c>
      <c r="W166" s="19">
        <v>331944.4375</v>
      </c>
      <c r="Y166" s="19">
        <v>51827.652185676197</v>
      </c>
      <c r="Z166" s="19">
        <v>51866.254293301005</v>
      </c>
      <c r="AA166" s="19">
        <v>53983.125981208883</v>
      </c>
      <c r="AB166" s="181">
        <v>332997.80998059519</v>
      </c>
    </row>
    <row r="167" spans="1:28" x14ac:dyDescent="0.2">
      <c r="A167" s="18" t="s">
        <v>337</v>
      </c>
      <c r="B167" s="18" t="s">
        <v>338</v>
      </c>
      <c r="D167" s="19">
        <v>46160</v>
      </c>
      <c r="E167" s="20">
        <v>0</v>
      </c>
      <c r="F167" s="20">
        <v>46160</v>
      </c>
      <c r="G167" s="21">
        <v>3.8562792888250153E-2</v>
      </c>
      <c r="I167" s="21">
        <v>4.6149861408080639E-2</v>
      </c>
      <c r="J167" s="19">
        <v>48055</v>
      </c>
      <c r="K167" s="21">
        <v>4.1052859618717408E-2</v>
      </c>
      <c r="L167" s="21">
        <v>3.2801219876065435E-2</v>
      </c>
      <c r="M167" s="19">
        <v>48055</v>
      </c>
      <c r="N167" s="21">
        <v>4.1052859618717408E-2</v>
      </c>
      <c r="O167" s="21">
        <v>3.2801219876065435E-2</v>
      </c>
      <c r="P167" s="21">
        <v>3.8095956911004647E-2</v>
      </c>
      <c r="R167" s="20">
        <v>-878</v>
      </c>
      <c r="S167" s="20">
        <v>0</v>
      </c>
      <c r="T167" s="20">
        <v>47177</v>
      </c>
      <c r="V167" s="19">
        <v>264313.28125</v>
      </c>
      <c r="W167" s="19">
        <v>266425.03125</v>
      </c>
      <c r="Y167" s="19">
        <v>44446.036692330112</v>
      </c>
      <c r="Z167" s="19">
        <v>44476.226936022002</v>
      </c>
      <c r="AA167" s="19">
        <v>46291.481707523621</v>
      </c>
      <c r="AB167" s="181">
        <v>285551.48945483408</v>
      </c>
    </row>
    <row r="168" spans="1:28" ht="25.5" customHeight="1" x14ac:dyDescent="0.2">
      <c r="A168" s="22" t="s">
        <v>339</v>
      </c>
      <c r="B168" s="22" t="s">
        <v>340</v>
      </c>
      <c r="C168" s="54"/>
      <c r="D168" s="24">
        <v>262164</v>
      </c>
      <c r="E168" s="25">
        <v>0</v>
      </c>
      <c r="F168" s="25">
        <v>262164</v>
      </c>
      <c r="G168" s="26">
        <v>3.9004515029426035E-3</v>
      </c>
      <c r="H168" s="23"/>
      <c r="I168" s="26">
        <v>9.9990204635085345E-3</v>
      </c>
      <c r="J168" s="24">
        <v>272983</v>
      </c>
      <c r="K168" s="26">
        <v>4.1268061213591389E-2</v>
      </c>
      <c r="L168" s="26">
        <v>3.3557057214296027E-2</v>
      </c>
      <c r="M168" s="24">
        <v>273152</v>
      </c>
      <c r="N168" s="26">
        <v>4.1912695869760874E-2</v>
      </c>
      <c r="O168" s="26">
        <v>3.4196918094531181E-2</v>
      </c>
      <c r="P168" s="26">
        <v>3.5778036134943569E-3</v>
      </c>
      <c r="Q168" s="23"/>
      <c r="R168" s="25">
        <v>-4990</v>
      </c>
      <c r="S168" s="25">
        <v>0</v>
      </c>
      <c r="T168" s="25">
        <v>268162</v>
      </c>
      <c r="U168" s="23"/>
      <c r="V168" s="24">
        <v>1684090.78125</v>
      </c>
      <c r="W168" s="24">
        <v>1696655.1875</v>
      </c>
      <c r="X168" s="23"/>
      <c r="Y168" s="24">
        <v>261145.41497367932</v>
      </c>
      <c r="Z168" s="24">
        <v>261505.11794343361</v>
      </c>
      <c r="AA168" s="24">
        <v>272178.19985305134</v>
      </c>
      <c r="AB168" s="182">
        <f>SUM(AB163:AB167)</f>
        <v>1678945.834057037</v>
      </c>
    </row>
    <row r="169" spans="1:28" x14ac:dyDescent="0.2">
      <c r="A169" s="18" t="s">
        <v>341</v>
      </c>
      <c r="B169" s="18" t="s">
        <v>342</v>
      </c>
      <c r="D169" s="19">
        <v>38863</v>
      </c>
      <c r="E169" s="20">
        <v>0</v>
      </c>
      <c r="F169" s="20">
        <v>38863</v>
      </c>
      <c r="G169" s="21">
        <v>6.6524471725250445E-2</v>
      </c>
      <c r="I169" s="21">
        <v>7.5126068308322136E-2</v>
      </c>
      <c r="J169" s="19">
        <v>40459</v>
      </c>
      <c r="K169" s="21">
        <v>4.1067339114324586E-2</v>
      </c>
      <c r="L169" s="21">
        <v>2.7913742122920526E-2</v>
      </c>
      <c r="M169" s="19">
        <v>40583</v>
      </c>
      <c r="N169" s="21">
        <v>4.4258034634485188E-2</v>
      </c>
      <c r="O169" s="21">
        <v>3.1064124090424583E-2</v>
      </c>
      <c r="P169" s="21">
        <v>6.5054725367138744E-2</v>
      </c>
      <c r="R169" s="20">
        <v>-741</v>
      </c>
      <c r="S169" s="20">
        <v>0</v>
      </c>
      <c r="T169" s="20">
        <v>39842</v>
      </c>
      <c r="V169" s="19">
        <v>238261.5625</v>
      </c>
      <c r="W169" s="19">
        <v>241310.453125</v>
      </c>
      <c r="Y169" s="19">
        <v>36438.920090725849</v>
      </c>
      <c r="Z169" s="19">
        <v>36609.945301514905</v>
      </c>
      <c r="AA169" s="19">
        <v>38104.145292637892</v>
      </c>
      <c r="AB169" s="181">
        <v>235047.46535144385</v>
      </c>
    </row>
    <row r="170" spans="1:28" x14ac:dyDescent="0.2">
      <c r="A170" s="18" t="s">
        <v>343</v>
      </c>
      <c r="B170" s="18" t="s">
        <v>344</v>
      </c>
      <c r="D170" s="19">
        <v>57304</v>
      </c>
      <c r="E170" s="20">
        <v>0</v>
      </c>
      <c r="F170" s="20">
        <v>57304</v>
      </c>
      <c r="G170" s="21">
        <v>4.7963268705948581E-2</v>
      </c>
      <c r="I170" s="21">
        <v>5.5319665122916639E-2</v>
      </c>
      <c r="J170" s="19">
        <v>59761</v>
      </c>
      <c r="K170" s="21">
        <v>4.2876588021778517E-2</v>
      </c>
      <c r="L170" s="21">
        <v>3.176847168681296E-2</v>
      </c>
      <c r="M170" s="19">
        <v>59761</v>
      </c>
      <c r="N170" s="21">
        <v>4.2876588021778517E-2</v>
      </c>
      <c r="O170" s="21">
        <v>3.176847168681296E-2</v>
      </c>
      <c r="P170" s="21">
        <v>4.6148024445815894E-2</v>
      </c>
      <c r="R170" s="20">
        <v>-1092</v>
      </c>
      <c r="S170" s="20">
        <v>0</v>
      </c>
      <c r="T170" s="20">
        <v>58669</v>
      </c>
      <c r="V170" s="19">
        <v>335825.71875</v>
      </c>
      <c r="W170" s="19">
        <v>339441.25</v>
      </c>
      <c r="Y170" s="19">
        <v>54681.305835041741</v>
      </c>
      <c r="Z170" s="19">
        <v>54884.735084378939</v>
      </c>
      <c r="AA170" s="19">
        <v>57124.803186105193</v>
      </c>
      <c r="AB170" s="181">
        <v>352377.41443811759</v>
      </c>
    </row>
    <row r="171" spans="1:28" x14ac:dyDescent="0.2">
      <c r="A171" s="18" t="s">
        <v>345</v>
      </c>
      <c r="B171" s="18" t="s">
        <v>346</v>
      </c>
      <c r="D171" s="19">
        <v>43109</v>
      </c>
      <c r="E171" s="20">
        <v>0</v>
      </c>
      <c r="F171" s="20">
        <v>43109</v>
      </c>
      <c r="G171" s="21">
        <v>3.8368176111578389E-3</v>
      </c>
      <c r="I171" s="21">
        <v>1.2039425513015622E-2</v>
      </c>
      <c r="J171" s="19">
        <v>45035</v>
      </c>
      <c r="K171" s="21">
        <v>4.467744554501385E-2</v>
      </c>
      <c r="L171" s="21">
        <v>3.2801283391804992E-2</v>
      </c>
      <c r="M171" s="19">
        <v>45040</v>
      </c>
      <c r="N171" s="21">
        <v>4.4793430606137941E-2</v>
      </c>
      <c r="O171" s="21">
        <v>3.2915949904893882E-2</v>
      </c>
      <c r="P171" s="21">
        <v>4.3596822845799466E-3</v>
      </c>
      <c r="R171" s="20">
        <v>-823</v>
      </c>
      <c r="S171" s="20">
        <v>0</v>
      </c>
      <c r="T171" s="20">
        <v>44217</v>
      </c>
      <c r="V171" s="19">
        <v>291887.28125</v>
      </c>
      <c r="W171" s="19">
        <v>295243.6875</v>
      </c>
      <c r="Y171" s="19">
        <v>42944.230818896431</v>
      </c>
      <c r="Z171" s="19">
        <v>43085.979127995168</v>
      </c>
      <c r="AA171" s="19">
        <v>44844.492261526437</v>
      </c>
      <c r="AB171" s="181">
        <v>276625.65739483404</v>
      </c>
    </row>
    <row r="172" spans="1:28" x14ac:dyDescent="0.2">
      <c r="A172" s="18" t="s">
        <v>347</v>
      </c>
      <c r="B172" s="18" t="s">
        <v>348</v>
      </c>
      <c r="D172" s="19">
        <v>65475</v>
      </c>
      <c r="E172" s="20">
        <v>0</v>
      </c>
      <c r="F172" s="20">
        <v>65475</v>
      </c>
      <c r="G172" s="21">
        <v>2.7286682951198182E-2</v>
      </c>
      <c r="I172" s="21">
        <v>3.3452693442724168E-2</v>
      </c>
      <c r="J172" s="19">
        <v>68113</v>
      </c>
      <c r="K172" s="21">
        <v>4.029018709431087E-2</v>
      </c>
      <c r="L172" s="21">
        <v>3.2803210388616222E-2</v>
      </c>
      <c r="M172" s="19">
        <v>68113</v>
      </c>
      <c r="N172" s="21">
        <v>4.029018709431087E-2</v>
      </c>
      <c r="O172" s="21">
        <v>3.2803210388616222E-2</v>
      </c>
      <c r="P172" s="21">
        <v>2.5498515981391856E-2</v>
      </c>
      <c r="R172" s="20">
        <v>-1244</v>
      </c>
      <c r="S172" s="20">
        <v>0</v>
      </c>
      <c r="T172" s="20">
        <v>66869</v>
      </c>
      <c r="V172" s="19">
        <v>418245.5625</v>
      </c>
      <c r="W172" s="19">
        <v>421277.5</v>
      </c>
      <c r="Y172" s="19">
        <v>63735.859800988415</v>
      </c>
      <c r="Z172" s="19">
        <v>63814.861096022447</v>
      </c>
      <c r="AA172" s="19">
        <v>66419.403771458936</v>
      </c>
      <c r="AB172" s="181">
        <v>409711.65700577712</v>
      </c>
    </row>
    <row r="173" spans="1:28" x14ac:dyDescent="0.2">
      <c r="A173" s="18" t="s">
        <v>349</v>
      </c>
      <c r="B173" s="18" t="s">
        <v>350</v>
      </c>
      <c r="D173" s="19">
        <v>47403</v>
      </c>
      <c r="E173" s="20">
        <v>0</v>
      </c>
      <c r="F173" s="20">
        <v>47403</v>
      </c>
      <c r="G173" s="21">
        <v>-1.5577360489212877E-3</v>
      </c>
      <c r="I173" s="21">
        <v>4.8748873818431626E-3</v>
      </c>
      <c r="J173" s="19">
        <v>49378</v>
      </c>
      <c r="K173" s="21">
        <v>4.1664029702761507E-2</v>
      </c>
      <c r="L173" s="21">
        <v>3.2795371012812602E-2</v>
      </c>
      <c r="M173" s="19">
        <v>49378</v>
      </c>
      <c r="N173" s="21">
        <v>4.1664029702761507E-2</v>
      </c>
      <c r="O173" s="21">
        <v>3.2795371012812602E-2</v>
      </c>
      <c r="P173" s="21">
        <v>-2.866903904364837E-3</v>
      </c>
      <c r="R173" s="20">
        <v>-902</v>
      </c>
      <c r="S173" s="20">
        <v>0</v>
      </c>
      <c r="T173" s="20">
        <v>48476</v>
      </c>
      <c r="V173" s="19">
        <v>334617.5</v>
      </c>
      <c r="W173" s="19">
        <v>337490.875</v>
      </c>
      <c r="Y173" s="19">
        <v>47476.956566737077</v>
      </c>
      <c r="Z173" s="19">
        <v>47578.113673016262</v>
      </c>
      <c r="AA173" s="19">
        <v>49519.968992448477</v>
      </c>
      <c r="AB173" s="181">
        <v>305466.58655025612</v>
      </c>
    </row>
    <row r="174" spans="1:28" x14ac:dyDescent="0.2">
      <c r="A174" s="18" t="s">
        <v>351</v>
      </c>
      <c r="B174" s="18" t="s">
        <v>352</v>
      </c>
      <c r="D174" s="19">
        <v>57221</v>
      </c>
      <c r="E174" s="20">
        <v>0</v>
      </c>
      <c r="F174" s="20">
        <v>57221</v>
      </c>
      <c r="G174" s="21">
        <v>5.314143520236847E-3</v>
      </c>
      <c r="I174" s="21">
        <v>1.2699391363238943E-2</v>
      </c>
      <c r="J174" s="19">
        <v>59809</v>
      </c>
      <c r="K174" s="21">
        <v>4.5228150504185605E-2</v>
      </c>
      <c r="L174" s="21">
        <v>3.2802455950225795E-2</v>
      </c>
      <c r="M174" s="19">
        <v>59809</v>
      </c>
      <c r="N174" s="21">
        <v>4.5228150504185605E-2</v>
      </c>
      <c r="O174" s="21">
        <v>3.2802455950225795E-2</v>
      </c>
      <c r="P174" s="21">
        <v>4.904211825142335E-3</v>
      </c>
      <c r="R174" s="20">
        <v>-1093</v>
      </c>
      <c r="S174" s="20">
        <v>0</v>
      </c>
      <c r="T174" s="20">
        <v>58716</v>
      </c>
      <c r="V174" s="19">
        <v>346486.375</v>
      </c>
      <c r="W174" s="19">
        <v>350654.96875</v>
      </c>
      <c r="Y174" s="19">
        <v>56918.526779732056</v>
      </c>
      <c r="Z174" s="19">
        <v>57183.236225565568</v>
      </c>
      <c r="AA174" s="19">
        <v>59517.115458569722</v>
      </c>
      <c r="AB174" s="181">
        <v>367134.52109025349</v>
      </c>
    </row>
    <row r="175" spans="1:28" x14ac:dyDescent="0.2">
      <c r="A175" s="18" t="s">
        <v>353</v>
      </c>
      <c r="B175" s="18" t="s">
        <v>354</v>
      </c>
      <c r="D175" s="19">
        <v>49005</v>
      </c>
      <c r="E175" s="20">
        <v>0</v>
      </c>
      <c r="F175" s="20">
        <v>49005</v>
      </c>
      <c r="G175" s="21">
        <v>1.2663551125875472E-2</v>
      </c>
      <c r="I175" s="21">
        <v>1.8486401184220513E-2</v>
      </c>
      <c r="J175" s="19">
        <v>50909</v>
      </c>
      <c r="K175" s="21">
        <v>3.8853178247117537E-2</v>
      </c>
      <c r="L175" s="21">
        <v>3.2793931978411628E-2</v>
      </c>
      <c r="M175" s="19">
        <v>50909</v>
      </c>
      <c r="N175" s="21">
        <v>3.8853178247117537E-2</v>
      </c>
      <c r="O175" s="21">
        <v>3.2793931978411628E-2</v>
      </c>
      <c r="P175" s="21">
        <v>1.063833544631354E-2</v>
      </c>
      <c r="R175" s="20">
        <v>-930</v>
      </c>
      <c r="S175" s="20">
        <v>0</v>
      </c>
      <c r="T175" s="20">
        <v>49979</v>
      </c>
      <c r="V175" s="19">
        <v>321376.71875</v>
      </c>
      <c r="W175" s="19">
        <v>323262.1875</v>
      </c>
      <c r="Y175" s="19">
        <v>48392.183115030093</v>
      </c>
      <c r="Z175" s="19">
        <v>48397.803729582876</v>
      </c>
      <c r="AA175" s="19">
        <v>50373.113916679009</v>
      </c>
      <c r="AB175" s="181">
        <v>310729.25680510059</v>
      </c>
    </row>
    <row r="176" spans="1:28" ht="25.5" customHeight="1" x14ac:dyDescent="0.2">
      <c r="A176" s="22" t="s">
        <v>355</v>
      </c>
      <c r="B176" s="22" t="s">
        <v>356</v>
      </c>
      <c r="C176" s="54"/>
      <c r="D176" s="24">
        <v>358380</v>
      </c>
      <c r="E176" s="25">
        <v>0</v>
      </c>
      <c r="F176" s="25">
        <v>358380</v>
      </c>
      <c r="G176" s="26">
        <v>2.2225567818989767E-2</v>
      </c>
      <c r="H176" s="23"/>
      <c r="I176" s="26">
        <v>2.9213500423225458E-2</v>
      </c>
      <c r="J176" s="24">
        <v>373464</v>
      </c>
      <c r="K176" s="26">
        <v>4.2089402310396817E-2</v>
      </c>
      <c r="L176" s="26">
        <v>3.2168006711653874E-2</v>
      </c>
      <c r="M176" s="24">
        <v>373593</v>
      </c>
      <c r="N176" s="26">
        <v>4.2449355432780944E-2</v>
      </c>
      <c r="O176" s="26">
        <v>3.2524532836972098E-2</v>
      </c>
      <c r="P176" s="26">
        <v>2.1016379257355444E-2</v>
      </c>
      <c r="Q176" s="23"/>
      <c r="R176" s="25">
        <v>-6825</v>
      </c>
      <c r="S176" s="25">
        <v>0</v>
      </c>
      <c r="T176" s="25">
        <v>366768</v>
      </c>
      <c r="U176" s="23"/>
      <c r="V176" s="24">
        <v>2286700.71875</v>
      </c>
      <c r="W176" s="24">
        <v>2308680.921875</v>
      </c>
      <c r="X176" s="23"/>
      <c r="Y176" s="24">
        <v>350587.98300715169</v>
      </c>
      <c r="Z176" s="24">
        <v>351554.67423807614</v>
      </c>
      <c r="AA176" s="24">
        <v>365903.04287942563</v>
      </c>
      <c r="AB176" s="182">
        <f>SUM(AB169:AB175)</f>
        <v>2257092.5586357829</v>
      </c>
    </row>
    <row r="177" spans="1:28" x14ac:dyDescent="0.2">
      <c r="A177" s="18" t="s">
        <v>357</v>
      </c>
      <c r="B177" s="18" t="s">
        <v>358</v>
      </c>
      <c r="D177" s="19">
        <v>36271</v>
      </c>
      <c r="E177" s="20">
        <v>0</v>
      </c>
      <c r="F177" s="20">
        <v>36271</v>
      </c>
      <c r="G177" s="21">
        <v>2.9146694736257306E-3</v>
      </c>
      <c r="I177" s="21">
        <v>1.0122932224319037E-2</v>
      </c>
      <c r="J177" s="19">
        <v>37828</v>
      </c>
      <c r="K177" s="21">
        <v>4.292685616608316E-2</v>
      </c>
      <c r="L177" s="21">
        <v>3.2812297277575952E-2</v>
      </c>
      <c r="M177" s="19">
        <v>37828</v>
      </c>
      <c r="N177" s="21">
        <v>4.292685616608316E-2</v>
      </c>
      <c r="O177" s="21">
        <v>3.2812297277575952E-2</v>
      </c>
      <c r="P177" s="21">
        <v>2.3571359222822608E-3</v>
      </c>
      <c r="R177" s="20">
        <v>-691</v>
      </c>
      <c r="S177" s="20">
        <v>0</v>
      </c>
      <c r="T177" s="20">
        <v>37137</v>
      </c>
      <c r="V177" s="19">
        <v>251494.125</v>
      </c>
      <c r="W177" s="19">
        <v>253957.0625</v>
      </c>
      <c r="Y177" s="19">
        <v>36165.589260985318</v>
      </c>
      <c r="Z177" s="19">
        <v>36259.16088406957</v>
      </c>
      <c r="AA177" s="19">
        <v>37739.04394384737</v>
      </c>
      <c r="AB177" s="181">
        <v>232795.31808582373</v>
      </c>
    </row>
    <row r="178" spans="1:28" x14ac:dyDescent="0.2">
      <c r="A178" s="18" t="s">
        <v>359</v>
      </c>
      <c r="B178" s="18" t="s">
        <v>360</v>
      </c>
      <c r="D178" s="19">
        <v>53937</v>
      </c>
      <c r="E178" s="20">
        <v>0</v>
      </c>
      <c r="F178" s="20">
        <v>53937</v>
      </c>
      <c r="G178" s="21">
        <v>2.1725873851057509E-2</v>
      </c>
      <c r="I178" s="21">
        <v>2.8632499178391502E-2</v>
      </c>
      <c r="J178" s="19">
        <v>56241</v>
      </c>
      <c r="K178" s="21">
        <v>4.2716502586350735E-2</v>
      </c>
      <c r="L178" s="21">
        <v>3.2808416209210378E-2</v>
      </c>
      <c r="M178" s="19">
        <v>56241</v>
      </c>
      <c r="N178" s="21">
        <v>4.2716502586350735E-2</v>
      </c>
      <c r="O178" s="21">
        <v>3.2808416209210378E-2</v>
      </c>
      <c r="P178" s="21">
        <v>2.0720566208495272E-2</v>
      </c>
      <c r="R178" s="20">
        <v>-1028</v>
      </c>
      <c r="S178" s="20">
        <v>0</v>
      </c>
      <c r="T178" s="20">
        <v>55213</v>
      </c>
      <c r="V178" s="19">
        <v>364165.25</v>
      </c>
      <c r="W178" s="19">
        <v>367658.8125</v>
      </c>
      <c r="Y178" s="19">
        <v>52790.089181849071</v>
      </c>
      <c r="Z178" s="19">
        <v>52938.669774131064</v>
      </c>
      <c r="AA178" s="19">
        <v>55099.311076790873</v>
      </c>
      <c r="AB178" s="181">
        <v>339883.05765023112</v>
      </c>
    </row>
    <row r="179" spans="1:28" x14ac:dyDescent="0.2">
      <c r="A179" s="18" t="s">
        <v>361</v>
      </c>
      <c r="B179" s="18" t="s">
        <v>362</v>
      </c>
      <c r="D179" s="19">
        <v>47965</v>
      </c>
      <c r="E179" s="20">
        <v>0</v>
      </c>
      <c r="F179" s="20">
        <v>47965</v>
      </c>
      <c r="G179" s="21">
        <v>2.8316006434687013E-2</v>
      </c>
      <c r="I179" s="21">
        <v>3.4829820335563477E-2</v>
      </c>
      <c r="J179" s="19">
        <v>50073</v>
      </c>
      <c r="K179" s="21">
        <v>4.3948712602939644E-2</v>
      </c>
      <c r="L179" s="21">
        <v>3.2797189982208597E-2</v>
      </c>
      <c r="M179" s="19">
        <v>50073</v>
      </c>
      <c r="N179" s="21">
        <v>4.3948712602939644E-2</v>
      </c>
      <c r="O179" s="21">
        <v>3.2797189982208597E-2</v>
      </c>
      <c r="P179" s="21">
        <v>2.6859057747152137E-2</v>
      </c>
      <c r="R179" s="20">
        <v>-915</v>
      </c>
      <c r="S179" s="20">
        <v>0</v>
      </c>
      <c r="T179" s="20">
        <v>49158</v>
      </c>
      <c r="V179" s="19">
        <v>311805.4375</v>
      </c>
      <c r="W179" s="19">
        <v>315172.125</v>
      </c>
      <c r="Y179" s="19">
        <v>46644.221912193359</v>
      </c>
      <c r="Z179" s="19">
        <v>46851.082425916145</v>
      </c>
      <c r="AA179" s="19">
        <v>48763.26465859513</v>
      </c>
      <c r="AB179" s="181">
        <v>300798.81525328266</v>
      </c>
    </row>
    <row r="180" spans="1:28" x14ac:dyDescent="0.2">
      <c r="A180" s="18" t="s">
        <v>363</v>
      </c>
      <c r="B180" s="18" t="s">
        <v>364</v>
      </c>
      <c r="D180" s="19">
        <v>67727</v>
      </c>
      <c r="E180" s="20">
        <v>0</v>
      </c>
      <c r="F180" s="20">
        <v>67727</v>
      </c>
      <c r="G180" s="21">
        <v>6.2586294058439851E-3</v>
      </c>
      <c r="I180" s="21">
        <v>1.2680125792927655E-2</v>
      </c>
      <c r="J180" s="19">
        <v>70249</v>
      </c>
      <c r="K180" s="21">
        <v>3.7237733843223486E-2</v>
      </c>
      <c r="L180" s="21">
        <v>3.280694012312102E-2</v>
      </c>
      <c r="M180" s="19">
        <v>70249</v>
      </c>
      <c r="N180" s="21">
        <v>3.7237733843223486E-2</v>
      </c>
      <c r="O180" s="21">
        <v>3.280694012312102E-2</v>
      </c>
      <c r="P180" s="21">
        <v>4.8894575127651496E-3</v>
      </c>
      <c r="R180" s="20">
        <v>-1283</v>
      </c>
      <c r="S180" s="20">
        <v>0</v>
      </c>
      <c r="T180" s="20">
        <v>68966</v>
      </c>
      <c r="V180" s="19">
        <v>423982.5</v>
      </c>
      <c r="W180" s="19">
        <v>425801.40625</v>
      </c>
      <c r="Y180" s="19">
        <v>67305.758202531011</v>
      </c>
      <c r="Z180" s="19">
        <v>67165.880423692142</v>
      </c>
      <c r="AA180" s="19">
        <v>69907.191756071959</v>
      </c>
      <c r="AB180" s="181">
        <v>431226.26438433194</v>
      </c>
    </row>
    <row r="181" spans="1:28" x14ac:dyDescent="0.2">
      <c r="A181" s="18" t="s">
        <v>365</v>
      </c>
      <c r="B181" s="18" t="s">
        <v>366</v>
      </c>
      <c r="D181" s="19">
        <v>55199</v>
      </c>
      <c r="E181" s="20">
        <v>0</v>
      </c>
      <c r="F181" s="20">
        <v>55199</v>
      </c>
      <c r="G181" s="21">
        <v>1.5537274228617282E-2</v>
      </c>
      <c r="I181" s="21">
        <v>2.2526584432315033E-2</v>
      </c>
      <c r="J181" s="19">
        <v>57544</v>
      </c>
      <c r="K181" s="21">
        <v>4.2482653671262138E-2</v>
      </c>
      <c r="L181" s="21">
        <v>3.2807190427450506E-2</v>
      </c>
      <c r="M181" s="19">
        <v>57544</v>
      </c>
      <c r="N181" s="21">
        <v>4.2482653671262138E-2</v>
      </c>
      <c r="O181" s="21">
        <v>3.2807190427450506E-2</v>
      </c>
      <c r="P181" s="21">
        <v>1.4660412084751551E-2</v>
      </c>
      <c r="R181" s="20">
        <v>-1051</v>
      </c>
      <c r="S181" s="20">
        <v>0</v>
      </c>
      <c r="T181" s="20">
        <v>56493</v>
      </c>
      <c r="V181" s="19">
        <v>345633.59375</v>
      </c>
      <c r="W181" s="19">
        <v>348871.53125</v>
      </c>
      <c r="Y181" s="19">
        <v>54354.479545744005</v>
      </c>
      <c r="Z181" s="19">
        <v>54488.667372393102</v>
      </c>
      <c r="AA181" s="19">
        <v>56712.570348308342</v>
      </c>
      <c r="AB181" s="181">
        <v>349834.53405293537</v>
      </c>
    </row>
    <row r="182" spans="1:28" x14ac:dyDescent="0.2">
      <c r="A182" s="18" t="s">
        <v>367</v>
      </c>
      <c r="B182" s="18" t="s">
        <v>368</v>
      </c>
      <c r="D182" s="19">
        <v>54726</v>
      </c>
      <c r="E182" s="20">
        <v>0</v>
      </c>
      <c r="F182" s="20">
        <v>54726</v>
      </c>
      <c r="G182" s="21">
        <v>-1.2109810327286308E-2</v>
      </c>
      <c r="I182" s="21">
        <v>-5.8671287393151639E-3</v>
      </c>
      <c r="J182" s="19">
        <v>56987</v>
      </c>
      <c r="K182" s="21">
        <v>4.1314914300332628E-2</v>
      </c>
      <c r="L182" s="21">
        <v>3.4152249248879052E-2</v>
      </c>
      <c r="M182" s="19">
        <v>56987</v>
      </c>
      <c r="N182" s="21">
        <v>4.1314914300332628E-2</v>
      </c>
      <c r="O182" s="21">
        <v>3.4152249248879052E-2</v>
      </c>
      <c r="P182" s="21">
        <v>-1.2230139639008208E-2</v>
      </c>
      <c r="R182" s="20">
        <v>-1041</v>
      </c>
      <c r="S182" s="20">
        <v>0</v>
      </c>
      <c r="T182" s="20">
        <v>55946</v>
      </c>
      <c r="V182" s="19">
        <v>343179.9375</v>
      </c>
      <c r="W182" s="19">
        <v>345556.84375</v>
      </c>
      <c r="Y182" s="19">
        <v>55396.84528918202</v>
      </c>
      <c r="Z182" s="19">
        <v>55430.255418682282</v>
      </c>
      <c r="AA182" s="19">
        <v>57692.588412419718</v>
      </c>
      <c r="AB182" s="181">
        <v>355879.8280806304</v>
      </c>
    </row>
    <row r="183" spans="1:28" ht="25.5" customHeight="1" x14ac:dyDescent="0.2">
      <c r="A183" s="22" t="s">
        <v>369</v>
      </c>
      <c r="B183" s="22" t="s">
        <v>370</v>
      </c>
      <c r="C183" s="54"/>
      <c r="D183" s="24">
        <v>315825</v>
      </c>
      <c r="E183" s="25">
        <v>0</v>
      </c>
      <c r="F183" s="25">
        <v>315825</v>
      </c>
      <c r="G183" s="26">
        <v>1.0132563082841051E-2</v>
      </c>
      <c r="H183" s="23"/>
      <c r="I183" s="26">
        <v>1.6878402897793965E-2</v>
      </c>
      <c r="J183" s="24">
        <v>328922</v>
      </c>
      <c r="K183" s="26">
        <v>4.1469168051927463E-2</v>
      </c>
      <c r="L183" s="26">
        <v>3.2985121916644156E-2</v>
      </c>
      <c r="M183" s="24">
        <v>328922</v>
      </c>
      <c r="N183" s="26">
        <v>4.1469168051927463E-2</v>
      </c>
      <c r="O183" s="26">
        <v>3.2985121916644156E-2</v>
      </c>
      <c r="P183" s="26">
        <v>9.2295209136243894E-3</v>
      </c>
      <c r="Q183" s="23"/>
      <c r="R183" s="25">
        <v>-6009</v>
      </c>
      <c r="S183" s="25">
        <v>0</v>
      </c>
      <c r="T183" s="25">
        <v>322913</v>
      </c>
      <c r="U183" s="23"/>
      <c r="V183" s="24">
        <v>2040260.84375</v>
      </c>
      <c r="W183" s="24">
        <v>2057017.78125</v>
      </c>
      <c r="X183" s="23"/>
      <c r="Y183" s="24">
        <v>312656.98339248484</v>
      </c>
      <c r="Z183" s="24">
        <v>313133.7162988843</v>
      </c>
      <c r="AA183" s="24">
        <v>325913.97019603336</v>
      </c>
      <c r="AB183" s="182">
        <f>SUM(AB177:AB182)</f>
        <v>2010417.8175072353</v>
      </c>
    </row>
    <row r="184" spans="1:28" x14ac:dyDescent="0.2">
      <c r="A184" s="18" t="s">
        <v>371</v>
      </c>
      <c r="B184" s="18" t="s">
        <v>372</v>
      </c>
      <c r="D184" s="19">
        <v>63846</v>
      </c>
      <c r="E184" s="20">
        <v>0</v>
      </c>
      <c r="F184" s="20">
        <v>63846</v>
      </c>
      <c r="G184" s="21">
        <v>-1.7780504365005889E-2</v>
      </c>
      <c r="I184" s="21">
        <v>-1.2719258136917544E-2</v>
      </c>
      <c r="J184" s="19">
        <v>66571</v>
      </c>
      <c r="K184" s="21">
        <v>4.2680825736929551E-2</v>
      </c>
      <c r="L184" s="21">
        <v>3.5715854294988247E-2</v>
      </c>
      <c r="M184" s="19">
        <v>66571</v>
      </c>
      <c r="N184" s="21">
        <v>4.2680825736929551E-2</v>
      </c>
      <c r="O184" s="21">
        <v>3.5715854294988247E-2</v>
      </c>
      <c r="P184" s="21">
        <v>-1.7555229072745426E-2</v>
      </c>
      <c r="R184" s="20">
        <v>-1216</v>
      </c>
      <c r="S184" s="20">
        <v>0</v>
      </c>
      <c r="T184" s="20">
        <v>65355</v>
      </c>
      <c r="V184" s="19">
        <v>425217.75</v>
      </c>
      <c r="W184" s="19">
        <v>428077.25</v>
      </c>
      <c r="Y184" s="19">
        <v>65001.764151223921</v>
      </c>
      <c r="Z184" s="19">
        <v>65103.41811193715</v>
      </c>
      <c r="AA184" s="19">
        <v>67760.55201267825</v>
      </c>
      <c r="AB184" s="181">
        <v>417984.60191342875</v>
      </c>
    </row>
    <row r="185" spans="1:28" x14ac:dyDescent="0.2">
      <c r="A185" s="18" t="s">
        <v>373</v>
      </c>
      <c r="B185" s="18" t="s">
        <v>374</v>
      </c>
      <c r="D185" s="19">
        <v>31558</v>
      </c>
      <c r="E185" s="20">
        <v>0</v>
      </c>
      <c r="F185" s="20">
        <v>31558</v>
      </c>
      <c r="G185" s="21">
        <v>6.001982912454995E-2</v>
      </c>
      <c r="I185" s="21">
        <v>6.5954230927115498E-2</v>
      </c>
      <c r="J185" s="19">
        <v>32780</v>
      </c>
      <c r="K185" s="21">
        <v>3.8722352493820944E-2</v>
      </c>
      <c r="L185" s="21">
        <v>2.9686810475713754E-2</v>
      </c>
      <c r="M185" s="19">
        <v>32821</v>
      </c>
      <c r="N185" s="21">
        <v>4.002154762659238E-2</v>
      </c>
      <c r="O185" s="21">
        <v>3.0974704289914667E-2</v>
      </c>
      <c r="P185" s="21">
        <v>5.5877226343885367E-2</v>
      </c>
      <c r="R185" s="20">
        <v>-600</v>
      </c>
      <c r="S185" s="20">
        <v>0</v>
      </c>
      <c r="T185" s="20">
        <v>32221</v>
      </c>
      <c r="V185" s="19">
        <v>218864.765625</v>
      </c>
      <c r="W185" s="19">
        <v>220785.3125</v>
      </c>
      <c r="Y185" s="19">
        <v>29771.14119276726</v>
      </c>
      <c r="Z185" s="19">
        <v>29865.187228619754</v>
      </c>
      <c r="AA185" s="19">
        <v>31084.106353583415</v>
      </c>
      <c r="AB185" s="181">
        <v>191743.97837854488</v>
      </c>
    </row>
    <row r="186" spans="1:28" x14ac:dyDescent="0.2">
      <c r="A186" s="18" t="s">
        <v>375</v>
      </c>
      <c r="B186" s="18" t="s">
        <v>376</v>
      </c>
      <c r="D186" s="19">
        <v>34736</v>
      </c>
      <c r="E186" s="20">
        <v>0</v>
      </c>
      <c r="F186" s="20">
        <v>34736</v>
      </c>
      <c r="G186" s="21">
        <v>8.9187923317011863E-2</v>
      </c>
      <c r="I186" s="21">
        <v>9.5070740702758672E-2</v>
      </c>
      <c r="J186" s="19">
        <v>35740</v>
      </c>
      <c r="K186" s="21">
        <v>2.8903730999539468E-2</v>
      </c>
      <c r="L186" s="21">
        <v>2.4033360495470113E-2</v>
      </c>
      <c r="M186" s="19">
        <v>35914</v>
      </c>
      <c r="N186" s="21">
        <v>3.3912943344081015E-2</v>
      </c>
      <c r="O186" s="21">
        <v>2.9018861467104307E-2</v>
      </c>
      <c r="P186" s="21">
        <v>8.2660683883397867E-2</v>
      </c>
      <c r="R186" s="20">
        <v>-656</v>
      </c>
      <c r="S186" s="20">
        <v>0</v>
      </c>
      <c r="T186" s="20">
        <v>35258</v>
      </c>
      <c r="V186" s="19">
        <v>230764.5</v>
      </c>
      <c r="W186" s="19">
        <v>231862.03125</v>
      </c>
      <c r="Y186" s="19">
        <v>31891.649968184571</v>
      </c>
      <c r="Z186" s="19">
        <v>31871.189157003639</v>
      </c>
      <c r="AA186" s="19">
        <v>33171.981336922661</v>
      </c>
      <c r="AB186" s="181">
        <v>204623.14727304826</v>
      </c>
    </row>
    <row r="187" spans="1:28" x14ac:dyDescent="0.2">
      <c r="A187" s="18" t="s">
        <v>377</v>
      </c>
      <c r="B187" s="18" t="s">
        <v>378</v>
      </c>
      <c r="D187" s="19">
        <v>31641</v>
      </c>
      <c r="E187" s="20">
        <v>0</v>
      </c>
      <c r="F187" s="20">
        <v>31641</v>
      </c>
      <c r="G187" s="21">
        <v>1.5368347060168874E-2</v>
      </c>
      <c r="I187" s="21">
        <v>1.8847116317905588E-2</v>
      </c>
      <c r="J187" s="19">
        <v>32875</v>
      </c>
      <c r="K187" s="21">
        <v>3.9000031604563778E-2</v>
      </c>
      <c r="L187" s="21">
        <v>3.2800556328372643E-2</v>
      </c>
      <c r="M187" s="19">
        <v>33026</v>
      </c>
      <c r="N187" s="21">
        <v>4.3772320723112434E-2</v>
      </c>
      <c r="O187" s="21">
        <v>3.7544370290519602E-2</v>
      </c>
      <c r="P187" s="21">
        <v>1.5646448852234984E-2</v>
      </c>
      <c r="R187" s="20">
        <v>-603</v>
      </c>
      <c r="S187" s="20">
        <v>0</v>
      </c>
      <c r="T187" s="20">
        <v>32423</v>
      </c>
      <c r="V187" s="19">
        <v>224239.25</v>
      </c>
      <c r="W187" s="19">
        <v>225585.265625</v>
      </c>
      <c r="Y187" s="19">
        <v>31162.090182948174</v>
      </c>
      <c r="Z187" s="19">
        <v>31242.104284352044</v>
      </c>
      <c r="AA187" s="19">
        <v>32517.220965348846</v>
      </c>
      <c r="AB187" s="181">
        <v>200584.22277890061</v>
      </c>
    </row>
    <row r="188" spans="1:28" x14ac:dyDescent="0.2">
      <c r="A188" s="18" t="s">
        <v>379</v>
      </c>
      <c r="B188" s="18" t="s">
        <v>380</v>
      </c>
      <c r="D188" s="19">
        <v>31473</v>
      </c>
      <c r="E188" s="20">
        <v>0</v>
      </c>
      <c r="F188" s="20">
        <v>31473</v>
      </c>
      <c r="G188" s="21">
        <v>6.8442853762216815E-2</v>
      </c>
      <c r="I188" s="21">
        <v>7.4918396672257304E-2</v>
      </c>
      <c r="J188" s="19">
        <v>32615</v>
      </c>
      <c r="K188" s="21">
        <v>3.628506974231871E-2</v>
      </c>
      <c r="L188" s="21">
        <v>2.7949211626441262E-2</v>
      </c>
      <c r="M188" s="19">
        <v>32668</v>
      </c>
      <c r="N188" s="21">
        <v>3.7969052838941364E-2</v>
      </c>
      <c r="O188" s="21">
        <v>2.9619648793885789E-2</v>
      </c>
      <c r="P188" s="21">
        <v>6.335719270014839E-2</v>
      </c>
      <c r="R188" s="20">
        <v>-597</v>
      </c>
      <c r="S188" s="20">
        <v>0</v>
      </c>
      <c r="T188" s="20">
        <v>32071</v>
      </c>
      <c r="V188" s="19">
        <v>203703.515625</v>
      </c>
      <c r="W188" s="19">
        <v>205355.390625</v>
      </c>
      <c r="Y188" s="19">
        <v>29456.886616983589</v>
      </c>
      <c r="Z188" s="19">
        <v>29516.865027641379</v>
      </c>
      <c r="AA188" s="19">
        <v>30721.567714275963</v>
      </c>
      <c r="AB188" s="181">
        <v>189507.63932391605</v>
      </c>
    </row>
    <row r="189" spans="1:28" x14ac:dyDescent="0.2">
      <c r="A189" s="18" t="s">
        <v>381</v>
      </c>
      <c r="B189" s="18" t="s">
        <v>382</v>
      </c>
      <c r="D189" s="19">
        <v>59547</v>
      </c>
      <c r="E189" s="20">
        <v>0</v>
      </c>
      <c r="F189" s="20">
        <v>59547</v>
      </c>
      <c r="G189" s="21">
        <v>5.6564062400819015E-3</v>
      </c>
      <c r="I189" s="21">
        <v>1.1762801602241746E-2</v>
      </c>
      <c r="J189" s="19">
        <v>61735</v>
      </c>
      <c r="K189" s="21">
        <v>3.6744084504676922E-2</v>
      </c>
      <c r="L189" s="21">
        <v>3.2795000750712733E-2</v>
      </c>
      <c r="M189" s="19">
        <v>61958</v>
      </c>
      <c r="N189" s="21">
        <v>4.0489025475674678E-2</v>
      </c>
      <c r="O189" s="21">
        <v>3.6525676788088601E-2</v>
      </c>
      <c r="P189" s="21">
        <v>7.5941295403370024E-3</v>
      </c>
      <c r="R189" s="20">
        <v>-1132</v>
      </c>
      <c r="S189" s="20">
        <v>0</v>
      </c>
      <c r="T189" s="20">
        <v>60826</v>
      </c>
      <c r="V189" s="19">
        <v>413009.53125</v>
      </c>
      <c r="W189" s="19">
        <v>414588.75</v>
      </c>
      <c r="Y189" s="19">
        <v>59212.072463827426</v>
      </c>
      <c r="Z189" s="19">
        <v>59079.745701046435</v>
      </c>
      <c r="AA189" s="19">
        <v>61491.029158997924</v>
      </c>
      <c r="AB189" s="181">
        <v>379310.71369462565</v>
      </c>
    </row>
    <row r="190" spans="1:28" ht="25.5" customHeight="1" x14ac:dyDescent="0.2">
      <c r="A190" s="22" t="s">
        <v>383</v>
      </c>
      <c r="B190" s="22" t="s">
        <v>384</v>
      </c>
      <c r="C190" s="54"/>
      <c r="D190" s="24">
        <v>252801</v>
      </c>
      <c r="E190" s="25">
        <v>0</v>
      </c>
      <c r="F190" s="25">
        <v>252801</v>
      </c>
      <c r="G190" s="26">
        <v>2.5580153588997012E-2</v>
      </c>
      <c r="H190" s="23"/>
      <c r="I190" s="26">
        <v>3.1064134783121311E-2</v>
      </c>
      <c r="J190" s="24">
        <v>262316</v>
      </c>
      <c r="K190" s="26">
        <v>3.7638300481406262E-2</v>
      </c>
      <c r="L190" s="26">
        <v>3.1354066429196026E-2</v>
      </c>
      <c r="M190" s="24">
        <v>262958</v>
      </c>
      <c r="N190" s="26">
        <v>4.0177847397755651E-2</v>
      </c>
      <c r="O190" s="26">
        <v>3.3878233123745938E-2</v>
      </c>
      <c r="P190" s="26">
        <v>2.4193293717329922E-2</v>
      </c>
      <c r="Q190" s="23"/>
      <c r="R190" s="25">
        <v>-4804</v>
      </c>
      <c r="S190" s="25">
        <v>0</v>
      </c>
      <c r="T190" s="25">
        <v>258154</v>
      </c>
      <c r="U190" s="23"/>
      <c r="V190" s="24">
        <v>1715799.3125</v>
      </c>
      <c r="W190" s="24">
        <v>1726254</v>
      </c>
      <c r="X190" s="23"/>
      <c r="Y190" s="24">
        <v>246495.60457593494</v>
      </c>
      <c r="Z190" s="24">
        <v>246678.50951060042</v>
      </c>
      <c r="AA190" s="24">
        <v>256746.45754180706</v>
      </c>
      <c r="AB190" s="182">
        <f>SUM(AB184:AB189)</f>
        <v>1583754.3033624641</v>
      </c>
    </row>
    <row r="191" spans="1:28" ht="25.5" customHeight="1" x14ac:dyDescent="0.2">
      <c r="A191" s="22" t="s">
        <v>385</v>
      </c>
      <c r="B191" s="22" t="s">
        <v>386</v>
      </c>
      <c r="C191" s="54"/>
      <c r="D191" s="24">
        <v>1565100</v>
      </c>
      <c r="E191" s="25">
        <v>0</v>
      </c>
      <c r="F191" s="25">
        <v>1565100</v>
      </c>
      <c r="G191" s="26">
        <v>1.3577602644379905E-2</v>
      </c>
      <c r="H191" s="23"/>
      <c r="I191" s="26">
        <v>1.950109644004705E-2</v>
      </c>
      <c r="J191" s="24">
        <v>1627241</v>
      </c>
      <c r="K191" s="26">
        <v>3.9704172257363668E-2</v>
      </c>
      <c r="L191" s="26">
        <v>3.2824521366789483E-2</v>
      </c>
      <c r="M191" s="24">
        <v>1628327</v>
      </c>
      <c r="N191" s="26">
        <v>4.0398057632100137E-2</v>
      </c>
      <c r="O191" s="26">
        <v>3.3513815349797804E-2</v>
      </c>
      <c r="P191" s="26">
        <v>1.2350354030547628E-2</v>
      </c>
      <c r="Q191" s="23"/>
      <c r="R191" s="25">
        <v>-29748</v>
      </c>
      <c r="S191" s="25">
        <v>0</v>
      </c>
      <c r="T191" s="25">
        <v>1598579</v>
      </c>
      <c r="U191" s="23"/>
      <c r="V191" s="24">
        <v>10201017.890625</v>
      </c>
      <c r="W191" s="24">
        <v>10268966.9375</v>
      </c>
      <c r="X191" s="23"/>
      <c r="Y191" s="24">
        <v>1544134.3572674871</v>
      </c>
      <c r="Z191" s="24">
        <v>1545388.3736230065</v>
      </c>
      <c r="AA191" s="24">
        <v>1608461.9257720588</v>
      </c>
      <c r="AB191" s="182">
        <f>AB190+AB183+AB176+AB168+AB162</f>
        <v>9921883.7179919779</v>
      </c>
    </row>
    <row r="192" spans="1:28" x14ac:dyDescent="0.2">
      <c r="A192" s="18" t="s">
        <v>387</v>
      </c>
      <c r="B192" s="18" t="s">
        <v>388</v>
      </c>
      <c r="D192" s="19">
        <v>21342</v>
      </c>
      <c r="E192" s="20">
        <v>0</v>
      </c>
      <c r="F192" s="20">
        <v>21342</v>
      </c>
      <c r="G192" s="21">
        <v>-2.1069062393251237E-2</v>
      </c>
      <c r="I192" s="21">
        <v>-1.6323420737293426E-2</v>
      </c>
      <c r="J192" s="19">
        <v>22318</v>
      </c>
      <c r="K192" s="21">
        <v>4.5731421609970901E-2</v>
      </c>
      <c r="L192" s="21">
        <v>3.6557623426338504E-2</v>
      </c>
      <c r="M192" s="19">
        <v>22398</v>
      </c>
      <c r="N192" s="21">
        <v>4.9479898791116028E-2</v>
      </c>
      <c r="O192" s="21">
        <v>4.0273216663819777E-2</v>
      </c>
      <c r="P192" s="21">
        <v>-1.683456020623797E-2</v>
      </c>
      <c r="R192" s="20">
        <v>-409</v>
      </c>
      <c r="S192" s="20">
        <v>0</v>
      </c>
      <c r="T192" s="20">
        <v>21989</v>
      </c>
      <c r="V192" s="19">
        <v>138788.390625</v>
      </c>
      <c r="W192" s="19">
        <v>140016.703125</v>
      </c>
      <c r="Y192" s="19">
        <v>21801.33365912009</v>
      </c>
      <c r="Z192" s="19">
        <v>21888.171959505842</v>
      </c>
      <c r="AA192" s="19">
        <v>22781.516816435709</v>
      </c>
      <c r="AB192" s="181">
        <v>140529.00920465199</v>
      </c>
    </row>
    <row r="193" spans="1:28" x14ac:dyDescent="0.2">
      <c r="A193" s="18" t="s">
        <v>389</v>
      </c>
      <c r="B193" s="18" t="s">
        <v>390</v>
      </c>
      <c r="D193" s="19">
        <v>34279</v>
      </c>
      <c r="E193" s="20">
        <v>0</v>
      </c>
      <c r="F193" s="20">
        <v>34279</v>
      </c>
      <c r="G193" s="21">
        <v>-2.7399130433608199E-2</v>
      </c>
      <c r="I193" s="21">
        <v>-2.2069969261656386E-2</v>
      </c>
      <c r="J193" s="19">
        <v>35870</v>
      </c>
      <c r="K193" s="21">
        <v>4.6413255929286246E-2</v>
      </c>
      <c r="L193" s="21">
        <v>3.7858162154670971E-2</v>
      </c>
      <c r="M193" s="19">
        <v>35927</v>
      </c>
      <c r="N193" s="21">
        <v>4.8076081565973317E-2</v>
      </c>
      <c r="O193" s="21">
        <v>3.9507393134398106E-2</v>
      </c>
      <c r="P193" s="21">
        <v>-2.3297676621467867E-2</v>
      </c>
      <c r="R193" s="20">
        <v>-656</v>
      </c>
      <c r="S193" s="20">
        <v>0</v>
      </c>
      <c r="T193" s="20">
        <v>35271</v>
      </c>
      <c r="V193" s="19">
        <v>233047.328125</v>
      </c>
      <c r="W193" s="19">
        <v>234968.34375</v>
      </c>
      <c r="Y193" s="19">
        <v>35244.673403677276</v>
      </c>
      <c r="Z193" s="19">
        <v>35341.549667806692</v>
      </c>
      <c r="AA193" s="19">
        <v>36783.981301205611</v>
      </c>
      <c r="AB193" s="181">
        <v>226903.96291486366</v>
      </c>
    </row>
    <row r="194" spans="1:28" x14ac:dyDescent="0.2">
      <c r="A194" s="18" t="s">
        <v>391</v>
      </c>
      <c r="B194" s="18" t="s">
        <v>392</v>
      </c>
      <c r="D194" s="19">
        <v>41484</v>
      </c>
      <c r="E194" s="20">
        <v>0</v>
      </c>
      <c r="F194" s="20">
        <v>41484</v>
      </c>
      <c r="G194" s="21">
        <v>-2.13280399360819E-2</v>
      </c>
      <c r="I194" s="21">
        <v>-1.5150454495612031E-2</v>
      </c>
      <c r="J194" s="19">
        <v>43357</v>
      </c>
      <c r="K194" s="21">
        <v>4.5149937325233758E-2</v>
      </c>
      <c r="L194" s="21">
        <v>3.6279354833798294E-2</v>
      </c>
      <c r="M194" s="19">
        <v>43440</v>
      </c>
      <c r="N194" s="21">
        <v>4.7150708706971356E-2</v>
      </c>
      <c r="O194" s="21">
        <v>3.8263144912706215E-2</v>
      </c>
      <c r="P194" s="21">
        <v>-1.7564193792728666E-2</v>
      </c>
      <c r="R194" s="20">
        <v>-794</v>
      </c>
      <c r="S194" s="20">
        <v>0</v>
      </c>
      <c r="T194" s="20">
        <v>42646</v>
      </c>
      <c r="V194" s="19">
        <v>279204.625</v>
      </c>
      <c r="W194" s="19">
        <v>281594.625</v>
      </c>
      <c r="Y194" s="19">
        <v>42388.054110889861</v>
      </c>
      <c r="Z194" s="19">
        <v>42482.737064292691</v>
      </c>
      <c r="AA194" s="19">
        <v>44216.629448494634</v>
      </c>
      <c r="AB194" s="181">
        <v>272752.65193419019</v>
      </c>
    </row>
    <row r="195" spans="1:28" x14ac:dyDescent="0.2">
      <c r="A195" s="18" t="s">
        <v>393</v>
      </c>
      <c r="B195" s="18" t="s">
        <v>394</v>
      </c>
      <c r="D195" s="19">
        <v>47682</v>
      </c>
      <c r="E195" s="20">
        <v>0</v>
      </c>
      <c r="F195" s="20">
        <v>47682</v>
      </c>
      <c r="G195" s="21">
        <v>5.0744303632566101E-4</v>
      </c>
      <c r="I195" s="21">
        <v>6.1480482383649004E-3</v>
      </c>
      <c r="J195" s="19">
        <v>49636</v>
      </c>
      <c r="K195" s="21">
        <v>4.0979824671783849E-2</v>
      </c>
      <c r="L195" s="21">
        <v>3.28029733980717E-2</v>
      </c>
      <c r="M195" s="19">
        <v>49725</v>
      </c>
      <c r="N195" s="21">
        <v>4.2846357115892797E-2</v>
      </c>
      <c r="O195" s="21">
        <v>3.4654844310966215E-2</v>
      </c>
      <c r="P195" s="21">
        <v>1.9398875090015366E-4</v>
      </c>
      <c r="R195" s="20">
        <v>-908</v>
      </c>
      <c r="S195" s="20">
        <v>0</v>
      </c>
      <c r="T195" s="20">
        <v>48817</v>
      </c>
      <c r="V195" s="19">
        <v>309786.53125</v>
      </c>
      <c r="W195" s="19">
        <v>312239.15625</v>
      </c>
      <c r="Y195" s="19">
        <v>47657.816372955058</v>
      </c>
      <c r="Z195" s="19">
        <v>47765.838645153664</v>
      </c>
      <c r="AA195" s="19">
        <v>49715.355780231635</v>
      </c>
      <c r="AB195" s="181">
        <v>306671.84043743525</v>
      </c>
    </row>
    <row r="196" spans="1:28" x14ac:dyDescent="0.2">
      <c r="A196" s="18" t="s">
        <v>395</v>
      </c>
      <c r="B196" s="18" t="s">
        <v>396</v>
      </c>
      <c r="D196" s="19">
        <v>35413</v>
      </c>
      <c r="E196" s="20">
        <v>0</v>
      </c>
      <c r="F196" s="20">
        <v>35413</v>
      </c>
      <c r="G196" s="21">
        <v>-7.4470808733972937E-3</v>
      </c>
      <c r="I196" s="21">
        <v>-4.215310632368019E-3</v>
      </c>
      <c r="J196" s="19">
        <v>36805</v>
      </c>
      <c r="K196" s="21">
        <v>3.9307598904357199E-2</v>
      </c>
      <c r="L196" s="21">
        <v>3.3770809976153782E-2</v>
      </c>
      <c r="M196" s="19">
        <v>37038</v>
      </c>
      <c r="N196" s="21">
        <v>4.5887103606020441E-2</v>
      </c>
      <c r="O196" s="21">
        <v>4.0315263140790147E-2</v>
      </c>
      <c r="P196" s="21">
        <v>-4.6925143400204927E-3</v>
      </c>
      <c r="R196" s="20">
        <v>-677</v>
      </c>
      <c r="S196" s="20">
        <v>0</v>
      </c>
      <c r="T196" s="20">
        <v>36361</v>
      </c>
      <c r="V196" s="19">
        <v>210935</v>
      </c>
      <c r="W196" s="19">
        <v>212064.75</v>
      </c>
      <c r="Y196" s="19">
        <v>35678.70218059676</v>
      </c>
      <c r="Z196" s="19">
        <v>35753.380635093083</v>
      </c>
      <c r="AA196" s="19">
        <v>37212.620756529759</v>
      </c>
      <c r="AB196" s="181">
        <v>229548.04840083385</v>
      </c>
    </row>
    <row r="197" spans="1:28" x14ac:dyDescent="0.2">
      <c r="A197" s="18" t="s">
        <v>397</v>
      </c>
      <c r="B197" s="18" t="s">
        <v>398</v>
      </c>
      <c r="D197" s="19">
        <v>18736</v>
      </c>
      <c r="E197" s="20">
        <v>0</v>
      </c>
      <c r="F197" s="20">
        <v>18736</v>
      </c>
      <c r="G197" s="21">
        <v>4.2019875439391896E-4</v>
      </c>
      <c r="I197" s="21">
        <v>5.3466321612836154E-3</v>
      </c>
      <c r="J197" s="19">
        <v>19530</v>
      </c>
      <c r="K197" s="21">
        <v>4.2378309137489412E-2</v>
      </c>
      <c r="L197" s="21">
        <v>3.2823488916325694E-2</v>
      </c>
      <c r="M197" s="19">
        <v>19579</v>
      </c>
      <c r="N197" s="21">
        <v>4.4993595217762694E-2</v>
      </c>
      <c r="O197" s="21">
        <v>3.5414802329377437E-2</v>
      </c>
      <c r="P197" s="21">
        <v>1.3137642133131955E-4</v>
      </c>
      <c r="R197" s="20">
        <v>-358</v>
      </c>
      <c r="S197" s="20">
        <v>0</v>
      </c>
      <c r="T197" s="20">
        <v>19221</v>
      </c>
      <c r="V197" s="19">
        <v>117802.734375</v>
      </c>
      <c r="W197" s="19">
        <v>118892.546875</v>
      </c>
      <c r="Y197" s="19">
        <v>18728.13046290736</v>
      </c>
      <c r="Z197" s="19">
        <v>18808.766267526931</v>
      </c>
      <c r="AA197" s="19">
        <v>19576.428118931286</v>
      </c>
      <c r="AB197" s="181">
        <v>120758.24755157459</v>
      </c>
    </row>
    <row r="198" spans="1:28" x14ac:dyDescent="0.2">
      <c r="A198" s="18" t="s">
        <v>399</v>
      </c>
      <c r="B198" s="18" t="s">
        <v>400</v>
      </c>
      <c r="D198" s="19">
        <v>26782</v>
      </c>
      <c r="E198" s="20">
        <v>0</v>
      </c>
      <c r="F198" s="20">
        <v>26782</v>
      </c>
      <c r="G198" s="21">
        <v>1.1828723871518676E-3</v>
      </c>
      <c r="I198" s="21">
        <v>6.1141929373182968E-3</v>
      </c>
      <c r="J198" s="19">
        <v>27902</v>
      </c>
      <c r="K198" s="21">
        <v>4.1819132253005709E-2</v>
      </c>
      <c r="L198" s="21">
        <v>3.2815407713074229E-2</v>
      </c>
      <c r="M198" s="19">
        <v>27987</v>
      </c>
      <c r="N198" s="21">
        <v>4.4992905682921469E-2</v>
      </c>
      <c r="O198" s="21">
        <v>3.5961752407204228E-2</v>
      </c>
      <c r="P198" s="21">
        <v>1.4236706889858564E-3</v>
      </c>
      <c r="R198" s="20">
        <v>-511</v>
      </c>
      <c r="S198" s="20">
        <v>0</v>
      </c>
      <c r="T198" s="20">
        <v>27476</v>
      </c>
      <c r="V198" s="19">
        <v>150796.78125</v>
      </c>
      <c r="W198" s="19">
        <v>152111.375</v>
      </c>
      <c r="Y198" s="19">
        <v>26750.357740482352</v>
      </c>
      <c r="Z198" s="19">
        <v>26851.302094409803</v>
      </c>
      <c r="AA198" s="19">
        <v>27947.212372905833</v>
      </c>
      <c r="AB198" s="181">
        <v>172393.87949633945</v>
      </c>
    </row>
    <row r="199" spans="1:28" x14ac:dyDescent="0.2">
      <c r="A199" s="18" t="s">
        <v>401</v>
      </c>
      <c r="B199" s="18" t="s">
        <v>402</v>
      </c>
      <c r="D199" s="19">
        <v>74597</v>
      </c>
      <c r="E199" s="20">
        <v>0</v>
      </c>
      <c r="F199" s="20">
        <v>74597</v>
      </c>
      <c r="G199" s="21">
        <v>-1.3553455172228168E-2</v>
      </c>
      <c r="I199" s="21">
        <v>-8.9307038812620476E-3</v>
      </c>
      <c r="J199" s="19">
        <v>77707</v>
      </c>
      <c r="K199" s="21">
        <v>4.1690684611981776E-2</v>
      </c>
      <c r="L199" s="21">
        <v>3.4839937049187419E-2</v>
      </c>
      <c r="M199" s="19">
        <v>77707</v>
      </c>
      <c r="N199" s="21">
        <v>4.1690684611981776E-2</v>
      </c>
      <c r="O199" s="21">
        <v>3.4839937049187419E-2</v>
      </c>
      <c r="P199" s="21">
        <v>-1.4619285778199598E-2</v>
      </c>
      <c r="R199" s="20">
        <v>-1420</v>
      </c>
      <c r="S199" s="20">
        <v>727</v>
      </c>
      <c r="T199" s="20">
        <v>77014</v>
      </c>
      <c r="V199" s="19">
        <v>507223.9375</v>
      </c>
      <c r="W199" s="19">
        <v>510581.8125</v>
      </c>
      <c r="Y199" s="19">
        <v>75621.938554231776</v>
      </c>
      <c r="Z199" s="19">
        <v>75767.496945136081</v>
      </c>
      <c r="AA199" s="19">
        <v>78859.875049785929</v>
      </c>
      <c r="AB199" s="181">
        <v>486451.37178723322</v>
      </c>
    </row>
    <row r="200" spans="1:28" ht="25.5" customHeight="1" x14ac:dyDescent="0.2">
      <c r="A200" s="22" t="s">
        <v>403</v>
      </c>
      <c r="B200" s="22" t="s">
        <v>404</v>
      </c>
      <c r="C200" s="54"/>
      <c r="D200" s="24">
        <v>300315</v>
      </c>
      <c r="E200" s="25">
        <v>0</v>
      </c>
      <c r="F200" s="25">
        <v>300315</v>
      </c>
      <c r="G200" s="26">
        <v>-1.1702355305285517E-2</v>
      </c>
      <c r="H200" s="23"/>
      <c r="I200" s="26">
        <v>-6.7260496557858263E-3</v>
      </c>
      <c r="J200" s="24">
        <v>313125</v>
      </c>
      <c r="K200" s="26">
        <v>4.2655212027371325E-2</v>
      </c>
      <c r="L200" s="26">
        <v>3.4747387030832799E-2</v>
      </c>
      <c r="M200" s="24">
        <v>313801</v>
      </c>
      <c r="N200" s="26">
        <v>4.4906181842398807E-2</v>
      </c>
      <c r="O200" s="26">
        <v>3.6981284782953372E-2</v>
      </c>
      <c r="P200" s="26">
        <v>-1.0383746125865345E-2</v>
      </c>
      <c r="Q200" s="23"/>
      <c r="R200" s="25">
        <v>-5733</v>
      </c>
      <c r="S200" s="25">
        <v>727</v>
      </c>
      <c r="T200" s="25">
        <v>308795</v>
      </c>
      <c r="U200" s="23"/>
      <c r="V200" s="24">
        <v>1947585.328125</v>
      </c>
      <c r="W200" s="24">
        <v>1962469.3125</v>
      </c>
      <c r="X200" s="23"/>
      <c r="Y200" s="24">
        <v>303871.00648486055</v>
      </c>
      <c r="Z200" s="24">
        <v>304659.24327892473</v>
      </c>
      <c r="AA200" s="24">
        <v>317093.6196445204</v>
      </c>
      <c r="AB200" s="182">
        <f>SUM(AB192:AB199)</f>
        <v>1956009.0117271221</v>
      </c>
    </row>
    <row r="201" spans="1:28" x14ac:dyDescent="0.2">
      <c r="A201" s="18" t="s">
        <v>405</v>
      </c>
      <c r="B201" s="18" t="s">
        <v>406</v>
      </c>
      <c r="D201" s="19">
        <v>50128</v>
      </c>
      <c r="E201" s="20">
        <v>0</v>
      </c>
      <c r="F201" s="20">
        <v>50128</v>
      </c>
      <c r="G201" s="21">
        <v>7.4007533972131334E-3</v>
      </c>
      <c r="I201" s="21">
        <v>1.3970864011045636E-2</v>
      </c>
      <c r="J201" s="19">
        <v>52020</v>
      </c>
      <c r="K201" s="21">
        <v>3.77433769549953E-2</v>
      </c>
      <c r="L201" s="21">
        <v>3.2794755491873051E-2</v>
      </c>
      <c r="M201" s="19">
        <v>52020</v>
      </c>
      <c r="N201" s="21">
        <v>3.77433769549953E-2</v>
      </c>
      <c r="O201" s="21">
        <v>3.2794755491873051E-2</v>
      </c>
      <c r="P201" s="21">
        <v>6.158395546001838E-3</v>
      </c>
      <c r="R201" s="20">
        <v>-950</v>
      </c>
      <c r="S201" s="20">
        <v>0</v>
      </c>
      <c r="T201" s="20">
        <v>51070</v>
      </c>
      <c r="V201" s="19">
        <v>324853.5625</v>
      </c>
      <c r="W201" s="19">
        <v>326410.09375</v>
      </c>
      <c r="Y201" s="19">
        <v>49759.740431953775</v>
      </c>
      <c r="Z201" s="19">
        <v>49674.196163532404</v>
      </c>
      <c r="AA201" s="19">
        <v>51701.601090125405</v>
      </c>
      <c r="AB201" s="181">
        <v>318924.10123665404</v>
      </c>
    </row>
    <row r="202" spans="1:28" x14ac:dyDescent="0.2">
      <c r="A202" s="18" t="s">
        <v>407</v>
      </c>
      <c r="B202" s="18" t="s">
        <v>408</v>
      </c>
      <c r="D202" s="19">
        <v>84929</v>
      </c>
      <c r="E202" s="20">
        <v>0</v>
      </c>
      <c r="F202" s="20">
        <v>84929</v>
      </c>
      <c r="G202" s="21">
        <v>-2.1610250403943265E-2</v>
      </c>
      <c r="I202" s="21">
        <v>-1.7638432351357203E-2</v>
      </c>
      <c r="J202" s="19">
        <v>88735</v>
      </c>
      <c r="K202" s="21">
        <v>4.481390337811586E-2</v>
      </c>
      <c r="L202" s="21">
        <v>3.6840464346189261E-2</v>
      </c>
      <c r="M202" s="19">
        <v>89379</v>
      </c>
      <c r="N202" s="21">
        <v>5.2396707838312073E-2</v>
      </c>
      <c r="O202" s="21">
        <v>4.4365401057058218E-2</v>
      </c>
      <c r="P202" s="21">
        <v>-1.4286522615699071E-2</v>
      </c>
      <c r="R202" s="20">
        <v>-1633</v>
      </c>
      <c r="S202" s="20">
        <v>0</v>
      </c>
      <c r="T202" s="20">
        <v>87746</v>
      </c>
      <c r="V202" s="19">
        <v>531866.75</v>
      </c>
      <c r="W202" s="19">
        <v>535956.875</v>
      </c>
      <c r="Y202" s="19">
        <v>86804.875086911168</v>
      </c>
      <c r="Z202" s="19">
        <v>87118.753376532739</v>
      </c>
      <c r="AA202" s="19">
        <v>90674.422183185525</v>
      </c>
      <c r="AB202" s="181">
        <v>559330.03988629917</v>
      </c>
    </row>
    <row r="203" spans="1:28" x14ac:dyDescent="0.2">
      <c r="A203" s="18" t="s">
        <v>409</v>
      </c>
      <c r="B203" s="18" t="s">
        <v>410</v>
      </c>
      <c r="D203" s="19">
        <v>19376</v>
      </c>
      <c r="E203" s="20">
        <v>0</v>
      </c>
      <c r="F203" s="20">
        <v>19376</v>
      </c>
      <c r="G203" s="21">
        <v>-1.6925600444872568E-3</v>
      </c>
      <c r="I203" s="21">
        <v>3.2443657395493375E-3</v>
      </c>
      <c r="J203" s="19">
        <v>20108</v>
      </c>
      <c r="K203" s="21">
        <v>3.7778695293146258E-2</v>
      </c>
      <c r="L203" s="21">
        <v>3.280235270907772E-2</v>
      </c>
      <c r="M203" s="19">
        <v>20108</v>
      </c>
      <c r="N203" s="21">
        <v>3.7778695293146258E-2</v>
      </c>
      <c r="O203" s="21">
        <v>3.280235270907772E-2</v>
      </c>
      <c r="P203" s="21">
        <v>-4.4781339444686097E-3</v>
      </c>
      <c r="R203" s="20">
        <v>-367</v>
      </c>
      <c r="S203" s="20">
        <v>0</v>
      </c>
      <c r="T203" s="20">
        <v>19741</v>
      </c>
      <c r="V203" s="19">
        <v>136575.90625</v>
      </c>
      <c r="W203" s="19">
        <v>137233.96875</v>
      </c>
      <c r="Y203" s="19">
        <v>19408.850645111335</v>
      </c>
      <c r="Z203" s="19">
        <v>19406.397760083928</v>
      </c>
      <c r="AA203" s="19">
        <v>20198.45137070887</v>
      </c>
      <c r="AB203" s="181">
        <v>124595.23136520266</v>
      </c>
    </row>
    <row r="204" spans="1:28" x14ac:dyDescent="0.2">
      <c r="A204" s="18" t="s">
        <v>411</v>
      </c>
      <c r="B204" s="18" t="s">
        <v>412</v>
      </c>
      <c r="D204" s="19">
        <v>26933</v>
      </c>
      <c r="E204" s="20">
        <v>0</v>
      </c>
      <c r="F204" s="20">
        <v>26933</v>
      </c>
      <c r="G204" s="21">
        <v>-8.2679363593910482E-3</v>
      </c>
      <c r="I204" s="21">
        <v>-3.9117588216294186E-3</v>
      </c>
      <c r="J204" s="19">
        <v>28024</v>
      </c>
      <c r="K204" s="21">
        <v>4.0507927078305528E-2</v>
      </c>
      <c r="L204" s="21">
        <v>3.3680883041154575E-2</v>
      </c>
      <c r="M204" s="19">
        <v>28024</v>
      </c>
      <c r="N204" s="21">
        <v>4.0507927078305528E-2</v>
      </c>
      <c r="O204" s="21">
        <v>3.3680883041154575E-2</v>
      </c>
      <c r="P204" s="21">
        <v>-1.0738395875873108E-2</v>
      </c>
      <c r="R204" s="20">
        <v>-512</v>
      </c>
      <c r="S204" s="20">
        <v>0</v>
      </c>
      <c r="T204" s="20">
        <v>27512</v>
      </c>
      <c r="V204" s="19">
        <v>187932.59375</v>
      </c>
      <c r="W204" s="19">
        <v>189173.8125</v>
      </c>
      <c r="Y204" s="19">
        <v>27157.536785823006</v>
      </c>
      <c r="Z204" s="19">
        <v>27217.349274867993</v>
      </c>
      <c r="AA204" s="19">
        <v>28328.199419820714</v>
      </c>
      <c r="AB204" s="181">
        <v>174744.01854345188</v>
      </c>
    </row>
    <row r="205" spans="1:28" x14ac:dyDescent="0.2">
      <c r="A205" s="18" t="s">
        <v>413</v>
      </c>
      <c r="B205" s="18" t="s">
        <v>414</v>
      </c>
      <c r="D205" s="19">
        <v>32088</v>
      </c>
      <c r="E205" s="20">
        <v>0</v>
      </c>
      <c r="F205" s="20">
        <v>32088</v>
      </c>
      <c r="G205" s="21">
        <v>-1.4507452930274667E-2</v>
      </c>
      <c r="I205" s="21">
        <v>-1.0781673209000475E-2</v>
      </c>
      <c r="J205" s="19">
        <v>33488</v>
      </c>
      <c r="K205" s="21">
        <v>4.3630017452007008E-2</v>
      </c>
      <c r="L205" s="21">
        <v>3.5257070170536364E-2</v>
      </c>
      <c r="M205" s="19">
        <v>33488</v>
      </c>
      <c r="N205" s="21">
        <v>4.3630017452007008E-2</v>
      </c>
      <c r="O205" s="21">
        <v>3.5257070170536364E-2</v>
      </c>
      <c r="P205" s="21">
        <v>-1.6063176029336046E-2</v>
      </c>
      <c r="R205" s="20">
        <v>-612</v>
      </c>
      <c r="S205" s="20">
        <v>0</v>
      </c>
      <c r="T205" s="20">
        <v>32876</v>
      </c>
      <c r="V205" s="19">
        <v>203103.09375</v>
      </c>
      <c r="W205" s="19">
        <v>204745.75</v>
      </c>
      <c r="Y205" s="19">
        <v>32560.368006242992</v>
      </c>
      <c r="Z205" s="19">
        <v>32700.082782521393</v>
      </c>
      <c r="AA205" s="19">
        <v>34034.705464990751</v>
      </c>
      <c r="AB205" s="181">
        <v>209944.9073608967</v>
      </c>
    </row>
    <row r="206" spans="1:28" x14ac:dyDescent="0.2">
      <c r="A206" s="18" t="s">
        <v>415</v>
      </c>
      <c r="B206" s="18" t="s">
        <v>416</v>
      </c>
      <c r="D206" s="19">
        <v>36777</v>
      </c>
      <c r="E206" s="20">
        <v>0</v>
      </c>
      <c r="F206" s="20">
        <v>36777</v>
      </c>
      <c r="G206" s="21">
        <v>-4.5414773760636962E-3</v>
      </c>
      <c r="I206" s="21">
        <v>3.4685193942363135E-4</v>
      </c>
      <c r="J206" s="19">
        <v>38247</v>
      </c>
      <c r="K206" s="21">
        <v>3.9970633820050505E-2</v>
      </c>
      <c r="L206" s="21">
        <v>3.2794079286810662E-2</v>
      </c>
      <c r="M206" s="19">
        <v>38565</v>
      </c>
      <c r="N206" s="21">
        <v>4.8617342360714577E-2</v>
      </c>
      <c r="O206" s="21">
        <v>4.1381119243230957E-2</v>
      </c>
      <c r="P206" s="21">
        <v>8.9187719991978831E-4</v>
      </c>
      <c r="R206" s="20">
        <v>-705</v>
      </c>
      <c r="S206" s="20">
        <v>0</v>
      </c>
      <c r="T206" s="20">
        <v>37860</v>
      </c>
      <c r="V206" s="19">
        <v>193872.28125</v>
      </c>
      <c r="W206" s="19">
        <v>195219.4375</v>
      </c>
      <c r="Y206" s="19">
        <v>36944.783900246533</v>
      </c>
      <c r="Z206" s="19">
        <v>37019.711209066299</v>
      </c>
      <c r="AA206" s="19">
        <v>38530.63540478405</v>
      </c>
      <c r="AB206" s="181">
        <v>237678.29249866176</v>
      </c>
    </row>
    <row r="207" spans="1:28" x14ac:dyDescent="0.2">
      <c r="A207" s="18" t="s">
        <v>417</v>
      </c>
      <c r="B207" s="18" t="s">
        <v>418</v>
      </c>
      <c r="D207" s="19">
        <v>26766</v>
      </c>
      <c r="E207" s="20">
        <v>0</v>
      </c>
      <c r="F207" s="20">
        <v>26766</v>
      </c>
      <c r="G207" s="21">
        <v>-9.1749453909659717E-3</v>
      </c>
      <c r="I207" s="21">
        <v>-4.9019084644128519E-3</v>
      </c>
      <c r="J207" s="19">
        <v>27893</v>
      </c>
      <c r="K207" s="21">
        <v>4.2105656429799021E-2</v>
      </c>
      <c r="L207" s="21">
        <v>3.3912677613100684E-2</v>
      </c>
      <c r="M207" s="19">
        <v>27895</v>
      </c>
      <c r="N207" s="21">
        <v>4.2180378091608794E-2</v>
      </c>
      <c r="O207" s="21">
        <v>3.3986811817210194E-2</v>
      </c>
      <c r="P207" s="21">
        <v>-1.1429268197080344E-2</v>
      </c>
      <c r="R207" s="20">
        <v>-510</v>
      </c>
      <c r="S207" s="20">
        <v>0</v>
      </c>
      <c r="T207" s="20">
        <v>27385</v>
      </c>
      <c r="V207" s="19">
        <v>176239.15625</v>
      </c>
      <c r="W207" s="19">
        <v>177635.71875</v>
      </c>
      <c r="Y207" s="19">
        <v>27013.850604092258</v>
      </c>
      <c r="Z207" s="19">
        <v>27110.995999996503</v>
      </c>
      <c r="AA207" s="19">
        <v>28217.505437497734</v>
      </c>
      <c r="AB207" s="181">
        <v>174061.19677235966</v>
      </c>
    </row>
    <row r="208" spans="1:28" x14ac:dyDescent="0.2">
      <c r="A208" s="18" t="s">
        <v>419</v>
      </c>
      <c r="B208" s="18" t="s">
        <v>420</v>
      </c>
      <c r="D208" s="19">
        <v>35042</v>
      </c>
      <c r="E208" s="20">
        <v>0</v>
      </c>
      <c r="F208" s="20">
        <v>35042</v>
      </c>
      <c r="G208" s="21">
        <v>-9.0564333761644633E-3</v>
      </c>
      <c r="I208" s="21">
        <v>-5.382847417646941E-3</v>
      </c>
      <c r="J208" s="19">
        <v>36506</v>
      </c>
      <c r="K208" s="21">
        <v>4.1778437303806815E-2</v>
      </c>
      <c r="L208" s="21">
        <v>3.403204507416735E-2</v>
      </c>
      <c r="M208" s="19">
        <v>36506</v>
      </c>
      <c r="N208" s="21">
        <v>4.1778437303806815E-2</v>
      </c>
      <c r="O208" s="21">
        <v>3.403204507416735E-2</v>
      </c>
      <c r="P208" s="21">
        <v>-1.1863826861464699E-2</v>
      </c>
      <c r="R208" s="20">
        <v>-667</v>
      </c>
      <c r="S208" s="20">
        <v>0</v>
      </c>
      <c r="T208" s="20">
        <v>35839</v>
      </c>
      <c r="V208" s="19">
        <v>248844.328125</v>
      </c>
      <c r="W208" s="19">
        <v>250708.53125</v>
      </c>
      <c r="Y208" s="19">
        <v>35362.255914722562</v>
      </c>
      <c r="Z208" s="19">
        <v>35495.582453470954</v>
      </c>
      <c r="AA208" s="19">
        <v>36944.300788067507</v>
      </c>
      <c r="AB208" s="181">
        <v>227892.90227418873</v>
      </c>
    </row>
    <row r="209" spans="1:28" ht="25.5" customHeight="1" x14ac:dyDescent="0.2">
      <c r="A209" s="22" t="s">
        <v>421</v>
      </c>
      <c r="B209" s="22" t="s">
        <v>422</v>
      </c>
      <c r="C209" s="54"/>
      <c r="D209" s="24">
        <v>312039</v>
      </c>
      <c r="E209" s="25">
        <v>0</v>
      </c>
      <c r="F209" s="25">
        <v>312039</v>
      </c>
      <c r="G209" s="26">
        <v>-9.4385576044710984E-3</v>
      </c>
      <c r="H209" s="23"/>
      <c r="I209" s="26">
        <v>-4.9251315224934089E-3</v>
      </c>
      <c r="J209" s="24">
        <v>325021</v>
      </c>
      <c r="K209" s="26">
        <v>4.1603773887238349E-2</v>
      </c>
      <c r="L209" s="26">
        <v>3.4479379759046136E-2</v>
      </c>
      <c r="M209" s="24">
        <v>325985</v>
      </c>
      <c r="N209" s="26">
        <v>4.4693131307304457E-2</v>
      </c>
      <c r="O209" s="26">
        <v>3.7547606495434538E-2</v>
      </c>
      <c r="P209" s="26">
        <v>-8.04802543436689E-3</v>
      </c>
      <c r="Q209" s="23"/>
      <c r="R209" s="25">
        <v>-5956</v>
      </c>
      <c r="S209" s="25">
        <v>0</v>
      </c>
      <c r="T209" s="25">
        <v>320029</v>
      </c>
      <c r="U209" s="23"/>
      <c r="V209" s="24">
        <v>2003287.671875</v>
      </c>
      <c r="W209" s="24">
        <v>2017084.1875</v>
      </c>
      <c r="X209" s="23"/>
      <c r="Y209" s="24">
        <v>315012.26137510361</v>
      </c>
      <c r="Z209" s="24">
        <v>315743.06902007223</v>
      </c>
      <c r="AA209" s="24">
        <v>328629.82115918054</v>
      </c>
      <c r="AB209" s="182">
        <f>SUM(AB201:AB208)</f>
        <v>2027170.6899377147</v>
      </c>
    </row>
    <row r="210" spans="1:28" x14ac:dyDescent="0.2">
      <c r="A210" s="18" t="s">
        <v>423</v>
      </c>
      <c r="B210" s="18" t="s">
        <v>521</v>
      </c>
      <c r="D210" s="19">
        <v>68135</v>
      </c>
      <c r="E210" s="20">
        <v>0</v>
      </c>
      <c r="F210" s="20">
        <v>68135</v>
      </c>
      <c r="G210" s="21">
        <v>6.6260816366410236E-3</v>
      </c>
      <c r="I210" s="21">
        <v>1.0822360600071468E-2</v>
      </c>
      <c r="J210" s="19">
        <v>70671</v>
      </c>
      <c r="K210" s="21">
        <v>3.7220224554193937E-2</v>
      </c>
      <c r="L210" s="21">
        <v>3.2794020327709283E-2</v>
      </c>
      <c r="M210" s="19">
        <v>70705</v>
      </c>
      <c r="N210" s="21">
        <v>3.7719233873926727E-2</v>
      </c>
      <c r="O210" s="21">
        <v>3.3290900189196115E-2</v>
      </c>
      <c r="P210" s="21">
        <v>3.5159987922699365E-3</v>
      </c>
      <c r="R210" s="20">
        <v>-1292</v>
      </c>
      <c r="S210" s="20">
        <v>0</v>
      </c>
      <c r="T210" s="20">
        <v>69413</v>
      </c>
      <c r="V210" s="19">
        <v>469647.59375</v>
      </c>
      <c r="W210" s="19">
        <v>471660.34375</v>
      </c>
      <c r="Y210" s="19">
        <v>67686.503700779824</v>
      </c>
      <c r="Z210" s="19">
        <v>67694.390354625983</v>
      </c>
      <c r="AA210" s="19">
        <v>70457.272315631606</v>
      </c>
      <c r="AB210" s="181">
        <v>434619.46583972796</v>
      </c>
    </row>
    <row r="211" spans="1:28" x14ac:dyDescent="0.2">
      <c r="A211" s="18" t="s">
        <v>425</v>
      </c>
      <c r="B211" s="18" t="s">
        <v>426</v>
      </c>
      <c r="D211" s="19">
        <v>33750</v>
      </c>
      <c r="E211" s="20">
        <v>0</v>
      </c>
      <c r="F211" s="20">
        <v>33750</v>
      </c>
      <c r="G211" s="21">
        <v>2.7872640887478539E-3</v>
      </c>
      <c r="I211" s="21">
        <v>5.7141885014959648E-3</v>
      </c>
      <c r="J211" s="19">
        <v>34928</v>
      </c>
      <c r="K211" s="21">
        <v>3.4903703703703659E-2</v>
      </c>
      <c r="L211" s="21">
        <v>3.278795295436665E-2</v>
      </c>
      <c r="M211" s="19">
        <v>35031</v>
      </c>
      <c r="N211" s="21">
        <v>3.795555555555552E-2</v>
      </c>
      <c r="O211" s="21">
        <v>3.5833565619113994E-2</v>
      </c>
      <c r="P211" s="21">
        <v>9.0166719570050624E-4</v>
      </c>
      <c r="R211" s="20">
        <v>-640</v>
      </c>
      <c r="S211" s="20">
        <v>0</v>
      </c>
      <c r="T211" s="20">
        <v>34391</v>
      </c>
      <c r="V211" s="19">
        <v>229549.03125</v>
      </c>
      <c r="W211" s="19">
        <v>230019.28125</v>
      </c>
      <c r="Y211" s="19">
        <v>33656.191306607063</v>
      </c>
      <c r="Z211" s="19">
        <v>33626.988688406578</v>
      </c>
      <c r="AA211" s="19">
        <v>34999.442151144496</v>
      </c>
      <c r="AB211" s="181">
        <v>215895.93738848274</v>
      </c>
    </row>
    <row r="212" spans="1:28" x14ac:dyDescent="0.2">
      <c r="A212" s="18" t="s">
        <v>427</v>
      </c>
      <c r="B212" s="18" t="s">
        <v>428</v>
      </c>
      <c r="D212" s="19">
        <v>13957</v>
      </c>
      <c r="E212" s="20">
        <v>0</v>
      </c>
      <c r="F212" s="20">
        <v>13957</v>
      </c>
      <c r="G212" s="21">
        <v>-3.8774369497721728E-2</v>
      </c>
      <c r="I212" s="21">
        <v>-3.5665314937063264E-2</v>
      </c>
      <c r="J212" s="19">
        <v>14575</v>
      </c>
      <c r="K212" s="21">
        <v>4.4278856487783846E-2</v>
      </c>
      <c r="L212" s="21">
        <v>4.150853386279385E-2</v>
      </c>
      <c r="M212" s="19">
        <v>14575</v>
      </c>
      <c r="N212" s="21">
        <v>4.4278856487783846E-2</v>
      </c>
      <c r="O212" s="21">
        <v>4.150853386279385E-2</v>
      </c>
      <c r="P212" s="21">
        <v>-3.5021858260605443E-2</v>
      </c>
      <c r="R212" s="20">
        <v>-266</v>
      </c>
      <c r="S212" s="20">
        <v>0</v>
      </c>
      <c r="T212" s="20">
        <v>14309</v>
      </c>
      <c r="V212" s="19">
        <v>98114.6796875</v>
      </c>
      <c r="W212" s="19">
        <v>98375.65625</v>
      </c>
      <c r="Y212" s="19">
        <v>14520.004000212642</v>
      </c>
      <c r="Z212" s="19">
        <v>14511.688348130499</v>
      </c>
      <c r="AA212" s="19">
        <v>15103.96906372225</v>
      </c>
      <c r="AB212" s="181">
        <v>93169.643825089559</v>
      </c>
    </row>
    <row r="213" spans="1:28" ht="25.5" customHeight="1" x14ac:dyDescent="0.2">
      <c r="A213" s="22" t="s">
        <v>429</v>
      </c>
      <c r="B213" s="22" t="s">
        <v>430</v>
      </c>
      <c r="C213" s="54"/>
      <c r="D213" s="24">
        <v>115842</v>
      </c>
      <c r="E213" s="25">
        <v>0</v>
      </c>
      <c r="F213" s="25">
        <v>115842</v>
      </c>
      <c r="G213" s="26">
        <v>-1.7865117744386705E-4</v>
      </c>
      <c r="H213" s="23"/>
      <c r="I213" s="26">
        <v>3.5189188824213957E-3</v>
      </c>
      <c r="J213" s="24">
        <v>120174</v>
      </c>
      <c r="K213" s="26">
        <v>3.7395763194696174E-2</v>
      </c>
      <c r="L213" s="26">
        <v>3.3837771982144549E-2</v>
      </c>
      <c r="M213" s="24">
        <v>120311</v>
      </c>
      <c r="N213" s="26">
        <v>3.8578408521952268E-2</v>
      </c>
      <c r="O213" s="26">
        <v>3.5016361150862929E-2</v>
      </c>
      <c r="P213" s="26">
        <v>-2.0710195329574077E-3</v>
      </c>
      <c r="Q213" s="23"/>
      <c r="R213" s="25">
        <v>-2198</v>
      </c>
      <c r="S213" s="25">
        <v>0</v>
      </c>
      <c r="T213" s="25">
        <v>118113</v>
      </c>
      <c r="U213" s="23"/>
      <c r="V213" s="24">
        <v>797311.3046875</v>
      </c>
      <c r="W213" s="24">
        <v>800055.28125</v>
      </c>
      <c r="X213" s="23"/>
      <c r="Y213" s="24">
        <v>115862.69900759953</v>
      </c>
      <c r="Z213" s="24">
        <v>115833.06739116306</v>
      </c>
      <c r="AA213" s="24">
        <v>120560.68353049835</v>
      </c>
      <c r="AB213" s="182">
        <f>SUM(AB210:AB212)</f>
        <v>743685.04705330031</v>
      </c>
    </row>
    <row r="214" spans="1:28" x14ac:dyDescent="0.2">
      <c r="A214" s="18" t="s">
        <v>431</v>
      </c>
      <c r="B214" s="18" t="s">
        <v>432</v>
      </c>
      <c r="D214" s="19">
        <v>33740</v>
      </c>
      <c r="E214" s="20">
        <v>0</v>
      </c>
      <c r="F214" s="20">
        <v>33740</v>
      </c>
      <c r="G214" s="21">
        <v>-3.4765956214546367E-3</v>
      </c>
      <c r="I214" s="21">
        <v>1.5573669268449386E-3</v>
      </c>
      <c r="J214" s="19">
        <v>34984</v>
      </c>
      <c r="K214" s="21">
        <v>3.6870183758150654E-2</v>
      </c>
      <c r="L214" s="21">
        <v>3.2806544445318941E-2</v>
      </c>
      <c r="M214" s="19">
        <v>35210</v>
      </c>
      <c r="N214" s="21">
        <v>4.3568464730290524E-2</v>
      </c>
      <c r="O214" s="21">
        <v>3.9478573917210102E-2</v>
      </c>
      <c r="P214" s="21">
        <v>2.7226523636714184E-4</v>
      </c>
      <c r="R214" s="20">
        <v>-643</v>
      </c>
      <c r="S214" s="20">
        <v>0</v>
      </c>
      <c r="T214" s="20">
        <v>34567</v>
      </c>
      <c r="V214" s="19">
        <v>230016.984375</v>
      </c>
      <c r="W214" s="19">
        <v>230922</v>
      </c>
      <c r="Y214" s="19">
        <v>33857.709564825556</v>
      </c>
      <c r="Z214" s="19">
        <v>33820.081777423729</v>
      </c>
      <c r="AA214" s="19">
        <v>35200.416150376594</v>
      </c>
      <c r="AB214" s="181">
        <v>217135.65628935973</v>
      </c>
    </row>
    <row r="215" spans="1:28" x14ac:dyDescent="0.2">
      <c r="A215" s="18" t="s">
        <v>433</v>
      </c>
      <c r="B215" s="18" t="s">
        <v>434</v>
      </c>
      <c r="D215" s="19">
        <v>55381</v>
      </c>
      <c r="E215" s="20">
        <v>0</v>
      </c>
      <c r="F215" s="20">
        <v>55381</v>
      </c>
      <c r="G215" s="21">
        <v>4.4579056207205703E-4</v>
      </c>
      <c r="I215" s="21">
        <v>4.9778830414628494E-3</v>
      </c>
      <c r="J215" s="19">
        <v>57432</v>
      </c>
      <c r="K215" s="21">
        <v>3.703436196529486E-2</v>
      </c>
      <c r="L215" s="21">
        <v>3.2793953682303201E-2</v>
      </c>
      <c r="M215" s="19">
        <v>57599</v>
      </c>
      <c r="N215" s="21">
        <v>4.0049836586554921E-2</v>
      </c>
      <c r="O215" s="21">
        <v>3.5797098101180369E-2</v>
      </c>
      <c r="P215" s="21">
        <v>1.3367317976076265E-4</v>
      </c>
      <c r="R215" s="20">
        <v>-1052</v>
      </c>
      <c r="S215" s="20">
        <v>0</v>
      </c>
      <c r="T215" s="20">
        <v>56547</v>
      </c>
      <c r="V215" s="19">
        <v>379443.6875</v>
      </c>
      <c r="W215" s="19">
        <v>381001.59375</v>
      </c>
      <c r="Y215" s="19">
        <v>55356.322673800998</v>
      </c>
      <c r="Z215" s="19">
        <v>55332.940412971118</v>
      </c>
      <c r="AA215" s="19">
        <v>57591.30158759022</v>
      </c>
      <c r="AB215" s="181">
        <v>355255.03486543475</v>
      </c>
    </row>
    <row r="216" spans="1:28" x14ac:dyDescent="0.2">
      <c r="A216" s="18" t="s">
        <v>435</v>
      </c>
      <c r="B216" s="18" t="s">
        <v>436</v>
      </c>
      <c r="D216" s="19">
        <v>45997</v>
      </c>
      <c r="E216" s="20">
        <v>0</v>
      </c>
      <c r="F216" s="20">
        <v>45997</v>
      </c>
      <c r="G216" s="21">
        <v>-7.0608496880288918E-3</v>
      </c>
      <c r="I216" s="21">
        <v>-2.7752878070063103E-3</v>
      </c>
      <c r="J216" s="19">
        <v>47810</v>
      </c>
      <c r="K216" s="21">
        <v>3.941561406178673E-2</v>
      </c>
      <c r="L216" s="21">
        <v>3.3439638562834606E-2</v>
      </c>
      <c r="M216" s="19">
        <v>48099</v>
      </c>
      <c r="N216" s="21">
        <v>4.5698632519512117E-2</v>
      </c>
      <c r="O216" s="21">
        <v>3.9686533679853087E-2</v>
      </c>
      <c r="P216" s="21">
        <v>-3.85557985386209E-3</v>
      </c>
      <c r="R216" s="20">
        <v>-879</v>
      </c>
      <c r="S216" s="20">
        <v>0</v>
      </c>
      <c r="T216" s="20">
        <v>47220</v>
      </c>
      <c r="V216" s="19">
        <v>315180.0625</v>
      </c>
      <c r="W216" s="19">
        <v>317002.625</v>
      </c>
      <c r="Y216" s="19">
        <v>46324.087418194984</v>
      </c>
      <c r="Z216" s="19">
        <v>46391.732994492319</v>
      </c>
      <c r="AA216" s="19">
        <v>48285.167318353</v>
      </c>
      <c r="AB216" s="181">
        <v>297849.64614970767</v>
      </c>
    </row>
    <row r="217" spans="1:28" ht="25.5" customHeight="1" x14ac:dyDescent="0.2">
      <c r="A217" s="22" t="s">
        <v>437</v>
      </c>
      <c r="B217" s="22" t="s">
        <v>438</v>
      </c>
      <c r="C217" s="54"/>
      <c r="D217" s="24">
        <v>135118</v>
      </c>
      <c r="E217" s="25">
        <v>0</v>
      </c>
      <c r="F217" s="25">
        <v>135118</v>
      </c>
      <c r="G217" s="26">
        <v>-3.0996420629507693E-3</v>
      </c>
      <c r="H217" s="23"/>
      <c r="I217" s="26">
        <v>1.4717190854434126E-3</v>
      </c>
      <c r="J217" s="24">
        <v>140226</v>
      </c>
      <c r="K217" s="26">
        <v>3.7803993546381642E-2</v>
      </c>
      <c r="L217" s="26">
        <v>3.3016215239682234E-2</v>
      </c>
      <c r="M217" s="24">
        <v>140908</v>
      </c>
      <c r="N217" s="26">
        <v>4.2851433561775565E-2</v>
      </c>
      <c r="O217" s="26">
        <v>3.8040369524860784E-2</v>
      </c>
      <c r="P217" s="26">
        <v>-1.1971135898868335E-3</v>
      </c>
      <c r="Q217" s="23"/>
      <c r="R217" s="25">
        <v>-2574</v>
      </c>
      <c r="S217" s="25">
        <v>0</v>
      </c>
      <c r="T217" s="25">
        <v>138334</v>
      </c>
      <c r="U217" s="23"/>
      <c r="V217" s="24">
        <v>924640.734375</v>
      </c>
      <c r="W217" s="24">
        <v>928926.21875</v>
      </c>
      <c r="X217" s="23"/>
      <c r="Y217" s="24">
        <v>135538.11965682154</v>
      </c>
      <c r="Z217" s="24">
        <v>135544.75518488715</v>
      </c>
      <c r="AA217" s="24">
        <v>141076.88505631982</v>
      </c>
      <c r="AB217" s="182">
        <f>SUM(AB214:AB216)</f>
        <v>870240.33730450226</v>
      </c>
    </row>
    <row r="218" spans="1:28" x14ac:dyDescent="0.2">
      <c r="A218" s="18" t="s">
        <v>439</v>
      </c>
      <c r="B218" s="18" t="s">
        <v>440</v>
      </c>
      <c r="D218" s="19">
        <v>30882</v>
      </c>
      <c r="E218" s="20">
        <v>0</v>
      </c>
      <c r="F218" s="20">
        <v>30882</v>
      </c>
      <c r="G218" s="21">
        <v>-1.7176596070868411E-2</v>
      </c>
      <c r="I218" s="21">
        <v>-1.3966451469362373E-2</v>
      </c>
      <c r="J218" s="19">
        <v>32144</v>
      </c>
      <c r="K218" s="21">
        <v>4.0865228935949682E-2</v>
      </c>
      <c r="L218" s="21">
        <v>3.6006811544089024E-2</v>
      </c>
      <c r="M218" s="19">
        <v>32144</v>
      </c>
      <c r="N218" s="21">
        <v>4.0865228935949682E-2</v>
      </c>
      <c r="O218" s="21">
        <v>3.6006811544089024E-2</v>
      </c>
      <c r="P218" s="21">
        <v>-1.8520669828331449E-2</v>
      </c>
      <c r="R218" s="20">
        <v>-587</v>
      </c>
      <c r="S218" s="20">
        <v>0</v>
      </c>
      <c r="T218" s="20">
        <v>31557</v>
      </c>
      <c r="V218" s="19">
        <v>208981.4375</v>
      </c>
      <c r="W218" s="19">
        <v>209961.46875</v>
      </c>
      <c r="Y218" s="19">
        <v>31421.718160698998</v>
      </c>
      <c r="Z218" s="19">
        <v>31466.295519630457</v>
      </c>
      <c r="AA218" s="19">
        <v>32750.562352013829</v>
      </c>
      <c r="AB218" s="181">
        <v>202023.60164636973</v>
      </c>
    </row>
    <row r="219" spans="1:28" x14ac:dyDescent="0.2">
      <c r="A219" s="18" t="s">
        <v>441</v>
      </c>
      <c r="B219" s="18" t="s">
        <v>442</v>
      </c>
      <c r="D219" s="19">
        <v>24703</v>
      </c>
      <c r="E219" s="20">
        <v>0</v>
      </c>
      <c r="F219" s="20">
        <v>24703</v>
      </c>
      <c r="G219" s="21">
        <v>1.9158990616399141E-3</v>
      </c>
      <c r="I219" s="21">
        <v>5.0467677952958923E-3</v>
      </c>
      <c r="J219" s="19">
        <v>25613</v>
      </c>
      <c r="K219" s="21">
        <v>3.6837631056956699E-2</v>
      </c>
      <c r="L219" s="21">
        <v>3.2807232997388081E-2</v>
      </c>
      <c r="M219" s="19">
        <v>25732</v>
      </c>
      <c r="N219" s="21">
        <v>4.1654859733635696E-2</v>
      </c>
      <c r="O219" s="21">
        <v>3.7605736129652678E-2</v>
      </c>
      <c r="P219" s="21">
        <v>1.9487105920970027E-3</v>
      </c>
      <c r="R219" s="20">
        <v>-470</v>
      </c>
      <c r="S219" s="20">
        <v>0</v>
      </c>
      <c r="T219" s="20">
        <v>25262</v>
      </c>
      <c r="V219" s="19">
        <v>146765.703125</v>
      </c>
      <c r="W219" s="19">
        <v>147338.4375</v>
      </c>
      <c r="Y219" s="19">
        <v>24655.762048627017</v>
      </c>
      <c r="Z219" s="19">
        <v>24674.871947188185</v>
      </c>
      <c r="AA219" s="19">
        <v>25681.953305567702</v>
      </c>
      <c r="AB219" s="181">
        <v>158420.50735918572</v>
      </c>
    </row>
    <row r="220" spans="1:28" x14ac:dyDescent="0.2">
      <c r="A220" s="18" t="s">
        <v>443</v>
      </c>
      <c r="B220" s="18" t="s">
        <v>444</v>
      </c>
      <c r="D220" s="19">
        <v>34082</v>
      </c>
      <c r="E220" s="20">
        <v>0</v>
      </c>
      <c r="F220" s="20">
        <v>34082</v>
      </c>
      <c r="G220" s="21">
        <v>6.0654933054453686E-3</v>
      </c>
      <c r="I220" s="21">
        <v>8.9100375486979022E-3</v>
      </c>
      <c r="J220" s="19">
        <v>35347</v>
      </c>
      <c r="K220" s="21">
        <v>3.711636641042193E-2</v>
      </c>
      <c r="L220" s="21">
        <v>3.2795400254322482E-2</v>
      </c>
      <c r="M220" s="19">
        <v>35347</v>
      </c>
      <c r="N220" s="21">
        <v>3.711636641042193E-2</v>
      </c>
      <c r="O220" s="21">
        <v>3.2795400254322482E-2</v>
      </c>
      <c r="P220" s="21">
        <v>1.1371868664982188E-3</v>
      </c>
      <c r="R220" s="20">
        <v>-646</v>
      </c>
      <c r="S220" s="20">
        <v>0</v>
      </c>
      <c r="T220" s="20">
        <v>34701</v>
      </c>
      <c r="V220" s="19">
        <v>230728.5625</v>
      </c>
      <c r="W220" s="19">
        <v>231693.875</v>
      </c>
      <c r="Y220" s="19">
        <v>33876.522181496359</v>
      </c>
      <c r="Z220" s="19">
        <v>33922.341508130208</v>
      </c>
      <c r="AA220" s="19">
        <v>35306.849514434754</v>
      </c>
      <c r="AB220" s="181">
        <v>217792.19620801086</v>
      </c>
    </row>
    <row r="221" spans="1:28" x14ac:dyDescent="0.2">
      <c r="A221" s="18" t="s">
        <v>445</v>
      </c>
      <c r="B221" s="18" t="s">
        <v>446</v>
      </c>
      <c r="D221" s="19">
        <v>36822</v>
      </c>
      <c r="E221" s="20">
        <v>0</v>
      </c>
      <c r="F221" s="20">
        <v>36822</v>
      </c>
      <c r="G221" s="21">
        <v>-2.7380497742226173E-2</v>
      </c>
      <c r="I221" s="21">
        <v>-2.1626705000221125E-2</v>
      </c>
      <c r="J221" s="19">
        <v>38367</v>
      </c>
      <c r="K221" s="21">
        <v>4.1958611699527415E-2</v>
      </c>
      <c r="L221" s="21">
        <v>3.7761740640284369E-2</v>
      </c>
      <c r="M221" s="19">
        <v>38372</v>
      </c>
      <c r="N221" s="21">
        <v>4.2094400086904571E-2</v>
      </c>
      <c r="O221" s="21">
        <v>3.7896982090051212E-2</v>
      </c>
      <c r="P221" s="21">
        <v>-2.4368767742101394E-2</v>
      </c>
      <c r="R221" s="20">
        <v>-701</v>
      </c>
      <c r="S221" s="20">
        <v>0</v>
      </c>
      <c r="T221" s="20">
        <v>37671</v>
      </c>
      <c r="V221" s="19">
        <v>234095.46875</v>
      </c>
      <c r="W221" s="19">
        <v>235042.1875</v>
      </c>
      <c r="Y221" s="19">
        <v>37858.586954635262</v>
      </c>
      <c r="Z221" s="19">
        <v>37788.147045343103</v>
      </c>
      <c r="AA221" s="19">
        <v>39330.43421662083</v>
      </c>
      <c r="AB221" s="181">
        <v>242611.89439602941</v>
      </c>
    </row>
    <row r="222" spans="1:28" x14ac:dyDescent="0.2">
      <c r="A222" s="18" t="s">
        <v>447</v>
      </c>
      <c r="B222" s="18" t="s">
        <v>448</v>
      </c>
      <c r="D222" s="19">
        <v>33556</v>
      </c>
      <c r="E222" s="20">
        <v>0</v>
      </c>
      <c r="F222" s="20">
        <v>33556</v>
      </c>
      <c r="G222" s="21">
        <v>-1.6625340888981044E-2</v>
      </c>
      <c r="I222" s="21">
        <v>-1.3162222550468505E-2</v>
      </c>
      <c r="J222" s="19">
        <v>34918</v>
      </c>
      <c r="K222" s="21">
        <v>4.0588866372630816E-2</v>
      </c>
      <c r="L222" s="21">
        <v>3.5813216700993022E-2</v>
      </c>
      <c r="M222" s="19">
        <v>34918</v>
      </c>
      <c r="N222" s="21">
        <v>4.0588866372630816E-2</v>
      </c>
      <c r="O222" s="21">
        <v>3.5813216700993022E-2</v>
      </c>
      <c r="P222" s="21">
        <v>-1.7903710501346981E-2</v>
      </c>
      <c r="R222" s="20">
        <v>-638</v>
      </c>
      <c r="S222" s="20">
        <v>0</v>
      </c>
      <c r="T222" s="20">
        <v>34280</v>
      </c>
      <c r="V222" s="19">
        <v>219544.90625</v>
      </c>
      <c r="W222" s="19">
        <v>220557.125</v>
      </c>
      <c r="Y222" s="19">
        <v>34123.311689092108</v>
      </c>
      <c r="Z222" s="19">
        <v>34160.336959205844</v>
      </c>
      <c r="AA222" s="19">
        <v>35554.558522795327</v>
      </c>
      <c r="AB222" s="181">
        <v>219320.20252104371</v>
      </c>
    </row>
    <row r="223" spans="1:28" x14ac:dyDescent="0.2">
      <c r="A223" s="18" t="s">
        <v>449</v>
      </c>
      <c r="B223" s="18" t="s">
        <v>450</v>
      </c>
      <c r="D223" s="19">
        <v>43918</v>
      </c>
      <c r="E223" s="20">
        <v>0</v>
      </c>
      <c r="F223" s="20">
        <v>43918</v>
      </c>
      <c r="G223" s="21">
        <v>-2.943016399887588E-2</v>
      </c>
      <c r="I223" s="21">
        <v>-2.299369384992056E-2</v>
      </c>
      <c r="J223" s="19">
        <v>45797</v>
      </c>
      <c r="K223" s="21">
        <v>4.2784279794161773E-2</v>
      </c>
      <c r="L223" s="21">
        <v>3.8060815942347448E-2</v>
      </c>
      <c r="M223" s="19">
        <v>45797</v>
      </c>
      <c r="N223" s="21">
        <v>4.2784279794161773E-2</v>
      </c>
      <c r="O223" s="21">
        <v>3.8060815942347448E-2</v>
      </c>
      <c r="P223" s="21">
        <v>-2.557813544774723E-2</v>
      </c>
      <c r="R223" s="20">
        <v>-837</v>
      </c>
      <c r="S223" s="20">
        <v>0</v>
      </c>
      <c r="T223" s="20">
        <v>44960</v>
      </c>
      <c r="V223" s="19">
        <v>292276.1875</v>
      </c>
      <c r="W223" s="19">
        <v>293606.125</v>
      </c>
      <c r="Y223" s="19">
        <v>45249.706276621946</v>
      </c>
      <c r="Z223" s="19">
        <v>45156.145636418114</v>
      </c>
      <c r="AA223" s="19">
        <v>46999.150641025219</v>
      </c>
      <c r="AB223" s="181">
        <v>289916.78325292509</v>
      </c>
    </row>
    <row r="224" spans="1:28" x14ac:dyDescent="0.2">
      <c r="A224" s="18" t="s">
        <v>451</v>
      </c>
      <c r="B224" s="18" t="s">
        <v>452</v>
      </c>
      <c r="D224" s="19">
        <v>85571</v>
      </c>
      <c r="E224" s="20">
        <v>0</v>
      </c>
      <c r="F224" s="20">
        <v>85571</v>
      </c>
      <c r="G224" s="21">
        <v>-1.6871017200752014E-2</v>
      </c>
      <c r="I224" s="21">
        <v>-1.3417310044760655E-2</v>
      </c>
      <c r="J224" s="19">
        <v>89100</v>
      </c>
      <c r="K224" s="21">
        <v>4.1240607215061287E-2</v>
      </c>
      <c r="L224" s="21">
        <v>3.5867754911429905E-2</v>
      </c>
      <c r="M224" s="19">
        <v>89100</v>
      </c>
      <c r="N224" s="21">
        <v>4.1240607215061287E-2</v>
      </c>
      <c r="O224" s="21">
        <v>3.5867754911429905E-2</v>
      </c>
      <c r="P224" s="21">
        <v>-1.8105875858796083E-2</v>
      </c>
      <c r="R224" s="20">
        <v>-1628</v>
      </c>
      <c r="S224" s="20">
        <v>0</v>
      </c>
      <c r="T224" s="20">
        <v>87472</v>
      </c>
      <c r="V224" s="19">
        <v>575823.25</v>
      </c>
      <c r="W224" s="19">
        <v>578809.9375</v>
      </c>
      <c r="Y224" s="19">
        <v>87039.443956127725</v>
      </c>
      <c r="Z224" s="19">
        <v>87184.623902464067</v>
      </c>
      <c r="AA224" s="19">
        <v>90742.981151791406</v>
      </c>
      <c r="AB224" s="181">
        <v>559752.94956382015</v>
      </c>
    </row>
    <row r="225" spans="1:28" ht="25.5" customHeight="1" x14ac:dyDescent="0.2">
      <c r="A225" s="22" t="s">
        <v>453</v>
      </c>
      <c r="B225" s="22" t="s">
        <v>454</v>
      </c>
      <c r="C225" s="54"/>
      <c r="D225" s="24">
        <v>289534</v>
      </c>
      <c r="E225" s="25">
        <v>0</v>
      </c>
      <c r="F225" s="25">
        <v>289534</v>
      </c>
      <c r="G225" s="26">
        <v>-1.5943752060179617E-2</v>
      </c>
      <c r="H225" s="23"/>
      <c r="I225" s="26">
        <v>-1.1837841362765E-2</v>
      </c>
      <c r="J225" s="24">
        <v>301286</v>
      </c>
      <c r="K225" s="26">
        <v>4.0589360834996979E-2</v>
      </c>
      <c r="L225" s="26">
        <v>3.5816003938109908E-2</v>
      </c>
      <c r="M225" s="24">
        <v>301410</v>
      </c>
      <c r="N225" s="26">
        <v>4.1017635234549266E-2</v>
      </c>
      <c r="O225" s="26">
        <v>3.6242313771584822E-2</v>
      </c>
      <c r="P225" s="26">
        <v>-1.6178302362748087E-2</v>
      </c>
      <c r="Q225" s="23"/>
      <c r="R225" s="25">
        <v>-5507</v>
      </c>
      <c r="S225" s="25">
        <v>0</v>
      </c>
      <c r="T225" s="25">
        <v>295903</v>
      </c>
      <c r="U225" s="23"/>
      <c r="V225" s="24">
        <v>1908215.515625</v>
      </c>
      <c r="W225" s="24">
        <v>1917009.15625</v>
      </c>
      <c r="X225" s="23"/>
      <c r="Y225" s="24">
        <v>294225.05126729945</v>
      </c>
      <c r="Z225" s="24">
        <v>294352.76251838001</v>
      </c>
      <c r="AA225" s="24">
        <v>306366.48970424908</v>
      </c>
      <c r="AB225" s="182">
        <f>SUM(AB218:AB224)</f>
        <v>1889838.1349473847</v>
      </c>
    </row>
    <row r="226" spans="1:28" x14ac:dyDescent="0.2">
      <c r="A226" s="18" t="s">
        <v>455</v>
      </c>
      <c r="B226" s="18" t="s">
        <v>456</v>
      </c>
      <c r="D226" s="19">
        <v>82945</v>
      </c>
      <c r="E226" s="20">
        <v>0</v>
      </c>
      <c r="F226" s="20">
        <v>82945</v>
      </c>
      <c r="G226" s="21">
        <v>-2.7481139302396596E-3</v>
      </c>
      <c r="I226" s="21">
        <v>9.7918594809498494E-4</v>
      </c>
      <c r="J226" s="19">
        <v>86036</v>
      </c>
      <c r="K226" s="21">
        <v>3.7265657966122134E-2</v>
      </c>
      <c r="L226" s="21">
        <v>3.2804811462735728E-2</v>
      </c>
      <c r="M226" s="19">
        <v>86105</v>
      </c>
      <c r="N226" s="21">
        <v>3.8097534510820319E-2</v>
      </c>
      <c r="O226" s="21">
        <v>3.363311045375017E-2</v>
      </c>
      <c r="P226" s="21">
        <v>-5.926915129498278E-3</v>
      </c>
      <c r="R226" s="20">
        <v>-1573</v>
      </c>
      <c r="S226" s="20">
        <v>0</v>
      </c>
      <c r="T226" s="20">
        <v>84532</v>
      </c>
      <c r="V226" s="19">
        <v>555635</v>
      </c>
      <c r="W226" s="19">
        <v>558034.875</v>
      </c>
      <c r="Y226" s="19">
        <v>83173.570447574748</v>
      </c>
      <c r="Z226" s="19">
        <v>83221.762926433221</v>
      </c>
      <c r="AA226" s="19">
        <v>86618.379785644167</v>
      </c>
      <c r="AB226" s="181">
        <v>534310.12466242223</v>
      </c>
    </row>
    <row r="227" spans="1:28" x14ac:dyDescent="0.2">
      <c r="A227" s="18" t="s">
        <v>457</v>
      </c>
      <c r="B227" s="18" t="s">
        <v>458</v>
      </c>
      <c r="D227" s="19">
        <v>83598</v>
      </c>
      <c r="E227" s="20">
        <v>0</v>
      </c>
      <c r="F227" s="20">
        <v>83598</v>
      </c>
      <c r="G227" s="21">
        <v>-1.7315892470768923E-2</v>
      </c>
      <c r="I227" s="21">
        <v>-1.2945439807791281E-2</v>
      </c>
      <c r="J227" s="19">
        <v>87139</v>
      </c>
      <c r="K227" s="21">
        <v>4.2357472666810114E-2</v>
      </c>
      <c r="L227" s="21">
        <v>3.5761690765459875E-2</v>
      </c>
      <c r="M227" s="19">
        <v>87139</v>
      </c>
      <c r="N227" s="21">
        <v>4.2357472666810114E-2</v>
      </c>
      <c r="O227" s="21">
        <v>3.5761690765459875E-2</v>
      </c>
      <c r="P227" s="21">
        <v>-1.77368338906293E-2</v>
      </c>
      <c r="R227" s="20">
        <v>-1592</v>
      </c>
      <c r="S227" s="20">
        <v>0</v>
      </c>
      <c r="T227" s="20">
        <v>85547</v>
      </c>
      <c r="V227" s="19">
        <v>576432.375</v>
      </c>
      <c r="W227" s="19">
        <v>580103.125</v>
      </c>
      <c r="Y227" s="19">
        <v>85071.081703143631</v>
      </c>
      <c r="Z227" s="19">
        <v>85233.744526338734</v>
      </c>
      <c r="AA227" s="19">
        <v>88712.478495093499</v>
      </c>
      <c r="AB227" s="181">
        <v>547227.68494547356</v>
      </c>
    </row>
    <row r="228" spans="1:28" x14ac:dyDescent="0.2">
      <c r="A228" s="18" t="s">
        <v>459</v>
      </c>
      <c r="B228" s="18" t="s">
        <v>460</v>
      </c>
      <c r="D228" s="19">
        <v>112197</v>
      </c>
      <c r="E228" s="20">
        <v>0</v>
      </c>
      <c r="F228" s="20">
        <v>112197</v>
      </c>
      <c r="G228" s="21">
        <v>-8.8919499824757775E-4</v>
      </c>
      <c r="I228" s="21">
        <v>2.5870790633253371E-3</v>
      </c>
      <c r="J228" s="19">
        <v>116188</v>
      </c>
      <c r="K228" s="21">
        <v>3.5571361088086118E-2</v>
      </c>
      <c r="L228" s="21">
        <v>3.2803490429030857E-2</v>
      </c>
      <c r="M228" s="19">
        <v>116188</v>
      </c>
      <c r="N228" s="21">
        <v>3.5571361088086118E-2</v>
      </c>
      <c r="O228" s="21">
        <v>3.2803490429030857E-2</v>
      </c>
      <c r="P228" s="21">
        <v>-5.1292652055199284E-3</v>
      </c>
      <c r="R228" s="20">
        <v>-2123</v>
      </c>
      <c r="S228" s="20">
        <v>0</v>
      </c>
      <c r="T228" s="20">
        <v>114065</v>
      </c>
      <c r="V228" s="19">
        <v>754489.25</v>
      </c>
      <c r="W228" s="19">
        <v>756511.25</v>
      </c>
      <c r="Y228" s="19">
        <v>112296.85380071854</v>
      </c>
      <c r="Z228" s="19">
        <v>112207.39392229643</v>
      </c>
      <c r="AA228" s="19">
        <v>116787.03165793902</v>
      </c>
      <c r="AB228" s="181">
        <v>720407.07293915108</v>
      </c>
    </row>
    <row r="229" spans="1:28" ht="25.5" customHeight="1" x14ac:dyDescent="0.2">
      <c r="A229" s="22" t="s">
        <v>461</v>
      </c>
      <c r="B229" s="22" t="s">
        <v>462</v>
      </c>
      <c r="C229" s="54"/>
      <c r="D229" s="24">
        <v>278740</v>
      </c>
      <c r="E229" s="25">
        <v>0</v>
      </c>
      <c r="F229" s="25">
        <v>278740</v>
      </c>
      <c r="G229" s="26">
        <v>-6.421530907974704E-3</v>
      </c>
      <c r="H229" s="23"/>
      <c r="I229" s="26">
        <v>-2.5910465137684024E-3</v>
      </c>
      <c r="J229" s="24">
        <v>289363</v>
      </c>
      <c r="K229" s="26">
        <v>3.8110784243380991E-2</v>
      </c>
      <c r="L229" s="26">
        <v>3.3676696358598379E-2</v>
      </c>
      <c r="M229" s="24">
        <v>289432</v>
      </c>
      <c r="N229" s="26">
        <v>3.8358326756116723E-2</v>
      </c>
      <c r="O229" s="26">
        <v>3.3923181541737346E-2</v>
      </c>
      <c r="P229" s="26">
        <v>-9.1945410780576164E-3</v>
      </c>
      <c r="Q229" s="23"/>
      <c r="R229" s="25">
        <v>-5288</v>
      </c>
      <c r="S229" s="25">
        <v>0</v>
      </c>
      <c r="T229" s="25">
        <v>284144</v>
      </c>
      <c r="U229" s="23"/>
      <c r="V229" s="24">
        <v>1886556.625</v>
      </c>
      <c r="W229" s="24">
        <v>1894649.25</v>
      </c>
      <c r="X229" s="23"/>
      <c r="Y229" s="24">
        <v>280541.50595143693</v>
      </c>
      <c r="Z229" s="24">
        <v>280662.90137506835</v>
      </c>
      <c r="AA229" s="24">
        <v>292117.88993867667</v>
      </c>
      <c r="AB229" s="182">
        <f>SUM(AB226:AB228)</f>
        <v>1801944.882547047</v>
      </c>
    </row>
    <row r="230" spans="1:28" ht="25.5" customHeight="1" x14ac:dyDescent="0.2">
      <c r="A230" s="22" t="s">
        <v>463</v>
      </c>
      <c r="B230" s="22" t="s">
        <v>464</v>
      </c>
      <c r="C230" s="54"/>
      <c r="D230" s="24">
        <v>1431588</v>
      </c>
      <c r="E230" s="25">
        <v>0</v>
      </c>
      <c r="F230" s="25">
        <v>1431588</v>
      </c>
      <c r="G230" s="26">
        <v>-9.3163819561709049E-3</v>
      </c>
      <c r="H230" s="23"/>
      <c r="I230" s="26">
        <v>-5.0143664343312855E-3</v>
      </c>
      <c r="J230" s="24">
        <v>1489195</v>
      </c>
      <c r="K230" s="26">
        <v>4.0239929365152527E-2</v>
      </c>
      <c r="L230" s="26">
        <v>3.4492914292083787E-2</v>
      </c>
      <c r="M230" s="24">
        <v>1491847</v>
      </c>
      <c r="N230" s="26">
        <v>4.2092417650888336E-2</v>
      </c>
      <c r="O230" s="26">
        <v>3.6335168133053264E-2</v>
      </c>
      <c r="P230" s="26">
        <v>-9.2960334011649159E-3</v>
      </c>
      <c r="Q230" s="23"/>
      <c r="R230" s="25">
        <v>-27256</v>
      </c>
      <c r="S230" s="25">
        <v>727</v>
      </c>
      <c r="T230" s="25">
        <v>1465318</v>
      </c>
      <c r="U230" s="23"/>
      <c r="V230" s="24">
        <v>9467597.1796875</v>
      </c>
      <c r="W230" s="24">
        <v>9520193.40625</v>
      </c>
      <c r="X230" s="23"/>
      <c r="Y230" s="24">
        <v>1445050.6437431215</v>
      </c>
      <c r="Z230" s="24">
        <v>1446795.7987684952</v>
      </c>
      <c r="AA230" s="24">
        <v>1505845.3890334452</v>
      </c>
      <c r="AB230" s="182">
        <f>AB229+AB225+AB217+AB213+AB209+AB200</f>
        <v>9288888.1035170704</v>
      </c>
    </row>
    <row r="231" spans="1:28" x14ac:dyDescent="0.2">
      <c r="A231" s="18" t="s">
        <v>465</v>
      </c>
      <c r="B231" s="18" t="s">
        <v>466</v>
      </c>
      <c r="D231" s="19">
        <v>95969</v>
      </c>
      <c r="E231" s="20">
        <v>0</v>
      </c>
      <c r="F231" s="20">
        <v>95969</v>
      </c>
      <c r="G231" s="21">
        <v>-3.7741115054418573E-2</v>
      </c>
      <c r="I231" s="21">
        <v>-3.3332748881709562E-2</v>
      </c>
      <c r="J231" s="19">
        <v>100472</v>
      </c>
      <c r="K231" s="21">
        <v>4.6921401702633148E-2</v>
      </c>
      <c r="L231" s="21">
        <v>4.0429120764887694E-2</v>
      </c>
      <c r="M231" s="19">
        <v>100472</v>
      </c>
      <c r="N231" s="21">
        <v>4.6921401702633148E-2</v>
      </c>
      <c r="O231" s="21">
        <v>4.0429120764887694E-2</v>
      </c>
      <c r="P231" s="21">
        <v>-3.3690252326174619E-2</v>
      </c>
      <c r="R231" s="20">
        <v>-1836</v>
      </c>
      <c r="S231" s="20">
        <v>0</v>
      </c>
      <c r="T231" s="20">
        <v>98636</v>
      </c>
      <c r="V231" s="19">
        <v>590534.5625</v>
      </c>
      <c r="W231" s="19">
        <v>594219.5</v>
      </c>
      <c r="Y231" s="19">
        <v>99733.035985869152</v>
      </c>
      <c r="Z231" s="19">
        <v>99897.712212431376</v>
      </c>
      <c r="AA231" s="19">
        <v>103974.94203268038</v>
      </c>
      <c r="AB231" s="181">
        <v>641375.01043926307</v>
      </c>
    </row>
    <row r="232" spans="1:28" ht="25.5" customHeight="1" x14ac:dyDescent="0.2">
      <c r="A232" s="22" t="s">
        <v>467</v>
      </c>
      <c r="B232" s="22" t="s">
        <v>468</v>
      </c>
      <c r="C232" s="54"/>
      <c r="D232" s="24">
        <v>95969</v>
      </c>
      <c r="E232" s="25">
        <v>0</v>
      </c>
      <c r="F232" s="25">
        <v>95969</v>
      </c>
      <c r="G232" s="26">
        <v>-3.7741115054418573E-2</v>
      </c>
      <c r="H232" s="23"/>
      <c r="I232" s="26">
        <v>-3.3332748881709562E-2</v>
      </c>
      <c r="J232" s="24">
        <v>100472</v>
      </c>
      <c r="K232" s="26">
        <v>4.6921401702633148E-2</v>
      </c>
      <c r="L232" s="26">
        <v>4.0429120764887694E-2</v>
      </c>
      <c r="M232" s="24">
        <v>100472</v>
      </c>
      <c r="N232" s="26">
        <v>4.6921401702633148E-2</v>
      </c>
      <c r="O232" s="26">
        <v>4.0429120764887694E-2</v>
      </c>
      <c r="P232" s="26">
        <v>-3.3690252326174619E-2</v>
      </c>
      <c r="Q232" s="23"/>
      <c r="R232" s="25">
        <v>-1836</v>
      </c>
      <c r="S232" s="25">
        <v>0</v>
      </c>
      <c r="T232" s="25">
        <v>98636</v>
      </c>
      <c r="U232" s="23"/>
      <c r="V232" s="24">
        <v>590534.5625</v>
      </c>
      <c r="W232" s="24">
        <v>594219.5</v>
      </c>
      <c r="X232" s="23"/>
      <c r="Y232" s="24">
        <v>99733.035985869152</v>
      </c>
      <c r="Z232" s="24">
        <v>99897.712212431376</v>
      </c>
      <c r="AA232" s="24">
        <v>103974.94203268038</v>
      </c>
      <c r="AB232" s="182">
        <f>AB231</f>
        <v>641375.01043926307</v>
      </c>
    </row>
    <row r="233" spans="1:28" x14ac:dyDescent="0.2">
      <c r="A233" s="18" t="s">
        <v>469</v>
      </c>
      <c r="B233" s="18" t="s">
        <v>470</v>
      </c>
      <c r="D233" s="19">
        <v>146118</v>
      </c>
      <c r="E233" s="20">
        <v>0</v>
      </c>
      <c r="F233" s="20">
        <v>146118</v>
      </c>
      <c r="G233" s="21">
        <v>-3.5503695829520621E-2</v>
      </c>
      <c r="I233" s="21">
        <v>-3.0919753330581501E-2</v>
      </c>
      <c r="J233" s="19">
        <v>152690</v>
      </c>
      <c r="K233" s="21">
        <v>4.4977347075651153E-2</v>
      </c>
      <c r="L233" s="21">
        <v>3.9880745862402422E-2</v>
      </c>
      <c r="M233" s="19">
        <v>152739</v>
      </c>
      <c r="N233" s="21">
        <v>4.5312692481419115E-2</v>
      </c>
      <c r="O233" s="21">
        <v>4.021445570946014E-2</v>
      </c>
      <c r="P233" s="21">
        <v>-3.1478019330586138E-2</v>
      </c>
      <c r="R233" s="20">
        <v>-2791</v>
      </c>
      <c r="S233" s="20">
        <v>0</v>
      </c>
      <c r="T233" s="20">
        <v>149948</v>
      </c>
      <c r="V233" s="19">
        <v>950072.3125</v>
      </c>
      <c r="W233" s="19">
        <v>954728.75</v>
      </c>
      <c r="Y233" s="19">
        <v>151496.69248931922</v>
      </c>
      <c r="Z233" s="19">
        <v>151519.07728223893</v>
      </c>
      <c r="AA233" s="19">
        <v>157703.18387036637</v>
      </c>
      <c r="AB233" s="181">
        <v>972800.55390047492</v>
      </c>
    </row>
    <row r="234" spans="1:28" x14ac:dyDescent="0.2">
      <c r="A234" s="18" t="s">
        <v>471</v>
      </c>
      <c r="B234" s="18" t="s">
        <v>472</v>
      </c>
      <c r="D234" s="19">
        <v>46953</v>
      </c>
      <c r="E234" s="20">
        <v>0</v>
      </c>
      <c r="F234" s="20">
        <v>46953</v>
      </c>
      <c r="G234" s="21">
        <v>-2.1285629994890476E-2</v>
      </c>
      <c r="I234" s="21">
        <v>-1.6947548860448136E-2</v>
      </c>
      <c r="J234" s="19">
        <v>48979</v>
      </c>
      <c r="K234" s="21">
        <v>4.3149532511234545E-2</v>
      </c>
      <c r="L234" s="21">
        <v>3.6672234237480117E-2</v>
      </c>
      <c r="M234" s="19">
        <v>49190</v>
      </c>
      <c r="N234" s="21">
        <v>4.764338806891999E-2</v>
      </c>
      <c r="O234" s="21">
        <v>4.1138185796803839E-2</v>
      </c>
      <c r="P234" s="21">
        <v>-1.6641397693846427E-2</v>
      </c>
      <c r="R234" s="20">
        <v>-899</v>
      </c>
      <c r="S234" s="20">
        <v>0</v>
      </c>
      <c r="T234" s="20">
        <v>48291</v>
      </c>
      <c r="V234" s="19">
        <v>301288.5</v>
      </c>
      <c r="W234" s="19">
        <v>303171</v>
      </c>
      <c r="Y234" s="19">
        <v>47974.160223840256</v>
      </c>
      <c r="Z234" s="19">
        <v>48060.8842344726</v>
      </c>
      <c r="AA234" s="19">
        <v>50022.443373801339</v>
      </c>
      <c r="AB234" s="181">
        <v>308566.12674027961</v>
      </c>
    </row>
    <row r="235" spans="1:28" ht="25.5" customHeight="1" x14ac:dyDescent="0.2">
      <c r="A235" s="22" t="s">
        <v>473</v>
      </c>
      <c r="B235" s="22" t="s">
        <v>474</v>
      </c>
      <c r="C235" s="54"/>
      <c r="D235" s="24">
        <v>193071</v>
      </c>
      <c r="E235" s="25">
        <v>0</v>
      </c>
      <c r="F235" s="25">
        <v>193071</v>
      </c>
      <c r="G235" s="26">
        <v>-3.2084149769803672E-2</v>
      </c>
      <c r="H235" s="23"/>
      <c r="I235" s="26">
        <v>-2.755826003753703E-2</v>
      </c>
      <c r="J235" s="24">
        <v>201669</v>
      </c>
      <c r="K235" s="26">
        <v>4.4532840250477879E-2</v>
      </c>
      <c r="L235" s="26">
        <v>3.9103047487504927E-2</v>
      </c>
      <c r="M235" s="24">
        <v>201929</v>
      </c>
      <c r="N235" s="26">
        <v>4.5879495108017254E-2</v>
      </c>
      <c r="O235" s="26">
        <v>4.0442702032064348E-2</v>
      </c>
      <c r="P235" s="26">
        <v>-2.7905209968889122E-2</v>
      </c>
      <c r="Q235" s="23"/>
      <c r="R235" s="25">
        <v>-3690</v>
      </c>
      <c r="S235" s="25">
        <v>0</v>
      </c>
      <c r="T235" s="25">
        <v>198239</v>
      </c>
      <c r="U235" s="23"/>
      <c r="V235" s="24">
        <v>1251360.8125</v>
      </c>
      <c r="W235" s="24">
        <v>1257899.75</v>
      </c>
      <c r="X235" s="23"/>
      <c r="Y235" s="24">
        <v>199470.85271315946</v>
      </c>
      <c r="Z235" s="24">
        <v>199579.96151671151</v>
      </c>
      <c r="AA235" s="24">
        <v>207725.6272441677</v>
      </c>
      <c r="AB235" s="182">
        <f>SUM(AB233:AB234)</f>
        <v>1281366.6806407545</v>
      </c>
    </row>
    <row r="236" spans="1:28" x14ac:dyDescent="0.2">
      <c r="A236" s="18" t="s">
        <v>475</v>
      </c>
      <c r="B236" s="18" t="s">
        <v>476</v>
      </c>
      <c r="D236" s="19">
        <v>91042</v>
      </c>
      <c r="E236" s="20">
        <v>0</v>
      </c>
      <c r="F236" s="20">
        <v>91042</v>
      </c>
      <c r="G236" s="21">
        <v>-2.9522799767574992E-2</v>
      </c>
      <c r="I236" s="21">
        <v>-2.5826167502417285E-2</v>
      </c>
      <c r="J236" s="19">
        <v>95141</v>
      </c>
      <c r="K236" s="21">
        <v>4.5023176116517627E-2</v>
      </c>
      <c r="L236" s="21">
        <v>3.8717659105903524E-2</v>
      </c>
      <c r="M236" s="19">
        <v>95496</v>
      </c>
      <c r="N236" s="21">
        <v>4.8922475341051319E-2</v>
      </c>
      <c r="O236" s="21">
        <v>4.2593430529186849E-2</v>
      </c>
      <c r="P236" s="21">
        <v>-2.4160711635936027E-2</v>
      </c>
      <c r="R236" s="20">
        <v>-1745</v>
      </c>
      <c r="S236" s="20">
        <v>0</v>
      </c>
      <c r="T236" s="20">
        <v>93751</v>
      </c>
      <c r="V236" s="19">
        <v>589769.875</v>
      </c>
      <c r="W236" s="19">
        <v>593350.0625</v>
      </c>
      <c r="Y236" s="19">
        <v>93811.580507193619</v>
      </c>
      <c r="Z236" s="19">
        <v>94022.920530780699</v>
      </c>
      <c r="AA236" s="19">
        <v>97860.376333169901</v>
      </c>
      <c r="AB236" s="181">
        <v>603656.98374276864</v>
      </c>
    </row>
    <row r="237" spans="1:28" ht="25.5" customHeight="1" x14ac:dyDescent="0.2">
      <c r="A237" s="22" t="s">
        <v>477</v>
      </c>
      <c r="B237" s="22" t="s">
        <v>478</v>
      </c>
      <c r="C237" s="54"/>
      <c r="D237" s="24">
        <v>91042</v>
      </c>
      <c r="E237" s="25">
        <v>0</v>
      </c>
      <c r="F237" s="25">
        <v>91042</v>
      </c>
      <c r="G237" s="26">
        <v>-2.9522799767574992E-2</v>
      </c>
      <c r="H237" s="23"/>
      <c r="I237" s="26">
        <v>-2.5826167502417285E-2</v>
      </c>
      <c r="J237" s="24">
        <v>95141</v>
      </c>
      <c r="K237" s="26">
        <v>4.5023176116517627E-2</v>
      </c>
      <c r="L237" s="26">
        <v>3.8717659105903524E-2</v>
      </c>
      <c r="M237" s="24">
        <v>95496</v>
      </c>
      <c r="N237" s="26">
        <v>4.8922475341051319E-2</v>
      </c>
      <c r="O237" s="26">
        <v>4.2593430529186849E-2</v>
      </c>
      <c r="P237" s="26">
        <v>-2.4160711635936027E-2</v>
      </c>
      <c r="Q237" s="23"/>
      <c r="R237" s="25">
        <v>-1745</v>
      </c>
      <c r="S237" s="25">
        <v>0</v>
      </c>
      <c r="T237" s="25">
        <v>93751</v>
      </c>
      <c r="U237" s="23"/>
      <c r="V237" s="24">
        <v>589769.875</v>
      </c>
      <c r="W237" s="24">
        <v>593350.0625</v>
      </c>
      <c r="X237" s="23"/>
      <c r="Y237" s="24">
        <v>93811.580507193619</v>
      </c>
      <c r="Z237" s="24">
        <v>94022.920530780699</v>
      </c>
      <c r="AA237" s="24">
        <v>97860.376333169901</v>
      </c>
      <c r="AB237" s="182">
        <f>AB236</f>
        <v>603656.98374276864</v>
      </c>
    </row>
    <row r="238" spans="1:28" x14ac:dyDescent="0.2">
      <c r="A238" s="18" t="s">
        <v>479</v>
      </c>
      <c r="B238" s="18" t="s">
        <v>480</v>
      </c>
      <c r="D238" s="19">
        <v>152602</v>
      </c>
      <c r="E238" s="20">
        <v>0</v>
      </c>
      <c r="F238" s="20">
        <v>152602</v>
      </c>
      <c r="G238" s="21">
        <v>-2.4113296277300966E-2</v>
      </c>
      <c r="I238" s="21">
        <v>-1.7400155839063847E-2</v>
      </c>
      <c r="J238" s="19">
        <v>159514</v>
      </c>
      <c r="K238" s="21">
        <v>4.5294294963368786E-2</v>
      </c>
      <c r="L238" s="21">
        <v>3.6783582500396372E-2</v>
      </c>
      <c r="M238" s="19">
        <v>159514</v>
      </c>
      <c r="N238" s="21">
        <v>4.5294294963368786E-2</v>
      </c>
      <c r="O238" s="21">
        <v>3.6783582500396372E-2</v>
      </c>
      <c r="P238" s="21">
        <v>-2.1205189801900115E-2</v>
      </c>
      <c r="R238" s="20">
        <v>-2914</v>
      </c>
      <c r="S238" s="20">
        <v>0</v>
      </c>
      <c r="T238" s="20">
        <v>156600</v>
      </c>
      <c r="V238" s="19">
        <v>1044295.375</v>
      </c>
      <c r="W238" s="19">
        <v>1052867.75</v>
      </c>
      <c r="Y238" s="19">
        <v>156372.66028717437</v>
      </c>
      <c r="Z238" s="19">
        <v>156579.17597225925</v>
      </c>
      <c r="AA238" s="19">
        <v>162969.80566102071</v>
      </c>
      <c r="AB238" s="181">
        <v>1005287.993084609</v>
      </c>
    </row>
    <row r="239" spans="1:28" ht="25.5" customHeight="1" x14ac:dyDescent="0.2">
      <c r="A239" s="22" t="s">
        <v>481</v>
      </c>
      <c r="B239" s="22" t="s">
        <v>482</v>
      </c>
      <c r="C239" s="54"/>
      <c r="D239" s="24">
        <v>152602</v>
      </c>
      <c r="E239" s="25">
        <v>0</v>
      </c>
      <c r="F239" s="25">
        <v>152602</v>
      </c>
      <c r="G239" s="26">
        <v>-2.4113296277300966E-2</v>
      </c>
      <c r="H239" s="23"/>
      <c r="I239" s="26">
        <v>-1.7400155839063847E-2</v>
      </c>
      <c r="J239" s="24">
        <v>159514</v>
      </c>
      <c r="K239" s="26">
        <v>4.5294294963368786E-2</v>
      </c>
      <c r="L239" s="26">
        <v>3.6783582500396372E-2</v>
      </c>
      <c r="M239" s="24">
        <v>159514</v>
      </c>
      <c r="N239" s="26">
        <v>4.5294294963368786E-2</v>
      </c>
      <c r="O239" s="26">
        <v>3.6783582500396372E-2</v>
      </c>
      <c r="P239" s="26">
        <v>-2.1205189801900115E-2</v>
      </c>
      <c r="Q239" s="23"/>
      <c r="R239" s="25">
        <v>-2914</v>
      </c>
      <c r="S239" s="25">
        <v>0</v>
      </c>
      <c r="T239" s="25">
        <v>156600</v>
      </c>
      <c r="U239" s="23"/>
      <c r="V239" s="24">
        <v>1044295.375</v>
      </c>
      <c r="W239" s="24">
        <v>1052867.75</v>
      </c>
      <c r="X239" s="23"/>
      <c r="Y239" s="24">
        <v>156372.66028717437</v>
      </c>
      <c r="Z239" s="24">
        <v>156579.17597225925</v>
      </c>
      <c r="AA239" s="24">
        <v>162969.80566102071</v>
      </c>
      <c r="AB239" s="182">
        <f>AB238</f>
        <v>1005287.993084609</v>
      </c>
    </row>
    <row r="240" spans="1:28" x14ac:dyDescent="0.2">
      <c r="A240" s="18" t="s">
        <v>483</v>
      </c>
      <c r="B240" s="18" t="s">
        <v>484</v>
      </c>
      <c r="D240" s="19">
        <v>31531</v>
      </c>
      <c r="E240" s="20">
        <v>0</v>
      </c>
      <c r="F240" s="20">
        <v>31531</v>
      </c>
      <c r="G240" s="21">
        <v>-6.15033461064729E-4</v>
      </c>
      <c r="I240" s="21">
        <v>5.8138890397259058E-3</v>
      </c>
      <c r="J240" s="19">
        <v>32763</v>
      </c>
      <c r="K240" s="21">
        <v>3.9072658653388714E-2</v>
      </c>
      <c r="L240" s="21">
        <v>3.2795389840936329E-2</v>
      </c>
      <c r="M240" s="19">
        <v>32852</v>
      </c>
      <c r="N240" s="21">
        <v>4.1895277663251962E-2</v>
      </c>
      <c r="O240" s="21">
        <v>3.560095678217623E-2</v>
      </c>
      <c r="P240" s="21">
        <v>7.7610390665716622E-4</v>
      </c>
      <c r="R240" s="20">
        <v>-600</v>
      </c>
      <c r="S240" s="20">
        <v>0</v>
      </c>
      <c r="T240" s="20">
        <v>32252</v>
      </c>
      <c r="V240" s="19">
        <v>212651.703125</v>
      </c>
      <c r="W240" s="19">
        <v>213944.1875</v>
      </c>
      <c r="Y240" s="19">
        <v>31550.404554511155</v>
      </c>
      <c r="Z240" s="19">
        <v>31539.27767756351</v>
      </c>
      <c r="AA240" s="19">
        <v>32826.523207097001</v>
      </c>
      <c r="AB240" s="181">
        <v>202492.17025789761</v>
      </c>
    </row>
    <row r="241" spans="1:28" x14ac:dyDescent="0.2">
      <c r="A241" s="18" t="s">
        <v>485</v>
      </c>
      <c r="B241" s="18" t="s">
        <v>486</v>
      </c>
      <c r="D241" s="19">
        <v>35378</v>
      </c>
      <c r="E241" s="20">
        <v>0</v>
      </c>
      <c r="F241" s="20">
        <v>35378</v>
      </c>
      <c r="G241" s="21">
        <v>-3.3820311004832626E-2</v>
      </c>
      <c r="I241" s="21">
        <v>-3.0363722271774196E-2</v>
      </c>
      <c r="J241" s="19">
        <v>36966</v>
      </c>
      <c r="K241" s="21">
        <v>4.4886652722030629E-2</v>
      </c>
      <c r="L241" s="21">
        <v>3.9750777666096804E-2</v>
      </c>
      <c r="M241" s="19">
        <v>37054</v>
      </c>
      <c r="N241" s="21">
        <v>4.7374074283452972E-2</v>
      </c>
      <c r="O241" s="21">
        <v>4.222597293836361E-2</v>
      </c>
      <c r="P241" s="21">
        <v>-2.9048352250895193E-2</v>
      </c>
      <c r="R241" s="20">
        <v>-677</v>
      </c>
      <c r="S241" s="20">
        <v>0</v>
      </c>
      <c r="T241" s="20">
        <v>36377</v>
      </c>
      <c r="V241" s="19">
        <v>243210.375</v>
      </c>
      <c r="W241" s="19">
        <v>244411.71875</v>
      </c>
      <c r="Y241" s="19">
        <v>36616.377267041629</v>
      </c>
      <c r="Z241" s="19">
        <v>36666.068850073847</v>
      </c>
      <c r="AA241" s="19">
        <v>38162.559470288681</v>
      </c>
      <c r="AB241" s="181">
        <v>235407.79634147024</v>
      </c>
    </row>
    <row r="242" spans="1:28" x14ac:dyDescent="0.2">
      <c r="A242" s="18" t="s">
        <v>487</v>
      </c>
      <c r="B242" s="18" t="s">
        <v>488</v>
      </c>
      <c r="D242" s="19">
        <v>77366</v>
      </c>
      <c r="E242" s="20">
        <v>0</v>
      </c>
      <c r="F242" s="20">
        <v>77366</v>
      </c>
      <c r="G242" s="21">
        <v>-2.994235358430053E-2</v>
      </c>
      <c r="I242" s="21">
        <v>-2.743467151481449E-2</v>
      </c>
      <c r="J242" s="19">
        <v>80786</v>
      </c>
      <c r="K242" s="21">
        <v>4.4205464932916216E-2</v>
      </c>
      <c r="L242" s="21">
        <v>3.9082913314123502E-2</v>
      </c>
      <c r="M242" s="19">
        <v>80861</v>
      </c>
      <c r="N242" s="21">
        <v>4.5174883023550327E-2</v>
      </c>
      <c r="O242" s="21">
        <v>4.0047575737050201E-2</v>
      </c>
      <c r="P242" s="21">
        <v>-2.8150882439747615E-2</v>
      </c>
      <c r="R242" s="20">
        <v>-1477</v>
      </c>
      <c r="S242" s="20">
        <v>345</v>
      </c>
      <c r="T242" s="20">
        <v>79729</v>
      </c>
      <c r="V242" s="19">
        <v>507042.25</v>
      </c>
      <c r="W242" s="19">
        <v>509541.90625</v>
      </c>
      <c r="Y242" s="19">
        <v>79754.023161265097</v>
      </c>
      <c r="Z242" s="19">
        <v>79940.547576858095</v>
      </c>
      <c r="AA242" s="19">
        <v>83203.244761897731</v>
      </c>
      <c r="AB242" s="181">
        <v>513243.6809723801</v>
      </c>
    </row>
    <row r="243" spans="1:28" ht="25.5" customHeight="1" x14ac:dyDescent="0.2">
      <c r="A243" s="22" t="s">
        <v>489</v>
      </c>
      <c r="B243" s="22" t="s">
        <v>490</v>
      </c>
      <c r="C243" s="54"/>
      <c r="D243" s="24">
        <v>144275</v>
      </c>
      <c r="E243" s="25">
        <v>0</v>
      </c>
      <c r="F243" s="25">
        <v>144275</v>
      </c>
      <c r="G243" s="26">
        <v>-2.4647006100604774E-2</v>
      </c>
      <c r="H243" s="23"/>
      <c r="I243" s="26">
        <v>-2.1078576433282481E-2</v>
      </c>
      <c r="J243" s="24">
        <v>150515</v>
      </c>
      <c r="K243" s="26">
        <v>4.3250736440824777E-2</v>
      </c>
      <c r="L243" s="26">
        <v>3.7868498580230003E-2</v>
      </c>
      <c r="M243" s="24">
        <v>150767</v>
      </c>
      <c r="N243" s="26">
        <v>4.4997400797088805E-2</v>
      </c>
      <c r="O243" s="26">
        <v>3.9606151715413818E-2</v>
      </c>
      <c r="P243" s="26">
        <v>-2.2214642558218256E-2</v>
      </c>
      <c r="Q243" s="23"/>
      <c r="R243" s="25">
        <v>-2754</v>
      </c>
      <c r="S243" s="25">
        <v>345</v>
      </c>
      <c r="T243" s="25">
        <v>148358</v>
      </c>
      <c r="U243" s="23"/>
      <c r="V243" s="24">
        <v>962904.328125</v>
      </c>
      <c r="W243" s="24">
        <v>967897.8125</v>
      </c>
      <c r="X243" s="23"/>
      <c r="Y243" s="24">
        <v>147920.80498281788</v>
      </c>
      <c r="Z243" s="24">
        <v>148145.89410449547</v>
      </c>
      <c r="AA243" s="24">
        <v>154192.32743928343</v>
      </c>
      <c r="AB243" s="182">
        <f>SUM(AB240:AB242)</f>
        <v>951143.64757174789</v>
      </c>
    </row>
    <row r="244" spans="1:28" x14ac:dyDescent="0.2">
      <c r="A244" s="18" t="s">
        <v>491</v>
      </c>
      <c r="B244" s="18" t="s">
        <v>492</v>
      </c>
      <c r="D244" s="19">
        <v>128317</v>
      </c>
      <c r="E244" s="20">
        <v>0</v>
      </c>
      <c r="F244" s="20">
        <v>128317</v>
      </c>
      <c r="G244" s="21">
        <v>-1.3802566259821902E-2</v>
      </c>
      <c r="I244" s="21">
        <v>-1.0037572301535236E-2</v>
      </c>
      <c r="J244" s="19">
        <v>133419</v>
      </c>
      <c r="K244" s="21">
        <v>3.9760904634615901E-2</v>
      </c>
      <c r="L244" s="21">
        <v>3.5097403941835914E-2</v>
      </c>
      <c r="M244" s="19">
        <v>133669</v>
      </c>
      <c r="N244" s="21">
        <v>4.1709204548111334E-2</v>
      </c>
      <c r="O244" s="21">
        <v>3.7036965405986111E-2</v>
      </c>
      <c r="P244" s="21">
        <v>-1.3630114001136229E-2</v>
      </c>
      <c r="R244" s="20">
        <v>-2442</v>
      </c>
      <c r="S244" s="20">
        <v>0</v>
      </c>
      <c r="T244" s="20">
        <v>131227</v>
      </c>
      <c r="V244" s="19">
        <v>815512.25</v>
      </c>
      <c r="W244" s="19">
        <v>819186.4375</v>
      </c>
      <c r="Y244" s="19">
        <v>130112.89181047106</v>
      </c>
      <c r="Z244" s="19">
        <v>130202.02831906274</v>
      </c>
      <c r="AA244" s="19">
        <v>135516.09989049684</v>
      </c>
      <c r="AB244" s="181">
        <v>835938.33555239532</v>
      </c>
    </row>
    <row r="245" spans="1:28" ht="25.5" customHeight="1" x14ac:dyDescent="0.2">
      <c r="A245" s="22" t="s">
        <v>493</v>
      </c>
      <c r="B245" s="22" t="s">
        <v>494</v>
      </c>
      <c r="C245" s="54"/>
      <c r="D245" s="24">
        <v>128317</v>
      </c>
      <c r="E245" s="25">
        <v>0</v>
      </c>
      <c r="F245" s="25">
        <v>128317</v>
      </c>
      <c r="G245" s="26">
        <v>-1.3802566259821902E-2</v>
      </c>
      <c r="H245" s="23"/>
      <c r="I245" s="26">
        <v>-1.0037572301535236E-2</v>
      </c>
      <c r="J245" s="24">
        <v>133419</v>
      </c>
      <c r="K245" s="26">
        <v>3.9760904634615901E-2</v>
      </c>
      <c r="L245" s="26">
        <v>3.5097403941835914E-2</v>
      </c>
      <c r="M245" s="24">
        <v>133669</v>
      </c>
      <c r="N245" s="26">
        <v>4.1709204548111334E-2</v>
      </c>
      <c r="O245" s="26">
        <v>3.7036965405986111E-2</v>
      </c>
      <c r="P245" s="26">
        <v>-1.3630114001136229E-2</v>
      </c>
      <c r="Q245" s="23"/>
      <c r="R245" s="25">
        <v>-2442</v>
      </c>
      <c r="S245" s="25">
        <v>0</v>
      </c>
      <c r="T245" s="25">
        <v>131227</v>
      </c>
      <c r="U245" s="23"/>
      <c r="V245" s="24">
        <v>815512.25</v>
      </c>
      <c r="W245" s="24">
        <v>819186.4375</v>
      </c>
      <c r="X245" s="23"/>
      <c r="Y245" s="24">
        <v>130112.89181047106</v>
      </c>
      <c r="Z245" s="24">
        <v>130202.02831906274</v>
      </c>
      <c r="AA245" s="24">
        <v>135516.09989049684</v>
      </c>
      <c r="AB245" s="182">
        <f>AB244</f>
        <v>835938.33555239532</v>
      </c>
    </row>
    <row r="246" spans="1:28" x14ac:dyDescent="0.2">
      <c r="A246" s="18" t="s">
        <v>495</v>
      </c>
      <c r="B246" s="18" t="s">
        <v>496</v>
      </c>
      <c r="D246" s="19">
        <v>100380</v>
      </c>
      <c r="E246" s="20">
        <v>0</v>
      </c>
      <c r="F246" s="20">
        <v>100380</v>
      </c>
      <c r="G246" s="21">
        <v>-2.5088541043047252E-2</v>
      </c>
      <c r="I246" s="21">
        <v>-2.1054448572722873E-2</v>
      </c>
      <c r="J246" s="19">
        <v>104838</v>
      </c>
      <c r="K246" s="21">
        <v>4.441123729826657E-2</v>
      </c>
      <c r="L246" s="21">
        <v>3.7620332260964506E-2</v>
      </c>
      <c r="M246" s="19">
        <v>104926</v>
      </c>
      <c r="N246" s="21">
        <v>4.5287905957362096E-2</v>
      </c>
      <c r="O246" s="21">
        <v>3.8491300700260966E-2</v>
      </c>
      <c r="P246" s="21">
        <v>-2.323912428349284E-2</v>
      </c>
      <c r="R246" s="20">
        <v>-1917</v>
      </c>
      <c r="S246" s="20">
        <v>0</v>
      </c>
      <c r="T246" s="20">
        <v>103009</v>
      </c>
      <c r="V246" s="19">
        <v>665453.4375</v>
      </c>
      <c r="W246" s="19">
        <v>669808.625</v>
      </c>
      <c r="Y246" s="19">
        <v>102963.19637825929</v>
      </c>
      <c r="Z246" s="19">
        <v>103209.98547068328</v>
      </c>
      <c r="AA246" s="19">
        <v>107422.40256401658</v>
      </c>
      <c r="AB246" s="181">
        <v>662640.8557578373</v>
      </c>
    </row>
    <row r="247" spans="1:28" ht="25.5" customHeight="1" x14ac:dyDescent="0.2">
      <c r="A247" s="22" t="s">
        <v>497</v>
      </c>
      <c r="B247" s="22" t="s">
        <v>498</v>
      </c>
      <c r="C247" s="54"/>
      <c r="D247" s="24">
        <v>100380</v>
      </c>
      <c r="E247" s="25">
        <v>0</v>
      </c>
      <c r="F247" s="25">
        <v>100380</v>
      </c>
      <c r="G247" s="26">
        <v>-2.5088541043047252E-2</v>
      </c>
      <c r="H247" s="23"/>
      <c r="I247" s="26">
        <v>-2.1054448572722873E-2</v>
      </c>
      <c r="J247" s="24">
        <v>104838</v>
      </c>
      <c r="K247" s="26">
        <v>4.441123729826657E-2</v>
      </c>
      <c r="L247" s="26">
        <v>3.7620332260964506E-2</v>
      </c>
      <c r="M247" s="24">
        <v>104926</v>
      </c>
      <c r="N247" s="26">
        <v>4.5287905957362096E-2</v>
      </c>
      <c r="O247" s="26">
        <v>3.8491300700260966E-2</v>
      </c>
      <c r="P247" s="26">
        <v>-2.323912428349284E-2</v>
      </c>
      <c r="Q247" s="23"/>
      <c r="R247" s="25">
        <v>-1917</v>
      </c>
      <c r="S247" s="25">
        <v>0</v>
      </c>
      <c r="T247" s="25">
        <v>103009</v>
      </c>
      <c r="U247" s="23"/>
      <c r="V247" s="24">
        <v>665453.4375</v>
      </c>
      <c r="W247" s="24">
        <v>669808.625</v>
      </c>
      <c r="X247" s="23"/>
      <c r="Y247" s="24">
        <v>102963.19637825929</v>
      </c>
      <c r="Z247" s="24">
        <v>103209.98547068328</v>
      </c>
      <c r="AA247" s="24">
        <v>107422.40256401658</v>
      </c>
      <c r="AB247" s="182">
        <f>AB246</f>
        <v>662640.8557578373</v>
      </c>
    </row>
    <row r="248" spans="1:28" ht="25.5" customHeight="1" x14ac:dyDescent="0.2">
      <c r="A248" s="27" t="s">
        <v>499</v>
      </c>
      <c r="B248" s="27" t="s">
        <v>500</v>
      </c>
      <c r="C248" s="54"/>
      <c r="D248" s="28">
        <v>905656</v>
      </c>
      <c r="E248" s="29">
        <v>0</v>
      </c>
      <c r="F248" s="29">
        <v>905656</v>
      </c>
      <c r="G248" s="30">
        <v>-2.6579343027376301E-2</v>
      </c>
      <c r="H248" s="23"/>
      <c r="I248" s="30">
        <v>-2.2075161982736735E-2</v>
      </c>
      <c r="J248" s="28">
        <v>945568</v>
      </c>
      <c r="K248" s="30">
        <v>4.4069713003612954E-2</v>
      </c>
      <c r="L248" s="30">
        <v>3.7863515406425519E-2</v>
      </c>
      <c r="M248" s="28">
        <v>946773</v>
      </c>
      <c r="N248" s="30">
        <v>4.5400240267827963E-2</v>
      </c>
      <c r="O248" s="30">
        <v>3.9186133701529124E-2</v>
      </c>
      <c r="P248" s="30">
        <v>-2.3604710766554127E-2</v>
      </c>
      <c r="Q248" s="23"/>
      <c r="R248" s="29">
        <v>-17298</v>
      </c>
      <c r="S248" s="29">
        <v>345</v>
      </c>
      <c r="T248" s="29">
        <v>929820</v>
      </c>
      <c r="U248" s="23"/>
      <c r="V248" s="28">
        <v>5919830.640625</v>
      </c>
      <c r="W248" s="28">
        <v>5955229.9375</v>
      </c>
      <c r="X248" s="23"/>
      <c r="Y248" s="28">
        <v>930385.02266494487</v>
      </c>
      <c r="Z248" s="28">
        <v>931637.67812642432</v>
      </c>
      <c r="AA248" s="28">
        <v>969661.58116483549</v>
      </c>
      <c r="AB248" s="183">
        <f>AB247+AB245+AB243+AB239+AB237+AB235+AB232</f>
        <v>5981409.5067893751</v>
      </c>
    </row>
    <row r="249" spans="1:28" x14ac:dyDescent="0.2">
      <c r="A249" s="23"/>
      <c r="B249" s="23"/>
      <c r="C249" s="54"/>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184"/>
    </row>
    <row r="250" spans="1:28" x14ac:dyDescent="0.2">
      <c r="A250" s="31" t="s">
        <v>501</v>
      </c>
      <c r="B250" s="31" t="s">
        <v>502</v>
      </c>
      <c r="C250" s="55"/>
      <c r="D250" s="32">
        <v>9468472</v>
      </c>
      <c r="E250" s="33">
        <v>0</v>
      </c>
      <c r="F250" s="32">
        <v>9468472</v>
      </c>
      <c r="G250" s="34">
        <v>4.2422060530555861E-4</v>
      </c>
      <c r="H250" s="24"/>
      <c r="I250" s="34">
        <v>5.4825825951794194E-3</v>
      </c>
      <c r="J250" s="32">
        <v>9840447</v>
      </c>
      <c r="K250" s="34">
        <v>3.9285641864917675E-2</v>
      </c>
      <c r="L250" s="34">
        <v>3.4057224109671935E-2</v>
      </c>
      <c r="M250" s="32">
        <v>9852194</v>
      </c>
      <c r="N250" s="34">
        <v>4.0526285550614771E-2</v>
      </c>
      <c r="O250" s="34">
        <v>3.5291626389529318E-2</v>
      </c>
      <c r="P250" s="34">
        <v>1.4762699903170251E-4</v>
      </c>
      <c r="Q250" s="35"/>
      <c r="R250" s="33">
        <v>-179994</v>
      </c>
      <c r="S250" s="33">
        <v>3188</v>
      </c>
      <c r="T250" s="33">
        <v>9675388</v>
      </c>
      <c r="U250" s="109"/>
      <c r="V250" s="32">
        <v>60459122.5</v>
      </c>
      <c r="W250" s="32">
        <v>60764816.9453125</v>
      </c>
      <c r="X250" s="35"/>
      <c r="Y250" s="32">
        <v>9464456.9823300671</v>
      </c>
      <c r="Z250" s="32">
        <v>9464456.9823300689</v>
      </c>
      <c r="AA250" s="32">
        <v>9850739.7648502719</v>
      </c>
      <c r="AB250" s="185">
        <f>SUM(AB248,AB230,AB191,AB153,AB126,AB78,AB44)</f>
        <v>60764816.945312552</v>
      </c>
    </row>
    <row r="252" spans="1:28" x14ac:dyDescent="0.2">
      <c r="Q252" s="74"/>
    </row>
    <row r="254" spans="1:28" x14ac:dyDescent="0.2">
      <c r="A254" s="134" t="s">
        <v>562</v>
      </c>
    </row>
    <row r="256" spans="1:28" x14ac:dyDescent="0.2">
      <c r="A256" s="121" t="s">
        <v>517</v>
      </c>
      <c r="B256" s="122"/>
      <c r="H256" s="74"/>
      <c r="Q256" s="74"/>
      <c r="U256" s="74"/>
      <c r="X256" s="74"/>
    </row>
    <row r="257" spans="1:31" x14ac:dyDescent="0.2">
      <c r="A257" s="78" t="s">
        <v>91</v>
      </c>
      <c r="B257" s="79" t="s">
        <v>92</v>
      </c>
      <c r="D257" s="63">
        <f>INDEX(D$8:D$248,MATCH($A257,$A$8:$A$248,0))</f>
        <v>1476729</v>
      </c>
      <c r="E257" s="64">
        <f t="shared" ref="E257:AB273" si="0">INDEX(E$8:E$248,MATCH($A257,$A$8:$A$248,0))</f>
        <v>0</v>
      </c>
      <c r="F257" s="64">
        <f t="shared" si="0"/>
        <v>1476729</v>
      </c>
      <c r="G257" s="65">
        <f t="shared" si="0"/>
        <v>1.535654965582256E-2</v>
      </c>
      <c r="H257" s="68"/>
      <c r="I257" s="65">
        <f t="shared" si="0"/>
        <v>2.0067589618797843E-2</v>
      </c>
      <c r="J257" s="63">
        <f t="shared" si="0"/>
        <v>1528638</v>
      </c>
      <c r="K257" s="65">
        <f t="shared" si="0"/>
        <v>3.5151337855490183E-2</v>
      </c>
      <c r="L257" s="65">
        <f t="shared" si="0"/>
        <v>3.2717918879747954E-2</v>
      </c>
      <c r="M257" s="63">
        <f t="shared" si="0"/>
        <v>1531449</v>
      </c>
      <c r="N257" s="65">
        <f t="shared" si="0"/>
        <v>3.7054869241411215E-2</v>
      </c>
      <c r="O257" s="65">
        <f t="shared" si="0"/>
        <v>3.461697547128284E-2</v>
      </c>
      <c r="P257" s="65">
        <f t="shared" si="0"/>
        <v>1.3994044773598668E-2</v>
      </c>
      <c r="Q257" s="68"/>
      <c r="R257" s="64">
        <f t="shared" si="0"/>
        <v>-27981</v>
      </c>
      <c r="S257" s="64">
        <f t="shared" si="0"/>
        <v>939</v>
      </c>
      <c r="T257" s="64">
        <f t="shared" si="0"/>
        <v>1504407</v>
      </c>
      <c r="U257" s="68"/>
      <c r="V257" s="63">
        <f t="shared" si="0"/>
        <v>9035074.09375</v>
      </c>
      <c r="W257" s="63">
        <f t="shared" si="0"/>
        <v>9056363.6640625</v>
      </c>
      <c r="X257" s="68"/>
      <c r="Y257" s="63">
        <f t="shared" si="0"/>
        <v>1454394.5183596539</v>
      </c>
      <c r="Z257" s="63">
        <f t="shared" si="0"/>
        <v>1451088.7988389148</v>
      </c>
      <c r="AA257" s="63">
        <f t="shared" si="0"/>
        <v>1510313.6038061616</v>
      </c>
      <c r="AB257" s="187">
        <f t="shared" si="0"/>
        <v>9316450.5261592027</v>
      </c>
      <c r="AD257" s="85"/>
    </row>
    <row r="258" spans="1:31" x14ac:dyDescent="0.2">
      <c r="A258" s="78" t="s">
        <v>159</v>
      </c>
      <c r="B258" s="79" t="s">
        <v>160</v>
      </c>
      <c r="D258" s="57">
        <f t="shared" ref="D258:S290" si="1">INDEX(D$8:D$248,MATCH($A258,$A$8:$A$248,0))</f>
        <v>1230030</v>
      </c>
      <c r="E258" s="58">
        <f t="shared" si="1"/>
        <v>0</v>
      </c>
      <c r="F258" s="58">
        <f t="shared" si="1"/>
        <v>1230030</v>
      </c>
      <c r="G258" s="59">
        <f t="shared" si="1"/>
        <v>1.0553807947659699E-3</v>
      </c>
      <c r="H258" s="68"/>
      <c r="I258" s="59">
        <f t="shared" si="1"/>
        <v>6.2518065703691672E-3</v>
      </c>
      <c r="J258" s="57">
        <f t="shared" si="1"/>
        <v>1276299</v>
      </c>
      <c r="K258" s="59">
        <f t="shared" si="1"/>
        <v>3.7616155703519505E-2</v>
      </c>
      <c r="L258" s="59">
        <f t="shared" si="1"/>
        <v>3.4295352130174539E-2</v>
      </c>
      <c r="M258" s="57">
        <f t="shared" si="1"/>
        <v>1277291</v>
      </c>
      <c r="N258" s="59">
        <f t="shared" si="1"/>
        <v>3.842264009820906E-2</v>
      </c>
      <c r="O258" s="59">
        <f t="shared" si="1"/>
        <v>3.5099255439127175E-2</v>
      </c>
      <c r="P258" s="59">
        <f t="shared" si="1"/>
        <v>7.2678667340708714E-4</v>
      </c>
      <c r="Q258" s="68"/>
      <c r="R258" s="58">
        <f t="shared" si="1"/>
        <v>-23337</v>
      </c>
      <c r="S258" s="58">
        <f t="shared" si="1"/>
        <v>0</v>
      </c>
      <c r="T258" s="58">
        <f t="shared" si="0"/>
        <v>1253954</v>
      </c>
      <c r="U258" s="68"/>
      <c r="V258" s="57">
        <f t="shared" si="0"/>
        <v>7546283.109375</v>
      </c>
      <c r="W258" s="57">
        <f t="shared" si="0"/>
        <v>7570511.8984375</v>
      </c>
      <c r="X258" s="68"/>
      <c r="Y258" s="57">
        <f t="shared" si="0"/>
        <v>1228733.2185592416</v>
      </c>
      <c r="Z258" s="57">
        <f t="shared" si="0"/>
        <v>1226312.5781625998</v>
      </c>
      <c r="AA258" s="57">
        <f t="shared" si="0"/>
        <v>1276363.3561223452</v>
      </c>
      <c r="AB258" s="188">
        <f t="shared" si="0"/>
        <v>7873315.8668168271</v>
      </c>
      <c r="AD258" s="85"/>
    </row>
    <row r="259" spans="1:31" x14ac:dyDescent="0.2">
      <c r="A259" s="78" t="s">
        <v>255</v>
      </c>
      <c r="B259" s="79" t="s">
        <v>256</v>
      </c>
      <c r="D259" s="57">
        <f t="shared" si="1"/>
        <v>1779437</v>
      </c>
      <c r="E259" s="58">
        <f t="shared" si="0"/>
        <v>0</v>
      </c>
      <c r="F259" s="58">
        <f t="shared" si="0"/>
        <v>1779437</v>
      </c>
      <c r="G259" s="59">
        <f t="shared" si="0"/>
        <v>3.9814009452365795E-4</v>
      </c>
      <c r="H259" s="68"/>
      <c r="I259" s="59">
        <f t="shared" si="0"/>
        <v>5.7640371294582771E-3</v>
      </c>
      <c r="J259" s="57">
        <f t="shared" si="0"/>
        <v>1849691</v>
      </c>
      <c r="K259" s="59">
        <f t="shared" si="0"/>
        <v>3.948102686411481E-2</v>
      </c>
      <c r="L259" s="59">
        <f t="shared" si="0"/>
        <v>3.4116380652452039E-2</v>
      </c>
      <c r="M259" s="57">
        <f t="shared" si="0"/>
        <v>1851349</v>
      </c>
      <c r="N259" s="59">
        <f t="shared" si="0"/>
        <v>4.0412782245170753E-2</v>
      </c>
      <c r="O259" s="59">
        <f t="shared" si="0"/>
        <v>3.5043327347398234E-2</v>
      </c>
      <c r="P259" s="59">
        <f t="shared" si="0"/>
        <v>1.8765074360005407E-4</v>
      </c>
      <c r="Q259" s="68"/>
      <c r="R259" s="58">
        <f t="shared" si="0"/>
        <v>-33815</v>
      </c>
      <c r="S259" s="58">
        <f t="shared" si="0"/>
        <v>297</v>
      </c>
      <c r="T259" s="58">
        <f t="shared" si="0"/>
        <v>1817831</v>
      </c>
      <c r="U259" s="68"/>
      <c r="V259" s="57">
        <f t="shared" si="0"/>
        <v>11272593.8359375</v>
      </c>
      <c r="W259" s="57">
        <f t="shared" si="0"/>
        <v>11331072.2421875</v>
      </c>
      <c r="X259" s="68"/>
      <c r="Y259" s="57">
        <f t="shared" si="0"/>
        <v>1778728.8167407711</v>
      </c>
      <c r="Z259" s="57">
        <f t="shared" si="0"/>
        <v>1778417.2545508645</v>
      </c>
      <c r="AA259" s="57">
        <f t="shared" si="0"/>
        <v>1851001.6581624409</v>
      </c>
      <c r="AB259" s="188">
        <f t="shared" si="0"/>
        <v>11418003.074758954</v>
      </c>
      <c r="AD259" s="85"/>
    </row>
    <row r="260" spans="1:31" x14ac:dyDescent="0.2">
      <c r="A260" s="78" t="s">
        <v>309</v>
      </c>
      <c r="B260" s="79" t="s">
        <v>310</v>
      </c>
      <c r="D260" s="57">
        <f t="shared" si="1"/>
        <v>1079932</v>
      </c>
      <c r="E260" s="58">
        <f t="shared" si="0"/>
        <v>0</v>
      </c>
      <c r="F260" s="58">
        <f t="shared" si="0"/>
        <v>1079932</v>
      </c>
      <c r="G260" s="59">
        <f t="shared" si="0"/>
        <v>-2.8608661220997922E-3</v>
      </c>
      <c r="H260" s="68"/>
      <c r="I260" s="59">
        <f t="shared" si="0"/>
        <v>1.9886136135864874E-3</v>
      </c>
      <c r="J260" s="57">
        <f t="shared" si="0"/>
        <v>1123815</v>
      </c>
      <c r="K260" s="59">
        <f t="shared" si="0"/>
        <v>4.0634965905260723E-2</v>
      </c>
      <c r="L260" s="59">
        <f t="shared" si="0"/>
        <v>3.3893383188689397E-2</v>
      </c>
      <c r="M260" s="57">
        <f t="shared" si="0"/>
        <v>1125158</v>
      </c>
      <c r="N260" s="59">
        <f t="shared" si="0"/>
        <v>4.1878562724319668E-2</v>
      </c>
      <c r="O260" s="59">
        <f t="shared" si="0"/>
        <v>3.5128923569999859E-2</v>
      </c>
      <c r="P260" s="59">
        <f t="shared" si="0"/>
        <v>-3.4844369769045924E-3</v>
      </c>
      <c r="Q260" s="68"/>
      <c r="R260" s="58">
        <f t="shared" si="0"/>
        <v>-20559</v>
      </c>
      <c r="S260" s="58">
        <f t="shared" si="0"/>
        <v>880</v>
      </c>
      <c r="T260" s="58">
        <f t="shared" si="0"/>
        <v>1105479</v>
      </c>
      <c r="U260" s="68"/>
      <c r="V260" s="57">
        <f t="shared" si="0"/>
        <v>7016725.75</v>
      </c>
      <c r="W260" s="57">
        <f t="shared" si="0"/>
        <v>7062478.859375</v>
      </c>
      <c r="X260" s="68"/>
      <c r="Y260" s="57">
        <f t="shared" si="0"/>
        <v>1083030.4049948538</v>
      </c>
      <c r="Z260" s="57">
        <f t="shared" si="0"/>
        <v>1084816.5002597671</v>
      </c>
      <c r="AA260" s="57">
        <f t="shared" si="0"/>
        <v>1129092.2507889855</v>
      </c>
      <c r="AB260" s="188">
        <f t="shared" si="0"/>
        <v>6964866.1492791418</v>
      </c>
      <c r="AD260" s="85"/>
    </row>
    <row r="261" spans="1:31" x14ac:dyDescent="0.2">
      <c r="A261" s="78" t="s">
        <v>385</v>
      </c>
      <c r="B261" s="79" t="s">
        <v>386</v>
      </c>
      <c r="D261" s="57">
        <f t="shared" si="1"/>
        <v>1565100</v>
      </c>
      <c r="E261" s="58">
        <f t="shared" si="0"/>
        <v>0</v>
      </c>
      <c r="F261" s="58">
        <f t="shared" si="0"/>
        <v>1565100</v>
      </c>
      <c r="G261" s="59">
        <f t="shared" si="0"/>
        <v>1.3577602644379905E-2</v>
      </c>
      <c r="H261" s="68"/>
      <c r="I261" s="59">
        <f t="shared" si="0"/>
        <v>1.950109644004705E-2</v>
      </c>
      <c r="J261" s="57">
        <f t="shared" si="0"/>
        <v>1627241</v>
      </c>
      <c r="K261" s="59">
        <f t="shared" si="0"/>
        <v>3.9704172257363668E-2</v>
      </c>
      <c r="L261" s="59">
        <f t="shared" si="0"/>
        <v>3.2824521366789483E-2</v>
      </c>
      <c r="M261" s="57">
        <f t="shared" si="0"/>
        <v>1628327</v>
      </c>
      <c r="N261" s="59">
        <f t="shared" si="0"/>
        <v>4.0398057632100137E-2</v>
      </c>
      <c r="O261" s="59">
        <f t="shared" si="0"/>
        <v>3.3513815349797804E-2</v>
      </c>
      <c r="P261" s="59">
        <f t="shared" si="0"/>
        <v>1.2350354030547628E-2</v>
      </c>
      <c r="Q261" s="68"/>
      <c r="R261" s="58">
        <f t="shared" si="0"/>
        <v>-29748</v>
      </c>
      <c r="S261" s="58">
        <f t="shared" si="0"/>
        <v>0</v>
      </c>
      <c r="T261" s="58">
        <f t="shared" si="0"/>
        <v>1598579</v>
      </c>
      <c r="U261" s="68"/>
      <c r="V261" s="57">
        <f t="shared" si="0"/>
        <v>10201017.890625</v>
      </c>
      <c r="W261" s="57">
        <f t="shared" si="0"/>
        <v>10268966.9375</v>
      </c>
      <c r="X261" s="68"/>
      <c r="Y261" s="57">
        <f t="shared" si="0"/>
        <v>1544134.3572674871</v>
      </c>
      <c r="Z261" s="57">
        <f t="shared" si="0"/>
        <v>1545388.3736230065</v>
      </c>
      <c r="AA261" s="57">
        <f t="shared" si="0"/>
        <v>1608461.9257720588</v>
      </c>
      <c r="AB261" s="188">
        <f t="shared" si="0"/>
        <v>9921883.7179919779</v>
      </c>
      <c r="AD261" s="85"/>
    </row>
    <row r="262" spans="1:31" x14ac:dyDescent="0.2">
      <c r="A262" s="78" t="s">
        <v>463</v>
      </c>
      <c r="B262" s="79" t="s">
        <v>464</v>
      </c>
      <c r="D262" s="57">
        <f t="shared" si="1"/>
        <v>1431588</v>
      </c>
      <c r="E262" s="58">
        <f t="shared" si="0"/>
        <v>0</v>
      </c>
      <c r="F262" s="58">
        <f t="shared" si="0"/>
        <v>1431588</v>
      </c>
      <c r="G262" s="59">
        <f t="shared" si="0"/>
        <v>-9.3163819561709049E-3</v>
      </c>
      <c r="H262" s="68"/>
      <c r="I262" s="59">
        <f t="shared" si="0"/>
        <v>-5.0143664343312855E-3</v>
      </c>
      <c r="J262" s="57">
        <f t="shared" si="0"/>
        <v>1489195</v>
      </c>
      <c r="K262" s="59">
        <f t="shared" si="0"/>
        <v>4.0239929365152527E-2</v>
      </c>
      <c r="L262" s="59">
        <f t="shared" si="0"/>
        <v>3.4492914292083787E-2</v>
      </c>
      <c r="M262" s="57">
        <f t="shared" si="0"/>
        <v>1491847</v>
      </c>
      <c r="N262" s="59">
        <f t="shared" si="0"/>
        <v>4.2092417650888336E-2</v>
      </c>
      <c r="O262" s="59">
        <f t="shared" si="0"/>
        <v>3.6335168133053264E-2</v>
      </c>
      <c r="P262" s="59">
        <f t="shared" si="0"/>
        <v>-9.2960334011649159E-3</v>
      </c>
      <c r="Q262" s="68"/>
      <c r="R262" s="58">
        <f t="shared" si="0"/>
        <v>-27256</v>
      </c>
      <c r="S262" s="58">
        <f t="shared" si="0"/>
        <v>727</v>
      </c>
      <c r="T262" s="58">
        <f t="shared" si="0"/>
        <v>1465318</v>
      </c>
      <c r="U262" s="68"/>
      <c r="V262" s="57">
        <f t="shared" si="0"/>
        <v>9467597.1796875</v>
      </c>
      <c r="W262" s="57">
        <f t="shared" si="0"/>
        <v>9520193.40625</v>
      </c>
      <c r="X262" s="68"/>
      <c r="Y262" s="57">
        <f t="shared" si="0"/>
        <v>1445050.6437431215</v>
      </c>
      <c r="Z262" s="57">
        <f t="shared" si="0"/>
        <v>1446795.7987684952</v>
      </c>
      <c r="AA262" s="57">
        <f t="shared" si="0"/>
        <v>1505845.3890334452</v>
      </c>
      <c r="AB262" s="188">
        <f t="shared" si="0"/>
        <v>9288888.1035170704</v>
      </c>
      <c r="AD262" s="84" t="s">
        <v>514</v>
      </c>
      <c r="AE262" s="84" t="s">
        <v>515</v>
      </c>
    </row>
    <row r="263" spans="1:31" x14ac:dyDescent="0.2">
      <c r="A263" s="80" t="s">
        <v>499</v>
      </c>
      <c r="B263" s="81" t="s">
        <v>500</v>
      </c>
      <c r="D263" s="69">
        <f t="shared" si="1"/>
        <v>905656</v>
      </c>
      <c r="E263" s="70">
        <f t="shared" si="0"/>
        <v>0</v>
      </c>
      <c r="F263" s="70">
        <f t="shared" si="0"/>
        <v>905656</v>
      </c>
      <c r="G263" s="71">
        <f t="shared" si="0"/>
        <v>-2.6579343027376301E-2</v>
      </c>
      <c r="H263" s="68"/>
      <c r="I263" s="71">
        <f t="shared" si="0"/>
        <v>-2.2075161982736735E-2</v>
      </c>
      <c r="J263" s="69">
        <f t="shared" si="0"/>
        <v>945568</v>
      </c>
      <c r="K263" s="71">
        <f t="shared" si="0"/>
        <v>4.4069713003612954E-2</v>
      </c>
      <c r="L263" s="71">
        <f t="shared" si="0"/>
        <v>3.7863515406425519E-2</v>
      </c>
      <c r="M263" s="69">
        <f t="shared" si="0"/>
        <v>946773</v>
      </c>
      <c r="N263" s="71">
        <f t="shared" si="0"/>
        <v>4.5400240267827963E-2</v>
      </c>
      <c r="O263" s="71">
        <f t="shared" si="0"/>
        <v>3.9186133701529124E-2</v>
      </c>
      <c r="P263" s="71">
        <f t="shared" si="0"/>
        <v>-2.3604710766554127E-2</v>
      </c>
      <c r="Q263" s="68"/>
      <c r="R263" s="70">
        <f t="shared" si="0"/>
        <v>-17298</v>
      </c>
      <c r="S263" s="70">
        <f t="shared" si="0"/>
        <v>345</v>
      </c>
      <c r="T263" s="70">
        <f t="shared" si="0"/>
        <v>929820</v>
      </c>
      <c r="U263" s="68"/>
      <c r="V263" s="69">
        <f t="shared" si="0"/>
        <v>5919830.640625</v>
      </c>
      <c r="W263" s="69">
        <f t="shared" si="0"/>
        <v>5955229.9375</v>
      </c>
      <c r="X263" s="68"/>
      <c r="Y263" s="69">
        <f t="shared" si="0"/>
        <v>930385.02266494487</v>
      </c>
      <c r="Z263" s="69">
        <f t="shared" si="0"/>
        <v>931637.67812642432</v>
      </c>
      <c r="AA263" s="69">
        <f t="shared" si="0"/>
        <v>969661.58116483549</v>
      </c>
      <c r="AB263" s="189">
        <f t="shared" si="0"/>
        <v>5981409.5067893751</v>
      </c>
      <c r="AD263" s="84" t="s">
        <v>516</v>
      </c>
      <c r="AE263" s="84" t="s">
        <v>516</v>
      </c>
    </row>
    <row r="264" spans="1:31" x14ac:dyDescent="0.2">
      <c r="A264" s="31" t="s">
        <v>501</v>
      </c>
      <c r="B264" s="31" t="s">
        <v>502</v>
      </c>
      <c r="C264" s="118"/>
      <c r="D264" s="32">
        <f>SUM(D257:D263)</f>
        <v>9468472</v>
      </c>
      <c r="E264" s="33">
        <f t="shared" ref="E264:AA264" si="2">SUM(E257:E263)</f>
        <v>0</v>
      </c>
      <c r="F264" s="32">
        <f t="shared" si="2"/>
        <v>9468472</v>
      </c>
      <c r="G264" s="34">
        <f>F264/Y264-1</f>
        <v>4.2422060530489247E-4</v>
      </c>
      <c r="H264" s="24"/>
      <c r="I264" s="34">
        <f>AD264/AE264-1</f>
        <v>5.4825825951789753E-3</v>
      </c>
      <c r="J264" s="32">
        <f t="shared" si="2"/>
        <v>9840447</v>
      </c>
      <c r="K264" s="34">
        <f t="shared" ref="K264" si="3">J264/F264-1</f>
        <v>3.9285641864917675E-2</v>
      </c>
      <c r="L264" s="34">
        <f>(1+K264)/(W264/V264)-1</f>
        <v>3.4057224109671935E-2</v>
      </c>
      <c r="M264" s="32">
        <f t="shared" si="2"/>
        <v>9852194</v>
      </c>
      <c r="N264" s="34">
        <f t="shared" ref="N264" si="4">M264/F264-1</f>
        <v>4.0526285550614771E-2</v>
      </c>
      <c r="O264" s="34">
        <f>(1+N264)/(W264/V264)-1</f>
        <v>3.5291626389529318E-2</v>
      </c>
      <c r="P264" s="34">
        <f>M264/AA264-1</f>
        <v>1.4762699903170251E-4</v>
      </c>
      <c r="Q264" s="35"/>
      <c r="R264" s="33">
        <f t="shared" ref="R264:T264" si="5">SUM(R257:R263)</f>
        <v>-179994</v>
      </c>
      <c r="S264" s="33">
        <f t="shared" si="5"/>
        <v>3188</v>
      </c>
      <c r="T264" s="33">
        <f t="shared" si="5"/>
        <v>9675388</v>
      </c>
      <c r="U264" s="109"/>
      <c r="V264" s="32">
        <f t="shared" si="2"/>
        <v>60459122.5</v>
      </c>
      <c r="W264" s="32">
        <f t="shared" si="2"/>
        <v>60764816.9453125</v>
      </c>
      <c r="X264" s="35"/>
      <c r="Y264" s="32">
        <f t="shared" si="2"/>
        <v>9464456.9823300745</v>
      </c>
      <c r="Z264" s="32">
        <f t="shared" si="2"/>
        <v>9464456.9823300727</v>
      </c>
      <c r="AA264" s="32">
        <f t="shared" si="2"/>
        <v>9850739.7648502719</v>
      </c>
      <c r="AB264" s="185">
        <f t="shared" ref="AB264" si="6">SUM(AB257:AB263)</f>
        <v>60764816.945312545</v>
      </c>
      <c r="AD264" s="85">
        <f>F264/V264*1000</f>
        <v>156.609484366896</v>
      </c>
      <c r="AE264" s="85">
        <f>Z264/W264*1000</f>
        <v>155.75554174462425</v>
      </c>
    </row>
    <row r="265" spans="1:31"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190"/>
    </row>
    <row r="266" spans="1:31"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190"/>
    </row>
    <row r="267" spans="1:31" x14ac:dyDescent="0.2">
      <c r="A267" s="121" t="s">
        <v>518</v>
      </c>
      <c r="B267" s="123"/>
      <c r="D267" s="75"/>
      <c r="E267" s="75"/>
      <c r="F267" s="75"/>
      <c r="G267" s="75"/>
      <c r="H267" s="62"/>
      <c r="I267" s="75"/>
      <c r="J267" s="75"/>
      <c r="K267" s="75"/>
      <c r="L267" s="75"/>
      <c r="M267" s="75"/>
      <c r="N267" s="75"/>
      <c r="O267" s="75"/>
      <c r="P267" s="75"/>
      <c r="Q267" s="62"/>
      <c r="R267" s="75"/>
      <c r="S267" s="75"/>
      <c r="T267" s="75"/>
      <c r="U267" s="62"/>
      <c r="V267" s="75"/>
      <c r="W267" s="75"/>
      <c r="X267" s="62"/>
      <c r="Y267" s="75"/>
      <c r="Z267" s="75"/>
      <c r="AA267" s="75"/>
      <c r="AB267" s="191"/>
    </row>
    <row r="268" spans="1:31" x14ac:dyDescent="0.2">
      <c r="A268" s="78" t="s">
        <v>489</v>
      </c>
      <c r="B268" s="79" t="s">
        <v>490</v>
      </c>
      <c r="D268" s="63">
        <f t="shared" si="1"/>
        <v>144275</v>
      </c>
      <c r="E268" s="64">
        <f t="shared" si="0"/>
        <v>0</v>
      </c>
      <c r="F268" s="64">
        <f t="shared" si="0"/>
        <v>144275</v>
      </c>
      <c r="G268" s="65">
        <f t="shared" si="0"/>
        <v>-2.4647006100604774E-2</v>
      </c>
      <c r="H268" s="68"/>
      <c r="I268" s="65">
        <f t="shared" si="0"/>
        <v>-2.1078576433282481E-2</v>
      </c>
      <c r="J268" s="63">
        <f t="shared" si="0"/>
        <v>150515</v>
      </c>
      <c r="K268" s="65">
        <f t="shared" si="0"/>
        <v>4.3250736440824777E-2</v>
      </c>
      <c r="L268" s="65">
        <f t="shared" si="0"/>
        <v>3.7868498580230003E-2</v>
      </c>
      <c r="M268" s="63">
        <f t="shared" si="0"/>
        <v>150767</v>
      </c>
      <c r="N268" s="65">
        <f t="shared" si="0"/>
        <v>4.4997400797088805E-2</v>
      </c>
      <c r="O268" s="65">
        <f t="shared" si="0"/>
        <v>3.9606151715413818E-2</v>
      </c>
      <c r="P268" s="65">
        <f t="shared" si="0"/>
        <v>-2.2214642558218256E-2</v>
      </c>
      <c r="Q268" s="68"/>
      <c r="R268" s="64">
        <f t="shared" si="0"/>
        <v>-2754</v>
      </c>
      <c r="S268" s="64">
        <f t="shared" si="0"/>
        <v>345</v>
      </c>
      <c r="T268" s="64">
        <f t="shared" si="0"/>
        <v>148358</v>
      </c>
      <c r="U268" s="68"/>
      <c r="V268" s="63">
        <f t="shared" si="0"/>
        <v>962904.328125</v>
      </c>
      <c r="W268" s="63">
        <f t="shared" si="0"/>
        <v>967897.8125</v>
      </c>
      <c r="X268" s="68"/>
      <c r="Y268" s="63">
        <f t="shared" si="0"/>
        <v>147920.80498281788</v>
      </c>
      <c r="Z268" s="63">
        <f t="shared" si="0"/>
        <v>148145.89410449547</v>
      </c>
      <c r="AA268" s="63">
        <f t="shared" si="0"/>
        <v>154192.32743928343</v>
      </c>
      <c r="AB268" s="187">
        <f t="shared" si="0"/>
        <v>951143.64757174789</v>
      </c>
    </row>
    <row r="269" spans="1:31" x14ac:dyDescent="0.2">
      <c r="A269" s="78" t="s">
        <v>287</v>
      </c>
      <c r="B269" s="79" t="s">
        <v>288</v>
      </c>
      <c r="D269" s="57">
        <f t="shared" si="1"/>
        <v>155067</v>
      </c>
      <c r="E269" s="58">
        <f t="shared" si="0"/>
        <v>0</v>
      </c>
      <c r="F269" s="58">
        <f t="shared" si="0"/>
        <v>155067</v>
      </c>
      <c r="G269" s="59">
        <f t="shared" si="0"/>
        <v>-7.9879270204958885E-3</v>
      </c>
      <c r="H269" s="68"/>
      <c r="I269" s="59">
        <f t="shared" si="0"/>
        <v>-2.8495675026795064E-3</v>
      </c>
      <c r="J269" s="57">
        <f t="shared" si="0"/>
        <v>161811</v>
      </c>
      <c r="K269" s="59">
        <f t="shared" si="0"/>
        <v>4.3490878136547506E-2</v>
      </c>
      <c r="L269" s="59">
        <f t="shared" si="0"/>
        <v>3.4351971694091432E-2</v>
      </c>
      <c r="M269" s="57">
        <f t="shared" si="0"/>
        <v>162076</v>
      </c>
      <c r="N269" s="59">
        <f t="shared" si="0"/>
        <v>4.5199816853360053E-2</v>
      </c>
      <c r="O269" s="59">
        <f t="shared" si="0"/>
        <v>3.6045943503788758E-2</v>
      </c>
      <c r="P269" s="59">
        <f t="shared" si="0"/>
        <v>-7.4176413788954454E-3</v>
      </c>
      <c r="Q269" s="68"/>
      <c r="R269" s="58">
        <f t="shared" si="0"/>
        <v>-2961</v>
      </c>
      <c r="S269" s="58">
        <f t="shared" si="0"/>
        <v>0</v>
      </c>
      <c r="T269" s="58">
        <f t="shared" si="0"/>
        <v>159115</v>
      </c>
      <c r="U269" s="68"/>
      <c r="V269" s="57">
        <f t="shared" si="0"/>
        <v>1050490.875</v>
      </c>
      <c r="W269" s="57">
        <f t="shared" si="0"/>
        <v>1059772.375</v>
      </c>
      <c r="X269" s="68"/>
      <c r="Y269" s="57">
        <f t="shared" si="0"/>
        <v>156315.63790776953</v>
      </c>
      <c r="Z269" s="57">
        <f t="shared" si="0"/>
        <v>156884.12984523361</v>
      </c>
      <c r="AA269" s="57">
        <f t="shared" si="0"/>
        <v>163287.20593539058</v>
      </c>
      <c r="AB269" s="188">
        <f t="shared" si="0"/>
        <v>1007245.8937124682</v>
      </c>
    </row>
    <row r="270" spans="1:31" x14ac:dyDescent="0.2">
      <c r="A270" s="78" t="s">
        <v>229</v>
      </c>
      <c r="B270" s="79" t="s">
        <v>230</v>
      </c>
      <c r="D270" s="57">
        <f t="shared" si="1"/>
        <v>213862</v>
      </c>
      <c r="E270" s="58">
        <f t="shared" si="0"/>
        <v>0</v>
      </c>
      <c r="F270" s="58">
        <f t="shared" si="0"/>
        <v>213862</v>
      </c>
      <c r="G270" s="59">
        <f t="shared" si="0"/>
        <v>-8.5839179084518102E-3</v>
      </c>
      <c r="H270" s="68"/>
      <c r="I270" s="59">
        <f t="shared" si="0"/>
        <v>-1.411589488766074E-3</v>
      </c>
      <c r="J270" s="57">
        <f t="shared" si="0"/>
        <v>222341</v>
      </c>
      <c r="K270" s="59">
        <f t="shared" si="0"/>
        <v>3.9647062124173571E-2</v>
      </c>
      <c r="L270" s="59">
        <f t="shared" si="0"/>
        <v>3.3122756675378673E-2</v>
      </c>
      <c r="M270" s="57">
        <f t="shared" si="0"/>
        <v>222341</v>
      </c>
      <c r="N270" s="59">
        <f t="shared" si="0"/>
        <v>3.9647062124173571E-2</v>
      </c>
      <c r="O270" s="59">
        <f t="shared" si="0"/>
        <v>3.3122756675378673E-2</v>
      </c>
      <c r="P270" s="59">
        <f t="shared" si="0"/>
        <v>-8.7908445999295148E-3</v>
      </c>
      <c r="Q270" s="68"/>
      <c r="R270" s="58">
        <f t="shared" si="0"/>
        <v>-4062</v>
      </c>
      <c r="S270" s="58">
        <f t="shared" si="0"/>
        <v>0</v>
      </c>
      <c r="T270" s="58">
        <f t="shared" si="0"/>
        <v>218279</v>
      </c>
      <c r="U270" s="68"/>
      <c r="V270" s="57">
        <f t="shared" si="0"/>
        <v>1347418.625</v>
      </c>
      <c r="W270" s="57">
        <f t="shared" si="0"/>
        <v>1355927.75</v>
      </c>
      <c r="X270" s="68"/>
      <c r="Y270" s="57">
        <f t="shared" si="0"/>
        <v>215713.66842146081</v>
      </c>
      <c r="Z270" s="57">
        <f t="shared" si="0"/>
        <v>215516.78775774385</v>
      </c>
      <c r="AA270" s="57">
        <f t="shared" si="0"/>
        <v>224312.89984429072</v>
      </c>
      <c r="AB270" s="188">
        <f t="shared" si="0"/>
        <v>1383686.1619415372</v>
      </c>
    </row>
    <row r="271" spans="1:31" x14ac:dyDescent="0.2">
      <c r="A271" s="78" t="s">
        <v>481</v>
      </c>
      <c r="B271" s="79" t="s">
        <v>482</v>
      </c>
      <c r="D271" s="57">
        <f t="shared" si="1"/>
        <v>152602</v>
      </c>
      <c r="E271" s="58">
        <f t="shared" si="0"/>
        <v>0</v>
      </c>
      <c r="F271" s="58">
        <f t="shared" si="0"/>
        <v>152602</v>
      </c>
      <c r="G271" s="59">
        <f t="shared" si="0"/>
        <v>-2.4113296277300966E-2</v>
      </c>
      <c r="H271" s="68"/>
      <c r="I271" s="59">
        <f t="shared" si="0"/>
        <v>-1.7400155839063847E-2</v>
      </c>
      <c r="J271" s="57">
        <f t="shared" si="0"/>
        <v>159514</v>
      </c>
      <c r="K271" s="59">
        <f t="shared" si="0"/>
        <v>4.5294294963368786E-2</v>
      </c>
      <c r="L271" s="59">
        <f t="shared" si="0"/>
        <v>3.6783582500396372E-2</v>
      </c>
      <c r="M271" s="57">
        <f t="shared" si="0"/>
        <v>159514</v>
      </c>
      <c r="N271" s="59">
        <f t="shared" si="0"/>
        <v>4.5294294963368786E-2</v>
      </c>
      <c r="O271" s="59">
        <f t="shared" si="0"/>
        <v>3.6783582500396372E-2</v>
      </c>
      <c r="P271" s="59">
        <f t="shared" si="0"/>
        <v>-2.1205189801900115E-2</v>
      </c>
      <c r="Q271" s="68"/>
      <c r="R271" s="58">
        <f t="shared" si="0"/>
        <v>-2914</v>
      </c>
      <c r="S271" s="58">
        <f t="shared" si="0"/>
        <v>0</v>
      </c>
      <c r="T271" s="58">
        <f t="shared" si="0"/>
        <v>156600</v>
      </c>
      <c r="U271" s="68"/>
      <c r="V271" s="57">
        <f t="shared" si="0"/>
        <v>1044295.375</v>
      </c>
      <c r="W271" s="57">
        <f t="shared" si="0"/>
        <v>1052867.75</v>
      </c>
      <c r="X271" s="68"/>
      <c r="Y271" s="57">
        <f t="shared" si="0"/>
        <v>156372.66028717437</v>
      </c>
      <c r="Z271" s="57">
        <f t="shared" si="0"/>
        <v>156579.17597225925</v>
      </c>
      <c r="AA271" s="57">
        <f t="shared" si="0"/>
        <v>162969.80566102071</v>
      </c>
      <c r="AB271" s="188">
        <f t="shared" si="0"/>
        <v>1005287.993084609</v>
      </c>
    </row>
    <row r="272" spans="1:31" x14ac:dyDescent="0.2">
      <c r="A272" s="78" t="s">
        <v>461</v>
      </c>
      <c r="B272" s="79" t="s">
        <v>462</v>
      </c>
      <c r="D272" s="57">
        <f t="shared" si="1"/>
        <v>278740</v>
      </c>
      <c r="E272" s="58">
        <f t="shared" si="0"/>
        <v>0</v>
      </c>
      <c r="F272" s="58">
        <f t="shared" si="0"/>
        <v>278740</v>
      </c>
      <c r="G272" s="59">
        <f t="shared" si="0"/>
        <v>-6.421530907974704E-3</v>
      </c>
      <c r="H272" s="68"/>
      <c r="I272" s="59">
        <f t="shared" si="0"/>
        <v>-2.5910465137684024E-3</v>
      </c>
      <c r="J272" s="57">
        <f t="shared" si="0"/>
        <v>289363</v>
      </c>
      <c r="K272" s="59">
        <f t="shared" si="0"/>
        <v>3.8110784243380991E-2</v>
      </c>
      <c r="L272" s="59">
        <f t="shared" si="0"/>
        <v>3.3676696358598379E-2</v>
      </c>
      <c r="M272" s="57">
        <f t="shared" si="0"/>
        <v>289432</v>
      </c>
      <c r="N272" s="59">
        <f t="shared" si="0"/>
        <v>3.8358326756116723E-2</v>
      </c>
      <c r="O272" s="59">
        <f t="shared" si="0"/>
        <v>3.3923181541737346E-2</v>
      </c>
      <c r="P272" s="59">
        <f t="shared" si="0"/>
        <v>-9.1945410780576164E-3</v>
      </c>
      <c r="Q272" s="68"/>
      <c r="R272" s="58">
        <f t="shared" si="0"/>
        <v>-5288</v>
      </c>
      <c r="S272" s="58">
        <f t="shared" si="0"/>
        <v>0</v>
      </c>
      <c r="T272" s="58">
        <f t="shared" si="0"/>
        <v>284144</v>
      </c>
      <c r="U272" s="68"/>
      <c r="V272" s="57">
        <f t="shared" si="0"/>
        <v>1886556.625</v>
      </c>
      <c r="W272" s="57">
        <f t="shared" si="0"/>
        <v>1894649.25</v>
      </c>
      <c r="X272" s="68"/>
      <c r="Y272" s="57">
        <f t="shared" si="0"/>
        <v>280541.50595143693</v>
      </c>
      <c r="Z272" s="57">
        <f t="shared" si="0"/>
        <v>280662.90137506835</v>
      </c>
      <c r="AA272" s="57">
        <f t="shared" si="0"/>
        <v>292117.88993867667</v>
      </c>
      <c r="AB272" s="188">
        <f t="shared" si="0"/>
        <v>1801944.882547047</v>
      </c>
    </row>
    <row r="273" spans="1:28" x14ac:dyDescent="0.2">
      <c r="A273" s="78" t="s">
        <v>259</v>
      </c>
      <c r="B273" s="79" t="s">
        <v>260</v>
      </c>
      <c r="D273" s="57">
        <f t="shared" si="1"/>
        <v>150680</v>
      </c>
      <c r="E273" s="58">
        <f t="shared" si="0"/>
        <v>0</v>
      </c>
      <c r="F273" s="58">
        <f t="shared" si="0"/>
        <v>150680</v>
      </c>
      <c r="G273" s="59">
        <f t="shared" si="0"/>
        <v>8.0448453045911528E-3</v>
      </c>
      <c r="H273" s="68"/>
      <c r="I273" s="59">
        <f t="shared" si="0"/>
        <v>1.2512510237461916E-2</v>
      </c>
      <c r="J273" s="57">
        <f t="shared" si="0"/>
        <v>156307</v>
      </c>
      <c r="K273" s="59">
        <f t="shared" si="0"/>
        <v>3.73440403504115E-2</v>
      </c>
      <c r="L273" s="59">
        <f t="shared" si="0"/>
        <v>3.2798620957151803E-2</v>
      </c>
      <c r="M273" s="57">
        <f t="shared" si="0"/>
        <v>156307</v>
      </c>
      <c r="N273" s="59">
        <f t="shared" si="0"/>
        <v>3.73440403504115E-2</v>
      </c>
      <c r="O273" s="59">
        <f t="shared" si="0"/>
        <v>3.2798620957151803E-2</v>
      </c>
      <c r="P273" s="59">
        <f t="shared" si="0"/>
        <v>4.7150384901972764E-3</v>
      </c>
      <c r="Q273" s="68"/>
      <c r="R273" s="58">
        <f t="shared" si="0"/>
        <v>-2856</v>
      </c>
      <c r="S273" s="58">
        <f t="shared" si="0"/>
        <v>575</v>
      </c>
      <c r="T273" s="58">
        <f t="shared" si="0"/>
        <v>154026</v>
      </c>
      <c r="U273" s="68"/>
      <c r="V273" s="57">
        <f t="shared" si="0"/>
        <v>988083.5</v>
      </c>
      <c r="W273" s="57">
        <f t="shared" si="0"/>
        <v>992432.125</v>
      </c>
      <c r="X273" s="68"/>
      <c r="Y273" s="57">
        <f t="shared" si="0"/>
        <v>149477.47682244284</v>
      </c>
      <c r="Z273" s="57">
        <f t="shared" si="0"/>
        <v>149472.87243451423</v>
      </c>
      <c r="AA273" s="57">
        <f t="shared" si="0"/>
        <v>155573.46512388752</v>
      </c>
      <c r="AB273" s="188">
        <f t="shared" si="0"/>
        <v>959663.26950721967</v>
      </c>
    </row>
    <row r="274" spans="1:28" x14ac:dyDescent="0.2">
      <c r="A274" s="78" t="s">
        <v>157</v>
      </c>
      <c r="B274" s="79" t="s">
        <v>158</v>
      </c>
      <c r="D274" s="57">
        <f t="shared" si="1"/>
        <v>439572</v>
      </c>
      <c r="E274" s="58">
        <f t="shared" si="1"/>
        <v>0</v>
      </c>
      <c r="F274" s="58">
        <f t="shared" si="1"/>
        <v>439572</v>
      </c>
      <c r="G274" s="59">
        <f t="shared" si="1"/>
        <v>6.0566937232240381E-3</v>
      </c>
      <c r="H274" s="68"/>
      <c r="I274" s="59">
        <f t="shared" si="1"/>
        <v>1.1034782776888408E-2</v>
      </c>
      <c r="J274" s="57">
        <f t="shared" si="1"/>
        <v>455849</v>
      </c>
      <c r="K274" s="59">
        <f t="shared" si="1"/>
        <v>3.7029201132010137E-2</v>
      </c>
      <c r="L274" s="59">
        <f t="shared" si="1"/>
        <v>3.39644372828245E-2</v>
      </c>
      <c r="M274" s="57">
        <f t="shared" si="1"/>
        <v>456171</v>
      </c>
      <c r="N274" s="59">
        <f t="shared" si="1"/>
        <v>3.776173186645182E-2</v>
      </c>
      <c r="O274" s="59">
        <f t="shared" si="1"/>
        <v>3.4694803146970266E-2</v>
      </c>
      <c r="P274" s="59">
        <f t="shared" si="1"/>
        <v>5.0906207245695612E-3</v>
      </c>
      <c r="Q274" s="68"/>
      <c r="R274" s="58">
        <f t="shared" si="1"/>
        <v>-8334</v>
      </c>
      <c r="S274" s="58">
        <f t="shared" si="1"/>
        <v>0</v>
      </c>
      <c r="T274" s="58">
        <f t="shared" ref="T274:T289" si="7">INDEX(T$8:T$248,MATCH($A274,$A$8:$A$248,0))</f>
        <v>447837</v>
      </c>
      <c r="U274" s="68"/>
      <c r="V274" s="57">
        <f t="shared" ref="V274:AB289" si="8">INDEX(V$8:V$248,MATCH($A274,$A$8:$A$248,0))</f>
        <v>2661841.234375</v>
      </c>
      <c r="W274" s="57">
        <f t="shared" si="8"/>
        <v>2669731.171875</v>
      </c>
      <c r="X274" s="68"/>
      <c r="Y274" s="57">
        <f t="shared" si="8"/>
        <v>436925.67500667163</v>
      </c>
      <c r="Z274" s="57">
        <f t="shared" si="8"/>
        <v>436063.0698023336</v>
      </c>
      <c r="AA274" s="57">
        <f t="shared" si="8"/>
        <v>453860.56798654277</v>
      </c>
      <c r="AB274" s="188">
        <f t="shared" si="8"/>
        <v>2799663.2730879011</v>
      </c>
    </row>
    <row r="275" spans="1:28" x14ac:dyDescent="0.2">
      <c r="A275" s="78" t="s">
        <v>467</v>
      </c>
      <c r="B275" s="79" t="s">
        <v>468</v>
      </c>
      <c r="D275" s="57">
        <f t="shared" si="1"/>
        <v>95969</v>
      </c>
      <c r="E275" s="58">
        <f t="shared" si="1"/>
        <v>0</v>
      </c>
      <c r="F275" s="58">
        <f t="shared" si="1"/>
        <v>95969</v>
      </c>
      <c r="G275" s="59">
        <f t="shared" si="1"/>
        <v>-3.7741115054418573E-2</v>
      </c>
      <c r="H275" s="68"/>
      <c r="I275" s="59">
        <f t="shared" si="1"/>
        <v>-3.3332748881709562E-2</v>
      </c>
      <c r="J275" s="57">
        <f t="shared" si="1"/>
        <v>100472</v>
      </c>
      <c r="K275" s="59">
        <f t="shared" si="1"/>
        <v>4.6921401702633148E-2</v>
      </c>
      <c r="L275" s="59">
        <f t="shared" si="1"/>
        <v>4.0429120764887694E-2</v>
      </c>
      <c r="M275" s="57">
        <f t="shared" si="1"/>
        <v>100472</v>
      </c>
      <c r="N275" s="59">
        <f t="shared" si="1"/>
        <v>4.6921401702633148E-2</v>
      </c>
      <c r="O275" s="59">
        <f t="shared" si="1"/>
        <v>4.0429120764887694E-2</v>
      </c>
      <c r="P275" s="59">
        <f t="shared" si="1"/>
        <v>-3.3690252326174619E-2</v>
      </c>
      <c r="Q275" s="68"/>
      <c r="R275" s="58">
        <f t="shared" si="1"/>
        <v>-1836</v>
      </c>
      <c r="S275" s="58">
        <f t="shared" si="1"/>
        <v>0</v>
      </c>
      <c r="T275" s="58">
        <f t="shared" si="7"/>
        <v>98636</v>
      </c>
      <c r="U275" s="68"/>
      <c r="V275" s="57">
        <f t="shared" si="8"/>
        <v>590534.5625</v>
      </c>
      <c r="W275" s="57">
        <f t="shared" si="8"/>
        <v>594219.5</v>
      </c>
      <c r="X275" s="68"/>
      <c r="Y275" s="57">
        <f t="shared" si="8"/>
        <v>99733.035985869152</v>
      </c>
      <c r="Z275" s="57">
        <f t="shared" si="8"/>
        <v>99897.712212431376</v>
      </c>
      <c r="AA275" s="57">
        <f t="shared" si="8"/>
        <v>103974.94203268038</v>
      </c>
      <c r="AB275" s="188">
        <f t="shared" si="8"/>
        <v>641375.01043926307</v>
      </c>
    </row>
    <row r="276" spans="1:28" x14ac:dyDescent="0.2">
      <c r="A276" s="78" t="s">
        <v>237</v>
      </c>
      <c r="B276" s="79" t="s">
        <v>238</v>
      </c>
      <c r="D276" s="57">
        <f t="shared" si="1"/>
        <v>160433</v>
      </c>
      <c r="E276" s="58">
        <f t="shared" si="1"/>
        <v>0</v>
      </c>
      <c r="F276" s="58">
        <f t="shared" si="1"/>
        <v>160433</v>
      </c>
      <c r="G276" s="59">
        <f t="shared" si="1"/>
        <v>-7.7148600115215515E-3</v>
      </c>
      <c r="H276" s="68"/>
      <c r="I276" s="59">
        <f t="shared" si="1"/>
        <v>-1.2890222832611098E-3</v>
      </c>
      <c r="J276" s="57">
        <f t="shared" si="1"/>
        <v>167108</v>
      </c>
      <c r="K276" s="59">
        <f t="shared" si="1"/>
        <v>4.1606153347503394E-2</v>
      </c>
      <c r="L276" s="59">
        <f t="shared" si="1"/>
        <v>3.395455258968183E-2</v>
      </c>
      <c r="M276" s="57">
        <f t="shared" si="1"/>
        <v>167129</v>
      </c>
      <c r="N276" s="59">
        <f t="shared" si="1"/>
        <v>4.1737049110843749E-2</v>
      </c>
      <c r="O276" s="59">
        <f t="shared" si="1"/>
        <v>3.4084486797525626E-2</v>
      </c>
      <c r="P276" s="59">
        <f t="shared" si="1"/>
        <v>-7.7463569664184551E-3</v>
      </c>
      <c r="Q276" s="68"/>
      <c r="R276" s="58">
        <f t="shared" si="1"/>
        <v>-3054</v>
      </c>
      <c r="S276" s="58">
        <f t="shared" si="1"/>
        <v>0</v>
      </c>
      <c r="T276" s="58">
        <f t="shared" si="7"/>
        <v>164075</v>
      </c>
      <c r="U276" s="68"/>
      <c r="V276" s="57">
        <f t="shared" si="8"/>
        <v>1026880.4375</v>
      </c>
      <c r="W276" s="57">
        <f t="shared" si="8"/>
        <v>1034479.6875</v>
      </c>
      <c r="X276" s="68"/>
      <c r="Y276" s="57">
        <f t="shared" si="8"/>
        <v>161680.34119896506</v>
      </c>
      <c r="Z276" s="57">
        <f t="shared" si="8"/>
        <v>161828.85750447432</v>
      </c>
      <c r="AA276" s="57">
        <f t="shared" si="8"/>
        <v>168433.74793670949</v>
      </c>
      <c r="AB276" s="188">
        <f t="shared" si="8"/>
        <v>1038992.6142712017</v>
      </c>
    </row>
    <row r="277" spans="1:28" x14ac:dyDescent="0.2">
      <c r="A277" s="78" t="s">
        <v>43</v>
      </c>
      <c r="B277" s="79" t="s">
        <v>44</v>
      </c>
      <c r="D277" s="57">
        <f t="shared" si="1"/>
        <v>541845</v>
      </c>
      <c r="E277" s="58">
        <f t="shared" si="1"/>
        <v>0</v>
      </c>
      <c r="F277" s="58">
        <f t="shared" si="1"/>
        <v>541845</v>
      </c>
      <c r="G277" s="59">
        <f t="shared" si="1"/>
        <v>1.0904585832688163E-2</v>
      </c>
      <c r="H277" s="68"/>
      <c r="I277" s="59">
        <f t="shared" si="1"/>
        <v>1.503838951776082E-2</v>
      </c>
      <c r="J277" s="57">
        <f t="shared" si="1"/>
        <v>560269</v>
      </c>
      <c r="K277" s="59">
        <f t="shared" si="1"/>
        <v>3.4002343843719141E-2</v>
      </c>
      <c r="L277" s="59">
        <f t="shared" si="1"/>
        <v>3.2813931835195653E-2</v>
      </c>
      <c r="M277" s="57">
        <f t="shared" si="1"/>
        <v>561788</v>
      </c>
      <c r="N277" s="59">
        <f t="shared" si="1"/>
        <v>3.6805728575515229E-2</v>
      </c>
      <c r="O277" s="59">
        <f t="shared" si="1"/>
        <v>3.5614094547138819E-2</v>
      </c>
      <c r="P277" s="59">
        <f t="shared" si="1"/>
        <v>9.9672143586755357E-3</v>
      </c>
      <c r="Q277" s="68"/>
      <c r="R277" s="58">
        <f t="shared" si="1"/>
        <v>-10263</v>
      </c>
      <c r="S277" s="58">
        <f t="shared" si="1"/>
        <v>346</v>
      </c>
      <c r="T277" s="58">
        <f t="shared" si="7"/>
        <v>551871</v>
      </c>
      <c r="U277" s="68"/>
      <c r="V277" s="57">
        <f t="shared" si="8"/>
        <v>3252686.8125</v>
      </c>
      <c r="W277" s="57">
        <f t="shared" si="8"/>
        <v>3256429.53125</v>
      </c>
      <c r="X277" s="68"/>
      <c r="Y277" s="57">
        <f t="shared" si="8"/>
        <v>536000.14046199922</v>
      </c>
      <c r="Z277" s="57">
        <f t="shared" si="8"/>
        <v>534431.48751312215</v>
      </c>
      <c r="AA277" s="57">
        <f t="shared" si="8"/>
        <v>556243.79882146255</v>
      </c>
      <c r="AB277" s="188">
        <f t="shared" si="8"/>
        <v>3431219.7275739503</v>
      </c>
    </row>
    <row r="278" spans="1:28" x14ac:dyDescent="0.2">
      <c r="A278" s="78" t="s">
        <v>473</v>
      </c>
      <c r="B278" s="79" t="s">
        <v>474</v>
      </c>
      <c r="D278" s="57">
        <f t="shared" si="1"/>
        <v>193071</v>
      </c>
      <c r="E278" s="58">
        <f t="shared" si="1"/>
        <v>0</v>
      </c>
      <c r="F278" s="58">
        <f t="shared" si="1"/>
        <v>193071</v>
      </c>
      <c r="G278" s="59">
        <f t="shared" si="1"/>
        <v>-3.2084149769803672E-2</v>
      </c>
      <c r="H278" s="68"/>
      <c r="I278" s="59">
        <f t="shared" si="1"/>
        <v>-2.755826003753703E-2</v>
      </c>
      <c r="J278" s="57">
        <f t="shared" si="1"/>
        <v>201669</v>
      </c>
      <c r="K278" s="59">
        <f t="shared" si="1"/>
        <v>4.4532840250477879E-2</v>
      </c>
      <c r="L278" s="59">
        <f t="shared" si="1"/>
        <v>3.9103047487504927E-2</v>
      </c>
      <c r="M278" s="57">
        <f t="shared" si="1"/>
        <v>201929</v>
      </c>
      <c r="N278" s="59">
        <f t="shared" si="1"/>
        <v>4.5879495108017254E-2</v>
      </c>
      <c r="O278" s="59">
        <f t="shared" si="1"/>
        <v>4.0442702032064348E-2</v>
      </c>
      <c r="P278" s="59">
        <f t="shared" si="1"/>
        <v>-2.7905209968889122E-2</v>
      </c>
      <c r="Q278" s="68"/>
      <c r="R278" s="58">
        <f t="shared" si="1"/>
        <v>-3690</v>
      </c>
      <c r="S278" s="58">
        <f t="shared" si="1"/>
        <v>0</v>
      </c>
      <c r="T278" s="58">
        <f t="shared" si="7"/>
        <v>198239</v>
      </c>
      <c r="U278" s="68"/>
      <c r="V278" s="57">
        <f t="shared" si="8"/>
        <v>1251360.8125</v>
      </c>
      <c r="W278" s="57">
        <f t="shared" si="8"/>
        <v>1257899.75</v>
      </c>
      <c r="X278" s="68"/>
      <c r="Y278" s="57">
        <f t="shared" si="8"/>
        <v>199470.85271315946</v>
      </c>
      <c r="Z278" s="57">
        <f t="shared" si="8"/>
        <v>199579.96151671151</v>
      </c>
      <c r="AA278" s="57">
        <f t="shared" si="8"/>
        <v>207725.6272441677</v>
      </c>
      <c r="AB278" s="188">
        <f t="shared" si="8"/>
        <v>1281366.6806407545</v>
      </c>
    </row>
    <row r="279" spans="1:28" x14ac:dyDescent="0.2">
      <c r="A279" s="78" t="s">
        <v>493</v>
      </c>
      <c r="B279" s="79" t="s">
        <v>494</v>
      </c>
      <c r="D279" s="57">
        <f t="shared" si="1"/>
        <v>128317</v>
      </c>
      <c r="E279" s="58">
        <f t="shared" si="1"/>
        <v>0</v>
      </c>
      <c r="F279" s="58">
        <f t="shared" si="1"/>
        <v>128317</v>
      </c>
      <c r="G279" s="59">
        <f t="shared" si="1"/>
        <v>-1.3802566259821902E-2</v>
      </c>
      <c r="H279" s="68"/>
      <c r="I279" s="59">
        <f t="shared" si="1"/>
        <v>-1.0037572301535236E-2</v>
      </c>
      <c r="J279" s="57">
        <f t="shared" si="1"/>
        <v>133419</v>
      </c>
      <c r="K279" s="59">
        <f t="shared" si="1"/>
        <v>3.9760904634615901E-2</v>
      </c>
      <c r="L279" s="59">
        <f t="shared" si="1"/>
        <v>3.5097403941835914E-2</v>
      </c>
      <c r="M279" s="57">
        <f t="shared" si="1"/>
        <v>133669</v>
      </c>
      <c r="N279" s="59">
        <f t="shared" si="1"/>
        <v>4.1709204548111334E-2</v>
      </c>
      <c r="O279" s="59">
        <f t="shared" si="1"/>
        <v>3.7036965405986111E-2</v>
      </c>
      <c r="P279" s="59">
        <f t="shared" si="1"/>
        <v>-1.3630114001136229E-2</v>
      </c>
      <c r="Q279" s="68"/>
      <c r="R279" s="58">
        <f t="shared" si="1"/>
        <v>-2442</v>
      </c>
      <c r="S279" s="58">
        <f t="shared" si="1"/>
        <v>0</v>
      </c>
      <c r="T279" s="58">
        <f t="shared" si="7"/>
        <v>131227</v>
      </c>
      <c r="U279" s="68"/>
      <c r="V279" s="57">
        <f t="shared" si="8"/>
        <v>815512.25</v>
      </c>
      <c r="W279" s="57">
        <f t="shared" si="8"/>
        <v>819186.4375</v>
      </c>
      <c r="X279" s="68"/>
      <c r="Y279" s="57">
        <f t="shared" si="8"/>
        <v>130112.89181047106</v>
      </c>
      <c r="Z279" s="57">
        <f t="shared" si="8"/>
        <v>130202.02831906274</v>
      </c>
      <c r="AA279" s="57">
        <f t="shared" si="8"/>
        <v>135516.09989049684</v>
      </c>
      <c r="AB279" s="188">
        <f t="shared" si="8"/>
        <v>835938.33555239532</v>
      </c>
    </row>
    <row r="280" spans="1:28" x14ac:dyDescent="0.2">
      <c r="A280" s="78" t="s">
        <v>355</v>
      </c>
      <c r="B280" s="79" t="s">
        <v>356</v>
      </c>
      <c r="D280" s="57">
        <f t="shared" si="1"/>
        <v>358380</v>
      </c>
      <c r="E280" s="58">
        <f t="shared" si="1"/>
        <v>0</v>
      </c>
      <c r="F280" s="58">
        <f t="shared" si="1"/>
        <v>358380</v>
      </c>
      <c r="G280" s="59">
        <f t="shared" si="1"/>
        <v>2.2225567818989767E-2</v>
      </c>
      <c r="H280" s="68"/>
      <c r="I280" s="59">
        <f t="shared" si="1"/>
        <v>2.9213500423225458E-2</v>
      </c>
      <c r="J280" s="57">
        <f t="shared" si="1"/>
        <v>373464</v>
      </c>
      <c r="K280" s="59">
        <f t="shared" si="1"/>
        <v>4.2089402310396817E-2</v>
      </c>
      <c r="L280" s="59">
        <f t="shared" si="1"/>
        <v>3.2168006711653874E-2</v>
      </c>
      <c r="M280" s="57">
        <f t="shared" si="1"/>
        <v>373593</v>
      </c>
      <c r="N280" s="59">
        <f t="shared" si="1"/>
        <v>4.2449355432780944E-2</v>
      </c>
      <c r="O280" s="59">
        <f t="shared" si="1"/>
        <v>3.2524532836972098E-2</v>
      </c>
      <c r="P280" s="59">
        <f t="shared" si="1"/>
        <v>2.1016379257355444E-2</v>
      </c>
      <c r="Q280" s="68"/>
      <c r="R280" s="58">
        <f t="shared" si="1"/>
        <v>-6825</v>
      </c>
      <c r="S280" s="58">
        <f t="shared" si="1"/>
        <v>0</v>
      </c>
      <c r="T280" s="58">
        <f t="shared" si="7"/>
        <v>366768</v>
      </c>
      <c r="U280" s="68"/>
      <c r="V280" s="57">
        <f t="shared" si="8"/>
        <v>2286700.71875</v>
      </c>
      <c r="W280" s="57">
        <f t="shared" si="8"/>
        <v>2308680.921875</v>
      </c>
      <c r="X280" s="68"/>
      <c r="Y280" s="57">
        <f t="shared" si="8"/>
        <v>350587.98300715169</v>
      </c>
      <c r="Z280" s="57">
        <f t="shared" si="8"/>
        <v>351554.67423807614</v>
      </c>
      <c r="AA280" s="57">
        <f t="shared" si="8"/>
        <v>365903.04287942563</v>
      </c>
      <c r="AB280" s="188">
        <f t="shared" si="8"/>
        <v>2257092.5586357829</v>
      </c>
    </row>
    <row r="281" spans="1:28" x14ac:dyDescent="0.2">
      <c r="A281" s="78" t="s">
        <v>429</v>
      </c>
      <c r="B281" s="79" t="s">
        <v>430</v>
      </c>
      <c r="D281" s="57">
        <f t="shared" si="1"/>
        <v>115842</v>
      </c>
      <c r="E281" s="58">
        <f t="shared" si="1"/>
        <v>0</v>
      </c>
      <c r="F281" s="58">
        <f t="shared" si="1"/>
        <v>115842</v>
      </c>
      <c r="G281" s="59">
        <f t="shared" si="1"/>
        <v>-1.7865117744386705E-4</v>
      </c>
      <c r="H281" s="68"/>
      <c r="I281" s="59">
        <f t="shared" si="1"/>
        <v>3.5189188824213957E-3</v>
      </c>
      <c r="J281" s="57">
        <f t="shared" si="1"/>
        <v>120174</v>
      </c>
      <c r="K281" s="59">
        <f t="shared" si="1"/>
        <v>3.7395763194696174E-2</v>
      </c>
      <c r="L281" s="59">
        <f t="shared" si="1"/>
        <v>3.3837771982144549E-2</v>
      </c>
      <c r="M281" s="57">
        <f t="shared" si="1"/>
        <v>120311</v>
      </c>
      <c r="N281" s="59">
        <f t="shared" si="1"/>
        <v>3.8578408521952268E-2</v>
      </c>
      <c r="O281" s="59">
        <f t="shared" si="1"/>
        <v>3.5016361150862929E-2</v>
      </c>
      <c r="P281" s="59">
        <f t="shared" si="1"/>
        <v>-2.0710195329574077E-3</v>
      </c>
      <c r="Q281" s="68"/>
      <c r="R281" s="58">
        <f t="shared" si="1"/>
        <v>-2198</v>
      </c>
      <c r="S281" s="58">
        <f t="shared" si="1"/>
        <v>0</v>
      </c>
      <c r="T281" s="58">
        <f t="shared" si="7"/>
        <v>118113</v>
      </c>
      <c r="U281" s="68"/>
      <c r="V281" s="57">
        <f t="shared" si="8"/>
        <v>797311.3046875</v>
      </c>
      <c r="W281" s="57">
        <f t="shared" si="8"/>
        <v>800055.28125</v>
      </c>
      <c r="X281" s="68"/>
      <c r="Y281" s="57">
        <f t="shared" si="8"/>
        <v>115862.69900759953</v>
      </c>
      <c r="Z281" s="57">
        <f t="shared" si="8"/>
        <v>115833.06739116306</v>
      </c>
      <c r="AA281" s="57">
        <f t="shared" si="8"/>
        <v>120560.68353049835</v>
      </c>
      <c r="AB281" s="188">
        <f t="shared" si="8"/>
        <v>743685.04705330031</v>
      </c>
    </row>
    <row r="282" spans="1:28" x14ac:dyDescent="0.2">
      <c r="A282" s="78" t="s">
        <v>497</v>
      </c>
      <c r="B282" s="79" t="s">
        <v>498</v>
      </c>
      <c r="D282" s="57">
        <f t="shared" si="1"/>
        <v>100380</v>
      </c>
      <c r="E282" s="58">
        <f t="shared" si="1"/>
        <v>0</v>
      </c>
      <c r="F282" s="58">
        <f t="shared" si="1"/>
        <v>100380</v>
      </c>
      <c r="G282" s="59">
        <f t="shared" si="1"/>
        <v>-2.5088541043047252E-2</v>
      </c>
      <c r="H282" s="68"/>
      <c r="I282" s="59">
        <f t="shared" si="1"/>
        <v>-2.1054448572722873E-2</v>
      </c>
      <c r="J282" s="57">
        <f t="shared" si="1"/>
        <v>104838</v>
      </c>
      <c r="K282" s="59">
        <f t="shared" si="1"/>
        <v>4.441123729826657E-2</v>
      </c>
      <c r="L282" s="59">
        <f t="shared" si="1"/>
        <v>3.7620332260964506E-2</v>
      </c>
      <c r="M282" s="57">
        <f t="shared" si="1"/>
        <v>104926</v>
      </c>
      <c r="N282" s="59">
        <f t="shared" si="1"/>
        <v>4.5287905957362096E-2</v>
      </c>
      <c r="O282" s="59">
        <f t="shared" si="1"/>
        <v>3.8491300700260966E-2</v>
      </c>
      <c r="P282" s="59">
        <f t="shared" si="1"/>
        <v>-2.323912428349284E-2</v>
      </c>
      <c r="Q282" s="68"/>
      <c r="R282" s="58">
        <f t="shared" si="1"/>
        <v>-1917</v>
      </c>
      <c r="S282" s="58">
        <f t="shared" si="1"/>
        <v>0</v>
      </c>
      <c r="T282" s="58">
        <f t="shared" si="7"/>
        <v>103009</v>
      </c>
      <c r="U282" s="68"/>
      <c r="V282" s="57">
        <f t="shared" si="8"/>
        <v>665453.4375</v>
      </c>
      <c r="W282" s="57">
        <f t="shared" si="8"/>
        <v>669808.625</v>
      </c>
      <c r="X282" s="68"/>
      <c r="Y282" s="57">
        <f t="shared" si="8"/>
        <v>102963.19637825929</v>
      </c>
      <c r="Z282" s="57">
        <f t="shared" si="8"/>
        <v>103209.98547068328</v>
      </c>
      <c r="AA282" s="57">
        <f t="shared" si="8"/>
        <v>107422.40256401658</v>
      </c>
      <c r="AB282" s="188">
        <f t="shared" si="8"/>
        <v>662640.8557578373</v>
      </c>
    </row>
    <row r="283" spans="1:28" x14ac:dyDescent="0.2">
      <c r="A283" s="78" t="s">
        <v>131</v>
      </c>
      <c r="B283" s="79" t="s">
        <v>132</v>
      </c>
      <c r="D283" s="57">
        <f t="shared" si="1"/>
        <v>503115</v>
      </c>
      <c r="E283" s="58">
        <f t="shared" si="1"/>
        <v>0</v>
      </c>
      <c r="F283" s="58">
        <f t="shared" si="1"/>
        <v>503115</v>
      </c>
      <c r="G283" s="59">
        <f t="shared" si="1"/>
        <v>6.3064013152924758E-5</v>
      </c>
      <c r="H283" s="68"/>
      <c r="I283" s="59">
        <f t="shared" si="1"/>
        <v>5.7648238667959983E-3</v>
      </c>
      <c r="J283" s="57">
        <f t="shared" si="1"/>
        <v>522799</v>
      </c>
      <c r="K283" s="59">
        <f t="shared" si="1"/>
        <v>3.9124255885831349E-2</v>
      </c>
      <c r="L283" s="59">
        <f t="shared" si="1"/>
        <v>3.4479630567831654E-2</v>
      </c>
      <c r="M283" s="57">
        <f t="shared" si="1"/>
        <v>522845</v>
      </c>
      <c r="N283" s="59">
        <f t="shared" si="1"/>
        <v>3.9215686274509887E-2</v>
      </c>
      <c r="O283" s="59">
        <f t="shared" si="1"/>
        <v>3.4570652285558889E-2</v>
      </c>
      <c r="P283" s="59">
        <f t="shared" si="1"/>
        <v>-2.683246968878672E-4</v>
      </c>
      <c r="Q283" s="68"/>
      <c r="R283" s="58">
        <f t="shared" si="1"/>
        <v>-9554</v>
      </c>
      <c r="S283" s="58">
        <f t="shared" si="1"/>
        <v>0</v>
      </c>
      <c r="T283" s="58">
        <f t="shared" si="7"/>
        <v>513291</v>
      </c>
      <c r="U283" s="68"/>
      <c r="V283" s="57">
        <f t="shared" si="8"/>
        <v>3112709.65625</v>
      </c>
      <c r="W283" s="57">
        <f t="shared" si="8"/>
        <v>3126685.15625</v>
      </c>
      <c r="X283" s="68"/>
      <c r="Y283" s="57">
        <f t="shared" si="8"/>
        <v>503083.27354981983</v>
      </c>
      <c r="Z283" s="57">
        <f t="shared" si="8"/>
        <v>502477.20224038465</v>
      </c>
      <c r="AA283" s="57">
        <f t="shared" si="8"/>
        <v>522985.32988011686</v>
      </c>
      <c r="AB283" s="188">
        <f t="shared" si="8"/>
        <v>3226063.0768710836</v>
      </c>
    </row>
    <row r="284" spans="1:28" x14ac:dyDescent="0.2">
      <c r="A284" s="78" t="s">
        <v>453</v>
      </c>
      <c r="B284" s="79" t="s">
        <v>454</v>
      </c>
      <c r="D284" s="57">
        <f t="shared" si="1"/>
        <v>289534</v>
      </c>
      <c r="E284" s="58">
        <f t="shared" si="1"/>
        <v>0</v>
      </c>
      <c r="F284" s="58">
        <f t="shared" si="1"/>
        <v>289534</v>
      </c>
      <c r="G284" s="59">
        <f t="shared" si="1"/>
        <v>-1.5943752060179617E-2</v>
      </c>
      <c r="H284" s="68"/>
      <c r="I284" s="59">
        <f t="shared" si="1"/>
        <v>-1.1837841362765E-2</v>
      </c>
      <c r="J284" s="57">
        <f t="shared" si="1"/>
        <v>301286</v>
      </c>
      <c r="K284" s="59">
        <f t="shared" si="1"/>
        <v>4.0589360834996979E-2</v>
      </c>
      <c r="L284" s="59">
        <f t="shared" si="1"/>
        <v>3.5816003938109908E-2</v>
      </c>
      <c r="M284" s="57">
        <f t="shared" si="1"/>
        <v>301410</v>
      </c>
      <c r="N284" s="59">
        <f t="shared" si="1"/>
        <v>4.1017635234549266E-2</v>
      </c>
      <c r="O284" s="59">
        <f t="shared" si="1"/>
        <v>3.6242313771584822E-2</v>
      </c>
      <c r="P284" s="59">
        <f t="shared" si="1"/>
        <v>-1.6178302362748087E-2</v>
      </c>
      <c r="Q284" s="68"/>
      <c r="R284" s="58">
        <f t="shared" si="1"/>
        <v>-5507</v>
      </c>
      <c r="S284" s="58">
        <f t="shared" si="1"/>
        <v>0</v>
      </c>
      <c r="T284" s="58">
        <f t="shared" si="7"/>
        <v>295903</v>
      </c>
      <c r="U284" s="68"/>
      <c r="V284" s="57">
        <f t="shared" si="8"/>
        <v>1908215.515625</v>
      </c>
      <c r="W284" s="57">
        <f t="shared" si="8"/>
        <v>1917009.15625</v>
      </c>
      <c r="X284" s="68"/>
      <c r="Y284" s="57">
        <f t="shared" si="8"/>
        <v>294225.05126729945</v>
      </c>
      <c r="Z284" s="57">
        <f t="shared" si="8"/>
        <v>294352.76251838001</v>
      </c>
      <c r="AA284" s="57">
        <f t="shared" si="8"/>
        <v>306366.48970424908</v>
      </c>
      <c r="AB284" s="188">
        <f t="shared" si="8"/>
        <v>1889838.1349473847</v>
      </c>
    </row>
    <row r="285" spans="1:28" x14ac:dyDescent="0.2">
      <c r="A285" s="78" t="s">
        <v>109</v>
      </c>
      <c r="B285" s="79" t="s">
        <v>110</v>
      </c>
      <c r="D285" s="57">
        <f t="shared" si="1"/>
        <v>287343</v>
      </c>
      <c r="E285" s="58">
        <f t="shared" si="1"/>
        <v>0</v>
      </c>
      <c r="F285" s="58">
        <f t="shared" si="1"/>
        <v>287343</v>
      </c>
      <c r="G285" s="59">
        <f t="shared" si="1"/>
        <v>-4.7840453548876338E-3</v>
      </c>
      <c r="H285" s="68"/>
      <c r="I285" s="59">
        <f t="shared" si="1"/>
        <v>-1.5989424777662631E-4</v>
      </c>
      <c r="J285" s="57">
        <f t="shared" si="1"/>
        <v>297651</v>
      </c>
      <c r="K285" s="59">
        <f t="shared" si="1"/>
        <v>3.5873503095603443E-2</v>
      </c>
      <c r="L285" s="59">
        <f t="shared" si="1"/>
        <v>3.4493569960624582E-2</v>
      </c>
      <c r="M285" s="57">
        <f t="shared" si="1"/>
        <v>298275</v>
      </c>
      <c r="N285" s="59">
        <f t="shared" si="1"/>
        <v>3.8045123771938139E-2</v>
      </c>
      <c r="O285" s="59">
        <f t="shared" si="1"/>
        <v>3.6662297724534332E-2</v>
      </c>
      <c r="P285" s="59">
        <f t="shared" si="1"/>
        <v>-4.1481997841519291E-3</v>
      </c>
      <c r="Q285" s="68"/>
      <c r="R285" s="58">
        <f t="shared" si="1"/>
        <v>-5449</v>
      </c>
      <c r="S285" s="58">
        <f t="shared" si="1"/>
        <v>0</v>
      </c>
      <c r="T285" s="58">
        <f t="shared" si="7"/>
        <v>292826</v>
      </c>
      <c r="U285" s="68"/>
      <c r="V285" s="57">
        <f t="shared" si="8"/>
        <v>1771732.21875</v>
      </c>
      <c r="W285" s="57">
        <f t="shared" si="8"/>
        <v>1774095.5703125</v>
      </c>
      <c r="X285" s="68"/>
      <c r="Y285" s="57">
        <f t="shared" si="8"/>
        <v>288724.27000274998</v>
      </c>
      <c r="Z285" s="57">
        <f t="shared" si="8"/>
        <v>287772.30611988163</v>
      </c>
      <c r="AA285" s="57">
        <f t="shared" si="8"/>
        <v>299517.45825568598</v>
      </c>
      <c r="AB285" s="188">
        <f t="shared" si="8"/>
        <v>1847589.5168578427</v>
      </c>
    </row>
    <row r="286" spans="1:28" x14ac:dyDescent="0.2">
      <c r="A286" s="78" t="s">
        <v>247</v>
      </c>
      <c r="B286" s="79" t="s">
        <v>248</v>
      </c>
      <c r="D286" s="57">
        <f t="shared" si="1"/>
        <v>135971</v>
      </c>
      <c r="E286" s="58">
        <f t="shared" si="1"/>
        <v>0</v>
      </c>
      <c r="F286" s="58">
        <f t="shared" si="1"/>
        <v>135971</v>
      </c>
      <c r="G286" s="59">
        <f t="shared" si="1"/>
        <v>3.7195428553028265E-2</v>
      </c>
      <c r="H286" s="68"/>
      <c r="I286" s="59">
        <f t="shared" si="1"/>
        <v>4.1519599883599767E-2</v>
      </c>
      <c r="J286" s="57">
        <f t="shared" si="1"/>
        <v>141010</v>
      </c>
      <c r="K286" s="59">
        <f t="shared" si="1"/>
        <v>3.7059372954526992E-2</v>
      </c>
      <c r="L286" s="59">
        <f t="shared" si="1"/>
        <v>3.2649630843370359E-2</v>
      </c>
      <c r="M286" s="57">
        <f t="shared" si="1"/>
        <v>141010</v>
      </c>
      <c r="N286" s="59">
        <f t="shared" si="1"/>
        <v>3.7059372954526992E-2</v>
      </c>
      <c r="O286" s="59">
        <f t="shared" si="1"/>
        <v>3.2649630843370359E-2</v>
      </c>
      <c r="P286" s="59">
        <f t="shared" si="1"/>
        <v>3.3349650192187719E-2</v>
      </c>
      <c r="Q286" s="68"/>
      <c r="R286" s="58">
        <f t="shared" si="1"/>
        <v>-2567</v>
      </c>
      <c r="S286" s="58">
        <f t="shared" si="1"/>
        <v>0</v>
      </c>
      <c r="T286" s="58">
        <f t="shared" si="7"/>
        <v>138443</v>
      </c>
      <c r="U286" s="68"/>
      <c r="V286" s="57">
        <f t="shared" si="8"/>
        <v>808374.40625</v>
      </c>
      <c r="W286" s="57">
        <f t="shared" si="8"/>
        <v>811826.421875</v>
      </c>
      <c r="X286" s="68"/>
      <c r="Y286" s="57">
        <f t="shared" si="8"/>
        <v>131094.87012461148</v>
      </c>
      <c r="Z286" s="57">
        <f t="shared" si="8"/>
        <v>131108.0841861701</v>
      </c>
      <c r="AA286" s="57">
        <f t="shared" si="8"/>
        <v>136459.13556343125</v>
      </c>
      <c r="AB286" s="188">
        <f t="shared" si="8"/>
        <v>841755.50171520794</v>
      </c>
    </row>
    <row r="287" spans="1:28" x14ac:dyDescent="0.2">
      <c r="A287" s="78" t="s">
        <v>295</v>
      </c>
      <c r="B287" s="79" t="s">
        <v>296</v>
      </c>
      <c r="D287" s="57">
        <f t="shared" si="1"/>
        <v>234115</v>
      </c>
      <c r="E287" s="58">
        <f t="shared" si="1"/>
        <v>0</v>
      </c>
      <c r="F287" s="58">
        <f t="shared" si="1"/>
        <v>234115</v>
      </c>
      <c r="G287" s="59">
        <f t="shared" si="1"/>
        <v>4.3532117596511988E-4</v>
      </c>
      <c r="H287" s="68"/>
      <c r="I287" s="59">
        <f t="shared" si="1"/>
        <v>5.8091881076653973E-3</v>
      </c>
      <c r="J287" s="57">
        <f t="shared" si="1"/>
        <v>243528</v>
      </c>
      <c r="K287" s="59">
        <f t="shared" si="1"/>
        <v>4.0206736005809152E-2</v>
      </c>
      <c r="L287" s="59">
        <f t="shared" si="1"/>
        <v>3.2819195849776328E-2</v>
      </c>
      <c r="M287" s="57">
        <f t="shared" si="1"/>
        <v>244095</v>
      </c>
      <c r="N287" s="59">
        <f t="shared" si="1"/>
        <v>4.2628622685432438E-2</v>
      </c>
      <c r="O287" s="59">
        <f t="shared" si="1"/>
        <v>3.5223882309020516E-2</v>
      </c>
      <c r="P287" s="59">
        <f t="shared" si="1"/>
        <v>4.0703388793339457E-4</v>
      </c>
      <c r="Q287" s="68"/>
      <c r="R287" s="58">
        <f t="shared" si="1"/>
        <v>-4460</v>
      </c>
      <c r="S287" s="58">
        <f t="shared" si="1"/>
        <v>0</v>
      </c>
      <c r="T287" s="58">
        <f t="shared" si="7"/>
        <v>239635</v>
      </c>
      <c r="U287" s="68"/>
      <c r="V287" s="57">
        <f t="shared" si="8"/>
        <v>1607886.28125</v>
      </c>
      <c r="W287" s="57">
        <f t="shared" si="8"/>
        <v>1619387.15625</v>
      </c>
      <c r="X287" s="68"/>
      <c r="Y287" s="57">
        <f t="shared" si="8"/>
        <v>234013.12912943607</v>
      </c>
      <c r="Z287" s="57">
        <f t="shared" si="8"/>
        <v>234427.74089014367</v>
      </c>
      <c r="AA287" s="57">
        <f t="shared" si="8"/>
        <v>243995.68548749707</v>
      </c>
      <c r="AB287" s="188">
        <f t="shared" si="8"/>
        <v>1505100.4815899907</v>
      </c>
    </row>
    <row r="288" spans="1:28" x14ac:dyDescent="0.2">
      <c r="A288" s="78" t="s">
        <v>77</v>
      </c>
      <c r="B288" s="79" t="s">
        <v>78</v>
      </c>
      <c r="D288" s="57">
        <f t="shared" si="1"/>
        <v>240546</v>
      </c>
      <c r="E288" s="58">
        <f t="shared" si="1"/>
        <v>0</v>
      </c>
      <c r="F288" s="58">
        <f t="shared" si="1"/>
        <v>240546</v>
      </c>
      <c r="G288" s="59">
        <f t="shared" si="1"/>
        <v>1.7227496725091607E-2</v>
      </c>
      <c r="H288" s="68"/>
      <c r="I288" s="59">
        <f t="shared" si="1"/>
        <v>2.1462711794404177E-2</v>
      </c>
      <c r="J288" s="57">
        <f t="shared" si="1"/>
        <v>248910</v>
      </c>
      <c r="K288" s="59">
        <f t="shared" si="1"/>
        <v>3.4770896211119728E-2</v>
      </c>
      <c r="L288" s="59">
        <f t="shared" si="1"/>
        <v>3.2723154883136374E-2</v>
      </c>
      <c r="M288" s="57">
        <f t="shared" si="1"/>
        <v>249452</v>
      </c>
      <c r="N288" s="59">
        <f t="shared" si="1"/>
        <v>3.7024103497875771E-2</v>
      </c>
      <c r="O288" s="59">
        <f t="shared" si="1"/>
        <v>3.4971903225696543E-2</v>
      </c>
      <c r="P288" s="59">
        <f t="shared" si="1"/>
        <v>1.5729189066872262E-2</v>
      </c>
      <c r="Q288" s="68"/>
      <c r="R288" s="58">
        <f t="shared" si="1"/>
        <v>-4557</v>
      </c>
      <c r="S288" s="58">
        <f t="shared" si="1"/>
        <v>593</v>
      </c>
      <c r="T288" s="58">
        <f t="shared" si="7"/>
        <v>245488</v>
      </c>
      <c r="U288" s="68"/>
      <c r="V288" s="57">
        <f t="shared" si="8"/>
        <v>1440563.3359375</v>
      </c>
      <c r="W288" s="57">
        <f t="shared" si="8"/>
        <v>1443419.765625</v>
      </c>
      <c r="X288" s="68"/>
      <c r="Y288" s="57">
        <f t="shared" si="8"/>
        <v>236472.17635624748</v>
      </c>
      <c r="Z288" s="57">
        <f t="shared" si="8"/>
        <v>235958.65546727335</v>
      </c>
      <c r="AA288" s="57">
        <f t="shared" si="8"/>
        <v>245589.08288258011</v>
      </c>
      <c r="AB288" s="188">
        <f t="shared" si="8"/>
        <v>1514929.4389418885</v>
      </c>
    </row>
    <row r="289" spans="1:28" x14ac:dyDescent="0.2">
      <c r="A289" s="78" t="s">
        <v>183</v>
      </c>
      <c r="B289" s="79" t="s">
        <v>184</v>
      </c>
      <c r="D289" s="57">
        <f t="shared" si="1"/>
        <v>164467</v>
      </c>
      <c r="E289" s="58">
        <f t="shared" si="1"/>
        <v>0</v>
      </c>
      <c r="F289" s="58">
        <f t="shared" si="1"/>
        <v>164467</v>
      </c>
      <c r="G289" s="59">
        <f t="shared" si="1"/>
        <v>1.6908385644569535E-3</v>
      </c>
      <c r="H289" s="68"/>
      <c r="I289" s="59">
        <f t="shared" si="1"/>
        <v>5.9825647484454958E-3</v>
      </c>
      <c r="J289" s="57">
        <f t="shared" si="1"/>
        <v>170490</v>
      </c>
      <c r="K289" s="59">
        <f t="shared" si="1"/>
        <v>3.6621328290781685E-2</v>
      </c>
      <c r="L289" s="59">
        <f t="shared" si="1"/>
        <v>3.2797574482327674E-2</v>
      </c>
      <c r="M289" s="57">
        <f t="shared" si="1"/>
        <v>171038</v>
      </c>
      <c r="N289" s="59">
        <f t="shared" si="1"/>
        <v>3.9953303702262355E-2</v>
      </c>
      <c r="O289" s="59">
        <f t="shared" si="1"/>
        <v>3.6117259336666985E-2</v>
      </c>
      <c r="P289" s="59">
        <f t="shared" si="1"/>
        <v>1.4429589476365745E-3</v>
      </c>
      <c r="Q289" s="68"/>
      <c r="R289" s="58">
        <f t="shared" si="1"/>
        <v>-3125</v>
      </c>
      <c r="S289" s="58">
        <f t="shared" si="1"/>
        <v>0</v>
      </c>
      <c r="T289" s="58">
        <f t="shared" si="7"/>
        <v>167913</v>
      </c>
      <c r="U289" s="68"/>
      <c r="V289" s="57">
        <f t="shared" si="8"/>
        <v>1066289</v>
      </c>
      <c r="W289" s="57">
        <f t="shared" si="8"/>
        <v>1070236.75</v>
      </c>
      <c r="X289" s="68"/>
      <c r="Y289" s="57">
        <f t="shared" si="8"/>
        <v>164189.38226059941</v>
      </c>
      <c r="Z289" s="57">
        <f t="shared" si="8"/>
        <v>164094.20631505651</v>
      </c>
      <c r="AA289" s="57">
        <f t="shared" si="8"/>
        <v>170791.55479782372</v>
      </c>
      <c r="AB289" s="188">
        <f t="shared" si="8"/>
        <v>1053536.8724414597</v>
      </c>
    </row>
    <row r="290" spans="1:28" x14ac:dyDescent="0.2">
      <c r="A290" s="78" t="s">
        <v>403</v>
      </c>
      <c r="B290" s="79" t="s">
        <v>404</v>
      </c>
      <c r="D290" s="57">
        <f t="shared" si="1"/>
        <v>300315</v>
      </c>
      <c r="E290" s="58">
        <f t="shared" si="1"/>
        <v>0</v>
      </c>
      <c r="F290" s="58">
        <f t="shared" si="1"/>
        <v>300315</v>
      </c>
      <c r="G290" s="59">
        <f t="shared" si="1"/>
        <v>-1.1702355305285517E-2</v>
      </c>
      <c r="H290" s="68"/>
      <c r="I290" s="59">
        <f t="shared" si="1"/>
        <v>-6.7260496557858263E-3</v>
      </c>
      <c r="J290" s="57">
        <f t="shared" si="1"/>
        <v>313125</v>
      </c>
      <c r="K290" s="59">
        <f t="shared" ref="K290:AB305" si="9">INDEX(K$8:K$248,MATCH($A290,$A$8:$A$248,0))</f>
        <v>4.2655212027371325E-2</v>
      </c>
      <c r="L290" s="59">
        <f t="shared" si="9"/>
        <v>3.4747387030832799E-2</v>
      </c>
      <c r="M290" s="57">
        <f t="shared" si="9"/>
        <v>313801</v>
      </c>
      <c r="N290" s="59">
        <f t="shared" si="9"/>
        <v>4.4906181842398807E-2</v>
      </c>
      <c r="O290" s="59">
        <f t="shared" si="9"/>
        <v>3.6981284782953372E-2</v>
      </c>
      <c r="P290" s="59">
        <f t="shared" si="9"/>
        <v>-1.0383746125865345E-2</v>
      </c>
      <c r="Q290" s="68"/>
      <c r="R290" s="58">
        <f t="shared" si="9"/>
        <v>-5733</v>
      </c>
      <c r="S290" s="58">
        <f t="shared" si="9"/>
        <v>727</v>
      </c>
      <c r="T290" s="58">
        <f t="shared" si="9"/>
        <v>308795</v>
      </c>
      <c r="U290" s="68"/>
      <c r="V290" s="57">
        <f t="shared" si="9"/>
        <v>1947585.328125</v>
      </c>
      <c r="W290" s="57">
        <f t="shared" si="9"/>
        <v>1962469.3125</v>
      </c>
      <c r="X290" s="68"/>
      <c r="Y290" s="57">
        <f t="shared" si="9"/>
        <v>303871.00648486055</v>
      </c>
      <c r="Z290" s="57">
        <f t="shared" si="9"/>
        <v>304659.24327892473</v>
      </c>
      <c r="AA290" s="57">
        <f t="shared" si="9"/>
        <v>317093.6196445204</v>
      </c>
      <c r="AB290" s="188">
        <f t="shared" si="9"/>
        <v>1956009.0117271221</v>
      </c>
    </row>
    <row r="291" spans="1:28" x14ac:dyDescent="0.2">
      <c r="A291" s="78" t="s">
        <v>215</v>
      </c>
      <c r="B291" s="79" t="s">
        <v>216</v>
      </c>
      <c r="D291" s="57">
        <f t="shared" ref="D291:S309" si="10">INDEX(D$8:D$248,MATCH($A291,$A$8:$A$248,0))</f>
        <v>173370</v>
      </c>
      <c r="E291" s="58">
        <f t="shared" si="10"/>
        <v>0</v>
      </c>
      <c r="F291" s="58">
        <f t="shared" si="10"/>
        <v>173370</v>
      </c>
      <c r="G291" s="59">
        <f t="shared" si="10"/>
        <v>-2.0674075176019269E-3</v>
      </c>
      <c r="H291" s="68"/>
      <c r="I291" s="59">
        <f t="shared" si="10"/>
        <v>3.1854941811424453E-3</v>
      </c>
      <c r="J291" s="57">
        <f t="shared" si="10"/>
        <v>180382</v>
      </c>
      <c r="K291" s="59">
        <f t="shared" si="10"/>
        <v>4.0445290419334423E-2</v>
      </c>
      <c r="L291" s="59">
        <f t="shared" si="10"/>
        <v>3.3690941525371443E-2</v>
      </c>
      <c r="M291" s="57">
        <f t="shared" si="10"/>
        <v>180492</v>
      </c>
      <c r="N291" s="59">
        <f t="shared" si="10"/>
        <v>4.1079771586779668E-2</v>
      </c>
      <c r="O291" s="59">
        <f t="shared" si="10"/>
        <v>3.432130377641518E-2</v>
      </c>
      <c r="P291" s="59">
        <f t="shared" si="10"/>
        <v>-3.0725159104549871E-3</v>
      </c>
      <c r="Q291" s="68"/>
      <c r="R291" s="58">
        <f t="shared" si="10"/>
        <v>-3298</v>
      </c>
      <c r="S291" s="58">
        <f t="shared" si="10"/>
        <v>0</v>
      </c>
      <c r="T291" s="58">
        <f t="shared" si="9"/>
        <v>177194</v>
      </c>
      <c r="U291" s="68"/>
      <c r="V291" s="57">
        <f t="shared" si="9"/>
        <v>1163114.84375</v>
      </c>
      <c r="W291" s="57">
        <f t="shared" si="9"/>
        <v>1170714.875</v>
      </c>
      <c r="X291" s="68"/>
      <c r="Y291" s="57">
        <f t="shared" si="9"/>
        <v>173729.16898999666</v>
      </c>
      <c r="Z291" s="57">
        <f t="shared" si="9"/>
        <v>173948.72254034126</v>
      </c>
      <c r="AA291" s="57">
        <f t="shared" si="9"/>
        <v>181048.2737015083</v>
      </c>
      <c r="AB291" s="188">
        <f t="shared" si="9"/>
        <v>1116805.9934942576</v>
      </c>
    </row>
    <row r="292" spans="1:28" x14ac:dyDescent="0.2">
      <c r="A292" s="78" t="s">
        <v>193</v>
      </c>
      <c r="B292" s="79" t="s">
        <v>194</v>
      </c>
      <c r="D292" s="57">
        <f t="shared" si="10"/>
        <v>137218</v>
      </c>
      <c r="E292" s="58">
        <f t="shared" si="10"/>
        <v>0</v>
      </c>
      <c r="F292" s="58">
        <f t="shared" si="10"/>
        <v>137218</v>
      </c>
      <c r="G292" s="59">
        <f t="shared" si="10"/>
        <v>-2.0330937464518306E-2</v>
      </c>
      <c r="H292" s="68"/>
      <c r="I292" s="59">
        <f t="shared" si="10"/>
        <v>-1.5866920423256881E-2</v>
      </c>
      <c r="J292" s="57">
        <f t="shared" si="10"/>
        <v>142929</v>
      </c>
      <c r="K292" s="59">
        <f t="shared" si="10"/>
        <v>4.1619904094215121E-2</v>
      </c>
      <c r="L292" s="59">
        <f t="shared" si="10"/>
        <v>3.6385135317954065E-2</v>
      </c>
      <c r="M292" s="57">
        <f t="shared" si="10"/>
        <v>143461</v>
      </c>
      <c r="N292" s="59">
        <f t="shared" si="10"/>
        <v>4.5496946464749444E-2</v>
      </c>
      <c r="O292" s="59">
        <f t="shared" si="10"/>
        <v>4.0242693210258196E-2</v>
      </c>
      <c r="P292" s="59">
        <f t="shared" si="10"/>
        <v>-1.6407158297652269E-2</v>
      </c>
      <c r="Q292" s="68"/>
      <c r="R292" s="58">
        <f t="shared" si="10"/>
        <v>-2622</v>
      </c>
      <c r="S292" s="58">
        <f t="shared" si="10"/>
        <v>297</v>
      </c>
      <c r="T292" s="58">
        <f t="shared" si="9"/>
        <v>141136</v>
      </c>
      <c r="U292" s="68"/>
      <c r="V292" s="57">
        <f t="shared" si="9"/>
        <v>805897.421875</v>
      </c>
      <c r="W292" s="57">
        <f t="shared" si="9"/>
        <v>809968</v>
      </c>
      <c r="X292" s="68"/>
      <c r="Y292" s="57">
        <f t="shared" si="9"/>
        <v>140065.66630252267</v>
      </c>
      <c r="Z292" s="57">
        <f t="shared" si="9"/>
        <v>140134.59085910855</v>
      </c>
      <c r="AA292" s="57">
        <f t="shared" si="9"/>
        <v>145854.05049482232</v>
      </c>
      <c r="AB292" s="188">
        <f t="shared" si="9"/>
        <v>899708.538710439</v>
      </c>
    </row>
    <row r="293" spans="1:28" x14ac:dyDescent="0.2">
      <c r="A293" s="78" t="s">
        <v>307</v>
      </c>
      <c r="B293" s="79" t="s">
        <v>308</v>
      </c>
      <c r="D293" s="57">
        <f t="shared" si="10"/>
        <v>188057</v>
      </c>
      <c r="E293" s="58">
        <f t="shared" si="10"/>
        <v>0</v>
      </c>
      <c r="F293" s="58">
        <f t="shared" si="10"/>
        <v>188057</v>
      </c>
      <c r="G293" s="59">
        <f t="shared" si="10"/>
        <v>-1.6506215186714357E-2</v>
      </c>
      <c r="H293" s="68"/>
      <c r="I293" s="59">
        <f t="shared" si="10"/>
        <v>-1.1656404866355996E-2</v>
      </c>
      <c r="J293" s="57">
        <f t="shared" si="10"/>
        <v>196164</v>
      </c>
      <c r="K293" s="59">
        <f t="shared" si="10"/>
        <v>4.3109270061736593E-2</v>
      </c>
      <c r="L293" s="59">
        <f t="shared" si="10"/>
        <v>3.6025253299490245E-2</v>
      </c>
      <c r="M293" s="57">
        <f t="shared" si="10"/>
        <v>196343</v>
      </c>
      <c r="N293" s="59">
        <f t="shared" si="10"/>
        <v>4.406110913180572E-2</v>
      </c>
      <c r="O293" s="59">
        <f t="shared" si="10"/>
        <v>3.6970628191624444E-2</v>
      </c>
      <c r="P293" s="59">
        <f t="shared" si="10"/>
        <v>-1.5306064838061517E-2</v>
      </c>
      <c r="Q293" s="68"/>
      <c r="R293" s="58">
        <f t="shared" si="10"/>
        <v>-3588</v>
      </c>
      <c r="S293" s="58">
        <f t="shared" si="10"/>
        <v>0</v>
      </c>
      <c r="T293" s="58">
        <f t="shared" si="9"/>
        <v>192755</v>
      </c>
      <c r="U293" s="68"/>
      <c r="V293" s="57">
        <f t="shared" si="9"/>
        <v>1256076.1875</v>
      </c>
      <c r="W293" s="57">
        <f t="shared" si="9"/>
        <v>1264664.84375</v>
      </c>
      <c r="X293" s="68"/>
      <c r="Y293" s="57">
        <f t="shared" si="9"/>
        <v>191213.20633022836</v>
      </c>
      <c r="Z293" s="57">
        <f t="shared" si="9"/>
        <v>191575.96194387489</v>
      </c>
      <c r="AA293" s="57">
        <f t="shared" si="9"/>
        <v>199394.95206468421</v>
      </c>
      <c r="AB293" s="188">
        <f t="shared" si="9"/>
        <v>1229978.4636747094</v>
      </c>
    </row>
    <row r="294" spans="1:28" x14ac:dyDescent="0.2">
      <c r="A294" s="78" t="s">
        <v>271</v>
      </c>
      <c r="B294" s="79" t="s">
        <v>272</v>
      </c>
      <c r="D294" s="57">
        <f t="shared" si="10"/>
        <v>184913</v>
      </c>
      <c r="E294" s="58">
        <f t="shared" si="10"/>
        <v>0</v>
      </c>
      <c r="F294" s="58">
        <f t="shared" si="10"/>
        <v>184913</v>
      </c>
      <c r="G294" s="59">
        <f t="shared" si="10"/>
        <v>9.8732003349084607E-3</v>
      </c>
      <c r="H294" s="68"/>
      <c r="I294" s="59">
        <f t="shared" si="10"/>
        <v>1.4631380008273576E-2</v>
      </c>
      <c r="J294" s="57">
        <f t="shared" si="10"/>
        <v>192024</v>
      </c>
      <c r="K294" s="59">
        <f t="shared" si="10"/>
        <v>3.8455922514912366E-2</v>
      </c>
      <c r="L294" s="59">
        <f t="shared" si="10"/>
        <v>3.3249413802530325E-2</v>
      </c>
      <c r="M294" s="57">
        <f t="shared" si="10"/>
        <v>192190</v>
      </c>
      <c r="N294" s="59">
        <f t="shared" si="10"/>
        <v>3.935364198298652E-2</v>
      </c>
      <c r="O294" s="59">
        <f t="shared" si="10"/>
        <v>3.4142632372559323E-2</v>
      </c>
      <c r="P294" s="59">
        <f t="shared" si="10"/>
        <v>8.1277921402256315E-3</v>
      </c>
      <c r="Q294" s="68"/>
      <c r="R294" s="58">
        <f t="shared" si="10"/>
        <v>-3512</v>
      </c>
      <c r="S294" s="58">
        <f t="shared" si="10"/>
        <v>0</v>
      </c>
      <c r="T294" s="58">
        <f t="shared" si="9"/>
        <v>188678</v>
      </c>
      <c r="U294" s="68"/>
      <c r="V294" s="57">
        <f t="shared" si="9"/>
        <v>1075766.328125</v>
      </c>
      <c r="W294" s="57">
        <f t="shared" si="9"/>
        <v>1081187.078125</v>
      </c>
      <c r="X294" s="68"/>
      <c r="Y294" s="57">
        <f t="shared" si="9"/>
        <v>183105.16601359114</v>
      </c>
      <c r="Z294" s="57">
        <f t="shared" si="9"/>
        <v>183164.81629693153</v>
      </c>
      <c r="AA294" s="57">
        <f t="shared" si="9"/>
        <v>190640.51353250197</v>
      </c>
      <c r="AB294" s="188">
        <f t="shared" si="9"/>
        <v>1175976.2397234477</v>
      </c>
    </row>
    <row r="295" spans="1:28" x14ac:dyDescent="0.2">
      <c r="A295" s="78" t="s">
        <v>339</v>
      </c>
      <c r="B295" s="79" t="s">
        <v>340</v>
      </c>
      <c r="D295" s="57">
        <f t="shared" si="10"/>
        <v>262164</v>
      </c>
      <c r="E295" s="58">
        <f t="shared" si="10"/>
        <v>0</v>
      </c>
      <c r="F295" s="58">
        <f t="shared" si="10"/>
        <v>262164</v>
      </c>
      <c r="G295" s="59">
        <f t="shared" si="10"/>
        <v>3.9004515029426035E-3</v>
      </c>
      <c r="H295" s="68"/>
      <c r="I295" s="59">
        <f t="shared" si="10"/>
        <v>9.9990204635085345E-3</v>
      </c>
      <c r="J295" s="57">
        <f t="shared" si="10"/>
        <v>272983</v>
      </c>
      <c r="K295" s="59">
        <f t="shared" si="10"/>
        <v>4.1268061213591389E-2</v>
      </c>
      <c r="L295" s="59">
        <f t="shared" si="10"/>
        <v>3.3557057214296027E-2</v>
      </c>
      <c r="M295" s="57">
        <f t="shared" si="10"/>
        <v>273152</v>
      </c>
      <c r="N295" s="59">
        <f t="shared" si="10"/>
        <v>4.1912695869760874E-2</v>
      </c>
      <c r="O295" s="59">
        <f t="shared" si="10"/>
        <v>3.4196918094531181E-2</v>
      </c>
      <c r="P295" s="59">
        <f t="shared" si="10"/>
        <v>3.5778036134943569E-3</v>
      </c>
      <c r="Q295" s="68"/>
      <c r="R295" s="58">
        <f t="shared" si="10"/>
        <v>-4990</v>
      </c>
      <c r="S295" s="58">
        <f t="shared" si="10"/>
        <v>0</v>
      </c>
      <c r="T295" s="58">
        <f t="shared" si="9"/>
        <v>268162</v>
      </c>
      <c r="U295" s="68"/>
      <c r="V295" s="57">
        <f t="shared" si="9"/>
        <v>1684090.78125</v>
      </c>
      <c r="W295" s="57">
        <f t="shared" si="9"/>
        <v>1696655.1875</v>
      </c>
      <c r="X295" s="68"/>
      <c r="Y295" s="57">
        <f t="shared" si="9"/>
        <v>261145.41497367932</v>
      </c>
      <c r="Z295" s="57">
        <f t="shared" si="9"/>
        <v>261505.11794343361</v>
      </c>
      <c r="AA295" s="57">
        <f t="shared" si="9"/>
        <v>272178.19985305134</v>
      </c>
      <c r="AB295" s="188">
        <f t="shared" si="9"/>
        <v>1678945.834057037</v>
      </c>
    </row>
    <row r="296" spans="1:28" x14ac:dyDescent="0.2">
      <c r="A296" s="78" t="s">
        <v>327</v>
      </c>
      <c r="B296" s="79" t="s">
        <v>328</v>
      </c>
      <c r="D296" s="57">
        <f t="shared" si="10"/>
        <v>375930</v>
      </c>
      <c r="E296" s="58">
        <f t="shared" si="10"/>
        <v>0</v>
      </c>
      <c r="F296" s="58">
        <f t="shared" si="10"/>
        <v>375930</v>
      </c>
      <c r="G296" s="59">
        <f t="shared" si="10"/>
        <v>7.1845690104217486E-3</v>
      </c>
      <c r="H296" s="68"/>
      <c r="I296" s="59">
        <f t="shared" si="10"/>
        <v>1.1689670009834785E-2</v>
      </c>
      <c r="J296" s="57">
        <f t="shared" si="10"/>
        <v>389556</v>
      </c>
      <c r="K296" s="59">
        <f t="shared" si="10"/>
        <v>3.6246109648072844E-2</v>
      </c>
      <c r="L296" s="59">
        <f t="shared" si="10"/>
        <v>3.3658872179775701E-2</v>
      </c>
      <c r="M296" s="57">
        <f t="shared" si="10"/>
        <v>389702</v>
      </c>
      <c r="N296" s="59">
        <f t="shared" si="10"/>
        <v>3.6634479823371313E-2</v>
      </c>
      <c r="O296" s="59">
        <f t="shared" si="10"/>
        <v>3.4046272695589019E-2</v>
      </c>
      <c r="P296" s="59">
        <f t="shared" si="10"/>
        <v>5.1112746140036247E-3</v>
      </c>
      <c r="Q296" s="68"/>
      <c r="R296" s="58">
        <f t="shared" si="10"/>
        <v>-7120</v>
      </c>
      <c r="S296" s="58">
        <f t="shared" si="10"/>
        <v>0</v>
      </c>
      <c r="T296" s="58">
        <f t="shared" si="9"/>
        <v>382582</v>
      </c>
      <c r="U296" s="68"/>
      <c r="V296" s="57">
        <f t="shared" si="9"/>
        <v>2474166.234375</v>
      </c>
      <c r="W296" s="57">
        <f t="shared" si="9"/>
        <v>2480359.046875</v>
      </c>
      <c r="X296" s="68"/>
      <c r="Y296" s="57">
        <f t="shared" si="9"/>
        <v>373248.37131823663</v>
      </c>
      <c r="Z296" s="57">
        <f t="shared" si="9"/>
        <v>372516.35563201166</v>
      </c>
      <c r="AA296" s="57">
        <f t="shared" si="9"/>
        <v>387720.25530174124</v>
      </c>
      <c r="AB296" s="188">
        <f t="shared" si="9"/>
        <v>2391673.2044294598</v>
      </c>
    </row>
    <row r="297" spans="1:28" x14ac:dyDescent="0.2">
      <c r="A297" s="78" t="s">
        <v>253</v>
      </c>
      <c r="B297" s="79" t="s">
        <v>254</v>
      </c>
      <c r="D297" s="57">
        <f t="shared" si="10"/>
        <v>119346</v>
      </c>
      <c r="E297" s="58">
        <f t="shared" si="10"/>
        <v>0</v>
      </c>
      <c r="F297" s="58">
        <f t="shared" si="10"/>
        <v>119346</v>
      </c>
      <c r="G297" s="59">
        <f t="shared" si="10"/>
        <v>-2.7335437576261223E-2</v>
      </c>
      <c r="H297" s="68"/>
      <c r="I297" s="59">
        <f t="shared" si="10"/>
        <v>-2.3413600349136643E-2</v>
      </c>
      <c r="J297" s="57">
        <f t="shared" si="10"/>
        <v>124749</v>
      </c>
      <c r="K297" s="59">
        <f t="shared" si="10"/>
        <v>4.5271730933588161E-2</v>
      </c>
      <c r="L297" s="59">
        <f t="shared" si="10"/>
        <v>3.8184906552996667E-2</v>
      </c>
      <c r="M297" s="57">
        <f t="shared" si="10"/>
        <v>124935</v>
      </c>
      <c r="N297" s="59">
        <f t="shared" si="10"/>
        <v>4.6830224724749847E-2</v>
      </c>
      <c r="O297" s="59">
        <f t="shared" si="10"/>
        <v>3.9732833932124789E-2</v>
      </c>
      <c r="P297" s="59">
        <f t="shared" si="10"/>
        <v>-2.442809183505068E-2</v>
      </c>
      <c r="Q297" s="68"/>
      <c r="R297" s="58">
        <f t="shared" si="10"/>
        <v>-2282</v>
      </c>
      <c r="S297" s="58">
        <f t="shared" si="10"/>
        <v>0</v>
      </c>
      <c r="T297" s="58">
        <f t="shared" si="9"/>
        <v>122653</v>
      </c>
      <c r="U297" s="68"/>
      <c r="V297" s="57">
        <f t="shared" si="9"/>
        <v>788744.390625</v>
      </c>
      <c r="W297" s="57">
        <f t="shared" si="9"/>
        <v>794128.4921875</v>
      </c>
      <c r="X297" s="68"/>
      <c r="Y297" s="57">
        <f t="shared" si="9"/>
        <v>122700.0598259765</v>
      </c>
      <c r="Z297" s="57">
        <f t="shared" si="9"/>
        <v>123041.52081714007</v>
      </c>
      <c r="AA297" s="57">
        <f t="shared" si="9"/>
        <v>128063.3431060994</v>
      </c>
      <c r="AB297" s="188">
        <f t="shared" si="9"/>
        <v>789965.60532580107</v>
      </c>
    </row>
    <row r="298" spans="1:28" x14ac:dyDescent="0.2">
      <c r="A298" s="78" t="s">
        <v>207</v>
      </c>
      <c r="B298" s="79" t="s">
        <v>208</v>
      </c>
      <c r="D298" s="57">
        <f t="shared" si="10"/>
        <v>172313</v>
      </c>
      <c r="E298" s="58">
        <f t="shared" si="10"/>
        <v>0</v>
      </c>
      <c r="F298" s="58">
        <f t="shared" si="10"/>
        <v>172313</v>
      </c>
      <c r="G298" s="59">
        <f t="shared" si="10"/>
        <v>8.1415948170693309E-3</v>
      </c>
      <c r="H298" s="68"/>
      <c r="I298" s="59">
        <f t="shared" si="10"/>
        <v>1.3916110086624744E-2</v>
      </c>
      <c r="J298" s="57">
        <f t="shared" si="10"/>
        <v>179252</v>
      </c>
      <c r="K298" s="59">
        <f t="shared" si="10"/>
        <v>4.0269741690992511E-2</v>
      </c>
      <c r="L298" s="59">
        <f t="shared" si="10"/>
        <v>3.4777400780543255E-2</v>
      </c>
      <c r="M298" s="57">
        <f t="shared" si="10"/>
        <v>179256</v>
      </c>
      <c r="N298" s="59">
        <f t="shared" si="10"/>
        <v>4.0292955261646002E-2</v>
      </c>
      <c r="O298" s="59">
        <f t="shared" si="10"/>
        <v>3.4800491789866106E-2</v>
      </c>
      <c r="P298" s="59">
        <f t="shared" si="10"/>
        <v>8.0579652018488712E-3</v>
      </c>
      <c r="Q298" s="68"/>
      <c r="R298" s="58">
        <f t="shared" si="10"/>
        <v>-3275</v>
      </c>
      <c r="S298" s="58">
        <f t="shared" si="10"/>
        <v>0</v>
      </c>
      <c r="T298" s="58">
        <f t="shared" si="9"/>
        <v>175981</v>
      </c>
      <c r="U298" s="68"/>
      <c r="V298" s="57">
        <f t="shared" si="9"/>
        <v>1106687.8046875</v>
      </c>
      <c r="W298" s="57">
        <f t="shared" si="9"/>
        <v>1112561.828125</v>
      </c>
      <c r="X298" s="68"/>
      <c r="Y298" s="57">
        <f t="shared" si="9"/>
        <v>170921.42699584455</v>
      </c>
      <c r="Z298" s="57">
        <f t="shared" si="9"/>
        <v>170850.02673875843</v>
      </c>
      <c r="AA298" s="57">
        <f t="shared" si="9"/>
        <v>177823.10758697949</v>
      </c>
      <c r="AB298" s="188">
        <f t="shared" si="9"/>
        <v>1096911.3832166763</v>
      </c>
    </row>
    <row r="299" spans="1:28" x14ac:dyDescent="0.2">
      <c r="A299" s="78" t="s">
        <v>369</v>
      </c>
      <c r="B299" s="79" t="s">
        <v>370</v>
      </c>
      <c r="D299" s="57">
        <f t="shared" si="10"/>
        <v>315825</v>
      </c>
      <c r="E299" s="58">
        <f t="shared" si="10"/>
        <v>0</v>
      </c>
      <c r="F299" s="58">
        <f t="shared" si="10"/>
        <v>315825</v>
      </c>
      <c r="G299" s="59">
        <f t="shared" si="10"/>
        <v>1.0132563082841051E-2</v>
      </c>
      <c r="H299" s="68"/>
      <c r="I299" s="59">
        <f t="shared" si="10"/>
        <v>1.6878402897793965E-2</v>
      </c>
      <c r="J299" s="57">
        <f t="shared" si="10"/>
        <v>328922</v>
      </c>
      <c r="K299" s="59">
        <f t="shared" si="10"/>
        <v>4.1469168051927463E-2</v>
      </c>
      <c r="L299" s="59">
        <f t="shared" si="10"/>
        <v>3.2985121916644156E-2</v>
      </c>
      <c r="M299" s="57">
        <f t="shared" si="10"/>
        <v>328922</v>
      </c>
      <c r="N299" s="59">
        <f t="shared" si="10"/>
        <v>4.1469168051927463E-2</v>
      </c>
      <c r="O299" s="59">
        <f t="shared" si="10"/>
        <v>3.2985121916644156E-2</v>
      </c>
      <c r="P299" s="59">
        <f t="shared" si="10"/>
        <v>9.2295209136243894E-3</v>
      </c>
      <c r="Q299" s="68"/>
      <c r="R299" s="58">
        <f t="shared" si="10"/>
        <v>-6009</v>
      </c>
      <c r="S299" s="58">
        <f t="shared" si="10"/>
        <v>0</v>
      </c>
      <c r="T299" s="58">
        <f t="shared" si="9"/>
        <v>322913</v>
      </c>
      <c r="U299" s="68"/>
      <c r="V299" s="57">
        <f t="shared" si="9"/>
        <v>2040260.84375</v>
      </c>
      <c r="W299" s="57">
        <f t="shared" si="9"/>
        <v>2057017.78125</v>
      </c>
      <c r="X299" s="68"/>
      <c r="Y299" s="57">
        <f t="shared" si="9"/>
        <v>312656.98339248484</v>
      </c>
      <c r="Z299" s="57">
        <f t="shared" si="9"/>
        <v>313133.7162988843</v>
      </c>
      <c r="AA299" s="57">
        <f t="shared" si="9"/>
        <v>325913.97019603336</v>
      </c>
      <c r="AB299" s="188">
        <f t="shared" si="9"/>
        <v>2010417.8175072353</v>
      </c>
    </row>
    <row r="300" spans="1:28" x14ac:dyDescent="0.2">
      <c r="A300" s="78" t="s">
        <v>179</v>
      </c>
      <c r="B300" s="79" t="s">
        <v>180</v>
      </c>
      <c r="D300" s="57">
        <f t="shared" si="10"/>
        <v>80487</v>
      </c>
      <c r="E300" s="58">
        <f t="shared" si="10"/>
        <v>0</v>
      </c>
      <c r="F300" s="58">
        <f t="shared" si="10"/>
        <v>80487</v>
      </c>
      <c r="G300" s="59">
        <f t="shared" si="10"/>
        <v>-7.789365432685047E-3</v>
      </c>
      <c r="H300" s="68"/>
      <c r="I300" s="59">
        <f t="shared" si="10"/>
        <v>-4.4793900466186809E-3</v>
      </c>
      <c r="J300" s="57">
        <f t="shared" si="10"/>
        <v>83639</v>
      </c>
      <c r="K300" s="59">
        <f t="shared" si="10"/>
        <v>3.9161603737249528E-2</v>
      </c>
      <c r="L300" s="59">
        <f t="shared" si="10"/>
        <v>3.467769121591302E-2</v>
      </c>
      <c r="M300" s="57">
        <f t="shared" si="10"/>
        <v>83700</v>
      </c>
      <c r="N300" s="59">
        <f t="shared" si="10"/>
        <v>3.9919490103991873E-2</v>
      </c>
      <c r="O300" s="59">
        <f t="shared" si="10"/>
        <v>3.5432307353888692E-2</v>
      </c>
      <c r="P300" s="59">
        <f t="shared" si="10"/>
        <v>-9.6269298472658749E-3</v>
      </c>
      <c r="Q300" s="68"/>
      <c r="R300" s="58">
        <f t="shared" si="10"/>
        <v>-1529</v>
      </c>
      <c r="S300" s="58">
        <f t="shared" si="10"/>
        <v>0</v>
      </c>
      <c r="T300" s="58">
        <f t="shared" si="9"/>
        <v>82171</v>
      </c>
      <c r="U300" s="68"/>
      <c r="V300" s="57">
        <f t="shared" si="9"/>
        <v>505861.75</v>
      </c>
      <c r="W300" s="57">
        <f t="shared" si="9"/>
        <v>508053.96875</v>
      </c>
      <c r="X300" s="68"/>
      <c r="Y300" s="57">
        <f t="shared" si="9"/>
        <v>81118.864478910691</v>
      </c>
      <c r="Z300" s="57">
        <f t="shared" si="9"/>
        <v>81199.525397787205</v>
      </c>
      <c r="AA300" s="57">
        <f t="shared" si="9"/>
        <v>84513.606561507055</v>
      </c>
      <c r="AB300" s="188">
        <f t="shared" si="9"/>
        <v>521326.71806260012</v>
      </c>
    </row>
    <row r="301" spans="1:28" x14ac:dyDescent="0.2">
      <c r="A301" s="78" t="s">
        <v>477</v>
      </c>
      <c r="B301" s="79" t="s">
        <v>478</v>
      </c>
      <c r="D301" s="57">
        <f t="shared" si="10"/>
        <v>91042</v>
      </c>
      <c r="E301" s="58">
        <f t="shared" si="10"/>
        <v>0</v>
      </c>
      <c r="F301" s="58">
        <f t="shared" si="10"/>
        <v>91042</v>
      </c>
      <c r="G301" s="59">
        <f t="shared" si="10"/>
        <v>-2.9522799767574992E-2</v>
      </c>
      <c r="H301" s="68"/>
      <c r="I301" s="59">
        <f t="shared" si="10"/>
        <v>-2.5826167502417285E-2</v>
      </c>
      <c r="J301" s="57">
        <f t="shared" si="10"/>
        <v>95141</v>
      </c>
      <c r="K301" s="59">
        <f t="shared" si="10"/>
        <v>4.5023176116517627E-2</v>
      </c>
      <c r="L301" s="59">
        <f t="shared" si="10"/>
        <v>3.8717659105903524E-2</v>
      </c>
      <c r="M301" s="57">
        <f t="shared" si="10"/>
        <v>95496</v>
      </c>
      <c r="N301" s="59">
        <f t="shared" si="10"/>
        <v>4.8922475341051319E-2</v>
      </c>
      <c r="O301" s="59">
        <f t="shared" si="10"/>
        <v>4.2593430529186849E-2</v>
      </c>
      <c r="P301" s="59">
        <f t="shared" si="10"/>
        <v>-2.4160711635936027E-2</v>
      </c>
      <c r="Q301" s="68"/>
      <c r="R301" s="58">
        <f t="shared" si="10"/>
        <v>-1745</v>
      </c>
      <c r="S301" s="58">
        <f t="shared" si="10"/>
        <v>0</v>
      </c>
      <c r="T301" s="58">
        <f t="shared" si="9"/>
        <v>93751</v>
      </c>
      <c r="U301" s="68"/>
      <c r="V301" s="57">
        <f t="shared" si="9"/>
        <v>589769.875</v>
      </c>
      <c r="W301" s="57">
        <f t="shared" si="9"/>
        <v>593350.0625</v>
      </c>
      <c r="X301" s="68"/>
      <c r="Y301" s="57">
        <f t="shared" si="9"/>
        <v>93811.580507193619</v>
      </c>
      <c r="Z301" s="57">
        <f t="shared" si="9"/>
        <v>94022.920530780699</v>
      </c>
      <c r="AA301" s="57">
        <f t="shared" si="9"/>
        <v>97860.376333169901</v>
      </c>
      <c r="AB301" s="188">
        <f t="shared" si="9"/>
        <v>603656.98374276864</v>
      </c>
    </row>
    <row r="302" spans="1:28" x14ac:dyDescent="0.2">
      <c r="A302" s="78" t="s">
        <v>383</v>
      </c>
      <c r="B302" s="79" t="s">
        <v>384</v>
      </c>
      <c r="D302" s="57">
        <f t="shared" si="10"/>
        <v>252801</v>
      </c>
      <c r="E302" s="58">
        <f t="shared" si="10"/>
        <v>0</v>
      </c>
      <c r="F302" s="58">
        <f t="shared" si="10"/>
        <v>252801</v>
      </c>
      <c r="G302" s="59">
        <f t="shared" si="10"/>
        <v>2.5580153588997012E-2</v>
      </c>
      <c r="H302" s="68"/>
      <c r="I302" s="59">
        <f t="shared" si="10"/>
        <v>3.1064134783121311E-2</v>
      </c>
      <c r="J302" s="57">
        <f t="shared" si="10"/>
        <v>262316</v>
      </c>
      <c r="K302" s="59">
        <f t="shared" si="10"/>
        <v>3.7638300481406262E-2</v>
      </c>
      <c r="L302" s="59">
        <f t="shared" si="10"/>
        <v>3.1354066429196026E-2</v>
      </c>
      <c r="M302" s="57">
        <f t="shared" si="10"/>
        <v>262958</v>
      </c>
      <c r="N302" s="59">
        <f t="shared" si="10"/>
        <v>4.0177847397755651E-2</v>
      </c>
      <c r="O302" s="59">
        <f t="shared" si="10"/>
        <v>3.3878233123745938E-2</v>
      </c>
      <c r="P302" s="59">
        <f t="shared" si="10"/>
        <v>2.4193293717329922E-2</v>
      </c>
      <c r="Q302" s="68"/>
      <c r="R302" s="58">
        <f t="shared" si="10"/>
        <v>-4804</v>
      </c>
      <c r="S302" s="58">
        <f t="shared" si="10"/>
        <v>0</v>
      </c>
      <c r="T302" s="58">
        <f t="shared" si="9"/>
        <v>258154</v>
      </c>
      <c r="U302" s="68"/>
      <c r="V302" s="57">
        <f t="shared" si="9"/>
        <v>1715799.3125</v>
      </c>
      <c r="W302" s="57">
        <f t="shared" si="9"/>
        <v>1726254</v>
      </c>
      <c r="X302" s="68"/>
      <c r="Y302" s="57">
        <f t="shared" si="9"/>
        <v>246495.60457593494</v>
      </c>
      <c r="Z302" s="57">
        <f t="shared" si="9"/>
        <v>246678.50951060042</v>
      </c>
      <c r="AA302" s="57">
        <f t="shared" si="9"/>
        <v>256746.45754180706</v>
      </c>
      <c r="AB302" s="188">
        <f t="shared" si="9"/>
        <v>1583754.3033624641</v>
      </c>
    </row>
    <row r="303" spans="1:28" x14ac:dyDescent="0.2">
      <c r="A303" s="78" t="s">
        <v>89</v>
      </c>
      <c r="B303" s="79" t="s">
        <v>90</v>
      </c>
      <c r="D303" s="57">
        <f t="shared" si="10"/>
        <v>252915</v>
      </c>
      <c r="E303" s="58">
        <f t="shared" si="10"/>
        <v>0</v>
      </c>
      <c r="F303" s="58">
        <f t="shared" si="10"/>
        <v>252915</v>
      </c>
      <c r="G303" s="59">
        <f t="shared" si="10"/>
        <v>1.5321169747810837E-2</v>
      </c>
      <c r="H303" s="68"/>
      <c r="I303" s="59">
        <f t="shared" si="10"/>
        <v>2.0816686789165928E-2</v>
      </c>
      <c r="J303" s="57">
        <f t="shared" si="10"/>
        <v>262190</v>
      </c>
      <c r="K303" s="59">
        <f t="shared" si="10"/>
        <v>3.6672399818120649E-2</v>
      </c>
      <c r="L303" s="59">
        <f t="shared" si="10"/>
        <v>3.2777437435056012E-2</v>
      </c>
      <c r="M303" s="57">
        <f t="shared" si="10"/>
        <v>262492</v>
      </c>
      <c r="N303" s="59">
        <f t="shared" si="10"/>
        <v>3.7866476879583999E-2</v>
      </c>
      <c r="O303" s="59">
        <f t="shared" si="10"/>
        <v>3.3967028136857591E-2</v>
      </c>
      <c r="P303" s="59">
        <f t="shared" si="10"/>
        <v>1.4101222001515534E-2</v>
      </c>
      <c r="Q303" s="68"/>
      <c r="R303" s="58">
        <f t="shared" si="10"/>
        <v>-4797</v>
      </c>
      <c r="S303" s="58">
        <f t="shared" si="10"/>
        <v>0</v>
      </c>
      <c r="T303" s="58">
        <f t="shared" si="9"/>
        <v>257695</v>
      </c>
      <c r="U303" s="68"/>
      <c r="V303" s="57">
        <f t="shared" si="9"/>
        <v>1589443.5859375</v>
      </c>
      <c r="W303" s="57">
        <f t="shared" si="9"/>
        <v>1595437.9296875</v>
      </c>
      <c r="X303" s="68"/>
      <c r="Y303" s="57">
        <f t="shared" si="9"/>
        <v>249098.51930184808</v>
      </c>
      <c r="Z303" s="57">
        <f t="shared" si="9"/>
        <v>248691.88913505961</v>
      </c>
      <c r="AA303" s="57">
        <f t="shared" si="9"/>
        <v>258842.0113348485</v>
      </c>
      <c r="AB303" s="188">
        <f t="shared" si="9"/>
        <v>1596680.8394067502</v>
      </c>
    </row>
    <row r="304" spans="1:28" x14ac:dyDescent="0.2">
      <c r="A304" s="78" t="s">
        <v>173</v>
      </c>
      <c r="B304" s="79" t="s">
        <v>174</v>
      </c>
      <c r="D304" s="57">
        <f t="shared" si="10"/>
        <v>182028</v>
      </c>
      <c r="E304" s="58">
        <f t="shared" si="10"/>
        <v>0</v>
      </c>
      <c r="F304" s="58">
        <f t="shared" si="10"/>
        <v>182028</v>
      </c>
      <c r="G304" s="59">
        <f t="shared" si="10"/>
        <v>1.2521894682973489E-2</v>
      </c>
      <c r="H304" s="68"/>
      <c r="I304" s="59">
        <f t="shared" si="10"/>
        <v>1.670946625033598E-2</v>
      </c>
      <c r="J304" s="57">
        <f t="shared" si="10"/>
        <v>188509</v>
      </c>
      <c r="K304" s="59">
        <f t="shared" si="10"/>
        <v>3.5604412507965755E-2</v>
      </c>
      <c r="L304" s="59">
        <f t="shared" si="10"/>
        <v>3.3240972646737088E-2</v>
      </c>
      <c r="M304" s="57">
        <f t="shared" si="10"/>
        <v>188643</v>
      </c>
      <c r="N304" s="59">
        <f t="shared" si="10"/>
        <v>3.6340562990309078E-2</v>
      </c>
      <c r="O304" s="59">
        <f t="shared" si="10"/>
        <v>3.397544309819911E-2</v>
      </c>
      <c r="P304" s="59">
        <f t="shared" si="10"/>
        <v>1.0029240978657761E-2</v>
      </c>
      <c r="Q304" s="68"/>
      <c r="R304" s="58">
        <f t="shared" si="10"/>
        <v>-3445</v>
      </c>
      <c r="S304" s="58">
        <f t="shared" si="10"/>
        <v>0</v>
      </c>
      <c r="T304" s="58">
        <f t="shared" si="9"/>
        <v>185198</v>
      </c>
      <c r="U304" s="68"/>
      <c r="V304" s="57">
        <f t="shared" si="9"/>
        <v>1163778.1875</v>
      </c>
      <c r="W304" s="57">
        <f t="shared" si="9"/>
        <v>1166440.21875</v>
      </c>
      <c r="X304" s="68"/>
      <c r="Y304" s="57">
        <f t="shared" si="9"/>
        <v>179776.85317806786</v>
      </c>
      <c r="Z304" s="57">
        <f t="shared" si="9"/>
        <v>179445.92598892425</v>
      </c>
      <c r="AA304" s="57">
        <f t="shared" si="9"/>
        <v>186769.84026444249</v>
      </c>
      <c r="AB304" s="188">
        <f t="shared" si="9"/>
        <v>1152099.7839238539</v>
      </c>
    </row>
    <row r="305" spans="1:31" x14ac:dyDescent="0.2">
      <c r="A305" s="78" t="s">
        <v>279</v>
      </c>
      <c r="B305" s="79" t="s">
        <v>280</v>
      </c>
      <c r="D305" s="57">
        <f t="shared" si="10"/>
        <v>167100</v>
      </c>
      <c r="E305" s="58">
        <f t="shared" si="10"/>
        <v>0</v>
      </c>
      <c r="F305" s="58">
        <f t="shared" si="10"/>
        <v>167100</v>
      </c>
      <c r="G305" s="59">
        <f t="shared" si="10"/>
        <v>-1.0691100668053344E-2</v>
      </c>
      <c r="H305" s="68"/>
      <c r="I305" s="59">
        <f t="shared" si="10"/>
        <v>-6.656477074648226E-3</v>
      </c>
      <c r="J305" s="57">
        <f t="shared" si="10"/>
        <v>173981</v>
      </c>
      <c r="K305" s="59">
        <f t="shared" si="10"/>
        <v>4.1178934769598996E-2</v>
      </c>
      <c r="L305" s="59">
        <f t="shared" si="10"/>
        <v>3.4590633571385254E-2</v>
      </c>
      <c r="M305" s="57">
        <f t="shared" si="10"/>
        <v>174147</v>
      </c>
      <c r="N305" s="59">
        <f t="shared" si="10"/>
        <v>4.2172351885098713E-2</v>
      </c>
      <c r="O305" s="59">
        <f t="shared" si="10"/>
        <v>3.5577764609675988E-2</v>
      </c>
      <c r="P305" s="59">
        <f t="shared" si="10"/>
        <v>-1.1653936717492375E-2</v>
      </c>
      <c r="Q305" s="68"/>
      <c r="R305" s="58">
        <f t="shared" si="10"/>
        <v>-3182</v>
      </c>
      <c r="S305" s="58">
        <f t="shared" si="10"/>
        <v>305</v>
      </c>
      <c r="T305" s="58">
        <f t="shared" si="9"/>
        <v>171270</v>
      </c>
      <c r="U305" s="68"/>
      <c r="V305" s="57">
        <f t="shared" si="9"/>
        <v>1038422.578125</v>
      </c>
      <c r="W305" s="57">
        <f t="shared" si="9"/>
        <v>1045035.28125</v>
      </c>
      <c r="X305" s="68"/>
      <c r="Y305" s="57">
        <f t="shared" si="9"/>
        <v>168905.78879138565</v>
      </c>
      <c r="Z305" s="57">
        <f t="shared" si="9"/>
        <v>169290.97884906901</v>
      </c>
      <c r="AA305" s="57">
        <f t="shared" si="9"/>
        <v>176200.42864502413</v>
      </c>
      <c r="AB305" s="188">
        <f t="shared" si="9"/>
        <v>1086901.8010713062</v>
      </c>
    </row>
    <row r="306" spans="1:31" x14ac:dyDescent="0.2">
      <c r="A306" s="78" t="s">
        <v>437</v>
      </c>
      <c r="B306" s="79" t="s">
        <v>438</v>
      </c>
      <c r="D306" s="57">
        <f t="shared" si="10"/>
        <v>135118</v>
      </c>
      <c r="E306" s="58">
        <f t="shared" si="10"/>
        <v>0</v>
      </c>
      <c r="F306" s="58">
        <f t="shared" si="10"/>
        <v>135118</v>
      </c>
      <c r="G306" s="59">
        <f t="shared" si="10"/>
        <v>-3.0996420629507693E-3</v>
      </c>
      <c r="H306" s="68"/>
      <c r="I306" s="59">
        <f t="shared" si="10"/>
        <v>1.4717190854434126E-3</v>
      </c>
      <c r="J306" s="57">
        <f t="shared" si="10"/>
        <v>140226</v>
      </c>
      <c r="K306" s="59">
        <f t="shared" si="10"/>
        <v>3.7803993546381642E-2</v>
      </c>
      <c r="L306" s="59">
        <f t="shared" si="10"/>
        <v>3.3016215239682234E-2</v>
      </c>
      <c r="M306" s="57">
        <f t="shared" si="10"/>
        <v>140908</v>
      </c>
      <c r="N306" s="59">
        <f t="shared" si="10"/>
        <v>4.2851433561775565E-2</v>
      </c>
      <c r="O306" s="59">
        <f t="shared" si="10"/>
        <v>3.8040369524860784E-2</v>
      </c>
      <c r="P306" s="59">
        <f t="shared" si="10"/>
        <v>-1.1971135898868335E-3</v>
      </c>
      <c r="Q306" s="68"/>
      <c r="R306" s="58">
        <f t="shared" si="10"/>
        <v>-2574</v>
      </c>
      <c r="S306" s="58">
        <f t="shared" si="10"/>
        <v>0</v>
      </c>
      <c r="T306" s="58">
        <f t="shared" ref="T306:T308" si="11">INDEX(T$8:T$248,MATCH($A306,$A$8:$A$248,0))</f>
        <v>138334</v>
      </c>
      <c r="U306" s="68"/>
      <c r="V306" s="57">
        <f t="shared" ref="V306:AB308" si="12">INDEX(V$8:V$248,MATCH($A306,$A$8:$A$248,0))</f>
        <v>924640.734375</v>
      </c>
      <c r="W306" s="57">
        <f t="shared" si="12"/>
        <v>928926.21875</v>
      </c>
      <c r="X306" s="68"/>
      <c r="Y306" s="57">
        <f t="shared" si="12"/>
        <v>135538.11965682154</v>
      </c>
      <c r="Z306" s="57">
        <f t="shared" si="12"/>
        <v>135544.75518488715</v>
      </c>
      <c r="AA306" s="57">
        <f t="shared" si="12"/>
        <v>141076.88505631982</v>
      </c>
      <c r="AB306" s="188">
        <f t="shared" si="12"/>
        <v>870240.33730450226</v>
      </c>
    </row>
    <row r="307" spans="1:31" x14ac:dyDescent="0.2">
      <c r="A307" s="78" t="s">
        <v>421</v>
      </c>
      <c r="B307" s="79" t="s">
        <v>422</v>
      </c>
      <c r="D307" s="57">
        <f t="shared" si="10"/>
        <v>312039</v>
      </c>
      <c r="E307" s="58">
        <f t="shared" si="10"/>
        <v>0</v>
      </c>
      <c r="F307" s="58">
        <f t="shared" si="10"/>
        <v>312039</v>
      </c>
      <c r="G307" s="59">
        <f t="shared" si="10"/>
        <v>-9.4385576044710984E-3</v>
      </c>
      <c r="H307" s="68"/>
      <c r="I307" s="59">
        <f t="shared" si="10"/>
        <v>-4.9251315224934089E-3</v>
      </c>
      <c r="J307" s="57">
        <f t="shared" si="10"/>
        <v>325021</v>
      </c>
      <c r="K307" s="59">
        <f t="shared" si="10"/>
        <v>4.1603773887238349E-2</v>
      </c>
      <c r="L307" s="59">
        <f t="shared" si="10"/>
        <v>3.4479379759046136E-2</v>
      </c>
      <c r="M307" s="57">
        <f t="shared" si="10"/>
        <v>325985</v>
      </c>
      <c r="N307" s="59">
        <f t="shared" si="10"/>
        <v>4.4693131307304457E-2</v>
      </c>
      <c r="O307" s="59">
        <f t="shared" si="10"/>
        <v>3.7547606495434538E-2</v>
      </c>
      <c r="P307" s="59">
        <f t="shared" si="10"/>
        <v>-8.04802543436689E-3</v>
      </c>
      <c r="Q307" s="68"/>
      <c r="R307" s="58">
        <f t="shared" si="10"/>
        <v>-5956</v>
      </c>
      <c r="S307" s="58">
        <f t="shared" si="10"/>
        <v>0</v>
      </c>
      <c r="T307" s="58">
        <f t="shared" si="11"/>
        <v>320029</v>
      </c>
      <c r="U307" s="68"/>
      <c r="V307" s="57">
        <f t="shared" si="12"/>
        <v>2003287.671875</v>
      </c>
      <c r="W307" s="57">
        <f t="shared" si="12"/>
        <v>2017084.1875</v>
      </c>
      <c r="X307" s="68"/>
      <c r="Y307" s="57">
        <f t="shared" si="12"/>
        <v>315012.26137510361</v>
      </c>
      <c r="Z307" s="57">
        <f t="shared" si="12"/>
        <v>315743.06902007223</v>
      </c>
      <c r="AA307" s="57">
        <f t="shared" si="12"/>
        <v>328629.82115918054</v>
      </c>
      <c r="AB307" s="188">
        <f t="shared" si="12"/>
        <v>2027170.6899377147</v>
      </c>
    </row>
    <row r="308" spans="1:31" x14ac:dyDescent="0.2">
      <c r="A308" s="78" t="s">
        <v>225</v>
      </c>
      <c r="B308" s="79" t="s">
        <v>226</v>
      </c>
      <c r="D308" s="57">
        <f t="shared" si="10"/>
        <v>239942</v>
      </c>
      <c r="E308" s="58">
        <f t="shared" si="10"/>
        <v>0</v>
      </c>
      <c r="F308" s="58">
        <f t="shared" si="10"/>
        <v>239942</v>
      </c>
      <c r="G308" s="59">
        <f t="shared" si="10"/>
        <v>9.2685235983733794E-3</v>
      </c>
      <c r="H308" s="68"/>
      <c r="I308" s="59">
        <f t="shared" si="10"/>
        <v>1.6230831638862186E-2</v>
      </c>
      <c r="J308" s="57">
        <f t="shared" si="10"/>
        <v>249282</v>
      </c>
      <c r="K308" s="59">
        <f t="shared" si="10"/>
        <v>3.8926073801168526E-2</v>
      </c>
      <c r="L308" s="59">
        <f t="shared" si="10"/>
        <v>3.3937176212723852E-2</v>
      </c>
      <c r="M308" s="57">
        <f t="shared" si="10"/>
        <v>249344</v>
      </c>
      <c r="N308" s="59">
        <f t="shared" si="10"/>
        <v>3.9184469580148429E-2</v>
      </c>
      <c r="O308" s="59">
        <f t="shared" si="10"/>
        <v>3.4194331181494952E-2</v>
      </c>
      <c r="P308" s="59">
        <f t="shared" si="10"/>
        <v>9.7674693234739429E-3</v>
      </c>
      <c r="Q308" s="68"/>
      <c r="R308" s="58">
        <f t="shared" si="10"/>
        <v>-4556</v>
      </c>
      <c r="S308" s="58">
        <f t="shared" si="10"/>
        <v>0</v>
      </c>
      <c r="T308" s="58">
        <f t="shared" si="11"/>
        <v>244788</v>
      </c>
      <c r="U308" s="68"/>
      <c r="V308" s="57">
        <f t="shared" si="12"/>
        <v>1489546.96875</v>
      </c>
      <c r="W308" s="57">
        <f t="shared" si="12"/>
        <v>1496734.25</v>
      </c>
      <c r="X308" s="68"/>
      <c r="Y308" s="57">
        <f t="shared" si="12"/>
        <v>237738.51496381566</v>
      </c>
      <c r="Z308" s="57">
        <f t="shared" si="12"/>
        <v>237249.00644536054</v>
      </c>
      <c r="AA308" s="57">
        <f t="shared" si="12"/>
        <v>246932.09830482653</v>
      </c>
      <c r="AB308" s="188">
        <f t="shared" si="12"/>
        <v>1523213.9016559208</v>
      </c>
      <c r="AD308" s="84" t="s">
        <v>514</v>
      </c>
      <c r="AE308" s="84" t="s">
        <v>515</v>
      </c>
    </row>
    <row r="309" spans="1:31" x14ac:dyDescent="0.2">
      <c r="A309" s="80" t="s">
        <v>63</v>
      </c>
      <c r="B309" s="81" t="s">
        <v>64</v>
      </c>
      <c r="D309" s="69">
        <f t="shared" si="10"/>
        <v>441423</v>
      </c>
      <c r="E309" s="70">
        <f t="shared" si="10"/>
        <v>0</v>
      </c>
      <c r="F309" s="70">
        <f t="shared" si="10"/>
        <v>441423</v>
      </c>
      <c r="G309" s="71">
        <f t="shared" ref="G309:AB309" si="13">INDEX(G$8:G$248,MATCH($A309,$A$8:$A$248,0))</f>
        <v>1.9867946494853461E-2</v>
      </c>
      <c r="H309" s="68"/>
      <c r="I309" s="71">
        <f t="shared" si="13"/>
        <v>2.5024835796346956E-2</v>
      </c>
      <c r="J309" s="69">
        <f t="shared" si="13"/>
        <v>457269</v>
      </c>
      <c r="K309" s="71">
        <f t="shared" si="13"/>
        <v>3.5897540454394194E-2</v>
      </c>
      <c r="L309" s="71">
        <f t="shared" si="13"/>
        <v>3.2634955681680289E-2</v>
      </c>
      <c r="M309" s="69">
        <f t="shared" si="13"/>
        <v>457717</v>
      </c>
      <c r="N309" s="71">
        <f t="shared" si="13"/>
        <v>3.6912439995197444E-2</v>
      </c>
      <c r="O309" s="71">
        <f t="shared" si="13"/>
        <v>3.3646658771427029E-2</v>
      </c>
      <c r="P309" s="71">
        <f t="shared" si="13"/>
        <v>1.7966178265534039E-2</v>
      </c>
      <c r="Q309" s="68"/>
      <c r="R309" s="70">
        <f t="shared" si="13"/>
        <v>-8364</v>
      </c>
      <c r="S309" s="70">
        <f t="shared" si="13"/>
        <v>0</v>
      </c>
      <c r="T309" s="70">
        <f t="shared" si="13"/>
        <v>449353</v>
      </c>
      <c r="U309" s="68"/>
      <c r="V309" s="69">
        <f t="shared" si="13"/>
        <v>2752380.359375</v>
      </c>
      <c r="W309" s="69">
        <f t="shared" si="13"/>
        <v>2761076.4375</v>
      </c>
      <c r="X309" s="68"/>
      <c r="Y309" s="69">
        <f t="shared" si="13"/>
        <v>432823.68223955901</v>
      </c>
      <c r="Z309" s="69">
        <f t="shared" si="13"/>
        <v>432006.76672345999</v>
      </c>
      <c r="AA309" s="69">
        <f t="shared" si="13"/>
        <v>449638.7107672703</v>
      </c>
      <c r="AB309" s="189">
        <f t="shared" si="13"/>
        <v>2773620.5202366142</v>
      </c>
      <c r="AD309" s="84" t="s">
        <v>516</v>
      </c>
      <c r="AE309" s="84" t="s">
        <v>516</v>
      </c>
    </row>
    <row r="310" spans="1:31" x14ac:dyDescent="0.2">
      <c r="A310" s="31" t="s">
        <v>501</v>
      </c>
      <c r="B310" s="31" t="s">
        <v>502</v>
      </c>
      <c r="C310" s="118"/>
      <c r="D310" s="32">
        <f>SUM(D268:D309)</f>
        <v>9468472</v>
      </c>
      <c r="E310" s="33">
        <f t="shared" ref="E310:AA310" si="14">SUM(E268:E309)</f>
        <v>0</v>
      </c>
      <c r="F310" s="32">
        <f t="shared" si="14"/>
        <v>9468472</v>
      </c>
      <c r="G310" s="34">
        <f>F310/Y310-1</f>
        <v>4.2422060530511452E-4</v>
      </c>
      <c r="H310" s="24"/>
      <c r="I310" s="34">
        <f>AD310/AE310-1</f>
        <v>5.4825825951787532E-3</v>
      </c>
      <c r="J310" s="32">
        <f t="shared" si="14"/>
        <v>9840447</v>
      </c>
      <c r="K310" s="34">
        <f>J310/F310-1</f>
        <v>3.9285641864917675E-2</v>
      </c>
      <c r="L310" s="34">
        <f>(1+K310)/(W310/V310)-1</f>
        <v>3.4057224109671935E-2</v>
      </c>
      <c r="M310" s="32">
        <f t="shared" si="14"/>
        <v>9852194</v>
      </c>
      <c r="N310" s="34">
        <f t="shared" ref="N310" si="15">M310/F310-1</f>
        <v>4.0526285550614771E-2</v>
      </c>
      <c r="O310" s="34">
        <f>(1+N310)/(W310/V310)-1</f>
        <v>3.5291626389529318E-2</v>
      </c>
      <c r="P310" s="34">
        <f>M310/AA310-1</f>
        <v>1.4762699903148047E-4</v>
      </c>
      <c r="Q310" s="35"/>
      <c r="R310" s="33">
        <f t="shared" ref="R310:T310" si="16">SUM(R268:R309)</f>
        <v>-179994</v>
      </c>
      <c r="S310" s="33">
        <f t="shared" si="16"/>
        <v>3188</v>
      </c>
      <c r="T310" s="33">
        <f t="shared" si="16"/>
        <v>9675388</v>
      </c>
      <c r="U310" s="109"/>
      <c r="V310" s="32">
        <f t="shared" si="14"/>
        <v>60459122.5</v>
      </c>
      <c r="W310" s="32">
        <f t="shared" si="14"/>
        <v>60764816.9453125</v>
      </c>
      <c r="X310" s="35"/>
      <c r="Y310" s="32">
        <f t="shared" si="14"/>
        <v>9464456.9823300708</v>
      </c>
      <c r="Z310" s="32">
        <f t="shared" si="14"/>
        <v>9464456.9823300745</v>
      </c>
      <c r="AA310" s="32">
        <f t="shared" si="14"/>
        <v>9850739.7648502756</v>
      </c>
      <c r="AB310" s="185">
        <f t="shared" ref="AB310" si="17">SUM(AB268:AB309)</f>
        <v>60764816.945312567</v>
      </c>
      <c r="AD310" s="85">
        <f>F310/V310*1000</f>
        <v>156.609484366896</v>
      </c>
      <c r="AE310" s="85">
        <f>Z310/W310*1000</f>
        <v>155.75554174462428</v>
      </c>
    </row>
  </sheetData>
  <printOptions horizontalCentered="1"/>
  <pageMargins left="0.39370078740157483" right="0.39370078740157483" top="0.35433070866141736" bottom="0.35433070866141736" header="0.31496062992125984" footer="0.19685039370078741"/>
  <pageSetup paperSize="9" scale="36" fitToHeight="0" orientation="landscape" r:id="rId1"/>
  <headerFooter>
    <oddFooter>&amp;RPage &amp;P of &amp;N</oddFooter>
  </headerFooter>
  <rowBreaks count="4" manualBreakCount="4">
    <brk id="78" max="21" man="1"/>
    <brk id="126" max="21" man="1"/>
    <brk id="191" max="21" man="1"/>
    <brk id="251" max="21" man="1"/>
  </rowBreaks>
  <ignoredErrors>
    <ignoredError sqref="AB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D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74" customWidth="1"/>
    <col min="19" max="19" width="12" style="74"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27" x14ac:dyDescent="0.2">
      <c r="B1" s="2"/>
      <c r="C1" s="48"/>
      <c r="D1" s="4"/>
      <c r="E1" s="5"/>
      <c r="F1" s="5"/>
      <c r="G1" s="5"/>
      <c r="H1" s="5"/>
      <c r="I1" s="4"/>
      <c r="J1" s="5"/>
      <c r="K1" s="5"/>
      <c r="L1" s="5"/>
      <c r="M1" s="5"/>
      <c r="N1" s="5"/>
      <c r="O1" s="5"/>
      <c r="P1" s="5"/>
      <c r="Q1" s="5"/>
      <c r="R1" s="5"/>
      <c r="S1" s="5"/>
      <c r="T1" s="5"/>
      <c r="U1" s="5"/>
      <c r="V1" s="5"/>
      <c r="W1" s="5"/>
      <c r="X1" s="5"/>
      <c r="Y1" s="5"/>
      <c r="Z1" s="5"/>
      <c r="AA1" s="5"/>
    </row>
    <row r="2" spans="1:27" x14ac:dyDescent="0.2">
      <c r="A2" s="4" t="s">
        <v>0</v>
      </c>
      <c r="B2" s="38"/>
      <c r="C2" s="49"/>
      <c r="D2" s="2" t="s">
        <v>586</v>
      </c>
      <c r="E2" s="37"/>
      <c r="F2" s="37"/>
      <c r="G2" s="37"/>
      <c r="H2" s="37"/>
      <c r="I2" s="2" t="s">
        <v>587</v>
      </c>
      <c r="J2" s="37"/>
      <c r="K2" s="37"/>
      <c r="L2" s="37"/>
      <c r="M2" s="37"/>
      <c r="N2" s="37"/>
      <c r="O2" s="46"/>
      <c r="P2" s="46"/>
      <c r="Q2" s="46"/>
      <c r="R2" s="46"/>
      <c r="S2" s="46"/>
      <c r="T2" s="46"/>
      <c r="U2" s="46"/>
      <c r="V2" s="46"/>
      <c r="W2" s="46"/>
      <c r="X2" s="46"/>
      <c r="Y2" s="46"/>
      <c r="Z2" s="46"/>
      <c r="AA2" s="46"/>
    </row>
    <row r="3" spans="1:27" x14ac:dyDescent="0.2">
      <c r="A3" s="86" t="s">
        <v>570</v>
      </c>
      <c r="B3" s="2"/>
      <c r="C3" s="50"/>
      <c r="D3" s="9">
        <v>1</v>
      </c>
      <c r="E3" s="9">
        <v>2</v>
      </c>
      <c r="F3" s="9">
        <v>3</v>
      </c>
      <c r="G3" s="9">
        <v>4</v>
      </c>
      <c r="H3" s="44"/>
      <c r="I3" s="9">
        <v>5</v>
      </c>
      <c r="J3" s="9">
        <v>6</v>
      </c>
      <c r="K3" s="9">
        <v>7</v>
      </c>
      <c r="L3" s="9">
        <v>8</v>
      </c>
      <c r="M3" s="9">
        <v>9</v>
      </c>
      <c r="N3" s="9">
        <v>10</v>
      </c>
      <c r="O3" s="9">
        <v>11</v>
      </c>
      <c r="P3" s="9">
        <v>12</v>
      </c>
      <c r="Q3" s="44"/>
      <c r="R3" s="44"/>
      <c r="S3" s="44"/>
      <c r="T3" s="44"/>
      <c r="U3" s="9">
        <v>13</v>
      </c>
      <c r="V3" s="9">
        <v>14</v>
      </c>
      <c r="W3" s="44"/>
      <c r="X3" s="9">
        <v>15</v>
      </c>
      <c r="Y3" s="9">
        <v>16</v>
      </c>
      <c r="Z3" s="9">
        <v>17</v>
      </c>
      <c r="AA3" s="9">
        <v>18</v>
      </c>
    </row>
    <row r="4" spans="1:27" x14ac:dyDescent="0.2">
      <c r="A4" s="2" t="s">
        <v>2</v>
      </c>
      <c r="B4" s="7"/>
      <c r="C4" s="48"/>
      <c r="D4" s="9" t="s">
        <v>586</v>
      </c>
      <c r="E4" s="9" t="s">
        <v>586</v>
      </c>
      <c r="F4" s="9" t="s">
        <v>586</v>
      </c>
      <c r="G4" s="9" t="s">
        <v>586</v>
      </c>
      <c r="H4" s="44"/>
      <c r="I4" s="9" t="s">
        <v>587</v>
      </c>
      <c r="J4" s="9" t="s">
        <v>587</v>
      </c>
      <c r="K4" s="9" t="s">
        <v>587</v>
      </c>
      <c r="L4" s="9" t="s">
        <v>587</v>
      </c>
      <c r="M4" s="9" t="s">
        <v>587</v>
      </c>
      <c r="N4" s="9" t="s">
        <v>587</v>
      </c>
      <c r="O4" s="9" t="s">
        <v>587</v>
      </c>
      <c r="P4" s="9" t="s">
        <v>587</v>
      </c>
      <c r="Q4" s="44"/>
      <c r="R4" s="44"/>
      <c r="S4" s="44"/>
      <c r="T4" s="44"/>
      <c r="U4" s="9" t="s">
        <v>586</v>
      </c>
      <c r="V4" s="9" t="s">
        <v>587</v>
      </c>
      <c r="W4" s="44"/>
      <c r="X4" s="9" t="s">
        <v>586</v>
      </c>
      <c r="Y4" s="9" t="s">
        <v>587</v>
      </c>
      <c r="Z4" s="9" t="s">
        <v>587</v>
      </c>
      <c r="AA4" s="9" t="s">
        <v>587</v>
      </c>
    </row>
    <row r="5" spans="1:27" s="147" customFormat="1" ht="87" customHeight="1" x14ac:dyDescent="0.2">
      <c r="A5" s="139"/>
      <c r="B5" s="139"/>
      <c r="C5" s="140"/>
      <c r="D5" s="141" t="s">
        <v>503</v>
      </c>
      <c r="E5" s="141" t="s">
        <v>3</v>
      </c>
      <c r="F5" s="141" t="s">
        <v>4</v>
      </c>
      <c r="G5" s="141" t="s">
        <v>504</v>
      </c>
      <c r="H5" s="142"/>
      <c r="I5" s="141" t="s">
        <v>5</v>
      </c>
      <c r="J5" s="143" t="s">
        <v>6</v>
      </c>
      <c r="K5" s="144" t="s">
        <v>7</v>
      </c>
      <c r="L5" s="141" t="s">
        <v>8</v>
      </c>
      <c r="M5" s="145" t="s">
        <v>9</v>
      </c>
      <c r="N5" s="141" t="s">
        <v>10</v>
      </c>
      <c r="O5" s="141" t="s">
        <v>11</v>
      </c>
      <c r="P5" s="146" t="s">
        <v>12</v>
      </c>
      <c r="Q5" s="148"/>
      <c r="R5" s="142"/>
      <c r="S5" s="142"/>
      <c r="T5" s="142"/>
      <c r="U5" s="141" t="s">
        <v>13</v>
      </c>
      <c r="V5" s="141" t="s">
        <v>13</v>
      </c>
      <c r="W5" s="142"/>
      <c r="X5" s="141" t="s">
        <v>14</v>
      </c>
      <c r="Y5" s="141" t="s">
        <v>15</v>
      </c>
      <c r="Z5" s="141" t="s">
        <v>14</v>
      </c>
      <c r="AA5" s="141" t="s">
        <v>520</v>
      </c>
    </row>
    <row r="6" spans="1:27"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4"/>
      <c r="S6" s="94"/>
      <c r="T6" s="94"/>
      <c r="U6" s="93"/>
      <c r="V6" s="93"/>
      <c r="W6" s="94"/>
      <c r="X6" s="93" t="s">
        <v>17</v>
      </c>
      <c r="Y6" s="93" t="s">
        <v>17</v>
      </c>
      <c r="Z6" s="93" t="s">
        <v>17</v>
      </c>
      <c r="AA6" s="93"/>
    </row>
    <row r="7" spans="1:27" x14ac:dyDescent="0.2">
      <c r="A7" s="12"/>
      <c r="B7" s="12"/>
      <c r="C7" s="52"/>
      <c r="D7" s="14"/>
      <c r="E7" s="14"/>
      <c r="F7" s="14"/>
      <c r="G7" s="14"/>
      <c r="H7" s="15"/>
      <c r="I7" s="16"/>
      <c r="J7" s="17"/>
      <c r="K7" s="16"/>
      <c r="L7" s="16"/>
      <c r="M7" s="16"/>
      <c r="N7" s="16"/>
      <c r="O7" s="16"/>
      <c r="P7" s="14"/>
      <c r="Q7" s="17"/>
      <c r="R7" s="15"/>
      <c r="S7" s="15"/>
      <c r="T7" s="15"/>
      <c r="U7" s="16"/>
      <c r="V7" s="16"/>
      <c r="W7" s="15"/>
      <c r="X7" s="16"/>
      <c r="Y7" s="16"/>
      <c r="Z7" s="16"/>
      <c r="AA7" s="16"/>
    </row>
    <row r="8" spans="1:27" x14ac:dyDescent="0.2">
      <c r="A8" s="18" t="s">
        <v>19</v>
      </c>
      <c r="B8" s="18" t="s">
        <v>20</v>
      </c>
      <c r="D8" s="19">
        <v>27633</v>
      </c>
      <c r="E8" s="20">
        <v>-305</v>
      </c>
      <c r="F8" s="20">
        <v>27328</v>
      </c>
      <c r="G8" s="21">
        <v>-2.8160682657280001E-2</v>
      </c>
      <c r="I8" s="21">
        <v>-2.7644333337579763E-2</v>
      </c>
      <c r="J8" s="19">
        <v>29377</v>
      </c>
      <c r="K8" s="21">
        <v>7.4985920534497152E-2</v>
      </c>
      <c r="L8" s="21">
        <v>7.4613813525084893E-2</v>
      </c>
      <c r="M8" s="19">
        <v>29377</v>
      </c>
      <c r="N8" s="21">
        <v>7.4985920534497152E-2</v>
      </c>
      <c r="O8" s="21">
        <v>7.4613813525084893E-2</v>
      </c>
      <c r="P8" s="21">
        <v>-3.3780040535120404E-2</v>
      </c>
      <c r="R8" s="110"/>
      <c r="S8" s="111"/>
      <c r="U8" s="19">
        <v>108355</v>
      </c>
      <c r="V8" s="19">
        <v>108392</v>
      </c>
      <c r="X8" s="19">
        <v>28119.668848368317</v>
      </c>
      <c r="Y8" s="19">
        <v>28114.468320916254</v>
      </c>
      <c r="Z8" s="19">
        <v>30404.050042880328</v>
      </c>
      <c r="AA8" s="19">
        <v>103158.40912320485</v>
      </c>
    </row>
    <row r="9" spans="1:27" x14ac:dyDescent="0.2">
      <c r="A9" s="18" t="s">
        <v>21</v>
      </c>
      <c r="B9" s="18" t="s">
        <v>22</v>
      </c>
      <c r="D9" s="19">
        <v>70181</v>
      </c>
      <c r="E9" s="20">
        <v>-937</v>
      </c>
      <c r="F9" s="20">
        <v>69244</v>
      </c>
      <c r="G9" s="21">
        <v>-7.5579625762308367E-2</v>
      </c>
      <c r="I9" s="21">
        <v>-7.2595975663429568E-2</v>
      </c>
      <c r="J9" s="19">
        <v>74647</v>
      </c>
      <c r="K9" s="21">
        <v>7.8026833517027994E-2</v>
      </c>
      <c r="L9" s="21">
        <v>7.4596742840137065E-2</v>
      </c>
      <c r="M9" s="19">
        <v>74647</v>
      </c>
      <c r="N9" s="21">
        <v>7.8026833517027994E-2</v>
      </c>
      <c r="O9" s="21">
        <v>7.4596742840137065E-2</v>
      </c>
      <c r="P9" s="21">
        <v>-7.8462670624015574E-2</v>
      </c>
      <c r="R9" s="110"/>
      <c r="S9" s="111"/>
      <c r="U9" s="19">
        <v>292190</v>
      </c>
      <c r="V9" s="19">
        <v>293123</v>
      </c>
      <c r="X9" s="19">
        <v>74905.426051076531</v>
      </c>
      <c r="Y9" s="19">
        <v>74902.767194734872</v>
      </c>
      <c r="Z9" s="19">
        <v>81002.687162490678</v>
      </c>
      <c r="AA9" s="19">
        <v>274835.36997874151</v>
      </c>
    </row>
    <row r="10" spans="1:27" x14ac:dyDescent="0.2">
      <c r="A10" s="18" t="s">
        <v>23</v>
      </c>
      <c r="B10" s="18" t="s">
        <v>24</v>
      </c>
      <c r="D10" s="19">
        <v>37522</v>
      </c>
      <c r="E10" s="20">
        <v>2127</v>
      </c>
      <c r="F10" s="20">
        <v>39649</v>
      </c>
      <c r="G10" s="21">
        <v>6.1020028002371829E-2</v>
      </c>
      <c r="I10" s="21">
        <v>6.0361340275758568E-2</v>
      </c>
      <c r="J10" s="19">
        <v>42593</v>
      </c>
      <c r="K10" s="21">
        <v>7.4250649802258373E-2</v>
      </c>
      <c r="L10" s="21">
        <v>7.4613331561673935E-2</v>
      </c>
      <c r="M10" s="19">
        <v>42593</v>
      </c>
      <c r="N10" s="21">
        <v>7.4250649802258373E-2</v>
      </c>
      <c r="O10" s="21">
        <v>7.4613331561673935E-2</v>
      </c>
      <c r="P10" s="21">
        <v>5.3669831770201126E-2</v>
      </c>
      <c r="R10" s="110"/>
      <c r="S10" s="111"/>
      <c r="U10" s="19">
        <v>144072</v>
      </c>
      <c r="V10" s="19">
        <v>144023</v>
      </c>
      <c r="X10" s="19">
        <v>37368.788950515525</v>
      </c>
      <c r="Y10" s="19">
        <v>37379.38234190223</v>
      </c>
      <c r="Z10" s="19">
        <v>40423.478698675761</v>
      </c>
      <c r="AA10" s="19">
        <v>137153.49592899511</v>
      </c>
    </row>
    <row r="11" spans="1:27" x14ac:dyDescent="0.2">
      <c r="A11" s="18" t="s">
        <v>25</v>
      </c>
      <c r="B11" s="18" t="s">
        <v>26</v>
      </c>
      <c r="D11" s="19">
        <v>75651</v>
      </c>
      <c r="E11" s="20">
        <v>-2667</v>
      </c>
      <c r="F11" s="20">
        <v>72984</v>
      </c>
      <c r="G11" s="21">
        <v>-6.9505632267801154E-2</v>
      </c>
      <c r="I11" s="21">
        <v>-6.6947382704142688E-2</v>
      </c>
      <c r="J11" s="19">
        <v>78648</v>
      </c>
      <c r="K11" s="21">
        <v>7.7609980487885366E-2</v>
      </c>
      <c r="L11" s="21">
        <v>7.4597986889803014E-2</v>
      </c>
      <c r="M11" s="19">
        <v>78648</v>
      </c>
      <c r="N11" s="21">
        <v>7.7609980487885366E-2</v>
      </c>
      <c r="O11" s="21">
        <v>7.4597986889803014E-2</v>
      </c>
      <c r="P11" s="21">
        <v>-7.2848736928398217E-2</v>
      </c>
      <c r="R11" s="110"/>
      <c r="S11" s="111"/>
      <c r="U11" s="19">
        <v>297299</v>
      </c>
      <c r="V11" s="19">
        <v>298132</v>
      </c>
      <c r="X11" s="19">
        <v>78435.438592247403</v>
      </c>
      <c r="Y11" s="19">
        <v>78439.627935868935</v>
      </c>
      <c r="Z11" s="19">
        <v>84827.582221528181</v>
      </c>
      <c r="AA11" s="19">
        <v>287812.92029842042</v>
      </c>
    </row>
    <row r="12" spans="1:27" x14ac:dyDescent="0.2">
      <c r="A12" s="18" t="s">
        <v>27</v>
      </c>
      <c r="B12" s="18" t="s">
        <v>28</v>
      </c>
      <c r="D12" s="19">
        <v>142268</v>
      </c>
      <c r="E12" s="20">
        <v>3443</v>
      </c>
      <c r="F12" s="20">
        <v>145711</v>
      </c>
      <c r="G12" s="21">
        <v>-1.9820200367098972E-2</v>
      </c>
      <c r="I12" s="21">
        <v>-1.5340693475909051E-2</v>
      </c>
      <c r="J12" s="19">
        <v>157230</v>
      </c>
      <c r="K12" s="21">
        <v>7.9050576326816779E-2</v>
      </c>
      <c r="L12" s="21">
        <v>7.4595820827807913E-2</v>
      </c>
      <c r="M12" s="19">
        <v>157230</v>
      </c>
      <c r="N12" s="21">
        <v>7.9050576326816779E-2</v>
      </c>
      <c r="O12" s="21">
        <v>7.4595820827807913E-2</v>
      </c>
      <c r="P12" s="21">
        <v>-2.1570420969387216E-2</v>
      </c>
      <c r="R12" s="110"/>
      <c r="S12" s="111"/>
      <c r="U12" s="19">
        <v>525567</v>
      </c>
      <c r="V12" s="19">
        <v>527746</v>
      </c>
      <c r="X12" s="19">
        <v>148657.85616088082</v>
      </c>
      <c r="Y12" s="19">
        <v>148595.02767234013</v>
      </c>
      <c r="Z12" s="19">
        <v>160696.28654908095</v>
      </c>
      <c r="AA12" s="19">
        <v>545229.11418150703</v>
      </c>
    </row>
    <row r="13" spans="1:27" x14ac:dyDescent="0.2">
      <c r="A13" s="18" t="s">
        <v>29</v>
      </c>
      <c r="B13" s="18" t="s">
        <v>30</v>
      </c>
      <c r="D13" s="19">
        <v>129665</v>
      </c>
      <c r="E13" s="20">
        <v>-44026</v>
      </c>
      <c r="F13" s="20">
        <v>85639</v>
      </c>
      <c r="G13" s="21">
        <v>2.8426474077056785E-3</v>
      </c>
      <c r="I13" s="21">
        <v>1.963969019128653E-3</v>
      </c>
      <c r="J13" s="19">
        <v>91908</v>
      </c>
      <c r="K13" s="21">
        <v>7.3207626448249297E-2</v>
      </c>
      <c r="L13" s="21">
        <v>7.4596855180506738E-2</v>
      </c>
      <c r="M13" s="19">
        <v>91908</v>
      </c>
      <c r="N13" s="21">
        <v>7.3207626448249297E-2</v>
      </c>
      <c r="O13" s="21">
        <v>7.4596855180506738E-2</v>
      </c>
      <c r="P13" s="21">
        <v>-4.3742830102185826E-3</v>
      </c>
      <c r="R13" s="110"/>
      <c r="S13" s="111"/>
      <c r="U13" s="19">
        <v>324183</v>
      </c>
      <c r="V13" s="19">
        <v>323764</v>
      </c>
      <c r="X13" s="19">
        <v>85395.850974364541</v>
      </c>
      <c r="Y13" s="19">
        <v>85360.24361460247</v>
      </c>
      <c r="Z13" s="19">
        <v>92311.797929324981</v>
      </c>
      <c r="AA13" s="19">
        <v>313206.24075613392</v>
      </c>
    </row>
    <row r="14" spans="1:27" x14ac:dyDescent="0.2">
      <c r="A14" s="18" t="s">
        <v>31</v>
      </c>
      <c r="B14" s="18" t="s">
        <v>32</v>
      </c>
      <c r="D14" s="19">
        <v>59717</v>
      </c>
      <c r="E14" s="20">
        <v>279</v>
      </c>
      <c r="F14" s="20">
        <v>59996</v>
      </c>
      <c r="G14" s="21">
        <v>-6.6599804406025531E-2</v>
      </c>
      <c r="I14" s="21">
        <v>-6.4354131893507693E-2</v>
      </c>
      <c r="J14" s="19">
        <v>64643</v>
      </c>
      <c r="K14" s="21">
        <v>7.7450173737496186E-2</v>
      </c>
      <c r="L14" s="21">
        <v>7.459755320978978E-2</v>
      </c>
      <c r="M14" s="19">
        <v>64643</v>
      </c>
      <c r="N14" s="21">
        <v>7.7450173737496186E-2</v>
      </c>
      <c r="O14" s="21">
        <v>7.459755320978978E-2</v>
      </c>
      <c r="P14" s="21">
        <v>-7.0272263077597041E-2</v>
      </c>
      <c r="R14" s="110"/>
      <c r="S14" s="111"/>
      <c r="U14" s="19">
        <v>259368</v>
      </c>
      <c r="V14" s="19">
        <v>260056</v>
      </c>
      <c r="X14" s="19">
        <v>64277.121581529573</v>
      </c>
      <c r="Y14" s="19">
        <v>64293.068225390351</v>
      </c>
      <c r="Z14" s="19">
        <v>69528.957169743167</v>
      </c>
      <c r="AA14" s="19">
        <v>235905.95988068788</v>
      </c>
    </row>
    <row r="15" spans="1:27" x14ac:dyDescent="0.2">
      <c r="A15" s="18" t="s">
        <v>33</v>
      </c>
      <c r="B15" s="18" t="s">
        <v>34</v>
      </c>
      <c r="D15" s="19">
        <v>60128</v>
      </c>
      <c r="E15" s="20">
        <v>-498</v>
      </c>
      <c r="F15" s="20">
        <v>59630</v>
      </c>
      <c r="G15" s="21">
        <v>-5.4678215859975565E-2</v>
      </c>
      <c r="I15" s="21">
        <v>-5.2830030907810355E-2</v>
      </c>
      <c r="J15" s="19">
        <v>64261</v>
      </c>
      <c r="K15" s="21">
        <v>7.7660174942656646E-2</v>
      </c>
      <c r="L15" s="21">
        <v>7.4595470040508038E-2</v>
      </c>
      <c r="M15" s="19">
        <v>64261</v>
      </c>
      <c r="N15" s="21">
        <v>7.7660174942656646E-2</v>
      </c>
      <c r="O15" s="21">
        <v>7.4595470040508038E-2</v>
      </c>
      <c r="P15" s="21">
        <v>-5.8822878667260436E-2</v>
      </c>
      <c r="R15" s="110"/>
      <c r="S15" s="111"/>
      <c r="U15" s="19">
        <v>219096</v>
      </c>
      <c r="V15" s="19">
        <v>219720</v>
      </c>
      <c r="X15" s="19">
        <v>63079.171399000639</v>
      </c>
      <c r="Y15" s="19">
        <v>63135.63519937513</v>
      </c>
      <c r="Z15" s="19">
        <v>68277.265292003896</v>
      </c>
      <c r="AA15" s="19">
        <v>231659.07360606611</v>
      </c>
    </row>
    <row r="16" spans="1:27" x14ac:dyDescent="0.2">
      <c r="A16" s="18" t="s">
        <v>35</v>
      </c>
      <c r="B16" s="18" t="s">
        <v>36</v>
      </c>
      <c r="D16" s="19">
        <v>87775</v>
      </c>
      <c r="E16" s="20">
        <v>-3526</v>
      </c>
      <c r="F16" s="20">
        <v>84249</v>
      </c>
      <c r="G16" s="21">
        <v>-4.0792981394918382E-2</v>
      </c>
      <c r="I16" s="21">
        <v>-4.1792707663666384E-2</v>
      </c>
      <c r="J16" s="19">
        <v>90549</v>
      </c>
      <c r="K16" s="21">
        <v>7.4783071834357173E-2</v>
      </c>
      <c r="L16" s="21">
        <v>7.4596187802117297E-2</v>
      </c>
      <c r="M16" s="19">
        <v>90549</v>
      </c>
      <c r="N16" s="21">
        <v>7.4783071834357173E-2</v>
      </c>
      <c r="O16" s="21">
        <v>7.4596187802117297E-2</v>
      </c>
      <c r="P16" s="21">
        <v>-4.7854753799586591E-2</v>
      </c>
      <c r="R16" s="110"/>
      <c r="S16" s="111"/>
      <c r="U16" s="19">
        <v>325418</v>
      </c>
      <c r="V16" s="19">
        <v>325475</v>
      </c>
      <c r="X16" s="19">
        <v>87831.53908440024</v>
      </c>
      <c r="Y16" s="19">
        <v>87938.467152903497</v>
      </c>
      <c r="Z16" s="19">
        <v>95099.986437301064</v>
      </c>
      <c r="AA16" s="19">
        <v>322666.33210622589</v>
      </c>
    </row>
    <row r="17" spans="1:27" x14ac:dyDescent="0.2">
      <c r="A17" s="18" t="s">
        <v>37</v>
      </c>
      <c r="B17" s="18" t="s">
        <v>38</v>
      </c>
      <c r="D17" s="19">
        <v>94189</v>
      </c>
      <c r="E17" s="20">
        <v>-2326</v>
      </c>
      <c r="F17" s="20">
        <v>91863</v>
      </c>
      <c r="G17" s="21">
        <v>-3.5804010842596323E-2</v>
      </c>
      <c r="I17" s="21">
        <v>-3.3426534647528316E-2</v>
      </c>
      <c r="J17" s="19">
        <v>98813</v>
      </c>
      <c r="K17" s="21">
        <v>7.5652737279612969E-2</v>
      </c>
      <c r="L17" s="21">
        <v>7.4595971917781334E-2</v>
      </c>
      <c r="M17" s="19">
        <v>98813</v>
      </c>
      <c r="N17" s="21">
        <v>7.5652737279612969E-2</v>
      </c>
      <c r="O17" s="21">
        <v>7.4595971917781334E-2</v>
      </c>
      <c r="P17" s="21">
        <v>-3.9541701874697965E-2</v>
      </c>
      <c r="R17" s="110"/>
      <c r="S17" s="111"/>
      <c r="U17" s="19">
        <v>296988</v>
      </c>
      <c r="V17" s="19">
        <v>297280</v>
      </c>
      <c r="X17" s="19">
        <v>95274.499834966191</v>
      </c>
      <c r="Y17" s="19">
        <v>95133.616763524202</v>
      </c>
      <c r="Z17" s="19">
        <v>102881.09352886115</v>
      </c>
      <c r="AA17" s="19">
        <v>349066.98029785027</v>
      </c>
    </row>
    <row r="18" spans="1:27" x14ac:dyDescent="0.2">
      <c r="A18" s="18" t="s">
        <v>39</v>
      </c>
      <c r="B18" s="18" t="s">
        <v>40</v>
      </c>
      <c r="D18" s="19">
        <v>39927</v>
      </c>
      <c r="E18" s="20">
        <v>3013</v>
      </c>
      <c r="F18" s="20">
        <v>42940</v>
      </c>
      <c r="G18" s="21">
        <v>-5.6306475004867074E-2</v>
      </c>
      <c r="I18" s="21">
        <v>-5.5659356899813717E-2</v>
      </c>
      <c r="J18" s="19">
        <v>46188</v>
      </c>
      <c r="K18" s="21">
        <v>7.5644763364796086E-2</v>
      </c>
      <c r="L18" s="21">
        <v>7.4606469400620101E-2</v>
      </c>
      <c r="M18" s="19">
        <v>46188</v>
      </c>
      <c r="N18" s="21">
        <v>7.5644763364796086E-2</v>
      </c>
      <c r="O18" s="21">
        <v>7.4606469400620101E-2</v>
      </c>
      <c r="P18" s="21">
        <v>-6.1624698267550682E-2</v>
      </c>
      <c r="R18" s="110"/>
      <c r="S18" s="111"/>
      <c r="U18" s="19">
        <v>157204</v>
      </c>
      <c r="V18" s="19">
        <v>157356</v>
      </c>
      <c r="X18" s="19">
        <v>45501.877266310599</v>
      </c>
      <c r="Y18" s="19">
        <v>45514.630862857521</v>
      </c>
      <c r="Z18" s="19">
        <v>49221.244330202091</v>
      </c>
      <c r="AA18" s="19">
        <v>167003.5818585697</v>
      </c>
    </row>
    <row r="19" spans="1:27" x14ac:dyDescent="0.2">
      <c r="A19" s="18" t="s">
        <v>41</v>
      </c>
      <c r="B19" s="18" t="s">
        <v>42</v>
      </c>
      <c r="D19" s="19">
        <v>63332</v>
      </c>
      <c r="E19" s="20">
        <v>10935</v>
      </c>
      <c r="F19" s="20">
        <v>74267</v>
      </c>
      <c r="G19" s="21">
        <v>-3.9069353579480492E-2</v>
      </c>
      <c r="I19" s="21">
        <v>-3.7087881658836142E-2</v>
      </c>
      <c r="J19" s="19">
        <v>79874</v>
      </c>
      <c r="K19" s="21">
        <v>7.5496200477352504E-2</v>
      </c>
      <c r="L19" s="21">
        <v>7.4598793087435222E-2</v>
      </c>
      <c r="M19" s="19">
        <v>79874</v>
      </c>
      <c r="N19" s="21">
        <v>7.5496200477352504E-2</v>
      </c>
      <c r="O19" s="21">
        <v>7.4598793087435222E-2</v>
      </c>
      <c r="P19" s="21">
        <v>-4.3177372873974385E-2</v>
      </c>
      <c r="R19" s="110"/>
      <c r="S19" s="111"/>
      <c r="U19" s="19">
        <v>284072</v>
      </c>
      <c r="V19" s="19">
        <v>284309</v>
      </c>
      <c r="X19" s="19">
        <v>77286.654634167484</v>
      </c>
      <c r="Y19" s="19">
        <v>77192.024833886142</v>
      </c>
      <c r="Z19" s="19">
        <v>83478.377011123492</v>
      </c>
      <c r="AA19" s="19">
        <v>283235.17940897343</v>
      </c>
    </row>
    <row r="20" spans="1:27" ht="25.5" customHeight="1" x14ac:dyDescent="0.2">
      <c r="A20" s="22" t="s">
        <v>43</v>
      </c>
      <c r="B20" s="22" t="s">
        <v>44</v>
      </c>
      <c r="C20" s="54"/>
      <c r="D20" s="24">
        <v>887988</v>
      </c>
      <c r="E20" s="25">
        <v>-34488</v>
      </c>
      <c r="F20" s="25">
        <v>853500</v>
      </c>
      <c r="G20" s="26">
        <v>-3.682732550840917E-2</v>
      </c>
      <c r="H20" s="23"/>
      <c r="I20" s="26">
        <v>-3.5022688277538849E-2</v>
      </c>
      <c r="J20" s="24">
        <v>918731</v>
      </c>
      <c r="K20" s="26">
        <v>7.6427711333243664E-2</v>
      </c>
      <c r="L20" s="26">
        <v>7.4578274916936582E-2</v>
      </c>
      <c r="M20" s="24">
        <v>918731</v>
      </c>
      <c r="N20" s="26">
        <v>7.6427711333243664E-2</v>
      </c>
      <c r="O20" s="26">
        <v>7.4578274916936582E-2</v>
      </c>
      <c r="P20" s="26">
        <v>-4.114354841002299E-2</v>
      </c>
      <c r="Q20" s="23"/>
      <c r="R20" s="109"/>
      <c r="S20" s="112"/>
      <c r="T20" s="23"/>
      <c r="U20" s="24">
        <v>3233811</v>
      </c>
      <c r="V20" s="24">
        <v>3239377</v>
      </c>
      <c r="W20" s="23"/>
      <c r="X20" s="24">
        <v>886133.89337782783</v>
      </c>
      <c r="Y20" s="24">
        <v>885998.96011830179</v>
      </c>
      <c r="Z20" s="24">
        <v>958152.80637321575</v>
      </c>
      <c r="AA20" s="24">
        <f>SUM(AA8:AA19)</f>
        <v>3250932.6574253761</v>
      </c>
    </row>
    <row r="21" spans="1:27" x14ac:dyDescent="0.2">
      <c r="A21" s="18" t="s">
        <v>45</v>
      </c>
      <c r="B21" s="18" t="s">
        <v>46</v>
      </c>
      <c r="D21" s="19">
        <v>35462</v>
      </c>
      <c r="E21" s="20">
        <v>262</v>
      </c>
      <c r="F21" s="20">
        <v>35724</v>
      </c>
      <c r="G21" s="21">
        <v>-2.7869435850066626E-2</v>
      </c>
      <c r="I21" s="21">
        <v>-2.5377341758526573E-2</v>
      </c>
      <c r="J21" s="19">
        <v>38515</v>
      </c>
      <c r="K21" s="21">
        <v>7.813643756852251E-2</v>
      </c>
      <c r="L21" s="21">
        <v>7.4596716788161155E-2</v>
      </c>
      <c r="M21" s="19">
        <v>38515</v>
      </c>
      <c r="N21" s="21">
        <v>7.813643756852251E-2</v>
      </c>
      <c r="O21" s="21">
        <v>7.4596716788161155E-2</v>
      </c>
      <c r="P21" s="21">
        <v>-3.1542762073569652E-2</v>
      </c>
      <c r="R21" s="110"/>
      <c r="S21" s="111"/>
      <c r="U21" s="19">
        <v>159178</v>
      </c>
      <c r="V21" s="19">
        <v>159703</v>
      </c>
      <c r="X21" s="19">
        <v>36747.819999203646</v>
      </c>
      <c r="Y21" s="19">
        <v>36774.594204085195</v>
      </c>
      <c r="Z21" s="19">
        <v>39769.437918048607</v>
      </c>
      <c r="AA21" s="19">
        <v>134934.39004224513</v>
      </c>
    </row>
    <row r="22" spans="1:27" x14ac:dyDescent="0.2">
      <c r="A22" s="18" t="s">
        <v>47</v>
      </c>
      <c r="B22" s="18" t="s">
        <v>48</v>
      </c>
      <c r="D22" s="19">
        <v>28868</v>
      </c>
      <c r="E22" s="20">
        <v>3488</v>
      </c>
      <c r="F22" s="20">
        <v>32356</v>
      </c>
      <c r="G22" s="21">
        <v>-0.12378150010800859</v>
      </c>
      <c r="I22" s="21">
        <v>-0.12263054129461459</v>
      </c>
      <c r="J22" s="19">
        <v>34752</v>
      </c>
      <c r="K22" s="21">
        <v>7.4065073070036958E-2</v>
      </c>
      <c r="L22" s="21">
        <v>7.4601459866472375E-2</v>
      </c>
      <c r="M22" s="19">
        <v>34752</v>
      </c>
      <c r="N22" s="21">
        <v>7.4065073070036958E-2</v>
      </c>
      <c r="O22" s="21">
        <v>7.4601459866472375E-2</v>
      </c>
      <c r="P22" s="21">
        <v>-0.12817689406758692</v>
      </c>
      <c r="R22" s="110"/>
      <c r="S22" s="111"/>
      <c r="U22" s="19">
        <v>140423</v>
      </c>
      <c r="V22" s="19">
        <v>140353</v>
      </c>
      <c r="X22" s="19">
        <v>36926.384796167215</v>
      </c>
      <c r="Y22" s="19">
        <v>36859.536081269347</v>
      </c>
      <c r="Z22" s="19">
        <v>39861.297278686834</v>
      </c>
      <c r="AA22" s="19">
        <v>135246.06120096083</v>
      </c>
    </row>
    <row r="23" spans="1:27" x14ac:dyDescent="0.2">
      <c r="A23" s="18" t="s">
        <v>49</v>
      </c>
      <c r="B23" s="18" t="s">
        <v>50</v>
      </c>
      <c r="D23" s="19">
        <v>76511</v>
      </c>
      <c r="E23" s="20">
        <v>-5323</v>
      </c>
      <c r="F23" s="20">
        <v>71188</v>
      </c>
      <c r="G23" s="21">
        <v>-8.5013123376813438E-2</v>
      </c>
      <c r="I23" s="21">
        <v>-8.229486332202185E-2</v>
      </c>
      <c r="J23" s="19">
        <v>76717</v>
      </c>
      <c r="K23" s="21">
        <v>7.7668099963088766E-2</v>
      </c>
      <c r="L23" s="21">
        <v>7.4600643723317095E-2</v>
      </c>
      <c r="M23" s="19">
        <v>76717</v>
      </c>
      <c r="N23" s="21">
        <v>7.7668099963088766E-2</v>
      </c>
      <c r="O23" s="21">
        <v>7.4600643723317095E-2</v>
      </c>
      <c r="P23" s="21">
        <v>-8.8096893498489925E-2</v>
      </c>
      <c r="R23" s="110"/>
      <c r="S23" s="111"/>
      <c r="U23" s="19">
        <v>333179</v>
      </c>
      <c r="V23" s="19">
        <v>334130</v>
      </c>
      <c r="X23" s="19">
        <v>77802.171554144632</v>
      </c>
      <c r="Y23" s="19">
        <v>77793.149146509197</v>
      </c>
      <c r="Z23" s="19">
        <v>84128.455592527316</v>
      </c>
      <c r="AA23" s="19">
        <v>285440.84188381175</v>
      </c>
    </row>
    <row r="24" spans="1:27" x14ac:dyDescent="0.2">
      <c r="A24" s="18" t="s">
        <v>51</v>
      </c>
      <c r="B24" s="18" t="s">
        <v>52</v>
      </c>
      <c r="D24" s="19">
        <v>44969</v>
      </c>
      <c r="E24" s="20">
        <v>9121</v>
      </c>
      <c r="F24" s="20">
        <v>54090</v>
      </c>
      <c r="G24" s="21">
        <v>-5.7656665682559116E-2</v>
      </c>
      <c r="I24" s="21">
        <v>-5.4953044399141171E-2</v>
      </c>
      <c r="J24" s="19">
        <v>58331</v>
      </c>
      <c r="K24" s="21">
        <v>7.8399384676748118E-2</v>
      </c>
      <c r="L24" s="21">
        <v>7.4593271184785204E-2</v>
      </c>
      <c r="M24" s="19">
        <v>58331</v>
      </c>
      <c r="N24" s="21">
        <v>7.8399384676748118E-2</v>
      </c>
      <c r="O24" s="21">
        <v>7.4593271184785204E-2</v>
      </c>
      <c r="P24" s="21">
        <v>-6.0934381156689699E-2</v>
      </c>
      <c r="R24" s="110"/>
      <c r="S24" s="111"/>
      <c r="U24" s="19">
        <v>220615</v>
      </c>
      <c r="V24" s="19">
        <v>221396</v>
      </c>
      <c r="X24" s="19">
        <v>57399.832825940306</v>
      </c>
      <c r="Y24" s="19">
        <v>57438.344969032303</v>
      </c>
      <c r="Z24" s="19">
        <v>62116.000021222091</v>
      </c>
      <c r="AA24" s="19">
        <v>210754.41377872392</v>
      </c>
    </row>
    <row r="25" spans="1:27" x14ac:dyDescent="0.2">
      <c r="A25" s="18" t="s">
        <v>53</v>
      </c>
      <c r="B25" s="18" t="s">
        <v>54</v>
      </c>
      <c r="D25" s="19">
        <v>49401</v>
      </c>
      <c r="E25" s="20">
        <v>-679</v>
      </c>
      <c r="F25" s="20">
        <v>48722</v>
      </c>
      <c r="G25" s="21">
        <v>-7.8562272131107336E-2</v>
      </c>
      <c r="I25" s="21">
        <v>-7.4479591780764687E-2</v>
      </c>
      <c r="J25" s="19">
        <v>52602</v>
      </c>
      <c r="K25" s="21">
        <v>7.9628896131480387E-2</v>
      </c>
      <c r="L25" s="21">
        <v>7.4604966693130992E-2</v>
      </c>
      <c r="M25" s="19">
        <v>52602</v>
      </c>
      <c r="N25" s="21">
        <v>7.9628896131480387E-2</v>
      </c>
      <c r="O25" s="21">
        <v>7.4604966693130992E-2</v>
      </c>
      <c r="P25" s="21">
        <v>-8.0327332943189278E-2</v>
      </c>
      <c r="R25" s="110"/>
      <c r="S25" s="111"/>
      <c r="U25" s="19">
        <v>248803</v>
      </c>
      <c r="V25" s="19">
        <v>249966</v>
      </c>
      <c r="X25" s="19">
        <v>52876.386302802224</v>
      </c>
      <c r="Y25" s="19">
        <v>52889.250646393615</v>
      </c>
      <c r="Z25" s="19">
        <v>57196.437258856393</v>
      </c>
      <c r="AA25" s="19">
        <v>194062.7471280093</v>
      </c>
    </row>
    <row r="26" spans="1:27" x14ac:dyDescent="0.2">
      <c r="A26" s="18" t="s">
        <v>55</v>
      </c>
      <c r="B26" s="18" t="s">
        <v>56</v>
      </c>
      <c r="D26" s="19">
        <v>36199</v>
      </c>
      <c r="E26" s="20">
        <v>1049</v>
      </c>
      <c r="F26" s="20">
        <v>37248</v>
      </c>
      <c r="G26" s="21">
        <v>-1.1148287045387284E-2</v>
      </c>
      <c r="I26" s="21">
        <v>-1.2196526249907746E-2</v>
      </c>
      <c r="J26" s="19">
        <v>40055</v>
      </c>
      <c r="K26" s="21">
        <v>7.5350274569212061E-2</v>
      </c>
      <c r="L26" s="21">
        <v>7.4606027690455656E-2</v>
      </c>
      <c r="M26" s="19">
        <v>40055</v>
      </c>
      <c r="N26" s="21">
        <v>7.5350274569212061E-2</v>
      </c>
      <c r="O26" s="21">
        <v>7.4606027690455656E-2</v>
      </c>
      <c r="P26" s="21">
        <v>-1.8436823093064381E-2</v>
      </c>
      <c r="R26" s="110"/>
      <c r="S26" s="111"/>
      <c r="U26" s="19">
        <v>163132</v>
      </c>
      <c r="V26" s="19">
        <v>163245</v>
      </c>
      <c r="X26" s="19">
        <v>37668.264869143735</v>
      </c>
      <c r="Y26" s="19">
        <v>37734.353590679726</v>
      </c>
      <c r="Z26" s="19">
        <v>40807.358041099083</v>
      </c>
      <c r="AA26" s="19">
        <v>138455.96656049986</v>
      </c>
    </row>
    <row r="27" spans="1:27" x14ac:dyDescent="0.2">
      <c r="A27" s="18" t="s">
        <v>57</v>
      </c>
      <c r="B27" s="18" t="s">
        <v>58</v>
      </c>
      <c r="D27" s="19">
        <v>244154</v>
      </c>
      <c r="E27" s="20">
        <v>-2524</v>
      </c>
      <c r="F27" s="20">
        <v>241630</v>
      </c>
      <c r="G27" s="21">
        <v>1.6375826398222104E-2</v>
      </c>
      <c r="I27" s="21">
        <v>2.2568449438693294E-2</v>
      </c>
      <c r="J27" s="19">
        <v>261098</v>
      </c>
      <c r="K27" s="21">
        <v>8.0567773905628082E-2</v>
      </c>
      <c r="L27" s="21">
        <v>7.4594865757428686E-2</v>
      </c>
      <c r="M27" s="19">
        <v>261098</v>
      </c>
      <c r="N27" s="21">
        <v>8.0567773905628082E-2</v>
      </c>
      <c r="O27" s="21">
        <v>7.4594865757428686E-2</v>
      </c>
      <c r="P27" s="21">
        <v>1.6097975877638948E-2</v>
      </c>
      <c r="R27" s="110"/>
      <c r="S27" s="111"/>
      <c r="U27" s="19">
        <v>879777</v>
      </c>
      <c r="V27" s="19">
        <v>884667</v>
      </c>
      <c r="X27" s="19">
        <v>237737.23462879559</v>
      </c>
      <c r="Y27" s="19">
        <v>237610.91960857401</v>
      </c>
      <c r="Z27" s="19">
        <v>256961.4409225455</v>
      </c>
      <c r="AA27" s="19">
        <v>871848.76403607486</v>
      </c>
    </row>
    <row r="28" spans="1:27" x14ac:dyDescent="0.2">
      <c r="A28" s="18" t="s">
        <v>59</v>
      </c>
      <c r="B28" s="18" t="s">
        <v>60</v>
      </c>
      <c r="D28" s="19">
        <v>48751</v>
      </c>
      <c r="E28" s="20">
        <v>-5096</v>
      </c>
      <c r="F28" s="20">
        <v>43655</v>
      </c>
      <c r="G28" s="21">
        <v>-5.9428360079514686E-2</v>
      </c>
      <c r="I28" s="21">
        <v>-5.5508685859042672E-2</v>
      </c>
      <c r="J28" s="19">
        <v>47124</v>
      </c>
      <c r="K28" s="21">
        <v>7.9462628251525169E-2</v>
      </c>
      <c r="L28" s="21">
        <v>7.4591379972942518E-2</v>
      </c>
      <c r="M28" s="19">
        <v>47124</v>
      </c>
      <c r="N28" s="21">
        <v>7.9462628251525169E-2</v>
      </c>
      <c r="O28" s="21">
        <v>7.4591379972942518E-2</v>
      </c>
      <c r="P28" s="21">
        <v>-6.1488157603259763E-2</v>
      </c>
      <c r="R28" s="110"/>
      <c r="S28" s="111"/>
      <c r="U28" s="19">
        <v>193734</v>
      </c>
      <c r="V28" s="19">
        <v>194612</v>
      </c>
      <c r="X28" s="19">
        <v>46413.322250359255</v>
      </c>
      <c r="Y28" s="19">
        <v>46430.22908711699</v>
      </c>
      <c r="Z28" s="19">
        <v>50211.406901010756</v>
      </c>
      <c r="AA28" s="19">
        <v>170363.12098029547</v>
      </c>
    </row>
    <row r="29" spans="1:27" x14ac:dyDescent="0.2">
      <c r="A29" s="18" t="s">
        <v>61</v>
      </c>
      <c r="B29" s="18" t="s">
        <v>62</v>
      </c>
      <c r="D29" s="19">
        <v>87165</v>
      </c>
      <c r="E29" s="20">
        <v>3451</v>
      </c>
      <c r="F29" s="20">
        <v>90616</v>
      </c>
      <c r="G29" s="21">
        <v>-3.356269502314646E-2</v>
      </c>
      <c r="I29" s="21">
        <v>-2.8945640316868082E-2</v>
      </c>
      <c r="J29" s="19">
        <v>97896</v>
      </c>
      <c r="K29" s="21">
        <v>8.0341284739472441E-2</v>
      </c>
      <c r="L29" s="21">
        <v>7.4596087737076822E-2</v>
      </c>
      <c r="M29" s="19">
        <v>97896</v>
      </c>
      <c r="N29" s="21">
        <v>8.0341284739472441E-2</v>
      </c>
      <c r="O29" s="21">
        <v>7.4596087737076822E-2</v>
      </c>
      <c r="P29" s="21">
        <v>-3.5089052574461377E-2</v>
      </c>
      <c r="R29" s="110"/>
      <c r="S29" s="111"/>
      <c r="U29" s="19">
        <v>373747</v>
      </c>
      <c r="V29" s="19">
        <v>375746</v>
      </c>
      <c r="X29" s="19">
        <v>93762.739687671463</v>
      </c>
      <c r="Y29" s="19">
        <v>93815.835254526304</v>
      </c>
      <c r="Z29" s="19">
        <v>101455.99473318708</v>
      </c>
      <c r="AA29" s="19">
        <v>344231.73879555712</v>
      </c>
    </row>
    <row r="30" spans="1:27" ht="25.5" customHeight="1" x14ac:dyDescent="0.2">
      <c r="A30" s="22" t="s">
        <v>63</v>
      </c>
      <c r="B30" s="22" t="s">
        <v>64</v>
      </c>
      <c r="C30" s="54"/>
      <c r="D30" s="24">
        <v>651480</v>
      </c>
      <c r="E30" s="25">
        <v>3749</v>
      </c>
      <c r="F30" s="25">
        <v>655229</v>
      </c>
      <c r="G30" s="26">
        <v>-3.2634870885154488E-2</v>
      </c>
      <c r="H30" s="23"/>
      <c r="I30" s="26">
        <v>-2.8647544762302912E-2</v>
      </c>
      <c r="J30" s="24">
        <v>707090</v>
      </c>
      <c r="K30" s="26">
        <v>7.9148695629020827E-2</v>
      </c>
      <c r="L30" s="26">
        <v>7.4699746072172557E-2</v>
      </c>
      <c r="M30" s="24">
        <v>707090</v>
      </c>
      <c r="N30" s="26">
        <v>7.9148695629020827E-2</v>
      </c>
      <c r="O30" s="26">
        <v>7.4699746072172557E-2</v>
      </c>
      <c r="P30" s="26">
        <v>-3.4699736538559622E-2</v>
      </c>
      <c r="Q30" s="23"/>
      <c r="R30" s="109"/>
      <c r="S30" s="112"/>
      <c r="T30" s="23"/>
      <c r="U30" s="24">
        <v>2712588</v>
      </c>
      <c r="V30" s="24">
        <v>2723817</v>
      </c>
      <c r="W30" s="23"/>
      <c r="X30" s="24">
        <v>677334.15691422799</v>
      </c>
      <c r="Y30" s="24">
        <v>677346.21258818673</v>
      </c>
      <c r="Z30" s="24">
        <v>732507.82866718364</v>
      </c>
      <c r="AA30" s="24">
        <f>SUM(AA21:AA29)</f>
        <v>2485338.0444061779</v>
      </c>
    </row>
    <row r="31" spans="1:27" x14ac:dyDescent="0.2">
      <c r="A31" s="18" t="s">
        <v>65</v>
      </c>
      <c r="B31" s="18" t="s">
        <v>66</v>
      </c>
      <c r="D31" s="19">
        <v>74535</v>
      </c>
      <c r="E31" s="20">
        <v>4035</v>
      </c>
      <c r="F31" s="20">
        <v>78570</v>
      </c>
      <c r="G31" s="21">
        <v>-3.1481659696357744E-2</v>
      </c>
      <c r="I31" s="21">
        <v>-3.0729336737837065E-2</v>
      </c>
      <c r="J31" s="19">
        <v>84591</v>
      </c>
      <c r="K31" s="21">
        <v>7.6637584409463777E-2</v>
      </c>
      <c r="L31" s="21">
        <v>7.4594030549682611E-2</v>
      </c>
      <c r="M31" s="19">
        <v>84591</v>
      </c>
      <c r="N31" s="21">
        <v>7.6637584409463777E-2</v>
      </c>
      <c r="O31" s="21">
        <v>7.4594030549682611E-2</v>
      </c>
      <c r="P31" s="21">
        <v>-3.6863308187397137E-2</v>
      </c>
      <c r="R31" s="110"/>
      <c r="S31" s="111"/>
      <c r="U31" s="19">
        <v>304285</v>
      </c>
      <c r="V31" s="19">
        <v>304864</v>
      </c>
      <c r="X31" s="19">
        <v>81123.517505605167</v>
      </c>
      <c r="Y31" s="19">
        <v>81214.704247385147</v>
      </c>
      <c r="Z31" s="19">
        <v>87828.654768412496</v>
      </c>
      <c r="AA31" s="19">
        <v>297995.30945918313</v>
      </c>
    </row>
    <row r="32" spans="1:27" x14ac:dyDescent="0.2">
      <c r="A32" s="18" t="s">
        <v>67</v>
      </c>
      <c r="B32" s="18" t="s">
        <v>68</v>
      </c>
      <c r="D32" s="19">
        <v>80344</v>
      </c>
      <c r="E32" s="20">
        <v>9418</v>
      </c>
      <c r="F32" s="20">
        <v>89762</v>
      </c>
      <c r="G32" s="21">
        <v>-4.9279436701412105E-2</v>
      </c>
      <c r="I32" s="21">
        <v>-4.6225997186064904E-2</v>
      </c>
      <c r="J32" s="19">
        <v>96647</v>
      </c>
      <c r="K32" s="21">
        <v>7.6699880147493626E-2</v>
      </c>
      <c r="L32" s="21">
        <v>7.4591893796043029E-2</v>
      </c>
      <c r="M32" s="19">
        <v>96647</v>
      </c>
      <c r="N32" s="21">
        <v>7.6699880147493626E-2</v>
      </c>
      <c r="O32" s="21">
        <v>7.4591893796043029E-2</v>
      </c>
      <c r="P32" s="21">
        <v>-5.2263783456031776E-2</v>
      </c>
      <c r="R32" s="110"/>
      <c r="S32" s="111"/>
      <c r="U32" s="19">
        <v>299081</v>
      </c>
      <c r="V32" s="19">
        <v>299668</v>
      </c>
      <c r="X32" s="19">
        <v>94414.962629698755</v>
      </c>
      <c r="Y32" s="19">
        <v>94297.31718421563</v>
      </c>
      <c r="Z32" s="19">
        <v>101976.68751378382</v>
      </c>
      <c r="AA32" s="19">
        <v>345998.40602615773</v>
      </c>
    </row>
    <row r="33" spans="1:27" x14ac:dyDescent="0.2">
      <c r="A33" s="18" t="s">
        <v>69</v>
      </c>
      <c r="B33" s="18" t="s">
        <v>70</v>
      </c>
      <c r="D33" s="19">
        <v>43396</v>
      </c>
      <c r="E33" s="20">
        <v>1731</v>
      </c>
      <c r="F33" s="20">
        <v>45127</v>
      </c>
      <c r="G33" s="21">
        <v>-6.7771238498034347E-2</v>
      </c>
      <c r="I33" s="21">
        <v>-6.7150902751767938E-2</v>
      </c>
      <c r="J33" s="19">
        <v>48469</v>
      </c>
      <c r="K33" s="21">
        <v>7.4058676793130607E-2</v>
      </c>
      <c r="L33" s="21">
        <v>7.4607694096743282E-2</v>
      </c>
      <c r="M33" s="19">
        <v>48469</v>
      </c>
      <c r="N33" s="21">
        <v>7.4058676793130607E-2</v>
      </c>
      <c r="O33" s="21">
        <v>7.4607694096743282E-2</v>
      </c>
      <c r="P33" s="21">
        <v>-7.3042596312133168E-2</v>
      </c>
      <c r="R33" s="110"/>
      <c r="S33" s="111"/>
      <c r="U33" s="19">
        <v>169649</v>
      </c>
      <c r="V33" s="19">
        <v>169562</v>
      </c>
      <c r="X33" s="19">
        <v>48407.600281589148</v>
      </c>
      <c r="Y33" s="19">
        <v>48350.694682133486</v>
      </c>
      <c r="Z33" s="19">
        <v>52288.271076068675</v>
      </c>
      <c r="AA33" s="19">
        <v>177409.74812246207</v>
      </c>
    </row>
    <row r="34" spans="1:27" x14ac:dyDescent="0.2">
      <c r="A34" s="18" t="s">
        <v>71</v>
      </c>
      <c r="B34" s="18" t="s">
        <v>72</v>
      </c>
      <c r="D34" s="19">
        <v>38931</v>
      </c>
      <c r="E34" s="20">
        <v>3271</v>
      </c>
      <c r="F34" s="20">
        <v>42202</v>
      </c>
      <c r="G34" s="21">
        <v>-0.11320940086768838</v>
      </c>
      <c r="I34" s="21">
        <v>-0.11208204492676543</v>
      </c>
      <c r="J34" s="19">
        <v>45472</v>
      </c>
      <c r="K34" s="21">
        <v>7.7472844113383399E-2</v>
      </c>
      <c r="L34" s="21">
        <v>7.4593044811770426E-2</v>
      </c>
      <c r="M34" s="19">
        <v>45472</v>
      </c>
      <c r="N34" s="21">
        <v>7.7472844113383399E-2</v>
      </c>
      <c r="O34" s="21">
        <v>7.4593044811770426E-2</v>
      </c>
      <c r="P34" s="21">
        <v>-0.1177019899690307</v>
      </c>
      <c r="R34" s="110"/>
      <c r="S34" s="111"/>
      <c r="U34" s="19">
        <v>177178</v>
      </c>
      <c r="V34" s="19">
        <v>177653</v>
      </c>
      <c r="X34" s="19">
        <v>47590.102745345677</v>
      </c>
      <c r="Y34" s="19">
        <v>47657.05405951244</v>
      </c>
      <c r="Z34" s="19">
        <v>51538.141855725029</v>
      </c>
      <c r="AA34" s="19">
        <v>174864.62216396822</v>
      </c>
    </row>
    <row r="35" spans="1:27" x14ac:dyDescent="0.2">
      <c r="A35" s="18" t="s">
        <v>73</v>
      </c>
      <c r="B35" s="18" t="s">
        <v>74</v>
      </c>
      <c r="D35" s="19">
        <v>25462</v>
      </c>
      <c r="E35" s="20">
        <v>4124</v>
      </c>
      <c r="F35" s="20">
        <v>29586</v>
      </c>
      <c r="G35" s="21">
        <v>1.1167848138134318E-2</v>
      </c>
      <c r="I35" s="21">
        <v>1.2953646205193126E-2</v>
      </c>
      <c r="J35" s="19">
        <v>31831</v>
      </c>
      <c r="K35" s="21">
        <v>7.58944482199988E-2</v>
      </c>
      <c r="L35" s="21">
        <v>7.4582096933724529E-2</v>
      </c>
      <c r="M35" s="19">
        <v>31831</v>
      </c>
      <c r="N35" s="21">
        <v>7.58944482199988E-2</v>
      </c>
      <c r="O35" s="21">
        <v>7.4582096933724529E-2</v>
      </c>
      <c r="P35" s="21">
        <v>6.5320517134128675E-3</v>
      </c>
      <c r="R35" s="110"/>
      <c r="S35" s="111"/>
      <c r="U35" s="19">
        <v>120480</v>
      </c>
      <c r="V35" s="19">
        <v>120627</v>
      </c>
      <c r="X35" s="19">
        <v>29258.857521051479</v>
      </c>
      <c r="Y35" s="19">
        <v>29242.945159325682</v>
      </c>
      <c r="Z35" s="19">
        <v>31624.42760348694</v>
      </c>
      <c r="AA35" s="19">
        <v>107299.04852829344</v>
      </c>
    </row>
    <row r="36" spans="1:27" x14ac:dyDescent="0.2">
      <c r="A36" s="18" t="s">
        <v>75</v>
      </c>
      <c r="B36" s="18" t="s">
        <v>76</v>
      </c>
      <c r="D36" s="19">
        <v>77649</v>
      </c>
      <c r="E36" s="20">
        <v>1205</v>
      </c>
      <c r="F36" s="20">
        <v>78854</v>
      </c>
      <c r="G36" s="21">
        <v>-2.6051168488018805E-2</v>
      </c>
      <c r="I36" s="21">
        <v>-2.2259652257792362E-2</v>
      </c>
      <c r="J36" s="19">
        <v>85155</v>
      </c>
      <c r="K36" s="21">
        <v>7.9900877114421398E-2</v>
      </c>
      <c r="L36" s="21">
        <v>7.4591297987482097E-2</v>
      </c>
      <c r="M36" s="19">
        <v>85155</v>
      </c>
      <c r="N36" s="21">
        <v>7.9900877114421398E-2</v>
      </c>
      <c r="O36" s="21">
        <v>7.4591297987482097E-2</v>
      </c>
      <c r="P36" s="21">
        <v>-2.8449694140064263E-2</v>
      </c>
      <c r="R36" s="110"/>
      <c r="S36" s="111"/>
      <c r="U36" s="19">
        <v>357152</v>
      </c>
      <c r="V36" s="19">
        <v>358916</v>
      </c>
      <c r="X36" s="19">
        <v>80963.65740031247</v>
      </c>
      <c r="Y36" s="19">
        <v>81048.185557270073</v>
      </c>
      <c r="Z36" s="19">
        <v>87648.575154971375</v>
      </c>
      <c r="AA36" s="19">
        <v>297384.31433149753</v>
      </c>
    </row>
    <row r="37" spans="1:27" ht="25.5" customHeight="1" x14ac:dyDescent="0.2">
      <c r="A37" s="22" t="s">
        <v>77</v>
      </c>
      <c r="B37" s="22" t="s">
        <v>78</v>
      </c>
      <c r="C37" s="54"/>
      <c r="D37" s="24">
        <v>340317</v>
      </c>
      <c r="E37" s="25">
        <v>23784</v>
      </c>
      <c r="F37" s="25">
        <v>364101</v>
      </c>
      <c r="G37" s="26">
        <v>-4.6252642521002474E-2</v>
      </c>
      <c r="H37" s="23"/>
      <c r="I37" s="26">
        <v>-4.4068612763446979E-2</v>
      </c>
      <c r="J37" s="24">
        <v>392165</v>
      </c>
      <c r="K37" s="26">
        <v>7.7076480346220277E-2</v>
      </c>
      <c r="L37" s="26">
        <v>7.4468742693369894E-2</v>
      </c>
      <c r="M37" s="24">
        <v>392165</v>
      </c>
      <c r="N37" s="26">
        <v>7.7076480346220277E-2</v>
      </c>
      <c r="O37" s="26">
        <v>7.4468742693369894E-2</v>
      </c>
      <c r="P37" s="26">
        <v>-5.0228914954359216E-2</v>
      </c>
      <c r="Q37" s="23"/>
      <c r="R37" s="109"/>
      <c r="S37" s="112"/>
      <c r="T37" s="23"/>
      <c r="U37" s="24">
        <v>1427825</v>
      </c>
      <c r="V37" s="24">
        <v>1431290</v>
      </c>
      <c r="W37" s="23"/>
      <c r="X37" s="24">
        <v>381758.69808360271</v>
      </c>
      <c r="Y37" s="24">
        <v>381810.90088984248</v>
      </c>
      <c r="Z37" s="24">
        <v>412904.75797244837</v>
      </c>
      <c r="AA37" s="24">
        <f>SUM(AA31:AA36)</f>
        <v>1400951.4486315621</v>
      </c>
    </row>
    <row r="38" spans="1:27" x14ac:dyDescent="0.2">
      <c r="A38" s="18" t="s">
        <v>79</v>
      </c>
      <c r="B38" s="18" t="s">
        <v>80</v>
      </c>
      <c r="D38" s="19">
        <v>68361</v>
      </c>
      <c r="E38" s="20">
        <v>1194</v>
      </c>
      <c r="F38" s="20">
        <v>69555</v>
      </c>
      <c r="G38" s="21">
        <v>-5.1122919264186772E-2</v>
      </c>
      <c r="I38" s="21">
        <v>-4.6103054256529052E-2</v>
      </c>
      <c r="J38" s="19">
        <v>75284</v>
      </c>
      <c r="K38" s="21">
        <v>8.2360197642571631E-2</v>
      </c>
      <c r="L38" s="21">
        <v>7.459523547221214E-2</v>
      </c>
      <c r="M38" s="19">
        <v>75284</v>
      </c>
      <c r="N38" s="21">
        <v>8.2360197642571631E-2</v>
      </c>
      <c r="O38" s="21">
        <v>7.459523547221214E-2</v>
      </c>
      <c r="P38" s="21">
        <v>-5.213867123552185E-2</v>
      </c>
      <c r="R38" s="110"/>
      <c r="S38" s="111"/>
      <c r="U38" s="19">
        <v>260350</v>
      </c>
      <c r="V38" s="19">
        <v>262231</v>
      </c>
      <c r="X38" s="19">
        <v>73302.859405089665</v>
      </c>
      <c r="Y38" s="19">
        <v>73443.999187177251</v>
      </c>
      <c r="Z38" s="19">
        <v>79425.120231597029</v>
      </c>
      <c r="AA38" s="19">
        <v>269482.81679431885</v>
      </c>
    </row>
    <row r="39" spans="1:27" x14ac:dyDescent="0.2">
      <c r="A39" s="18" t="s">
        <v>81</v>
      </c>
      <c r="B39" s="18" t="s">
        <v>82</v>
      </c>
      <c r="D39" s="19">
        <v>28974</v>
      </c>
      <c r="E39" s="20">
        <v>-977</v>
      </c>
      <c r="F39" s="20">
        <v>27997</v>
      </c>
      <c r="G39" s="21">
        <v>-7.3978092365442505E-2</v>
      </c>
      <c r="I39" s="21">
        <v>-7.2149156695987982E-2</v>
      </c>
      <c r="J39" s="19">
        <v>30175</v>
      </c>
      <c r="K39" s="21">
        <v>7.7808876346798783E-2</v>
      </c>
      <c r="L39" s="21">
        <v>7.4607462975336158E-2</v>
      </c>
      <c r="M39" s="19">
        <v>30175</v>
      </c>
      <c r="N39" s="21">
        <v>7.7808876346798783E-2</v>
      </c>
      <c r="O39" s="21">
        <v>7.4607462975336158E-2</v>
      </c>
      <c r="P39" s="21">
        <v>-7.8009480553348221E-2</v>
      </c>
      <c r="R39" s="110"/>
      <c r="S39" s="111"/>
      <c r="U39" s="19">
        <v>117383</v>
      </c>
      <c r="V39" s="19">
        <v>117732</v>
      </c>
      <c r="X39" s="19">
        <v>30233.210063049635</v>
      </c>
      <c r="Y39" s="19">
        <v>30263.507420793405</v>
      </c>
      <c r="Z39" s="19">
        <v>32728.102256528666</v>
      </c>
      <c r="AA39" s="19">
        <v>111043.72468942382</v>
      </c>
    </row>
    <row r="40" spans="1:27" x14ac:dyDescent="0.2">
      <c r="A40" s="18" t="s">
        <v>83</v>
      </c>
      <c r="B40" s="18" t="s">
        <v>84</v>
      </c>
      <c r="D40" s="19">
        <v>86651</v>
      </c>
      <c r="E40" s="20">
        <v>-5640</v>
      </c>
      <c r="F40" s="20">
        <v>81011</v>
      </c>
      <c r="G40" s="21">
        <v>-7.708622140337329E-2</v>
      </c>
      <c r="I40" s="21">
        <v>-7.4825161457377276E-2</v>
      </c>
      <c r="J40" s="19">
        <v>87244</v>
      </c>
      <c r="K40" s="21">
        <v>7.694405082045197E-2</v>
      </c>
      <c r="L40" s="21">
        <v>7.4601583069709099E-2</v>
      </c>
      <c r="M40" s="19">
        <v>87244</v>
      </c>
      <c r="N40" s="21">
        <v>7.694405082045197E-2</v>
      </c>
      <c r="O40" s="21">
        <v>7.4601583069709099E-2</v>
      </c>
      <c r="P40" s="21">
        <v>-8.0673613902104591E-2</v>
      </c>
      <c r="R40" s="110"/>
      <c r="S40" s="111"/>
      <c r="U40" s="19">
        <v>320731</v>
      </c>
      <c r="V40" s="19">
        <v>321431</v>
      </c>
      <c r="X40" s="19">
        <v>87777.114014067716</v>
      </c>
      <c r="Y40" s="19">
        <v>87753.466252343424</v>
      </c>
      <c r="Z40" s="19">
        <v>94899.91946201981</v>
      </c>
      <c r="AA40" s="19">
        <v>321987.52152477379</v>
      </c>
    </row>
    <row r="41" spans="1:27" x14ac:dyDescent="0.2">
      <c r="A41" s="18" t="s">
        <v>85</v>
      </c>
      <c r="B41" s="18" t="s">
        <v>86</v>
      </c>
      <c r="D41" s="19">
        <v>65762</v>
      </c>
      <c r="E41" s="20">
        <v>2447</v>
      </c>
      <c r="F41" s="20">
        <v>68209</v>
      </c>
      <c r="G41" s="21">
        <v>-6.7702420326524737E-2</v>
      </c>
      <c r="I41" s="21">
        <v>-6.4430970648606034E-2</v>
      </c>
      <c r="J41" s="19">
        <v>73529</v>
      </c>
      <c r="K41" s="21">
        <v>7.7987803383103182E-2</v>
      </c>
      <c r="L41" s="21">
        <v>7.4597513212903532E-2</v>
      </c>
      <c r="M41" s="19">
        <v>73529</v>
      </c>
      <c r="N41" s="21">
        <v>7.7987803383103182E-2</v>
      </c>
      <c r="O41" s="21">
        <v>7.4597513212903532E-2</v>
      </c>
      <c r="P41" s="21">
        <v>-7.0348650415461123E-2</v>
      </c>
      <c r="R41" s="110"/>
      <c r="S41" s="111"/>
      <c r="U41" s="19">
        <v>263163</v>
      </c>
      <c r="V41" s="19">
        <v>263993</v>
      </c>
      <c r="X41" s="19">
        <v>73162.789509286245</v>
      </c>
      <c r="Y41" s="19">
        <v>73136.974671149117</v>
      </c>
      <c r="Z41" s="19">
        <v>79093.092300527613</v>
      </c>
      <c r="AA41" s="19">
        <v>268356.27368228987</v>
      </c>
    </row>
    <row r="42" spans="1:27" x14ac:dyDescent="0.2">
      <c r="A42" s="18" t="s">
        <v>87</v>
      </c>
      <c r="B42" s="18" t="s">
        <v>88</v>
      </c>
      <c r="D42" s="19">
        <v>195376</v>
      </c>
      <c r="E42" s="20">
        <v>1952</v>
      </c>
      <c r="F42" s="20">
        <v>197328</v>
      </c>
      <c r="G42" s="21">
        <v>5.2613731486543136E-2</v>
      </c>
      <c r="I42" s="21">
        <v>5.9072585924162979E-2</v>
      </c>
      <c r="J42" s="19">
        <v>213273</v>
      </c>
      <c r="K42" s="21">
        <v>8.0804126661401021E-2</v>
      </c>
      <c r="L42" s="21">
        <v>7.4594426658039614E-2</v>
      </c>
      <c r="M42" s="19">
        <v>213273</v>
      </c>
      <c r="N42" s="21">
        <v>8.0804126661401021E-2</v>
      </c>
      <c r="O42" s="21">
        <v>7.4594426658039614E-2</v>
      </c>
      <c r="P42" s="21">
        <v>5.2370696291810237E-2</v>
      </c>
      <c r="R42" s="110"/>
      <c r="S42" s="111"/>
      <c r="U42" s="19">
        <v>601173</v>
      </c>
      <c r="V42" s="19">
        <v>604647</v>
      </c>
      <c r="X42" s="19">
        <v>187464.85169651525</v>
      </c>
      <c r="Y42" s="19">
        <v>187398.26586419388</v>
      </c>
      <c r="Z42" s="19">
        <v>202659.57685015383</v>
      </c>
      <c r="AA42" s="19">
        <v>687607.06261037348</v>
      </c>
    </row>
    <row r="43" spans="1:27" ht="25.5" customHeight="1" x14ac:dyDescent="0.2">
      <c r="A43" s="22" t="s">
        <v>89</v>
      </c>
      <c r="B43" s="22" t="s">
        <v>90</v>
      </c>
      <c r="C43" s="54"/>
      <c r="D43" s="24">
        <v>445124</v>
      </c>
      <c r="E43" s="25">
        <v>-1024</v>
      </c>
      <c r="F43" s="25">
        <v>444100</v>
      </c>
      <c r="G43" s="26">
        <v>-1.734857650333399E-2</v>
      </c>
      <c r="H43" s="23"/>
      <c r="I43" s="26">
        <v>-1.2920764844435717E-2</v>
      </c>
      <c r="J43" s="24">
        <v>479505</v>
      </c>
      <c r="K43" s="26">
        <v>7.9722318821513261E-2</v>
      </c>
      <c r="L43" s="26">
        <v>7.4747213220679454E-2</v>
      </c>
      <c r="M43" s="24">
        <v>479505</v>
      </c>
      <c r="N43" s="26">
        <v>7.9722318821513261E-2</v>
      </c>
      <c r="O43" s="26">
        <v>7.4747213220679454E-2</v>
      </c>
      <c r="P43" s="26">
        <v>-1.9027619741019075E-2</v>
      </c>
      <c r="Q43" s="23"/>
      <c r="R43" s="109"/>
      <c r="S43" s="112"/>
      <c r="T43" s="23"/>
      <c r="U43" s="24">
        <v>1562800</v>
      </c>
      <c r="V43" s="24">
        <v>1570034</v>
      </c>
      <c r="W43" s="23"/>
      <c r="X43" s="24">
        <v>451940.82468800852</v>
      </c>
      <c r="Y43" s="24">
        <v>451996.21339565702</v>
      </c>
      <c r="Z43" s="24">
        <v>488805.81110082695</v>
      </c>
      <c r="AA43" s="24">
        <f>SUM(AA38:AA42)</f>
        <v>1658477.3993011797</v>
      </c>
    </row>
    <row r="44" spans="1:27" ht="25.5" customHeight="1" x14ac:dyDescent="0.2">
      <c r="A44" s="22" t="s">
        <v>91</v>
      </c>
      <c r="B44" s="22" t="s">
        <v>92</v>
      </c>
      <c r="C44" s="54"/>
      <c r="D44" s="24">
        <v>2324909</v>
      </c>
      <c r="E44" s="25">
        <v>-7978</v>
      </c>
      <c r="F44" s="25">
        <v>2316931</v>
      </c>
      <c r="G44" s="26">
        <v>-3.3471390802161771E-2</v>
      </c>
      <c r="H44" s="23"/>
      <c r="I44" s="26">
        <v>-3.0491692311111929E-2</v>
      </c>
      <c r="J44" s="24">
        <v>2497491</v>
      </c>
      <c r="K44" s="26">
        <v>7.7930657599921016E-2</v>
      </c>
      <c r="L44" s="26">
        <v>7.4624585137339716E-2</v>
      </c>
      <c r="M44" s="24">
        <v>2497491</v>
      </c>
      <c r="N44" s="26">
        <v>7.7930657599921016E-2</v>
      </c>
      <c r="O44" s="26">
        <v>7.4624585137339716E-2</v>
      </c>
      <c r="P44" s="26">
        <v>-3.6599775511745869E-2</v>
      </c>
      <c r="Q44" s="23"/>
      <c r="R44" s="109"/>
      <c r="S44" s="112"/>
      <c r="T44" s="23"/>
      <c r="U44" s="24">
        <v>8937023</v>
      </c>
      <c r="V44" s="24">
        <v>8964518</v>
      </c>
      <c r="W44" s="23"/>
      <c r="X44" s="24">
        <v>2397167.5730636669</v>
      </c>
      <c r="Y44" s="24">
        <v>2397152.2869919874</v>
      </c>
      <c r="Z44" s="24">
        <v>2592371.2041136748</v>
      </c>
      <c r="AA44" s="24">
        <f>AA43+AA37+AA30+AA20</f>
        <v>8795699.549764296</v>
      </c>
    </row>
    <row r="45" spans="1:27" x14ac:dyDescent="0.2">
      <c r="A45" s="18" t="s">
        <v>93</v>
      </c>
      <c r="B45" s="18" t="s">
        <v>94</v>
      </c>
      <c r="D45" s="19">
        <v>48682</v>
      </c>
      <c r="E45" s="20">
        <v>-850</v>
      </c>
      <c r="F45" s="20">
        <v>47832</v>
      </c>
      <c r="G45" s="21">
        <v>-9.509211544816798E-2</v>
      </c>
      <c r="I45" s="21">
        <v>-9.3684517900842201E-2</v>
      </c>
      <c r="J45" s="19">
        <v>51411</v>
      </c>
      <c r="K45" s="21">
        <v>7.4825791834442379E-2</v>
      </c>
      <c r="L45" s="21">
        <v>7.4600196004303676E-2</v>
      </c>
      <c r="M45" s="19">
        <v>51411</v>
      </c>
      <c r="N45" s="21">
        <v>7.4825791834442379E-2</v>
      </c>
      <c r="O45" s="21">
        <v>7.4600196004303676E-2</v>
      </c>
      <c r="P45" s="21">
        <v>-9.9414914196574777E-2</v>
      </c>
      <c r="R45" s="110"/>
      <c r="S45" s="111"/>
      <c r="U45" s="19">
        <v>175121</v>
      </c>
      <c r="V45" s="19">
        <v>175158</v>
      </c>
      <c r="X45" s="19">
        <v>52858.349700563784</v>
      </c>
      <c r="Y45" s="19">
        <v>52787.335023004875</v>
      </c>
      <c r="Z45" s="19">
        <v>57086.221846695909</v>
      </c>
      <c r="AA45" s="19">
        <v>193688.79541554669</v>
      </c>
    </row>
    <row r="46" spans="1:27" x14ac:dyDescent="0.2">
      <c r="A46" s="18" t="s">
        <v>95</v>
      </c>
      <c r="B46" s="18" t="s">
        <v>96</v>
      </c>
      <c r="D46" s="19">
        <v>57356</v>
      </c>
      <c r="E46" s="20">
        <v>3424</v>
      </c>
      <c r="F46" s="20">
        <v>60780</v>
      </c>
      <c r="G46" s="21">
        <v>-2.6636084480328726E-2</v>
      </c>
      <c r="I46" s="21">
        <v>-2.5200701905791489E-2</v>
      </c>
      <c r="J46" s="19">
        <v>65174</v>
      </c>
      <c r="K46" s="21">
        <v>7.2295856400282021E-2</v>
      </c>
      <c r="L46" s="21">
        <v>7.4600033235462604E-2</v>
      </c>
      <c r="M46" s="19">
        <v>65174</v>
      </c>
      <c r="N46" s="21">
        <v>7.2295856400282021E-2</v>
      </c>
      <c r="O46" s="21">
        <v>7.4600033235462604E-2</v>
      </c>
      <c r="P46" s="21">
        <v>-3.1364250218133383E-2</v>
      </c>
      <c r="R46" s="110"/>
      <c r="S46" s="111"/>
      <c r="U46" s="19">
        <v>173469</v>
      </c>
      <c r="V46" s="19">
        <v>173097</v>
      </c>
      <c r="X46" s="19">
        <v>62443.107313723238</v>
      </c>
      <c r="Y46" s="19">
        <v>62217.465953421874</v>
      </c>
      <c r="Z46" s="19">
        <v>67284.322321034459</v>
      </c>
      <c r="AA46" s="19">
        <v>228290.10081820356</v>
      </c>
    </row>
    <row r="47" spans="1:27" x14ac:dyDescent="0.2">
      <c r="A47" s="18" t="s">
        <v>97</v>
      </c>
      <c r="B47" s="18" t="s">
        <v>98</v>
      </c>
      <c r="D47" s="19">
        <v>50227</v>
      </c>
      <c r="E47" s="20">
        <v>-1402</v>
      </c>
      <c r="F47" s="20">
        <v>48825</v>
      </c>
      <c r="G47" s="21">
        <v>-2.5973027620503464E-2</v>
      </c>
      <c r="I47" s="21">
        <v>-2.144250282654514E-2</v>
      </c>
      <c r="J47" s="19">
        <v>52841</v>
      </c>
      <c r="K47" s="21">
        <v>8.224348037843443E-2</v>
      </c>
      <c r="L47" s="21">
        <v>7.4605670439645166E-2</v>
      </c>
      <c r="M47" s="19">
        <v>52841</v>
      </c>
      <c r="N47" s="21">
        <v>8.224348037843443E-2</v>
      </c>
      <c r="O47" s="21">
        <v>7.4605670439645166E-2</v>
      </c>
      <c r="P47" s="21">
        <v>-2.762471289619195E-2</v>
      </c>
      <c r="R47" s="110"/>
      <c r="S47" s="111"/>
      <c r="U47" s="19">
        <v>183605</v>
      </c>
      <c r="V47" s="19">
        <v>184910</v>
      </c>
      <c r="X47" s="19">
        <v>50127.38696227708</v>
      </c>
      <c r="Y47" s="19">
        <v>50249.940446275104</v>
      </c>
      <c r="Z47" s="19">
        <v>54342.18732294751</v>
      </c>
      <c r="AA47" s="19">
        <v>184378.51485589071</v>
      </c>
    </row>
    <row r="48" spans="1:27" x14ac:dyDescent="0.2">
      <c r="A48" s="18" t="s">
        <v>99</v>
      </c>
      <c r="B48" s="18" t="s">
        <v>100</v>
      </c>
      <c r="D48" s="19">
        <v>108753</v>
      </c>
      <c r="E48" s="20">
        <v>-3877</v>
      </c>
      <c r="F48" s="20">
        <v>104876</v>
      </c>
      <c r="G48" s="21">
        <v>-6.7390545043689243E-2</v>
      </c>
      <c r="I48" s="21">
        <v>-6.5728919337633585E-2</v>
      </c>
      <c r="J48" s="19">
        <v>112799</v>
      </c>
      <c r="K48" s="21">
        <v>7.5543108059198172E-2</v>
      </c>
      <c r="L48" s="21">
        <v>7.4599788871787309E-2</v>
      </c>
      <c r="M48" s="19">
        <v>112799</v>
      </c>
      <c r="N48" s="21">
        <v>7.5543108059198172E-2</v>
      </c>
      <c r="O48" s="21">
        <v>7.4599788871787309E-2</v>
      </c>
      <c r="P48" s="21">
        <v>-7.163642331638953E-2</v>
      </c>
      <c r="R48" s="110"/>
      <c r="S48" s="111"/>
      <c r="U48" s="19">
        <v>382164</v>
      </c>
      <c r="V48" s="19">
        <v>382500</v>
      </c>
      <c r="X48" s="19">
        <v>112454.70061557302</v>
      </c>
      <c r="Y48" s="19">
        <v>112353.23785146962</v>
      </c>
      <c r="Z48" s="19">
        <v>121503.04345518533</v>
      </c>
      <c r="AA48" s="19">
        <v>412249.70518030139</v>
      </c>
    </row>
    <row r="49" spans="1:27" x14ac:dyDescent="0.2">
      <c r="A49" s="18" t="s">
        <v>101</v>
      </c>
      <c r="B49" s="18" t="s">
        <v>102</v>
      </c>
      <c r="D49" s="19">
        <v>43019</v>
      </c>
      <c r="E49" s="20">
        <v>2012</v>
      </c>
      <c r="F49" s="20">
        <v>45031</v>
      </c>
      <c r="G49" s="21">
        <v>-4.2658706694489679E-2</v>
      </c>
      <c r="I49" s="21">
        <v>-3.9574148585776792E-2</v>
      </c>
      <c r="J49" s="19">
        <v>48568</v>
      </c>
      <c r="K49" s="21">
        <v>7.8538281669153776E-2</v>
      </c>
      <c r="L49" s="21">
        <v>7.4589310428331057E-2</v>
      </c>
      <c r="M49" s="19">
        <v>48568</v>
      </c>
      <c r="N49" s="21">
        <v>7.8538281669153776E-2</v>
      </c>
      <c r="O49" s="21">
        <v>7.4589310428331057E-2</v>
      </c>
      <c r="P49" s="21">
        <v>-4.565633811600367E-2</v>
      </c>
      <c r="R49" s="110"/>
      <c r="S49" s="111"/>
      <c r="U49" s="19">
        <v>177597</v>
      </c>
      <c r="V49" s="19">
        <v>178249</v>
      </c>
      <c r="X49" s="19">
        <v>47037.893384959767</v>
      </c>
      <c r="Y49" s="19">
        <v>47059.126593855166</v>
      </c>
      <c r="Z49" s="19">
        <v>50891.520465615671</v>
      </c>
      <c r="AA49" s="19">
        <v>172670.68965120628</v>
      </c>
    </row>
    <row r="50" spans="1:27" x14ac:dyDescent="0.2">
      <c r="A50" s="18" t="s">
        <v>103</v>
      </c>
      <c r="B50" s="18" t="s">
        <v>104</v>
      </c>
      <c r="D50" s="19">
        <v>60183</v>
      </c>
      <c r="E50" s="20">
        <v>186</v>
      </c>
      <c r="F50" s="20">
        <v>60369</v>
      </c>
      <c r="G50" s="21">
        <v>1.1395492204289814E-2</v>
      </c>
      <c r="I50" s="21">
        <v>1.3134717357040193E-2</v>
      </c>
      <c r="J50" s="19">
        <v>64884</v>
      </c>
      <c r="K50" s="21">
        <v>7.4792284940296438E-2</v>
      </c>
      <c r="L50" s="21">
        <v>7.4600019738778611E-2</v>
      </c>
      <c r="M50" s="19">
        <v>64884</v>
      </c>
      <c r="N50" s="21">
        <v>7.4792284940296438E-2</v>
      </c>
      <c r="O50" s="21">
        <v>7.4600019738778611E-2</v>
      </c>
      <c r="P50" s="21">
        <v>6.7287657779360188E-3</v>
      </c>
      <c r="R50" s="110"/>
      <c r="S50" s="111"/>
      <c r="U50" s="19">
        <v>209212</v>
      </c>
      <c r="V50" s="19">
        <v>209249</v>
      </c>
      <c r="X50" s="19">
        <v>59688.691952231922</v>
      </c>
      <c r="Y50" s="19">
        <v>59596.886786191055</v>
      </c>
      <c r="Z50" s="19">
        <v>64450.32883297198</v>
      </c>
      <c r="AA50" s="19">
        <v>218674.59698625581</v>
      </c>
    </row>
    <row r="51" spans="1:27" x14ac:dyDescent="0.2">
      <c r="A51" s="18" t="s">
        <v>105</v>
      </c>
      <c r="B51" s="18" t="s">
        <v>106</v>
      </c>
      <c r="D51" s="19">
        <v>40484</v>
      </c>
      <c r="E51" s="20">
        <v>46599</v>
      </c>
      <c r="F51" s="20">
        <v>87083</v>
      </c>
      <c r="G51" s="21">
        <v>-3.7450792355981921E-2</v>
      </c>
      <c r="I51" s="21">
        <v>-3.3856036741665263E-2</v>
      </c>
      <c r="J51" s="19">
        <v>93819</v>
      </c>
      <c r="K51" s="21">
        <v>7.734962794155531E-2</v>
      </c>
      <c r="L51" s="21">
        <v>7.4593443113246005E-2</v>
      </c>
      <c r="M51" s="19">
        <v>93819</v>
      </c>
      <c r="N51" s="21">
        <v>7.734962794155531E-2</v>
      </c>
      <c r="O51" s="21">
        <v>7.4593443113246005E-2</v>
      </c>
      <c r="P51" s="21">
        <v>-3.9970745866028667E-2</v>
      </c>
      <c r="R51" s="110"/>
      <c r="S51" s="111"/>
      <c r="U51" s="19">
        <v>345956</v>
      </c>
      <c r="V51" s="19">
        <v>346843</v>
      </c>
      <c r="X51" s="19">
        <v>90471.375387655309</v>
      </c>
      <c r="Y51" s="19">
        <v>90365.939605616019</v>
      </c>
      <c r="Z51" s="19">
        <v>97725.147016100862</v>
      </c>
      <c r="AA51" s="19">
        <v>331573.2832729292</v>
      </c>
    </row>
    <row r="52" spans="1:27" x14ac:dyDescent="0.2">
      <c r="A52" s="18" t="s">
        <v>107</v>
      </c>
      <c r="B52" s="18" t="s">
        <v>108</v>
      </c>
      <c r="D52" s="19">
        <v>28100</v>
      </c>
      <c r="E52" s="20">
        <v>6468</v>
      </c>
      <c r="F52" s="20">
        <v>34568</v>
      </c>
      <c r="G52" s="21">
        <v>2.3306668192533353E-2</v>
      </c>
      <c r="I52" s="21">
        <v>2.6162397514959412E-2</v>
      </c>
      <c r="J52" s="19">
        <v>37187</v>
      </c>
      <c r="K52" s="21">
        <v>7.5752737192212649E-2</v>
      </c>
      <c r="L52" s="21">
        <v>7.4597484656494961E-2</v>
      </c>
      <c r="M52" s="19">
        <v>37187</v>
      </c>
      <c r="N52" s="21">
        <v>7.5752737192212649E-2</v>
      </c>
      <c r="O52" s="21">
        <v>7.4597484656494961E-2</v>
      </c>
      <c r="P52" s="21">
        <v>1.9671667683484273E-2</v>
      </c>
      <c r="R52" s="110"/>
      <c r="S52" s="111"/>
      <c r="U52" s="19">
        <v>113599</v>
      </c>
      <c r="V52" s="19">
        <v>113721</v>
      </c>
      <c r="X52" s="19">
        <v>33781.029421444509</v>
      </c>
      <c r="Y52" s="19">
        <v>33723.234905236779</v>
      </c>
      <c r="Z52" s="19">
        <v>36469.582492649191</v>
      </c>
      <c r="AA52" s="19">
        <v>123738.25546344111</v>
      </c>
    </row>
    <row r="53" spans="1:27" ht="25.5" customHeight="1" x14ac:dyDescent="0.2">
      <c r="A53" s="22" t="s">
        <v>109</v>
      </c>
      <c r="B53" s="22" t="s">
        <v>110</v>
      </c>
      <c r="C53" s="54"/>
      <c r="D53" s="24">
        <v>436804</v>
      </c>
      <c r="E53" s="25">
        <v>52561</v>
      </c>
      <c r="F53" s="25">
        <v>489365</v>
      </c>
      <c r="G53" s="26">
        <v>-3.8315437941563002E-2</v>
      </c>
      <c r="H53" s="23"/>
      <c r="I53" s="26">
        <v>-3.5709007501506407E-2</v>
      </c>
      <c r="J53" s="24">
        <v>526683</v>
      </c>
      <c r="K53" s="26">
        <v>7.6257471489339812E-2</v>
      </c>
      <c r="L53" s="26">
        <v>7.4423891484540317E-2</v>
      </c>
      <c r="M53" s="24">
        <v>526683</v>
      </c>
      <c r="N53" s="26">
        <v>7.6257471489339812E-2</v>
      </c>
      <c r="O53" s="26">
        <v>7.4423891484540317E-2</v>
      </c>
      <c r="P53" s="26">
        <v>-4.1963174137781722E-2</v>
      </c>
      <c r="Q53" s="23"/>
      <c r="R53" s="109"/>
      <c r="S53" s="112"/>
      <c r="T53" s="23"/>
      <c r="U53" s="24">
        <v>1760720</v>
      </c>
      <c r="V53" s="24">
        <v>1763725</v>
      </c>
      <c r="W53" s="23"/>
      <c r="X53" s="24">
        <v>508862.53473842866</v>
      </c>
      <c r="Y53" s="24">
        <v>508353.16716507042</v>
      </c>
      <c r="Z53" s="24">
        <v>549752.35375320097</v>
      </c>
      <c r="AA53" s="24">
        <f>SUM(AA45:AA52)</f>
        <v>1865263.941643775</v>
      </c>
    </row>
    <row r="54" spans="1:27" x14ac:dyDescent="0.2">
      <c r="A54" s="18" t="s">
        <v>111</v>
      </c>
      <c r="B54" s="18" t="s">
        <v>112</v>
      </c>
      <c r="D54" s="19">
        <v>88650</v>
      </c>
      <c r="E54" s="20">
        <v>1923</v>
      </c>
      <c r="F54" s="20">
        <v>90573</v>
      </c>
      <c r="G54" s="21">
        <v>2.5535165078394817E-2</v>
      </c>
      <c r="I54" s="21">
        <v>3.0888396239192817E-2</v>
      </c>
      <c r="J54" s="19">
        <v>97721</v>
      </c>
      <c r="K54" s="21">
        <v>7.8914352133923948E-2</v>
      </c>
      <c r="L54" s="21">
        <v>7.4595103683875452E-2</v>
      </c>
      <c r="M54" s="19">
        <v>97721</v>
      </c>
      <c r="N54" s="21">
        <v>7.8914352133923948E-2</v>
      </c>
      <c r="O54" s="21">
        <v>7.4595103683875452E-2</v>
      </c>
      <c r="P54" s="21">
        <v>2.4365503622869378E-2</v>
      </c>
      <c r="R54" s="110"/>
      <c r="S54" s="111"/>
      <c r="U54" s="19">
        <v>309358</v>
      </c>
      <c r="V54" s="19">
        <v>310602</v>
      </c>
      <c r="X54" s="19">
        <v>88318.233835882158</v>
      </c>
      <c r="Y54" s="19">
        <v>88212.756639719883</v>
      </c>
      <c r="Z54" s="19">
        <v>95396.613468913711</v>
      </c>
      <c r="AA54" s="19">
        <v>323672.76291531033</v>
      </c>
    </row>
    <row r="55" spans="1:27" x14ac:dyDescent="0.2">
      <c r="A55" s="18" t="s">
        <v>113</v>
      </c>
      <c r="B55" s="18" t="s">
        <v>114</v>
      </c>
      <c r="D55" s="19">
        <v>66671</v>
      </c>
      <c r="E55" s="20">
        <v>-4275</v>
      </c>
      <c r="F55" s="20">
        <v>62396</v>
      </c>
      <c r="G55" s="21">
        <v>7.6822097749061902E-2</v>
      </c>
      <c r="I55" s="21">
        <v>8.1816488319809144E-2</v>
      </c>
      <c r="J55" s="19">
        <v>67277</v>
      </c>
      <c r="K55" s="21">
        <v>7.8223279888908648E-2</v>
      </c>
      <c r="L55" s="21">
        <v>7.4598222929113112E-2</v>
      </c>
      <c r="M55" s="19">
        <v>67277</v>
      </c>
      <c r="N55" s="21">
        <v>7.8223279888908648E-2</v>
      </c>
      <c r="O55" s="21">
        <v>7.4598222929113112E-2</v>
      </c>
      <c r="P55" s="21">
        <v>7.4974471191654457E-2</v>
      </c>
      <c r="R55" s="110"/>
      <c r="S55" s="111"/>
      <c r="U55" s="19">
        <v>204180</v>
      </c>
      <c r="V55" s="19">
        <v>204868</v>
      </c>
      <c r="X55" s="19">
        <v>57944.731337925339</v>
      </c>
      <c r="Y55" s="19">
        <v>57871.788315074788</v>
      </c>
      <c r="Z55" s="19">
        <v>62584.742059428267</v>
      </c>
      <c r="AA55" s="19">
        <v>212344.81646791566</v>
      </c>
    </row>
    <row r="56" spans="1:27" x14ac:dyDescent="0.2">
      <c r="A56" s="18" t="s">
        <v>115</v>
      </c>
      <c r="B56" s="18" t="s">
        <v>116</v>
      </c>
      <c r="D56" s="19">
        <v>76567</v>
      </c>
      <c r="E56" s="20">
        <v>179</v>
      </c>
      <c r="F56" s="20">
        <v>76746</v>
      </c>
      <c r="G56" s="21">
        <v>4.8484354496175719E-2</v>
      </c>
      <c r="I56" s="21">
        <v>5.3265049735233827E-2</v>
      </c>
      <c r="J56" s="19">
        <v>82804</v>
      </c>
      <c r="K56" s="21">
        <v>7.892907241143754E-2</v>
      </c>
      <c r="L56" s="21">
        <v>7.460204433543316E-2</v>
      </c>
      <c r="M56" s="19">
        <v>82804</v>
      </c>
      <c r="N56" s="21">
        <v>7.892907241143754E-2</v>
      </c>
      <c r="O56" s="21">
        <v>7.460204433543316E-2</v>
      </c>
      <c r="P56" s="21">
        <v>4.6607329848758372E-2</v>
      </c>
      <c r="R56" s="110"/>
      <c r="S56" s="111"/>
      <c r="U56" s="19">
        <v>233537</v>
      </c>
      <c r="V56" s="19">
        <v>234478</v>
      </c>
      <c r="X56" s="19">
        <v>73197.536819506073</v>
      </c>
      <c r="Y56" s="19">
        <v>73158.700216289319</v>
      </c>
      <c r="Z56" s="19">
        <v>79116.587127252133</v>
      </c>
      <c r="AA56" s="19">
        <v>268435.98967223556</v>
      </c>
    </row>
    <row r="57" spans="1:27" x14ac:dyDescent="0.2">
      <c r="A57" s="18" t="s">
        <v>117</v>
      </c>
      <c r="B57" s="18" t="s">
        <v>118</v>
      </c>
      <c r="D57" s="19">
        <v>251345</v>
      </c>
      <c r="E57" s="20">
        <v>-16753</v>
      </c>
      <c r="F57" s="20">
        <v>234592</v>
      </c>
      <c r="G57" s="21">
        <v>5.1601450997331488E-2</v>
      </c>
      <c r="I57" s="21">
        <v>6.1539878753024579E-2</v>
      </c>
      <c r="J57" s="19">
        <v>254666</v>
      </c>
      <c r="K57" s="21">
        <v>8.5571447976716675E-2</v>
      </c>
      <c r="L57" s="21">
        <v>7.4596716038294097E-2</v>
      </c>
      <c r="M57" s="19">
        <v>254666</v>
      </c>
      <c r="N57" s="21">
        <v>8.5571447976716675E-2</v>
      </c>
      <c r="O57" s="21">
        <v>7.4596716038294097E-2</v>
      </c>
      <c r="P57" s="21">
        <v>5.4824623165911968E-2</v>
      </c>
      <c r="R57" s="110"/>
      <c r="S57" s="111"/>
      <c r="U57" s="19">
        <v>641324</v>
      </c>
      <c r="V57" s="19">
        <v>647874</v>
      </c>
      <c r="X57" s="19">
        <v>223080.38124232812</v>
      </c>
      <c r="Y57" s="19">
        <v>223248.80558370237</v>
      </c>
      <c r="Z57" s="19">
        <v>241429.70727745697</v>
      </c>
      <c r="AA57" s="19">
        <v>819150.88557932363</v>
      </c>
    </row>
    <row r="58" spans="1:27" x14ac:dyDescent="0.2">
      <c r="A58" s="18" t="s">
        <v>119</v>
      </c>
      <c r="B58" s="18" t="s">
        <v>120</v>
      </c>
      <c r="D58" s="19">
        <v>74629</v>
      </c>
      <c r="E58" s="20">
        <v>-823</v>
      </c>
      <c r="F58" s="20">
        <v>73806</v>
      </c>
      <c r="G58" s="21">
        <v>5.4926939350423476E-2</v>
      </c>
      <c r="I58" s="21">
        <v>6.1646038546987247E-2</v>
      </c>
      <c r="J58" s="19">
        <v>79764</v>
      </c>
      <c r="K58" s="21">
        <v>8.0720012987903544E-2</v>
      </c>
      <c r="L58" s="21">
        <v>7.4592329895393439E-2</v>
      </c>
      <c r="M58" s="19">
        <v>79764</v>
      </c>
      <c r="N58" s="21">
        <v>8.0720012987903544E-2</v>
      </c>
      <c r="O58" s="21">
        <v>7.4592329895393439E-2</v>
      </c>
      <c r="P58" s="21">
        <v>5.4925805527161309E-2</v>
      </c>
      <c r="R58" s="110"/>
      <c r="S58" s="111"/>
      <c r="U58" s="19">
        <v>255302</v>
      </c>
      <c r="V58" s="19">
        <v>256758</v>
      </c>
      <c r="X58" s="19">
        <v>69963.471100468974</v>
      </c>
      <c r="Y58" s="19">
        <v>69917.106184547461</v>
      </c>
      <c r="Z58" s="19">
        <v>75611.004662210165</v>
      </c>
      <c r="AA58" s="19">
        <v>256541.84038508774</v>
      </c>
    </row>
    <row r="59" spans="1:27" x14ac:dyDescent="0.2">
      <c r="A59" s="18" t="s">
        <v>121</v>
      </c>
      <c r="B59" s="18" t="s">
        <v>122</v>
      </c>
      <c r="D59" s="19">
        <v>98854</v>
      </c>
      <c r="E59" s="20">
        <v>-11093</v>
      </c>
      <c r="F59" s="20">
        <v>87761</v>
      </c>
      <c r="G59" s="21">
        <v>1.2245339835774471E-2</v>
      </c>
      <c r="I59" s="21">
        <v>2.1921064021296788E-2</v>
      </c>
      <c r="J59" s="19">
        <v>95226</v>
      </c>
      <c r="K59" s="21">
        <v>8.5056840447332638E-2</v>
      </c>
      <c r="L59" s="21">
        <v>7.4595120949593863E-2</v>
      </c>
      <c r="M59" s="19">
        <v>95226</v>
      </c>
      <c r="N59" s="21">
        <v>8.5056840447332638E-2</v>
      </c>
      <c r="O59" s="21">
        <v>7.4595120949593863E-2</v>
      </c>
      <c r="P59" s="21">
        <v>1.5454928047872185E-2</v>
      </c>
      <c r="R59" s="110"/>
      <c r="S59" s="111"/>
      <c r="U59" s="19">
        <v>272953</v>
      </c>
      <c r="V59" s="19">
        <v>275611</v>
      </c>
      <c r="X59" s="19">
        <v>86699.634533064105</v>
      </c>
      <c r="Y59" s="19">
        <v>86714.819941760754</v>
      </c>
      <c r="Z59" s="19">
        <v>93776.688033868806</v>
      </c>
      <c r="AA59" s="19">
        <v>318176.49085478659</v>
      </c>
    </row>
    <row r="60" spans="1:27" x14ac:dyDescent="0.2">
      <c r="A60" s="18" t="s">
        <v>123</v>
      </c>
      <c r="B60" s="18" t="s">
        <v>124</v>
      </c>
      <c r="D60" s="19">
        <v>91404</v>
      </c>
      <c r="E60" s="20">
        <v>-862</v>
      </c>
      <c r="F60" s="20">
        <v>90542</v>
      </c>
      <c r="G60" s="21">
        <v>0.11091609392264901</v>
      </c>
      <c r="I60" s="21">
        <v>0.11749574363009385</v>
      </c>
      <c r="J60" s="19">
        <v>97746</v>
      </c>
      <c r="K60" s="21">
        <v>7.9568047946312337E-2</v>
      </c>
      <c r="L60" s="21">
        <v>7.4594940223382089E-2</v>
      </c>
      <c r="M60" s="19">
        <v>97746</v>
      </c>
      <c r="N60" s="21">
        <v>7.9568047946312337E-2</v>
      </c>
      <c r="O60" s="21">
        <v>7.4594940223382089E-2</v>
      </c>
      <c r="P60" s="21">
        <v>0.11042467862484773</v>
      </c>
      <c r="R60" s="110"/>
      <c r="S60" s="111"/>
      <c r="U60" s="19">
        <v>312022</v>
      </c>
      <c r="V60" s="19">
        <v>313466</v>
      </c>
      <c r="X60" s="19">
        <v>81501.89626254476</v>
      </c>
      <c r="Y60" s="19">
        <v>81396.98620914061</v>
      </c>
      <c r="Z60" s="19">
        <v>88025.78138037138</v>
      </c>
      <c r="AA60" s="19">
        <v>298664.14363281609</v>
      </c>
    </row>
    <row r="61" spans="1:27" x14ac:dyDescent="0.2">
      <c r="A61" s="18" t="s">
        <v>125</v>
      </c>
      <c r="B61" s="18" t="s">
        <v>126</v>
      </c>
      <c r="D61" s="19">
        <v>72369</v>
      </c>
      <c r="E61" s="20">
        <v>883</v>
      </c>
      <c r="F61" s="20">
        <v>73252</v>
      </c>
      <c r="G61" s="21">
        <v>5.2470106034356423E-2</v>
      </c>
      <c r="I61" s="21">
        <v>5.6397939835156841E-2</v>
      </c>
      <c r="J61" s="19">
        <v>78923</v>
      </c>
      <c r="K61" s="21">
        <v>7.7424038576067611E-2</v>
      </c>
      <c r="L61" s="21">
        <v>7.4599822095525958E-2</v>
      </c>
      <c r="M61" s="19">
        <v>78923</v>
      </c>
      <c r="N61" s="21">
        <v>7.7424038576067611E-2</v>
      </c>
      <c r="O61" s="21">
        <v>7.4599822095525958E-2</v>
      </c>
      <c r="P61" s="21">
        <v>4.971824607108255E-2</v>
      </c>
      <c r="R61" s="110"/>
      <c r="S61" s="111"/>
      <c r="U61" s="19">
        <v>247905</v>
      </c>
      <c r="V61" s="19">
        <v>248556</v>
      </c>
      <c r="X61" s="19">
        <v>69599.665937972168</v>
      </c>
      <c r="Y61" s="19">
        <v>69523.12343902218</v>
      </c>
      <c r="Z61" s="19">
        <v>75184.936810801766</v>
      </c>
      <c r="AA61" s="19">
        <v>255096.22765692012</v>
      </c>
    </row>
    <row r="62" spans="1:27" x14ac:dyDescent="0.2">
      <c r="A62" s="18" t="s">
        <v>127</v>
      </c>
      <c r="B62" s="18" t="s">
        <v>128</v>
      </c>
      <c r="D62" s="19">
        <v>72777</v>
      </c>
      <c r="E62" s="20">
        <v>564</v>
      </c>
      <c r="F62" s="20">
        <v>73341</v>
      </c>
      <c r="G62" s="21">
        <v>0.1403111869033391</v>
      </c>
      <c r="I62" s="21">
        <v>0.14774553111859312</v>
      </c>
      <c r="J62" s="19">
        <v>79311</v>
      </c>
      <c r="K62" s="21">
        <v>8.1393344164695236E-2</v>
      </c>
      <c r="L62" s="21">
        <v>7.4600700523115959E-2</v>
      </c>
      <c r="M62" s="19">
        <v>79311</v>
      </c>
      <c r="N62" s="21">
        <v>8.1393344164695236E-2</v>
      </c>
      <c r="O62" s="21">
        <v>7.4600700523115959E-2</v>
      </c>
      <c r="P62" s="21">
        <v>0.14048917107569925</v>
      </c>
      <c r="R62" s="110"/>
      <c r="S62" s="111"/>
      <c r="U62" s="19">
        <v>242027</v>
      </c>
      <c r="V62" s="19">
        <v>243557</v>
      </c>
      <c r="X62" s="19">
        <v>64317.084354052764</v>
      </c>
      <c r="Y62" s="19">
        <v>64304.400828475533</v>
      </c>
      <c r="Z62" s="19">
        <v>69541.212675605304</v>
      </c>
      <c r="AA62" s="19">
        <v>235947.54179118844</v>
      </c>
    </row>
    <row r="63" spans="1:27" x14ac:dyDescent="0.2">
      <c r="A63" s="18" t="s">
        <v>129</v>
      </c>
      <c r="B63" s="18" t="s">
        <v>130</v>
      </c>
      <c r="D63" s="19">
        <v>93806</v>
      </c>
      <c r="E63" s="20">
        <v>282</v>
      </c>
      <c r="F63" s="20">
        <v>94088</v>
      </c>
      <c r="G63" s="21">
        <v>3.4205151628019292E-2</v>
      </c>
      <c r="I63" s="21">
        <v>3.7147201470882241E-2</v>
      </c>
      <c r="J63" s="19">
        <v>101380</v>
      </c>
      <c r="K63" s="21">
        <v>7.750391409231816E-2</v>
      </c>
      <c r="L63" s="21">
        <v>7.4601086798407712E-2</v>
      </c>
      <c r="M63" s="19">
        <v>101380</v>
      </c>
      <c r="N63" s="21">
        <v>7.750391409231816E-2</v>
      </c>
      <c r="O63" s="21">
        <v>7.4601086798407712E-2</v>
      </c>
      <c r="P63" s="21">
        <v>3.0590444664650773E-2</v>
      </c>
      <c r="R63" s="110"/>
      <c r="S63" s="111"/>
      <c r="U63" s="19">
        <v>327904</v>
      </c>
      <c r="V63" s="19">
        <v>328789</v>
      </c>
      <c r="X63" s="19">
        <v>90975.978145926187</v>
      </c>
      <c r="Y63" s="19">
        <v>90962.965746356742</v>
      </c>
      <c r="Z63" s="19">
        <v>98370.793679334529</v>
      </c>
      <c r="AA63" s="19">
        <v>333763.90861859714</v>
      </c>
    </row>
    <row r="64" spans="1:27" ht="25.5" customHeight="1" x14ac:dyDescent="0.2">
      <c r="A64" s="22" t="s">
        <v>131</v>
      </c>
      <c r="B64" s="22" t="s">
        <v>132</v>
      </c>
      <c r="C64" s="54"/>
      <c r="D64" s="24">
        <v>987072</v>
      </c>
      <c r="E64" s="25">
        <v>-29974</v>
      </c>
      <c r="F64" s="25">
        <v>957098</v>
      </c>
      <c r="G64" s="26">
        <v>5.6867839276562249E-2</v>
      </c>
      <c r="H64" s="23"/>
      <c r="I64" s="26">
        <v>6.3465650174385324E-2</v>
      </c>
      <c r="J64" s="24">
        <v>1034818</v>
      </c>
      <c r="K64" s="26">
        <v>8.1203749215436494E-2</v>
      </c>
      <c r="L64" s="26">
        <v>7.4836714943793181E-2</v>
      </c>
      <c r="M64" s="24">
        <v>1034818</v>
      </c>
      <c r="N64" s="26">
        <v>8.1203749215436494E-2</v>
      </c>
      <c r="O64" s="26">
        <v>7.4836714943793181E-2</v>
      </c>
      <c r="P64" s="26">
        <v>5.6974222652746542E-2</v>
      </c>
      <c r="Q64" s="23"/>
      <c r="R64" s="109"/>
      <c r="S64" s="112"/>
      <c r="T64" s="23"/>
      <c r="U64" s="24">
        <v>3046512</v>
      </c>
      <c r="V64" s="24">
        <v>3064559</v>
      </c>
      <c r="W64" s="23"/>
      <c r="X64" s="24">
        <v>905598.61356967059</v>
      </c>
      <c r="Y64" s="24">
        <v>905311.45310408971</v>
      </c>
      <c r="Z64" s="24">
        <v>979038.06717524305</v>
      </c>
      <c r="AA64" s="24">
        <f>SUM(AA54:AA63)</f>
        <v>3321794.6075741816</v>
      </c>
    </row>
    <row r="65" spans="1:27" x14ac:dyDescent="0.2">
      <c r="A65" s="18" t="s">
        <v>133</v>
      </c>
      <c r="B65" s="18" t="s">
        <v>134</v>
      </c>
      <c r="D65" s="19">
        <v>63817</v>
      </c>
      <c r="E65" s="20">
        <v>-7896</v>
      </c>
      <c r="F65" s="20">
        <v>55921</v>
      </c>
      <c r="G65" s="21">
        <v>6.1438196301023762E-2</v>
      </c>
      <c r="I65" s="21">
        <v>6.4384410290167393E-2</v>
      </c>
      <c r="J65" s="19">
        <v>60282</v>
      </c>
      <c r="K65" s="21">
        <v>7.7994170846905408E-2</v>
      </c>
      <c r="L65" s="21">
        <v>7.4597485346526549E-2</v>
      </c>
      <c r="M65" s="19">
        <v>60282</v>
      </c>
      <c r="N65" s="21">
        <v>7.7994170846905408E-2</v>
      </c>
      <c r="O65" s="21">
        <v>7.4597485346526549E-2</v>
      </c>
      <c r="P65" s="21">
        <v>5.7651917495811E-2</v>
      </c>
      <c r="R65" s="110"/>
      <c r="S65" s="111"/>
      <c r="U65" s="19">
        <v>208597</v>
      </c>
      <c r="V65" s="19">
        <v>209257</v>
      </c>
      <c r="X65" s="19">
        <v>52683.731575498932</v>
      </c>
      <c r="Y65" s="19">
        <v>52703.969692521503</v>
      </c>
      <c r="Z65" s="19">
        <v>56996.067423324799</v>
      </c>
      <c r="AA65" s="19">
        <v>193382.90896695619</v>
      </c>
    </row>
    <row r="66" spans="1:27" x14ac:dyDescent="0.2">
      <c r="A66" s="18" t="s">
        <v>135</v>
      </c>
      <c r="B66" s="18" t="s">
        <v>136</v>
      </c>
      <c r="D66" s="19">
        <v>36191</v>
      </c>
      <c r="E66" s="20">
        <v>997</v>
      </c>
      <c r="F66" s="20">
        <v>37188</v>
      </c>
      <c r="G66" s="21">
        <v>1.9599983895197681E-2</v>
      </c>
      <c r="I66" s="21">
        <v>2.1408090559562165E-2</v>
      </c>
      <c r="J66" s="19">
        <v>40031</v>
      </c>
      <c r="K66" s="21">
        <v>7.6454868896925099E-2</v>
      </c>
      <c r="L66" s="21">
        <v>7.4602060257745073E-2</v>
      </c>
      <c r="M66" s="19">
        <v>40031</v>
      </c>
      <c r="N66" s="21">
        <v>7.6454868896925099E-2</v>
      </c>
      <c r="O66" s="21">
        <v>7.4602060257745073E-2</v>
      </c>
      <c r="P66" s="21">
        <v>1.495175450347408E-2</v>
      </c>
      <c r="R66" s="110"/>
      <c r="S66" s="111"/>
      <c r="U66" s="19">
        <v>131379</v>
      </c>
      <c r="V66" s="19">
        <v>131606</v>
      </c>
      <c r="X66" s="19">
        <v>36472.941730149621</v>
      </c>
      <c r="Y66" s="19">
        <v>36471.151607440253</v>
      </c>
      <c r="Z66" s="19">
        <v>39441.283610159007</v>
      </c>
      <c r="AA66" s="19">
        <v>133820.98981099061</v>
      </c>
    </row>
    <row r="67" spans="1:27" x14ac:dyDescent="0.2">
      <c r="A67" s="18" t="s">
        <v>137</v>
      </c>
      <c r="B67" s="18" t="s">
        <v>138</v>
      </c>
      <c r="D67" s="19">
        <v>51500</v>
      </c>
      <c r="E67" s="20">
        <v>1253</v>
      </c>
      <c r="F67" s="20">
        <v>52753</v>
      </c>
      <c r="G67" s="21">
        <v>-8.2165306004023941E-3</v>
      </c>
      <c r="I67" s="21">
        <v>-4.2657214418005962E-3</v>
      </c>
      <c r="J67" s="19">
        <v>56849</v>
      </c>
      <c r="K67" s="21">
        <v>7.7643218894878574E-2</v>
      </c>
      <c r="L67" s="21">
        <v>7.4602049501212742E-2</v>
      </c>
      <c r="M67" s="19">
        <v>56849</v>
      </c>
      <c r="N67" s="21">
        <v>7.7643218894878574E-2</v>
      </c>
      <c r="O67" s="21">
        <v>7.4602049501212742E-2</v>
      </c>
      <c r="P67" s="21">
        <v>-1.0559782846311649E-2</v>
      </c>
      <c r="R67" s="110"/>
      <c r="S67" s="111"/>
      <c r="U67" s="19">
        <v>165152</v>
      </c>
      <c r="V67" s="19">
        <v>165619</v>
      </c>
      <c r="X67" s="19">
        <v>53190.119227927098</v>
      </c>
      <c r="Y67" s="19">
        <v>53129.007991638173</v>
      </c>
      <c r="Z67" s="19">
        <v>57455.719925693826</v>
      </c>
      <c r="AA67" s="19">
        <v>194942.47161821532</v>
      </c>
    </row>
    <row r="68" spans="1:27" x14ac:dyDescent="0.2">
      <c r="A68" s="18" t="s">
        <v>139</v>
      </c>
      <c r="B68" s="18" t="s">
        <v>140</v>
      </c>
      <c r="D68" s="19">
        <v>165100</v>
      </c>
      <c r="E68" s="20">
        <v>20301</v>
      </c>
      <c r="F68" s="20">
        <v>185401</v>
      </c>
      <c r="G68" s="21">
        <v>2.6785244483000792E-2</v>
      </c>
      <c r="I68" s="21">
        <v>3.4271851413425036E-2</v>
      </c>
      <c r="J68" s="19">
        <v>200642</v>
      </c>
      <c r="K68" s="21">
        <v>8.2203466070946529E-2</v>
      </c>
      <c r="L68" s="21">
        <v>7.45967538109229E-2</v>
      </c>
      <c r="M68" s="19">
        <v>200642</v>
      </c>
      <c r="N68" s="21">
        <v>8.2203466070946529E-2</v>
      </c>
      <c r="O68" s="21">
        <v>7.45967538109229E-2</v>
      </c>
      <c r="P68" s="21">
        <v>2.7729128318926266E-2</v>
      </c>
      <c r="R68" s="110"/>
      <c r="S68" s="111"/>
      <c r="U68" s="19">
        <v>532851</v>
      </c>
      <c r="V68" s="19">
        <v>536623</v>
      </c>
      <c r="X68" s="19">
        <v>180564.89043352808</v>
      </c>
      <c r="Y68" s="19">
        <v>180526.77290204683</v>
      </c>
      <c r="Z68" s="19">
        <v>195228.4843071379</v>
      </c>
      <c r="AA68" s="19">
        <v>662393.98462557583</v>
      </c>
    </row>
    <row r="69" spans="1:27" x14ac:dyDescent="0.2">
      <c r="A69" s="18" t="s">
        <v>141</v>
      </c>
      <c r="B69" s="18" t="s">
        <v>142</v>
      </c>
      <c r="D69" s="19">
        <v>43325</v>
      </c>
      <c r="E69" s="20">
        <v>3700</v>
      </c>
      <c r="F69" s="20">
        <v>47025</v>
      </c>
      <c r="G69" s="21">
        <v>6.1857218078556153E-2</v>
      </c>
      <c r="I69" s="21">
        <v>6.4262642015118665E-2</v>
      </c>
      <c r="J69" s="19">
        <v>50637</v>
      </c>
      <c r="K69" s="21">
        <v>7.6821367214543246E-2</v>
      </c>
      <c r="L69" s="21">
        <v>7.4592444815703818E-2</v>
      </c>
      <c r="M69" s="19">
        <v>50637</v>
      </c>
      <c r="N69" s="21">
        <v>7.6821367214543246E-2</v>
      </c>
      <c r="O69" s="21">
        <v>7.4592444815703818E-2</v>
      </c>
      <c r="P69" s="21">
        <v>5.752595895699697E-2</v>
      </c>
      <c r="R69" s="110"/>
      <c r="S69" s="111"/>
      <c r="U69" s="19">
        <v>185925</v>
      </c>
      <c r="V69" s="19">
        <v>186311</v>
      </c>
      <c r="X69" s="19">
        <v>44285.15608815341</v>
      </c>
      <c r="Y69" s="19">
        <v>44276.712486290839</v>
      </c>
      <c r="Z69" s="19">
        <v>47882.512548383784</v>
      </c>
      <c r="AA69" s="19">
        <v>162461.37643987453</v>
      </c>
    </row>
    <row r="70" spans="1:27" x14ac:dyDescent="0.2">
      <c r="A70" s="18" t="s">
        <v>143</v>
      </c>
      <c r="B70" s="18" t="s">
        <v>144</v>
      </c>
      <c r="D70" s="19">
        <v>55441</v>
      </c>
      <c r="E70" s="20">
        <v>-3577</v>
      </c>
      <c r="F70" s="20">
        <v>51864</v>
      </c>
      <c r="G70" s="21">
        <v>1.6963204236924989E-2</v>
      </c>
      <c r="I70" s="21">
        <v>1.9318414161294539E-2</v>
      </c>
      <c r="J70" s="19">
        <v>55765</v>
      </c>
      <c r="K70" s="21">
        <v>7.5220790571659757E-2</v>
      </c>
      <c r="L70" s="21">
        <v>7.4602978828902433E-2</v>
      </c>
      <c r="M70" s="19">
        <v>55765</v>
      </c>
      <c r="N70" s="21">
        <v>7.5220790571659757E-2</v>
      </c>
      <c r="O70" s="21">
        <v>7.4602978828902433E-2</v>
      </c>
      <c r="P70" s="21">
        <v>1.2876152788499073E-2</v>
      </c>
      <c r="R70" s="110"/>
      <c r="S70" s="111"/>
      <c r="U70" s="19">
        <v>155093</v>
      </c>
      <c r="V70" s="19">
        <v>155182</v>
      </c>
      <c r="X70" s="19">
        <v>50998.665701019017</v>
      </c>
      <c r="Y70" s="19">
        <v>50910.081998877577</v>
      </c>
      <c r="Z70" s="19">
        <v>55056.089381190526</v>
      </c>
      <c r="AA70" s="19">
        <v>186800.72507111751</v>
      </c>
    </row>
    <row r="71" spans="1:27" x14ac:dyDescent="0.2">
      <c r="A71" s="18" t="s">
        <v>145</v>
      </c>
      <c r="B71" s="18" t="s">
        <v>146</v>
      </c>
      <c r="D71" s="19">
        <v>33531</v>
      </c>
      <c r="E71" s="20">
        <v>2786</v>
      </c>
      <c r="F71" s="20">
        <v>36317</v>
      </c>
      <c r="G71" s="21">
        <v>-1.1534150435036694E-2</v>
      </c>
      <c r="I71" s="21">
        <v>-8.8227933332065689E-3</v>
      </c>
      <c r="J71" s="19">
        <v>39098</v>
      </c>
      <c r="K71" s="21">
        <v>7.6583654120149891E-2</v>
      </c>
      <c r="L71" s="21">
        <v>7.4605740430411682E-2</v>
      </c>
      <c r="M71" s="19">
        <v>39098</v>
      </c>
      <c r="N71" s="21">
        <v>7.6583654120149891E-2</v>
      </c>
      <c r="O71" s="21">
        <v>7.4605740430411682E-2</v>
      </c>
      <c r="P71" s="21">
        <v>-1.5084666500585486E-2</v>
      </c>
      <c r="R71" s="110"/>
      <c r="S71" s="111"/>
      <c r="U71" s="19">
        <v>125038</v>
      </c>
      <c r="V71" s="19">
        <v>125268</v>
      </c>
      <c r="X71" s="19">
        <v>36740.502442980345</v>
      </c>
      <c r="Y71" s="19">
        <v>36707.438490711866</v>
      </c>
      <c r="Z71" s="19">
        <v>39696.813188078202</v>
      </c>
      <c r="AA71" s="19">
        <v>134687.98038313119</v>
      </c>
    </row>
    <row r="72" spans="1:27" x14ac:dyDescent="0.2">
      <c r="A72" s="18" t="s">
        <v>147</v>
      </c>
      <c r="B72" s="18" t="s">
        <v>148</v>
      </c>
      <c r="D72" s="19">
        <v>55854</v>
      </c>
      <c r="E72" s="20">
        <v>-1454</v>
      </c>
      <c r="F72" s="20">
        <v>54400</v>
      </c>
      <c r="G72" s="21">
        <v>1.5907333306799165E-2</v>
      </c>
      <c r="I72" s="21">
        <v>1.9839976282896243E-2</v>
      </c>
      <c r="J72" s="19">
        <v>58625</v>
      </c>
      <c r="K72" s="21">
        <v>7.766963995701448E-2</v>
      </c>
      <c r="L72" s="21">
        <v>7.4597210826996552E-2</v>
      </c>
      <c r="M72" s="19">
        <v>58625</v>
      </c>
      <c r="N72" s="21">
        <v>7.766963995701448E-2</v>
      </c>
      <c r="O72" s="21">
        <v>7.4597210826996552E-2</v>
      </c>
      <c r="P72" s="21">
        <v>1.338897909007386E-2</v>
      </c>
      <c r="R72" s="110"/>
      <c r="S72" s="111"/>
      <c r="U72" s="19">
        <v>197590</v>
      </c>
      <c r="V72" s="19">
        <v>198154</v>
      </c>
      <c r="X72" s="19">
        <v>53547.982443890964</v>
      </c>
      <c r="Y72" s="19">
        <v>53494.005131754813</v>
      </c>
      <c r="Z72" s="19">
        <v>57850.441646444218</v>
      </c>
      <c r="AA72" s="19">
        <v>196281.72953620838</v>
      </c>
    </row>
    <row r="73" spans="1:27" x14ac:dyDescent="0.2">
      <c r="A73" s="18" t="s">
        <v>149</v>
      </c>
      <c r="B73" s="18" t="s">
        <v>150</v>
      </c>
      <c r="D73" s="19">
        <v>25556</v>
      </c>
      <c r="E73" s="20">
        <v>-2336</v>
      </c>
      <c r="F73" s="20">
        <v>23220</v>
      </c>
      <c r="G73" s="21">
        <v>1.5854359197531309E-4</v>
      </c>
      <c r="I73" s="21">
        <v>4.2728984913327217E-3</v>
      </c>
      <c r="J73" s="19">
        <v>25016</v>
      </c>
      <c r="K73" s="21">
        <v>7.7330614702539213E-2</v>
      </c>
      <c r="L73" s="21">
        <v>7.4577479488151299E-2</v>
      </c>
      <c r="M73" s="19">
        <v>25016</v>
      </c>
      <c r="N73" s="21">
        <v>7.7330614702539213E-2</v>
      </c>
      <c r="O73" s="21">
        <v>7.4577479488151299E-2</v>
      </c>
      <c r="P73" s="21">
        <v>-2.0979525880604477E-3</v>
      </c>
      <c r="R73" s="110"/>
      <c r="S73" s="111"/>
      <c r="U73" s="19">
        <v>107018</v>
      </c>
      <c r="V73" s="19">
        <v>107292</v>
      </c>
      <c r="X73" s="19">
        <v>23216.674770830177</v>
      </c>
      <c r="Y73" s="19">
        <v>23180.798441442526</v>
      </c>
      <c r="Z73" s="19">
        <v>25068.592718973803</v>
      </c>
      <c r="AA73" s="19">
        <v>85055.646869403252</v>
      </c>
    </row>
    <row r="74" spans="1:27" x14ac:dyDescent="0.2">
      <c r="A74" s="18" t="s">
        <v>151</v>
      </c>
      <c r="B74" s="18" t="s">
        <v>152</v>
      </c>
      <c r="D74" s="19">
        <v>55156</v>
      </c>
      <c r="E74" s="20">
        <v>415</v>
      </c>
      <c r="F74" s="20">
        <v>55571</v>
      </c>
      <c r="G74" s="21">
        <v>4.6077293560537136E-2</v>
      </c>
      <c r="I74" s="21">
        <v>5.000159774475077E-2</v>
      </c>
      <c r="J74" s="19">
        <v>60010</v>
      </c>
      <c r="K74" s="21">
        <v>7.9875425994577975E-2</v>
      </c>
      <c r="L74" s="21">
        <v>7.4593045876834241E-2</v>
      </c>
      <c r="M74" s="19">
        <v>60010</v>
      </c>
      <c r="N74" s="21">
        <v>7.9875425994577975E-2</v>
      </c>
      <c r="O74" s="21">
        <v>7.4593045876834241E-2</v>
      </c>
      <c r="P74" s="21">
        <v>4.3355769352948492E-2</v>
      </c>
      <c r="R74" s="110"/>
      <c r="S74" s="111"/>
      <c r="U74" s="19">
        <v>218209</v>
      </c>
      <c r="V74" s="19">
        <v>219282</v>
      </c>
      <c r="X74" s="19">
        <v>53123.440392154371</v>
      </c>
      <c r="Y74" s="19">
        <v>53185.05847885093</v>
      </c>
      <c r="Z74" s="19">
        <v>57516.335043813517</v>
      </c>
      <c r="AA74" s="19">
        <v>195148.13366472634</v>
      </c>
    </row>
    <row r="75" spans="1:27" x14ac:dyDescent="0.2">
      <c r="A75" s="18" t="s">
        <v>153</v>
      </c>
      <c r="B75" s="18" t="s">
        <v>154</v>
      </c>
      <c r="D75" s="19">
        <v>65578</v>
      </c>
      <c r="E75" s="20">
        <v>3136</v>
      </c>
      <c r="F75" s="20">
        <v>68714</v>
      </c>
      <c r="G75" s="21">
        <v>3.6518217542566678E-2</v>
      </c>
      <c r="I75" s="21">
        <v>3.9413855528734887E-2</v>
      </c>
      <c r="J75" s="19">
        <v>74083</v>
      </c>
      <c r="K75" s="21">
        <v>7.8134451767327473E-2</v>
      </c>
      <c r="L75" s="21">
        <v>7.4594263799740546E-2</v>
      </c>
      <c r="M75" s="19">
        <v>74083</v>
      </c>
      <c r="N75" s="21">
        <v>7.8134451767327473E-2</v>
      </c>
      <c r="O75" s="21">
        <v>7.4594263799740546E-2</v>
      </c>
      <c r="P75" s="21">
        <v>3.2836211266177084E-2</v>
      </c>
      <c r="R75" s="110"/>
      <c r="S75" s="111"/>
      <c r="U75" s="19">
        <v>263907</v>
      </c>
      <c r="V75" s="19">
        <v>264777</v>
      </c>
      <c r="X75" s="19">
        <v>66293.15635496148</v>
      </c>
      <c r="Y75" s="19">
        <v>66326.264904416137</v>
      </c>
      <c r="Z75" s="19">
        <v>71727.733005391041</v>
      </c>
      <c r="AA75" s="19">
        <v>243366.22313193502</v>
      </c>
    </row>
    <row r="76" spans="1:27" x14ac:dyDescent="0.2">
      <c r="A76" s="18" t="s">
        <v>155</v>
      </c>
      <c r="B76" s="18" t="s">
        <v>156</v>
      </c>
      <c r="D76" s="19">
        <v>93745</v>
      </c>
      <c r="E76" s="20">
        <v>3270</v>
      </c>
      <c r="F76" s="20">
        <v>97015</v>
      </c>
      <c r="G76" s="21">
        <v>5.2690444943952475E-3</v>
      </c>
      <c r="I76" s="21">
        <v>7.6792539058958553E-3</v>
      </c>
      <c r="J76" s="19">
        <v>104361</v>
      </c>
      <c r="K76" s="21">
        <v>7.5716867318203818E-2</v>
      </c>
      <c r="L76" s="21">
        <v>7.4600786892494719E-2</v>
      </c>
      <c r="M76" s="19">
        <v>104361</v>
      </c>
      <c r="N76" s="21">
        <v>7.5716867318203818E-2</v>
      </c>
      <c r="O76" s="21">
        <v>7.4600786892494719E-2</v>
      </c>
      <c r="P76" s="21">
        <v>1.3085115184374718E-3</v>
      </c>
      <c r="R76" s="110"/>
      <c r="S76" s="111"/>
      <c r="U76" s="19">
        <v>336408</v>
      </c>
      <c r="V76" s="19">
        <v>336758</v>
      </c>
      <c r="X76" s="19">
        <v>96506.806365077646</v>
      </c>
      <c r="Y76" s="19">
        <v>96375.969581155689</v>
      </c>
      <c r="Z76" s="19">
        <v>104224.62088306971</v>
      </c>
      <c r="AA76" s="19">
        <v>353625.45669419202</v>
      </c>
    </row>
    <row r="77" spans="1:27" ht="25.5" customHeight="1" x14ac:dyDescent="0.2">
      <c r="A77" s="22" t="s">
        <v>157</v>
      </c>
      <c r="B77" s="22" t="s">
        <v>158</v>
      </c>
      <c r="C77" s="54"/>
      <c r="D77" s="24">
        <v>744794</v>
      </c>
      <c r="E77" s="25">
        <v>20595</v>
      </c>
      <c r="F77" s="25">
        <v>765389</v>
      </c>
      <c r="G77" s="26">
        <v>2.3761224410608239E-2</v>
      </c>
      <c r="H77" s="23"/>
      <c r="I77" s="26">
        <v>2.7716076246135701E-2</v>
      </c>
      <c r="J77" s="24">
        <v>825399</v>
      </c>
      <c r="K77" s="26">
        <v>7.8405237102573633E-2</v>
      </c>
      <c r="L77" s="26">
        <v>7.4739538472886391E-2</v>
      </c>
      <c r="M77" s="24">
        <v>825399</v>
      </c>
      <c r="N77" s="26">
        <v>7.8405237102573633E-2</v>
      </c>
      <c r="O77" s="26">
        <v>7.4739538472886391E-2</v>
      </c>
      <c r="P77" s="26">
        <v>2.1350516130637764E-2</v>
      </c>
      <c r="Q77" s="23"/>
      <c r="R77" s="109"/>
      <c r="S77" s="112"/>
      <c r="T77" s="23"/>
      <c r="U77" s="24">
        <v>2627169</v>
      </c>
      <c r="V77" s="24">
        <v>2636129</v>
      </c>
      <c r="W77" s="23"/>
      <c r="X77" s="24">
        <v>747624.0675261711</v>
      </c>
      <c r="Y77" s="24">
        <v>747287.23170714721</v>
      </c>
      <c r="Z77" s="24">
        <v>808144.69368166046</v>
      </c>
      <c r="AA77" s="24">
        <f>SUM(AA65:AA76)</f>
        <v>2741967.6268123267</v>
      </c>
    </row>
    <row r="78" spans="1:27" ht="25.5" customHeight="1" x14ac:dyDescent="0.2">
      <c r="A78" s="22" t="s">
        <v>159</v>
      </c>
      <c r="B78" s="22" t="s">
        <v>160</v>
      </c>
      <c r="C78" s="54"/>
      <c r="D78" s="24">
        <v>2168670</v>
      </c>
      <c r="E78" s="25">
        <v>43182</v>
      </c>
      <c r="F78" s="25">
        <v>2211852</v>
      </c>
      <c r="G78" s="26">
        <v>2.3017875712663782E-2</v>
      </c>
      <c r="H78" s="23"/>
      <c r="I78" s="26">
        <v>2.7686442495701957E-2</v>
      </c>
      <c r="J78" s="24">
        <v>2386900</v>
      </c>
      <c r="K78" s="26">
        <v>7.9141004582498509E-2</v>
      </c>
      <c r="L78" s="26">
        <v>7.480210103347229E-2</v>
      </c>
      <c r="M78" s="24">
        <v>2386900</v>
      </c>
      <c r="N78" s="26">
        <v>7.9141004582498509E-2</v>
      </c>
      <c r="O78" s="26">
        <v>7.480210103347229E-2</v>
      </c>
      <c r="P78" s="26">
        <v>2.1380518901669143E-2</v>
      </c>
      <c r="Q78" s="23"/>
      <c r="R78" s="109"/>
      <c r="S78" s="112"/>
      <c r="T78" s="23"/>
      <c r="U78" s="24">
        <v>7434401</v>
      </c>
      <c r="V78" s="24">
        <v>7464413</v>
      </c>
      <c r="W78" s="23"/>
      <c r="X78" s="24">
        <v>2162085.2158342707</v>
      </c>
      <c r="Y78" s="24">
        <v>2160951.8519763071</v>
      </c>
      <c r="Z78" s="24">
        <v>2336935.1146101044</v>
      </c>
      <c r="AA78" s="24">
        <f>AA77+AA64+AA53</f>
        <v>7929026.1760302838</v>
      </c>
    </row>
    <row r="79" spans="1:27" x14ac:dyDescent="0.2">
      <c r="A79" s="18" t="s">
        <v>161</v>
      </c>
      <c r="B79" s="18" t="s">
        <v>162</v>
      </c>
      <c r="D79" s="19">
        <v>30870</v>
      </c>
      <c r="E79" s="20">
        <v>4099</v>
      </c>
      <c r="F79" s="20">
        <v>34969</v>
      </c>
      <c r="G79" s="21">
        <v>2.2703281781564E-2</v>
      </c>
      <c r="I79" s="21">
        <v>2.3239387482597351E-2</v>
      </c>
      <c r="J79" s="19">
        <v>37633</v>
      </c>
      <c r="K79" s="21">
        <v>7.6183715867883528E-2</v>
      </c>
      <c r="L79" s="21">
        <v>7.4604747263529836E-2</v>
      </c>
      <c r="M79" s="19">
        <v>37633</v>
      </c>
      <c r="N79" s="21">
        <v>7.6183715867883528E-2</v>
      </c>
      <c r="O79" s="21">
        <v>7.4604747263529836E-2</v>
      </c>
      <c r="P79" s="21">
        <v>1.6774018173222327E-2</v>
      </c>
      <c r="R79" s="110"/>
      <c r="S79" s="111"/>
      <c r="U79" s="19">
        <v>133195</v>
      </c>
      <c r="V79" s="19">
        <v>133391</v>
      </c>
      <c r="X79" s="19">
        <v>34192.651086598264</v>
      </c>
      <c r="Y79" s="19">
        <v>34224.951123938132</v>
      </c>
      <c r="Z79" s="19">
        <v>37012.157399156386</v>
      </c>
      <c r="AA79" s="19">
        <v>125579.16692446409</v>
      </c>
    </row>
    <row r="80" spans="1:27" x14ac:dyDescent="0.2">
      <c r="A80" s="18" t="s">
        <v>163</v>
      </c>
      <c r="B80" s="18" t="s">
        <v>164</v>
      </c>
      <c r="D80" s="19">
        <v>29675</v>
      </c>
      <c r="E80" s="20">
        <v>63</v>
      </c>
      <c r="F80" s="20">
        <v>29738</v>
      </c>
      <c r="G80" s="21">
        <v>-6.5187436577289537E-2</v>
      </c>
      <c r="I80" s="21">
        <v>-6.3042260201376821E-2</v>
      </c>
      <c r="J80" s="19">
        <v>32081</v>
      </c>
      <c r="K80" s="21">
        <v>7.8776218398449283E-2</v>
      </c>
      <c r="L80" s="21">
        <v>7.4586192161173681E-2</v>
      </c>
      <c r="M80" s="19">
        <v>32081</v>
      </c>
      <c r="N80" s="21">
        <v>7.8776218398449283E-2</v>
      </c>
      <c r="O80" s="21">
        <v>7.4586192161173681E-2</v>
      </c>
      <c r="P80" s="21">
        <v>-6.897853242619667E-2</v>
      </c>
      <c r="R80" s="110"/>
      <c r="S80" s="111"/>
      <c r="U80" s="19">
        <v>142070</v>
      </c>
      <c r="V80" s="19">
        <v>142624</v>
      </c>
      <c r="X80" s="19">
        <v>31812.07465201927</v>
      </c>
      <c r="Y80" s="19">
        <v>31862.998151635857</v>
      </c>
      <c r="Z80" s="19">
        <v>34457.852066076979</v>
      </c>
      <c r="AA80" s="19">
        <v>116912.62170421332</v>
      </c>
    </row>
    <row r="81" spans="1:27" x14ac:dyDescent="0.2">
      <c r="A81" s="18" t="s">
        <v>165</v>
      </c>
      <c r="B81" s="18" t="s">
        <v>166</v>
      </c>
      <c r="D81" s="19">
        <v>63269</v>
      </c>
      <c r="E81" s="20">
        <v>5876</v>
      </c>
      <c r="F81" s="20">
        <v>69145</v>
      </c>
      <c r="G81" s="21">
        <v>5.3728293324990295E-2</v>
      </c>
      <c r="I81" s="21">
        <v>5.763911446894654E-2</v>
      </c>
      <c r="J81" s="19">
        <v>74553</v>
      </c>
      <c r="K81" s="21">
        <v>7.8207714612408719E-2</v>
      </c>
      <c r="L81" s="21">
        <v>7.4596386054304409E-2</v>
      </c>
      <c r="M81" s="19">
        <v>74553</v>
      </c>
      <c r="N81" s="21">
        <v>7.8207714612408719E-2</v>
      </c>
      <c r="O81" s="21">
        <v>7.4596386054304409E-2</v>
      </c>
      <c r="P81" s="21">
        <v>5.0948212226640255E-2</v>
      </c>
      <c r="R81" s="110"/>
      <c r="S81" s="111"/>
      <c r="U81" s="19">
        <v>218066</v>
      </c>
      <c r="V81" s="19">
        <v>218799</v>
      </c>
      <c r="X81" s="19">
        <v>65619.670887310538</v>
      </c>
      <c r="Y81" s="19">
        <v>65596.738189488155</v>
      </c>
      <c r="Z81" s="19">
        <v>70938.795206706549</v>
      </c>
      <c r="AA81" s="19">
        <v>240689.42289990431</v>
      </c>
    </row>
    <row r="82" spans="1:27" x14ac:dyDescent="0.2">
      <c r="A82" s="18" t="s">
        <v>167</v>
      </c>
      <c r="B82" s="18" t="s">
        <v>168</v>
      </c>
      <c r="D82" s="19">
        <v>55340</v>
      </c>
      <c r="E82" s="20">
        <v>-1410</v>
      </c>
      <c r="F82" s="20">
        <v>53930</v>
      </c>
      <c r="G82" s="21">
        <v>1.6865201236498928E-2</v>
      </c>
      <c r="I82" s="21">
        <v>1.7510602225321525E-2</v>
      </c>
      <c r="J82" s="19">
        <v>58014</v>
      </c>
      <c r="K82" s="21">
        <v>7.5734808358665084E-2</v>
      </c>
      <c r="L82" s="21">
        <v>7.4591481964981554E-2</v>
      </c>
      <c r="M82" s="19">
        <v>58014</v>
      </c>
      <c r="N82" s="21">
        <v>7.5734808358665084E-2</v>
      </c>
      <c r="O82" s="21">
        <v>7.4591481964981554E-2</v>
      </c>
      <c r="P82" s="21">
        <v>1.1068949276087814E-2</v>
      </c>
      <c r="R82" s="110"/>
      <c r="S82" s="111"/>
      <c r="U82" s="19">
        <v>217891</v>
      </c>
      <c r="V82" s="19">
        <v>218123</v>
      </c>
      <c r="X82" s="19">
        <v>53035.19910706165</v>
      </c>
      <c r="Y82" s="19">
        <v>53057.950930489584</v>
      </c>
      <c r="Z82" s="19">
        <v>57378.876130591561</v>
      </c>
      <c r="AA82" s="19">
        <v>194681.74702255917</v>
      </c>
    </row>
    <row r="83" spans="1:27" x14ac:dyDescent="0.2">
      <c r="A83" s="18" t="s">
        <v>169</v>
      </c>
      <c r="B83" s="18" t="s">
        <v>170</v>
      </c>
      <c r="D83" s="19">
        <v>40369</v>
      </c>
      <c r="E83" s="20">
        <v>3577</v>
      </c>
      <c r="F83" s="20">
        <v>43946</v>
      </c>
      <c r="G83" s="21">
        <v>7.651438220112583E-2</v>
      </c>
      <c r="I83" s="21">
        <v>7.9571939554560656E-2</v>
      </c>
      <c r="J83" s="19">
        <v>47372</v>
      </c>
      <c r="K83" s="21">
        <v>7.7956304709019042E-2</v>
      </c>
      <c r="L83" s="21">
        <v>7.458842074506955E-2</v>
      </c>
      <c r="M83" s="19">
        <v>47372</v>
      </c>
      <c r="N83" s="21">
        <v>7.7956304709019042E-2</v>
      </c>
      <c r="O83" s="21">
        <v>7.458842074506955E-2</v>
      </c>
      <c r="P83" s="21">
        <v>7.2734332946289504E-2</v>
      </c>
      <c r="R83" s="110"/>
      <c r="S83" s="111"/>
      <c r="U83" s="19">
        <v>149033</v>
      </c>
      <c r="V83" s="19">
        <v>149501</v>
      </c>
      <c r="X83" s="19">
        <v>40822.606178726572</v>
      </c>
      <c r="Y83" s="19">
        <v>40834.569025615405</v>
      </c>
      <c r="Z83" s="19">
        <v>44160.048341038659</v>
      </c>
      <c r="AA83" s="19">
        <v>149831.36546744764</v>
      </c>
    </row>
    <row r="84" spans="1:27" x14ac:dyDescent="0.2">
      <c r="A84" s="18" t="s">
        <v>171</v>
      </c>
      <c r="B84" s="18" t="s">
        <v>172</v>
      </c>
      <c r="D84" s="19">
        <v>88059</v>
      </c>
      <c r="E84" s="20">
        <v>5928</v>
      </c>
      <c r="F84" s="20">
        <v>93987</v>
      </c>
      <c r="G84" s="21">
        <v>1.1602822647044819E-2</v>
      </c>
      <c r="I84" s="21">
        <v>1.5699290404938671E-2</v>
      </c>
      <c r="J84" s="19">
        <v>101370</v>
      </c>
      <c r="K84" s="21">
        <v>7.855092501580252E-2</v>
      </c>
      <c r="L84" s="21">
        <v>7.4597637277760143E-2</v>
      </c>
      <c r="M84" s="19">
        <v>101370</v>
      </c>
      <c r="N84" s="21">
        <v>7.855092501580252E-2</v>
      </c>
      <c r="O84" s="21">
        <v>7.4597637277760143E-2</v>
      </c>
      <c r="P84" s="21">
        <v>9.2748856459246021E-3</v>
      </c>
      <c r="R84" s="110"/>
      <c r="S84" s="111"/>
      <c r="U84" s="19">
        <v>291169</v>
      </c>
      <c r="V84" s="19">
        <v>292240</v>
      </c>
      <c r="X84" s="19">
        <v>92909.208089236083</v>
      </c>
      <c r="Y84" s="19">
        <v>92874.912178281214</v>
      </c>
      <c r="Z84" s="19">
        <v>100438.44490901439</v>
      </c>
      <c r="AA84" s="19">
        <v>340779.27700453892</v>
      </c>
    </row>
    <row r="85" spans="1:27" ht="25.5" customHeight="1" x14ac:dyDescent="0.2">
      <c r="A85" s="22" t="s">
        <v>173</v>
      </c>
      <c r="B85" s="22" t="s">
        <v>174</v>
      </c>
      <c r="C85" s="54"/>
      <c r="D85" s="24">
        <v>307582</v>
      </c>
      <c r="E85" s="25">
        <v>18134</v>
      </c>
      <c r="F85" s="25">
        <v>325716</v>
      </c>
      <c r="G85" s="26">
        <v>2.300359039180222E-2</v>
      </c>
      <c r="H85" s="23"/>
      <c r="I85" s="26">
        <v>2.5697838403691886E-2</v>
      </c>
      <c r="J85" s="24">
        <v>351023</v>
      </c>
      <c r="K85" s="26">
        <v>7.7697991347032591E-2</v>
      </c>
      <c r="L85" s="26">
        <v>7.4662239834794253E-2</v>
      </c>
      <c r="M85" s="24">
        <v>351023</v>
      </c>
      <c r="N85" s="26">
        <v>7.7697991347032591E-2</v>
      </c>
      <c r="O85" s="26">
        <v>7.4662239834794253E-2</v>
      </c>
      <c r="P85" s="26">
        <v>1.927146455769746E-2</v>
      </c>
      <c r="Q85" s="23"/>
      <c r="R85" s="109"/>
      <c r="S85" s="112"/>
      <c r="T85" s="23"/>
      <c r="U85" s="24">
        <v>1151425</v>
      </c>
      <c r="V85" s="24">
        <v>1154678</v>
      </c>
      <c r="W85" s="23"/>
      <c r="X85" s="24">
        <v>318391.41000095237</v>
      </c>
      <c r="Y85" s="24">
        <v>318452.11959944834</v>
      </c>
      <c r="Z85" s="24">
        <v>344386.17405258457</v>
      </c>
      <c r="AA85" s="24">
        <f>SUM(AA79:AA84)</f>
        <v>1168473.6010231276</v>
      </c>
    </row>
    <row r="86" spans="1:27" x14ac:dyDescent="0.2">
      <c r="A86" s="18" t="s">
        <v>175</v>
      </c>
      <c r="B86" s="18" t="s">
        <v>176</v>
      </c>
      <c r="D86" s="19">
        <v>81930</v>
      </c>
      <c r="E86" s="20">
        <v>-6682</v>
      </c>
      <c r="F86" s="20">
        <v>75248</v>
      </c>
      <c r="G86" s="21">
        <v>-1.2439852448238975E-2</v>
      </c>
      <c r="I86" s="21">
        <v>-1.1478903816329433E-2</v>
      </c>
      <c r="J86" s="19">
        <v>81180</v>
      </c>
      <c r="K86" s="21">
        <v>7.8829699238189166E-2</v>
      </c>
      <c r="L86" s="21">
        <v>7.4592728822803211E-2</v>
      </c>
      <c r="M86" s="19">
        <v>81180</v>
      </c>
      <c r="N86" s="21">
        <v>7.8829699238189166E-2</v>
      </c>
      <c r="O86" s="21">
        <v>7.4592728822803211E-2</v>
      </c>
      <c r="P86" s="21">
        <v>-1.7735890362819973E-2</v>
      </c>
      <c r="R86" s="110"/>
      <c r="S86" s="111"/>
      <c r="U86" s="19">
        <v>310002</v>
      </c>
      <c r="V86" s="19">
        <v>311224</v>
      </c>
      <c r="X86" s="19">
        <v>76196.074435526287</v>
      </c>
      <c r="Y86" s="19">
        <v>76422.142196702989</v>
      </c>
      <c r="Z86" s="19">
        <v>82645.796790830063</v>
      </c>
      <c r="AA86" s="19">
        <v>280410.30407585873</v>
      </c>
    </row>
    <row r="87" spans="1:27" x14ac:dyDescent="0.2">
      <c r="A87" s="18" t="s">
        <v>177</v>
      </c>
      <c r="B87" s="18" t="s">
        <v>178</v>
      </c>
      <c r="D87" s="19">
        <v>46263</v>
      </c>
      <c r="E87" s="20">
        <v>2495</v>
      </c>
      <c r="F87" s="20">
        <v>48758</v>
      </c>
      <c r="G87" s="21">
        <v>1.817249438144275E-2</v>
      </c>
      <c r="I87" s="21">
        <v>2.1201852798531595E-2</v>
      </c>
      <c r="J87" s="19">
        <v>52714</v>
      </c>
      <c r="K87" s="21">
        <v>8.1133160960242146E-2</v>
      </c>
      <c r="L87" s="21">
        <v>7.4607003317614273E-2</v>
      </c>
      <c r="M87" s="19">
        <v>52714</v>
      </c>
      <c r="N87" s="21">
        <v>8.1133160960242146E-2</v>
      </c>
      <c r="O87" s="21">
        <v>7.4607003317614273E-2</v>
      </c>
      <c r="P87" s="21">
        <v>1.4751488106334643E-2</v>
      </c>
      <c r="R87" s="110"/>
      <c r="S87" s="111"/>
      <c r="U87" s="19">
        <v>186593</v>
      </c>
      <c r="V87" s="19">
        <v>187727</v>
      </c>
      <c r="X87" s="19">
        <v>47887.859278999094</v>
      </c>
      <c r="Y87" s="19">
        <v>48035.765006988848</v>
      </c>
      <c r="Z87" s="19">
        <v>51947.694206757507</v>
      </c>
      <c r="AA87" s="19">
        <v>176254.19917510962</v>
      </c>
    </row>
    <row r="88" spans="1:27" ht="25.5" customHeight="1" x14ac:dyDescent="0.2">
      <c r="A88" s="22" t="s">
        <v>179</v>
      </c>
      <c r="B88" s="22" t="s">
        <v>180</v>
      </c>
      <c r="C88" s="54"/>
      <c r="D88" s="24">
        <v>128193</v>
      </c>
      <c r="E88" s="25">
        <v>-4187</v>
      </c>
      <c r="F88" s="25">
        <v>124006</v>
      </c>
      <c r="G88" s="26">
        <v>-6.2559323437183512E-4</v>
      </c>
      <c r="H88" s="23"/>
      <c r="I88" s="26">
        <v>1.0975324914439533E-3</v>
      </c>
      <c r="J88" s="24">
        <v>133894</v>
      </c>
      <c r="K88" s="26">
        <v>7.9735398486332043E-2</v>
      </c>
      <c r="L88" s="26">
        <v>7.4638093299949748E-2</v>
      </c>
      <c r="M88" s="24">
        <v>133894</v>
      </c>
      <c r="N88" s="26">
        <v>7.9735398486332043E-2</v>
      </c>
      <c r="O88" s="26">
        <v>7.4638093299949748E-2</v>
      </c>
      <c r="P88" s="26">
        <v>-5.1970640809079205E-3</v>
      </c>
      <c r="Q88" s="23"/>
      <c r="R88" s="109"/>
      <c r="S88" s="112"/>
      <c r="T88" s="23"/>
      <c r="U88" s="24">
        <v>496595</v>
      </c>
      <c r="V88" s="24">
        <v>498950</v>
      </c>
      <c r="W88" s="23"/>
      <c r="X88" s="24">
        <v>124083.93371452538</v>
      </c>
      <c r="Y88" s="24">
        <v>124457.90720369184</v>
      </c>
      <c r="Z88" s="24">
        <v>134593.49099758756</v>
      </c>
      <c r="AA88" s="24">
        <f>SUM(AA86:AA87)</f>
        <v>456664.50325096835</v>
      </c>
    </row>
    <row r="89" spans="1:27" x14ac:dyDescent="0.2">
      <c r="A89" s="18" t="s">
        <v>181</v>
      </c>
      <c r="B89" s="18" t="s">
        <v>182</v>
      </c>
      <c r="D89" s="19">
        <v>239732</v>
      </c>
      <c r="E89" s="20">
        <v>6536</v>
      </c>
      <c r="F89" s="20">
        <v>246268</v>
      </c>
      <c r="G89" s="21">
        <v>-2.2720242869189167E-2</v>
      </c>
      <c r="I89" s="21">
        <v>-2.0178814178034798E-2</v>
      </c>
      <c r="J89" s="19">
        <v>265677</v>
      </c>
      <c r="K89" s="21">
        <v>7.881266012278032E-2</v>
      </c>
      <c r="L89" s="21">
        <v>7.4596945844288776E-2</v>
      </c>
      <c r="M89" s="19">
        <v>265677</v>
      </c>
      <c r="N89" s="21">
        <v>7.881266012278032E-2</v>
      </c>
      <c r="O89" s="21">
        <v>7.4596945844288776E-2</v>
      </c>
      <c r="P89" s="21">
        <v>-2.6376912618210957E-2</v>
      </c>
      <c r="R89" s="110"/>
      <c r="S89" s="111"/>
      <c r="U89" s="19">
        <v>1049689</v>
      </c>
      <c r="V89" s="19">
        <v>1053808</v>
      </c>
      <c r="X89" s="19">
        <v>251993.31579655071</v>
      </c>
      <c r="Y89" s="19">
        <v>252325.72577284731</v>
      </c>
      <c r="Z89" s="19">
        <v>272874.58919492475</v>
      </c>
      <c r="AA89" s="19">
        <v>925840.75055119779</v>
      </c>
    </row>
    <row r="90" spans="1:27" ht="25.5" customHeight="1" x14ac:dyDescent="0.2">
      <c r="A90" s="22" t="s">
        <v>183</v>
      </c>
      <c r="B90" s="22" t="s">
        <v>184</v>
      </c>
      <c r="C90" s="54"/>
      <c r="D90" s="24">
        <v>239732</v>
      </c>
      <c r="E90" s="25">
        <v>6536</v>
      </c>
      <c r="F90" s="25">
        <v>246268</v>
      </c>
      <c r="G90" s="26">
        <v>-2.2720242869189167E-2</v>
      </c>
      <c r="H90" s="23"/>
      <c r="I90" s="26">
        <v>-2.0178814178034798E-2</v>
      </c>
      <c r="J90" s="24">
        <v>265677</v>
      </c>
      <c r="K90" s="26">
        <v>7.881266012278032E-2</v>
      </c>
      <c r="L90" s="26">
        <v>7.4596945844288776E-2</v>
      </c>
      <c r="M90" s="24">
        <v>265677</v>
      </c>
      <c r="N90" s="26">
        <v>7.881266012278032E-2</v>
      </c>
      <c r="O90" s="26">
        <v>7.4596945844288776E-2</v>
      </c>
      <c r="P90" s="26">
        <v>-2.6376912618210957E-2</v>
      </c>
      <c r="Q90" s="23"/>
      <c r="R90" s="109"/>
      <c r="S90" s="112"/>
      <c r="T90" s="23"/>
      <c r="U90" s="24">
        <v>1049689</v>
      </c>
      <c r="V90" s="24">
        <v>1053808</v>
      </c>
      <c r="W90" s="23"/>
      <c r="X90" s="24">
        <v>251993.31579655071</v>
      </c>
      <c r="Y90" s="24">
        <v>252325.72577284731</v>
      </c>
      <c r="Z90" s="24">
        <v>272874.58919492475</v>
      </c>
      <c r="AA90" s="24">
        <f>AA89</f>
        <v>925840.75055119779</v>
      </c>
    </row>
    <row r="91" spans="1:27" x14ac:dyDescent="0.2">
      <c r="A91" s="18" t="s">
        <v>185</v>
      </c>
      <c r="B91" s="18" t="s">
        <v>186</v>
      </c>
      <c r="D91" s="19">
        <v>62060</v>
      </c>
      <c r="E91" s="20">
        <v>-2658</v>
      </c>
      <c r="F91" s="20">
        <v>59402</v>
      </c>
      <c r="G91" s="21">
        <v>-9.9521046449686512E-2</v>
      </c>
      <c r="I91" s="21">
        <v>-9.602838999746377E-2</v>
      </c>
      <c r="J91" s="19">
        <v>64097</v>
      </c>
      <c r="K91" s="21">
        <v>7.9031821488499077E-2</v>
      </c>
      <c r="L91" s="21">
        <v>7.4588990726536908E-2</v>
      </c>
      <c r="M91" s="19">
        <v>64097</v>
      </c>
      <c r="N91" s="21">
        <v>7.9031821488499077E-2</v>
      </c>
      <c r="O91" s="21">
        <v>7.4588990726536908E-2</v>
      </c>
      <c r="P91" s="21">
        <v>-0.10175333306955947</v>
      </c>
      <c r="R91" s="110"/>
      <c r="S91" s="111"/>
      <c r="U91" s="19">
        <v>250451</v>
      </c>
      <c r="V91" s="19">
        <v>251487</v>
      </c>
      <c r="X91" s="19">
        <v>65967.478465932756</v>
      </c>
      <c r="Y91" s="19">
        <v>65984.286519578265</v>
      </c>
      <c r="Z91" s="19">
        <v>71357.904637750937</v>
      </c>
      <c r="AA91" s="19">
        <v>242111.42628741663</v>
      </c>
    </row>
    <row r="92" spans="1:27" x14ac:dyDescent="0.2">
      <c r="A92" s="18" t="s">
        <v>187</v>
      </c>
      <c r="B92" s="18" t="s">
        <v>188</v>
      </c>
      <c r="D92" s="19">
        <v>60707</v>
      </c>
      <c r="E92" s="20">
        <v>3256</v>
      </c>
      <c r="F92" s="20">
        <v>63963</v>
      </c>
      <c r="G92" s="21">
        <v>-4.0065192294321039E-2</v>
      </c>
      <c r="I92" s="21">
        <v>-3.6192751964895353E-2</v>
      </c>
      <c r="J92" s="19">
        <v>69076</v>
      </c>
      <c r="K92" s="21">
        <v>7.9937158241582651E-2</v>
      </c>
      <c r="L92" s="21">
        <v>7.4592531036066001E-2</v>
      </c>
      <c r="M92" s="19">
        <v>69076</v>
      </c>
      <c r="N92" s="21">
        <v>7.9937158241582651E-2</v>
      </c>
      <c r="O92" s="21">
        <v>7.4592531036066001E-2</v>
      </c>
      <c r="P92" s="21">
        <v>-4.2293484925704616E-2</v>
      </c>
      <c r="R92" s="110"/>
      <c r="S92" s="111"/>
      <c r="U92" s="19">
        <v>237516</v>
      </c>
      <c r="V92" s="19">
        <v>238698</v>
      </c>
      <c r="X92" s="19">
        <v>66632.630203478286</v>
      </c>
      <c r="Y92" s="19">
        <v>66694.984382432289</v>
      </c>
      <c r="Z92" s="19">
        <v>72126.480203218976</v>
      </c>
      <c r="AA92" s="19">
        <v>244719.13915832798</v>
      </c>
    </row>
    <row r="93" spans="1:27" x14ac:dyDescent="0.2">
      <c r="A93" s="18" t="s">
        <v>189</v>
      </c>
      <c r="B93" s="18" t="s">
        <v>190</v>
      </c>
      <c r="D93" s="19">
        <v>28821</v>
      </c>
      <c r="E93" s="20">
        <v>6362</v>
      </c>
      <c r="F93" s="20">
        <v>35183</v>
      </c>
      <c r="G93" s="21">
        <v>-6.8572758730840788E-2</v>
      </c>
      <c r="I93" s="21">
        <v>-6.3079320441349673E-2</v>
      </c>
      <c r="J93" s="19">
        <v>38085</v>
      </c>
      <c r="K93" s="21">
        <v>8.2494177448464878E-2</v>
      </c>
      <c r="L93" s="21">
        <v>7.4607396384815505E-2</v>
      </c>
      <c r="M93" s="19">
        <v>38085</v>
      </c>
      <c r="N93" s="21">
        <v>8.2494177448464878E-2</v>
      </c>
      <c r="O93" s="21">
        <v>7.4607396384815505E-2</v>
      </c>
      <c r="P93" s="21">
        <v>-6.8996987251516373E-2</v>
      </c>
      <c r="R93" s="110"/>
      <c r="S93" s="111"/>
      <c r="U93" s="19">
        <v>167158</v>
      </c>
      <c r="V93" s="19">
        <v>168385</v>
      </c>
      <c r="X93" s="19">
        <v>37772.824025845061</v>
      </c>
      <c r="Y93" s="19">
        <v>37826.948638685812</v>
      </c>
      <c r="Z93" s="19">
        <v>40907.493830300744</v>
      </c>
      <c r="AA93" s="19">
        <v>138795.71895190069</v>
      </c>
    </row>
    <row r="94" spans="1:27" x14ac:dyDescent="0.2">
      <c r="A94" s="18" t="s">
        <v>191</v>
      </c>
      <c r="B94" s="18" t="s">
        <v>192</v>
      </c>
      <c r="D94" s="19">
        <v>29371</v>
      </c>
      <c r="E94" s="20">
        <v>1292</v>
      </c>
      <c r="F94" s="20">
        <v>30663</v>
      </c>
      <c r="G94" s="21">
        <v>-4.8327925094964086E-2</v>
      </c>
      <c r="I94" s="21">
        <v>-4.4581818107498727E-2</v>
      </c>
      <c r="J94" s="19">
        <v>33184</v>
      </c>
      <c r="K94" s="21">
        <v>8.2200376741802028E-2</v>
      </c>
      <c r="L94" s="21">
        <v>7.4586647797836747E-2</v>
      </c>
      <c r="M94" s="19">
        <v>33184</v>
      </c>
      <c r="N94" s="21">
        <v>8.2200376741802028E-2</v>
      </c>
      <c r="O94" s="21">
        <v>7.4586647797836747E-2</v>
      </c>
      <c r="P94" s="21">
        <v>-5.0634647398554389E-2</v>
      </c>
      <c r="R94" s="110"/>
      <c r="S94" s="111"/>
      <c r="U94" s="19">
        <v>133650</v>
      </c>
      <c r="V94" s="19">
        <v>134597</v>
      </c>
      <c r="X94" s="19">
        <v>32220.607759019906</v>
      </c>
      <c r="Y94" s="19">
        <v>32321.670081631557</v>
      </c>
      <c r="Z94" s="19">
        <v>34953.877249753627</v>
      </c>
      <c r="AA94" s="19">
        <v>118595.59383328698</v>
      </c>
    </row>
    <row r="95" spans="1:27" ht="25.5" customHeight="1" x14ac:dyDescent="0.2">
      <c r="A95" s="22" t="s">
        <v>193</v>
      </c>
      <c r="B95" s="22" t="s">
        <v>194</v>
      </c>
      <c r="C95" s="54"/>
      <c r="D95" s="24">
        <v>180959</v>
      </c>
      <c r="E95" s="25">
        <v>8252</v>
      </c>
      <c r="F95" s="25">
        <v>189211</v>
      </c>
      <c r="G95" s="26">
        <v>-6.6054146975997652E-2</v>
      </c>
      <c r="H95" s="23"/>
      <c r="I95" s="26">
        <v>-6.1940632269287699E-2</v>
      </c>
      <c r="J95" s="24">
        <v>204442</v>
      </c>
      <c r="K95" s="26">
        <v>8.0495167248102684E-2</v>
      </c>
      <c r="L95" s="26">
        <v>7.4514113299849472E-2</v>
      </c>
      <c r="M95" s="24">
        <v>204442</v>
      </c>
      <c r="N95" s="26">
        <v>8.0495167248102684E-2</v>
      </c>
      <c r="O95" s="26">
        <v>7.4514113299849472E-2</v>
      </c>
      <c r="P95" s="26">
        <v>-6.794640661472573E-2</v>
      </c>
      <c r="Q95" s="23"/>
      <c r="R95" s="109"/>
      <c r="S95" s="112"/>
      <c r="T95" s="23"/>
      <c r="U95" s="24">
        <v>788776</v>
      </c>
      <c r="V95" s="24">
        <v>793167</v>
      </c>
      <c r="W95" s="23"/>
      <c r="X95" s="24">
        <v>202593.54045427602</v>
      </c>
      <c r="Y95" s="24">
        <v>202827.88962232793</v>
      </c>
      <c r="Z95" s="24">
        <v>219345.75592102431</v>
      </c>
      <c r="AA95" s="24">
        <f>SUM(AA91:AA94)</f>
        <v>744221.87823093229</v>
      </c>
    </row>
    <row r="96" spans="1:27" x14ac:dyDescent="0.2">
      <c r="A96" s="18" t="s">
        <v>195</v>
      </c>
      <c r="B96" s="18" t="s">
        <v>196</v>
      </c>
      <c r="D96" s="19">
        <v>49775</v>
      </c>
      <c r="E96" s="20">
        <v>38</v>
      </c>
      <c r="F96" s="20">
        <v>49813</v>
      </c>
      <c r="G96" s="21">
        <v>-5.9673125898950241E-2</v>
      </c>
      <c r="I96" s="21">
        <v>-5.5499883586576426E-2</v>
      </c>
      <c r="J96" s="19">
        <v>53864</v>
      </c>
      <c r="K96" s="21">
        <v>8.1321036108813027E-2</v>
      </c>
      <c r="L96" s="21">
        <v>7.4605001936565607E-2</v>
      </c>
      <c r="M96" s="19">
        <v>53864</v>
      </c>
      <c r="N96" s="21">
        <v>8.1321036108813027E-2</v>
      </c>
      <c r="O96" s="21">
        <v>7.4605001936565607E-2</v>
      </c>
      <c r="P96" s="21">
        <v>-6.1467513982878863E-2</v>
      </c>
      <c r="R96" s="110"/>
      <c r="S96" s="111"/>
      <c r="U96" s="19">
        <v>193960</v>
      </c>
      <c r="V96" s="19">
        <v>195173</v>
      </c>
      <c r="X96" s="19">
        <v>52974.28471556391</v>
      </c>
      <c r="Y96" s="19">
        <v>53069.833848266615</v>
      </c>
      <c r="Z96" s="19">
        <v>57391.726767588298</v>
      </c>
      <c r="AA96" s="19">
        <v>194725.34816342473</v>
      </c>
    </row>
    <row r="97" spans="1:27" x14ac:dyDescent="0.2">
      <c r="A97" s="18" t="s">
        <v>197</v>
      </c>
      <c r="B97" s="18" t="s">
        <v>198</v>
      </c>
      <c r="D97" s="19">
        <v>28964</v>
      </c>
      <c r="E97" s="20">
        <v>1422</v>
      </c>
      <c r="F97" s="20">
        <v>30386</v>
      </c>
      <c r="G97" s="21">
        <v>-3.8837244035404561E-2</v>
      </c>
      <c r="I97" s="21">
        <v>-3.4668444800388998E-2</v>
      </c>
      <c r="J97" s="19">
        <v>32888</v>
      </c>
      <c r="K97" s="21">
        <v>8.2352567746217797E-2</v>
      </c>
      <c r="L97" s="21">
        <v>7.4609961530559543E-2</v>
      </c>
      <c r="M97" s="19">
        <v>32888</v>
      </c>
      <c r="N97" s="21">
        <v>8.2352567746217797E-2</v>
      </c>
      <c r="O97" s="21">
        <v>7.4609961530559543E-2</v>
      </c>
      <c r="P97" s="21">
        <v>-4.0763267255290669E-2</v>
      </c>
      <c r="R97" s="110"/>
      <c r="S97" s="111"/>
      <c r="U97" s="19">
        <v>135028</v>
      </c>
      <c r="V97" s="19">
        <v>136001</v>
      </c>
      <c r="X97" s="19">
        <v>31613.44160385356</v>
      </c>
      <c r="Y97" s="19">
        <v>31703.710879358554</v>
      </c>
      <c r="Z97" s="19">
        <v>34285.59278156083</v>
      </c>
      <c r="AA97" s="19">
        <v>116328.16030113296</v>
      </c>
    </row>
    <row r="98" spans="1:27" x14ac:dyDescent="0.2">
      <c r="A98" s="18" t="s">
        <v>199</v>
      </c>
      <c r="B98" s="18" t="s">
        <v>200</v>
      </c>
      <c r="D98" s="19">
        <v>116009</v>
      </c>
      <c r="E98" s="20">
        <v>5519</v>
      </c>
      <c r="F98" s="20">
        <v>121528</v>
      </c>
      <c r="G98" s="21">
        <v>8.3886019787566823E-3</v>
      </c>
      <c r="I98" s="21">
        <v>1.381194491681037E-2</v>
      </c>
      <c r="J98" s="19">
        <v>131341</v>
      </c>
      <c r="K98" s="21">
        <v>8.07442407403407E-2</v>
      </c>
      <c r="L98" s="21">
        <v>7.4596132423493611E-2</v>
      </c>
      <c r="M98" s="19">
        <v>131341</v>
      </c>
      <c r="N98" s="21">
        <v>8.07442407403407E-2</v>
      </c>
      <c r="O98" s="21">
        <v>7.4596132423493611E-2</v>
      </c>
      <c r="P98" s="21">
        <v>7.3980670656328407E-3</v>
      </c>
      <c r="R98" s="110"/>
      <c r="S98" s="111"/>
      <c r="U98" s="19">
        <v>379334</v>
      </c>
      <c r="V98" s="19">
        <v>381504</v>
      </c>
      <c r="X98" s="19">
        <v>120517.3186408351</v>
      </c>
      <c r="Y98" s="19">
        <v>120558.4460776341</v>
      </c>
      <c r="Z98" s="19">
        <v>130376.46615957128</v>
      </c>
      <c r="AA98" s="19">
        <v>442356.48925581743</v>
      </c>
    </row>
    <row r="99" spans="1:27" x14ac:dyDescent="0.2">
      <c r="A99" s="18" t="s">
        <v>201</v>
      </c>
      <c r="B99" s="18" t="s">
        <v>202</v>
      </c>
      <c r="D99" s="19">
        <v>36955</v>
      </c>
      <c r="E99" s="20">
        <v>5356</v>
      </c>
      <c r="F99" s="20">
        <v>42311</v>
      </c>
      <c r="G99" s="21">
        <v>4.9299875009523264E-2</v>
      </c>
      <c r="I99" s="21">
        <v>5.4808700299323609E-2</v>
      </c>
      <c r="J99" s="19">
        <v>45768</v>
      </c>
      <c r="K99" s="21">
        <v>8.1706238907065964E-2</v>
      </c>
      <c r="L99" s="21">
        <v>7.4603422796557517E-2</v>
      </c>
      <c r="M99" s="19">
        <v>45768</v>
      </c>
      <c r="N99" s="21">
        <v>8.1706238907065964E-2</v>
      </c>
      <c r="O99" s="21">
        <v>7.4603422796557517E-2</v>
      </c>
      <c r="P99" s="21">
        <v>4.8142567469584119E-2</v>
      </c>
      <c r="R99" s="110"/>
      <c r="S99" s="111"/>
      <c r="U99" s="19">
        <v>152472</v>
      </c>
      <c r="V99" s="19">
        <v>153480</v>
      </c>
      <c r="X99" s="19">
        <v>40323.013299367834</v>
      </c>
      <c r="Y99" s="19">
        <v>40377.554493121199</v>
      </c>
      <c r="Z99" s="19">
        <v>43665.815529744847</v>
      </c>
      <c r="AA99" s="19">
        <v>148154.47470856344</v>
      </c>
    </row>
    <row r="100" spans="1:27" x14ac:dyDescent="0.2">
      <c r="A100" s="18" t="s">
        <v>203</v>
      </c>
      <c r="B100" s="18" t="s">
        <v>204</v>
      </c>
      <c r="D100" s="19">
        <v>23025</v>
      </c>
      <c r="E100" s="20">
        <v>3418</v>
      </c>
      <c r="F100" s="20">
        <v>26443</v>
      </c>
      <c r="G100" s="21">
        <v>1.4845980253481272E-2</v>
      </c>
      <c r="I100" s="21">
        <v>2.0039110344268529E-2</v>
      </c>
      <c r="J100" s="19">
        <v>28566</v>
      </c>
      <c r="K100" s="21">
        <v>8.0298206211151246E-2</v>
      </c>
      <c r="L100" s="21">
        <v>7.4589845464812621E-2</v>
      </c>
      <c r="M100" s="19">
        <v>28566</v>
      </c>
      <c r="N100" s="21">
        <v>8.0298206211151246E-2</v>
      </c>
      <c r="O100" s="21">
        <v>7.4589845464812621E-2</v>
      </c>
      <c r="P100" s="21">
        <v>1.3579906335997372E-2</v>
      </c>
      <c r="R100" s="110"/>
      <c r="S100" s="111"/>
      <c r="U100" s="19">
        <v>94123</v>
      </c>
      <c r="V100" s="19">
        <v>94623</v>
      </c>
      <c r="X100" s="19">
        <v>26055.873737999023</v>
      </c>
      <c r="Y100" s="19">
        <v>26060.927961921618</v>
      </c>
      <c r="Z100" s="19">
        <v>28183.273781801367</v>
      </c>
      <c r="AA100" s="19">
        <v>95623.500261116234</v>
      </c>
    </row>
    <row r="101" spans="1:27" x14ac:dyDescent="0.2">
      <c r="A101" s="18" t="s">
        <v>205</v>
      </c>
      <c r="B101" s="18" t="s">
        <v>206</v>
      </c>
      <c r="D101" s="19">
        <v>26738</v>
      </c>
      <c r="E101" s="20">
        <v>5803</v>
      </c>
      <c r="F101" s="20">
        <v>32541</v>
      </c>
      <c r="G101" s="21">
        <v>2.971397335486059E-2</v>
      </c>
      <c r="I101" s="21">
        <v>3.4397176958017806E-2</v>
      </c>
      <c r="J101" s="19">
        <v>35211</v>
      </c>
      <c r="K101" s="21">
        <v>8.2052162060606948E-2</v>
      </c>
      <c r="L101" s="21">
        <v>7.4583295237099057E-2</v>
      </c>
      <c r="M101" s="19">
        <v>35211</v>
      </c>
      <c r="N101" s="21">
        <v>8.2052162060606948E-2</v>
      </c>
      <c r="O101" s="21">
        <v>7.4583295237099057E-2</v>
      </c>
      <c r="P101" s="21">
        <v>2.7840787914661602E-2</v>
      </c>
      <c r="R101" s="110"/>
      <c r="S101" s="111"/>
      <c r="U101" s="19">
        <v>127118</v>
      </c>
      <c r="V101" s="19">
        <v>128002</v>
      </c>
      <c r="X101" s="19">
        <v>31601.926302992186</v>
      </c>
      <c r="Y101" s="19">
        <v>31677.50350635386</v>
      </c>
      <c r="Z101" s="19">
        <v>34257.251136567524</v>
      </c>
      <c r="AA101" s="19">
        <v>116231.99946054359</v>
      </c>
    </row>
    <row r="102" spans="1:27" ht="25.5" customHeight="1" x14ac:dyDescent="0.2">
      <c r="A102" s="22" t="s">
        <v>207</v>
      </c>
      <c r="B102" s="22" t="s">
        <v>208</v>
      </c>
      <c r="C102" s="54"/>
      <c r="D102" s="24">
        <v>281466</v>
      </c>
      <c r="E102" s="25">
        <v>21556</v>
      </c>
      <c r="F102" s="25">
        <v>303022</v>
      </c>
      <c r="G102" s="26">
        <v>-2.1177164630636902E-4</v>
      </c>
      <c r="H102" s="23"/>
      <c r="I102" s="26">
        <v>4.8215696162972055E-3</v>
      </c>
      <c r="J102" s="24">
        <v>327638</v>
      </c>
      <c r="K102" s="26">
        <v>8.123619152956163E-2</v>
      </c>
      <c r="L102" s="26">
        <v>7.4536249261609289E-2</v>
      </c>
      <c r="M102" s="24">
        <v>327638</v>
      </c>
      <c r="N102" s="26">
        <v>8.123619152956163E-2</v>
      </c>
      <c r="O102" s="26">
        <v>7.4536249261609289E-2</v>
      </c>
      <c r="P102" s="26">
        <v>-1.5910712948244976E-3</v>
      </c>
      <c r="Q102" s="23"/>
      <c r="R102" s="109"/>
      <c r="S102" s="112"/>
      <c r="T102" s="23"/>
      <c r="U102" s="24">
        <v>1082036</v>
      </c>
      <c r="V102" s="24">
        <v>1088783</v>
      </c>
      <c r="W102" s="23"/>
      <c r="X102" s="24">
        <v>303085.85830061161</v>
      </c>
      <c r="Y102" s="24">
        <v>303447.97676665598</v>
      </c>
      <c r="Z102" s="24">
        <v>328160.12615683413</v>
      </c>
      <c r="AA102" s="24">
        <f>SUM(AA96:AA101)</f>
        <v>1113419.9721505984</v>
      </c>
    </row>
    <row r="103" spans="1:27" x14ac:dyDescent="0.2">
      <c r="A103" s="18" t="s">
        <v>209</v>
      </c>
      <c r="B103" s="18" t="s">
        <v>210</v>
      </c>
      <c r="D103" s="19">
        <v>74692</v>
      </c>
      <c r="E103" s="20">
        <v>6489</v>
      </c>
      <c r="F103" s="20">
        <v>81181</v>
      </c>
      <c r="G103" s="21">
        <v>-1.7208431688079395E-2</v>
      </c>
      <c r="I103" s="21">
        <v>-1.374368371820045E-2</v>
      </c>
      <c r="J103" s="19">
        <v>87674</v>
      </c>
      <c r="K103" s="21">
        <v>7.9978621208108835E-2</v>
      </c>
      <c r="L103" s="21">
        <v>7.4593565989620192E-2</v>
      </c>
      <c r="M103" s="19">
        <v>87674</v>
      </c>
      <c r="N103" s="21">
        <v>7.9978621208108835E-2</v>
      </c>
      <c r="O103" s="21">
        <v>7.4593565989620192E-2</v>
      </c>
      <c r="P103" s="21">
        <v>-1.9985571529828383E-2</v>
      </c>
      <c r="R103" s="110"/>
      <c r="S103" s="111"/>
      <c r="U103" s="19">
        <v>331538</v>
      </c>
      <c r="V103" s="19">
        <v>333199</v>
      </c>
      <c r="X103" s="19">
        <v>82602.699538898785</v>
      </c>
      <c r="Y103" s="19">
        <v>82725.002229753489</v>
      </c>
      <c r="Z103" s="19">
        <v>89461.948164234098</v>
      </c>
      <c r="AA103" s="19">
        <v>303536.93789706449</v>
      </c>
    </row>
    <row r="104" spans="1:27" x14ac:dyDescent="0.2">
      <c r="A104" s="18" t="s">
        <v>211</v>
      </c>
      <c r="B104" s="18" t="s">
        <v>212</v>
      </c>
      <c r="D104" s="19">
        <v>99713</v>
      </c>
      <c r="E104" s="20">
        <v>3253</v>
      </c>
      <c r="F104" s="20">
        <v>102966</v>
      </c>
      <c r="G104" s="21">
        <v>-7.5639444892228958E-2</v>
      </c>
      <c r="I104" s="21">
        <v>-6.8810193977581591E-2</v>
      </c>
      <c r="J104" s="19">
        <v>111581</v>
      </c>
      <c r="K104" s="21">
        <v>8.3665005487218336E-2</v>
      </c>
      <c r="L104" s="21">
        <v>7.4594122241812499E-2</v>
      </c>
      <c r="M104" s="19">
        <v>111581</v>
      </c>
      <c r="N104" s="21">
        <v>8.3665005487218336E-2</v>
      </c>
      <c r="O104" s="21">
        <v>7.4594122241812499E-2</v>
      </c>
      <c r="P104" s="21">
        <v>-7.4703094045555862E-2</v>
      </c>
      <c r="R104" s="110"/>
      <c r="S104" s="111"/>
      <c r="U104" s="19">
        <v>406179</v>
      </c>
      <c r="V104" s="19">
        <v>409608</v>
      </c>
      <c r="X104" s="19">
        <v>111391.94714422862</v>
      </c>
      <c r="Y104" s="19">
        <v>111508.3977471769</v>
      </c>
      <c r="Z104" s="19">
        <v>120589.40139317137</v>
      </c>
      <c r="AA104" s="19">
        <v>409149.79377072013</v>
      </c>
    </row>
    <row r="105" spans="1:27" x14ac:dyDescent="0.2">
      <c r="A105" s="18" t="s">
        <v>213</v>
      </c>
      <c r="B105" s="18" t="s">
        <v>214</v>
      </c>
      <c r="D105" s="19">
        <v>81222</v>
      </c>
      <c r="E105" s="20">
        <v>10604</v>
      </c>
      <c r="F105" s="20">
        <v>91826</v>
      </c>
      <c r="G105" s="21">
        <v>-4.2355421262955328E-2</v>
      </c>
      <c r="I105" s="21">
        <v>-3.6444486905238271E-2</v>
      </c>
      <c r="J105" s="19">
        <v>99536</v>
      </c>
      <c r="K105" s="21">
        <v>8.3962820056799892E-2</v>
      </c>
      <c r="L105" s="21">
        <v>7.4592838714071741E-2</v>
      </c>
      <c r="M105" s="19">
        <v>99536</v>
      </c>
      <c r="N105" s="21">
        <v>8.3962820056799892E-2</v>
      </c>
      <c r="O105" s="21">
        <v>7.4592838714071741E-2</v>
      </c>
      <c r="P105" s="21">
        <v>-4.2543352287964575E-2</v>
      </c>
      <c r="R105" s="110"/>
      <c r="S105" s="111"/>
      <c r="U105" s="19">
        <v>392938</v>
      </c>
      <c r="V105" s="19">
        <v>396364</v>
      </c>
      <c r="X105" s="19">
        <v>95887.378046009297</v>
      </c>
      <c r="Y105" s="19">
        <v>96130.123743545468</v>
      </c>
      <c r="Z105" s="19">
        <v>103958.75389016719</v>
      </c>
      <c r="AA105" s="19">
        <v>352723.39213412476</v>
      </c>
    </row>
    <row r="106" spans="1:27" ht="25.5" customHeight="1" x14ac:dyDescent="0.2">
      <c r="A106" s="22" t="s">
        <v>215</v>
      </c>
      <c r="B106" s="22" t="s">
        <v>216</v>
      </c>
      <c r="C106" s="54"/>
      <c r="D106" s="24">
        <v>255627</v>
      </c>
      <c r="E106" s="25">
        <v>20347</v>
      </c>
      <c r="F106" s="25">
        <v>275974</v>
      </c>
      <c r="G106" s="26">
        <v>-4.7979650561827403E-2</v>
      </c>
      <c r="H106" s="23"/>
      <c r="I106" s="26">
        <v>-4.2399438583452409E-2</v>
      </c>
      <c r="J106" s="24">
        <v>298791</v>
      </c>
      <c r="K106" s="26">
        <v>8.2679700665127864E-2</v>
      </c>
      <c r="L106" s="26">
        <v>7.4585711607546346E-2</v>
      </c>
      <c r="M106" s="24">
        <v>298791</v>
      </c>
      <c r="N106" s="26">
        <v>8.2679700665127864E-2</v>
      </c>
      <c r="O106" s="26">
        <v>7.4585711607546346E-2</v>
      </c>
      <c r="P106" s="26">
        <v>-4.8466922817066882E-2</v>
      </c>
      <c r="Q106" s="23"/>
      <c r="R106" s="109"/>
      <c r="S106" s="112"/>
      <c r="T106" s="23"/>
      <c r="U106" s="24">
        <v>1130655</v>
      </c>
      <c r="V106" s="24">
        <v>1139171</v>
      </c>
      <c r="W106" s="23"/>
      <c r="X106" s="24">
        <v>289882.02472913667</v>
      </c>
      <c r="Y106" s="24">
        <v>290363.52372047585</v>
      </c>
      <c r="Z106" s="24">
        <v>314010.10344757268</v>
      </c>
      <c r="AA106" s="24">
        <f>SUM(AA103:AA105)</f>
        <v>1065410.1238019094</v>
      </c>
    </row>
    <row r="107" spans="1:27" x14ac:dyDescent="0.2">
      <c r="A107" s="18" t="s">
        <v>217</v>
      </c>
      <c r="B107" s="18" t="s">
        <v>218</v>
      </c>
      <c r="D107" s="19">
        <v>86180</v>
      </c>
      <c r="E107" s="20">
        <v>-5952</v>
      </c>
      <c r="F107" s="20">
        <v>80228</v>
      </c>
      <c r="G107" s="21">
        <v>-4.524586064941416E-2</v>
      </c>
      <c r="I107" s="21">
        <v>-4.1094170452474876E-2</v>
      </c>
      <c r="J107" s="19">
        <v>86442</v>
      </c>
      <c r="K107" s="21">
        <v>7.7458012641476337E-2</v>
      </c>
      <c r="L107" s="21">
        <v>7.4593708496786038E-2</v>
      </c>
      <c r="M107" s="19">
        <v>86442</v>
      </c>
      <c r="N107" s="21">
        <v>7.7458012641476337E-2</v>
      </c>
      <c r="O107" s="21">
        <v>7.4593708496786038E-2</v>
      </c>
      <c r="P107" s="21">
        <v>-4.7162834234262818E-2</v>
      </c>
      <c r="R107" s="110"/>
      <c r="S107" s="111"/>
      <c r="U107" s="19">
        <v>319480</v>
      </c>
      <c r="V107" s="19">
        <v>320332</v>
      </c>
      <c r="X107" s="19">
        <v>84029.717102496943</v>
      </c>
      <c r="Y107" s="19">
        <v>83888.910512798713</v>
      </c>
      <c r="Z107" s="19">
        <v>90720.642629983719</v>
      </c>
      <c r="AA107" s="19">
        <v>307807.58336948627</v>
      </c>
    </row>
    <row r="108" spans="1:27" x14ac:dyDescent="0.2">
      <c r="A108" s="18" t="s">
        <v>219</v>
      </c>
      <c r="B108" s="18" t="s">
        <v>220</v>
      </c>
      <c r="D108" s="19">
        <v>179919</v>
      </c>
      <c r="E108" s="20">
        <v>-17282</v>
      </c>
      <c r="F108" s="20">
        <v>162637</v>
      </c>
      <c r="G108" s="21">
        <v>-3.0762767855012529E-2</v>
      </c>
      <c r="I108" s="21">
        <v>-2.4382655373511697E-2</v>
      </c>
      <c r="J108" s="19">
        <v>176107</v>
      </c>
      <c r="K108" s="21">
        <v>8.2822570560699305E-2</v>
      </c>
      <c r="L108" s="21">
        <v>7.4597822412240111E-2</v>
      </c>
      <c r="M108" s="19">
        <v>176107</v>
      </c>
      <c r="N108" s="21">
        <v>8.2822570560699305E-2</v>
      </c>
      <c r="O108" s="21">
        <v>7.4597822412240111E-2</v>
      </c>
      <c r="P108" s="21">
        <v>-3.055337059421348E-2</v>
      </c>
      <c r="R108" s="110"/>
      <c r="S108" s="111"/>
      <c r="U108" s="19">
        <v>571257</v>
      </c>
      <c r="V108" s="19">
        <v>575629</v>
      </c>
      <c r="X108" s="19">
        <v>167798.94673861077</v>
      </c>
      <c r="Y108" s="19">
        <v>167977.51419015185</v>
      </c>
      <c r="Z108" s="19">
        <v>181657.24100556539</v>
      </c>
      <c r="AA108" s="19">
        <v>616347.88659456687</v>
      </c>
    </row>
    <row r="109" spans="1:27" x14ac:dyDescent="0.2">
      <c r="A109" s="18" t="s">
        <v>221</v>
      </c>
      <c r="B109" s="18" t="s">
        <v>222</v>
      </c>
      <c r="D109" s="19">
        <v>79988</v>
      </c>
      <c r="E109" s="20">
        <v>-6345</v>
      </c>
      <c r="F109" s="20">
        <v>73643</v>
      </c>
      <c r="G109" s="21">
        <v>-4.4705299277787436E-2</v>
      </c>
      <c r="I109" s="21">
        <v>-3.8515916133938011E-2</v>
      </c>
      <c r="J109" s="19">
        <v>79622</v>
      </c>
      <c r="K109" s="21">
        <v>8.1189309733683102E-2</v>
      </c>
      <c r="L109" s="21">
        <v>7.4602599945293724E-2</v>
      </c>
      <c r="M109" s="19">
        <v>79622</v>
      </c>
      <c r="N109" s="21">
        <v>8.1189309733683102E-2</v>
      </c>
      <c r="O109" s="21">
        <v>7.4602599945293724E-2</v>
      </c>
      <c r="P109" s="21">
        <v>-4.4592991808373839E-2</v>
      </c>
      <c r="R109" s="110"/>
      <c r="S109" s="111"/>
      <c r="U109" s="19">
        <v>285891</v>
      </c>
      <c r="V109" s="19">
        <v>287644</v>
      </c>
      <c r="X109" s="19">
        <v>77089.276675684247</v>
      </c>
      <c r="Y109" s="19">
        <v>77062.500340380619</v>
      </c>
      <c r="Z109" s="19">
        <v>83338.304321952601</v>
      </c>
      <c r="AA109" s="19">
        <v>282759.92444274033</v>
      </c>
    </row>
    <row r="110" spans="1:27" x14ac:dyDescent="0.2">
      <c r="A110" s="18" t="s">
        <v>223</v>
      </c>
      <c r="B110" s="18" t="s">
        <v>224</v>
      </c>
      <c r="D110" s="19">
        <v>80142</v>
      </c>
      <c r="E110" s="20">
        <v>6464</v>
      </c>
      <c r="F110" s="20">
        <v>86606</v>
      </c>
      <c r="G110" s="21">
        <v>3.843771535253282E-2</v>
      </c>
      <c r="I110" s="21">
        <v>4.4737295987840708E-2</v>
      </c>
      <c r="J110" s="19">
        <v>93595</v>
      </c>
      <c r="K110" s="21">
        <v>8.069879307407013E-2</v>
      </c>
      <c r="L110" s="21">
        <v>7.4591874442418105E-2</v>
      </c>
      <c r="M110" s="19">
        <v>93595</v>
      </c>
      <c r="N110" s="21">
        <v>8.069879307407013E-2</v>
      </c>
      <c r="O110" s="21">
        <v>7.4591874442418105E-2</v>
      </c>
      <c r="P110" s="21">
        <v>3.8123655528598865E-2</v>
      </c>
      <c r="R110" s="110"/>
      <c r="S110" s="111"/>
      <c r="U110" s="19">
        <v>280643</v>
      </c>
      <c r="V110" s="19">
        <v>282238</v>
      </c>
      <c r="X110" s="19">
        <v>83400.283928637669</v>
      </c>
      <c r="Y110" s="19">
        <v>83368.501905006895</v>
      </c>
      <c r="Z110" s="19">
        <v>90157.853066494921</v>
      </c>
      <c r="AA110" s="19">
        <v>305898.08526121557</v>
      </c>
    </row>
    <row r="111" spans="1:27" ht="25.5" customHeight="1" x14ac:dyDescent="0.2">
      <c r="A111" s="22" t="s">
        <v>225</v>
      </c>
      <c r="B111" s="22" t="s">
        <v>226</v>
      </c>
      <c r="C111" s="54"/>
      <c r="D111" s="24">
        <v>426229</v>
      </c>
      <c r="E111" s="25">
        <v>-23115</v>
      </c>
      <c r="F111" s="25">
        <v>403114</v>
      </c>
      <c r="G111" s="26">
        <v>-2.232387311662043E-2</v>
      </c>
      <c r="H111" s="23"/>
      <c r="I111" s="26">
        <v>-1.6523959021980006E-2</v>
      </c>
      <c r="J111" s="24">
        <v>435766</v>
      </c>
      <c r="K111" s="26">
        <v>8.1000264983566606E-2</v>
      </c>
      <c r="L111" s="26">
        <v>7.467942251216475E-2</v>
      </c>
      <c r="M111" s="24">
        <v>435766</v>
      </c>
      <c r="N111" s="26">
        <v>8.1000264983566606E-2</v>
      </c>
      <c r="O111" s="26">
        <v>7.467942251216475E-2</v>
      </c>
      <c r="P111" s="26">
        <v>-2.2670171604479372E-2</v>
      </c>
      <c r="Q111" s="23"/>
      <c r="R111" s="109"/>
      <c r="S111" s="112"/>
      <c r="T111" s="23"/>
      <c r="U111" s="24">
        <v>1457271</v>
      </c>
      <c r="V111" s="24">
        <v>1465843</v>
      </c>
      <c r="W111" s="23"/>
      <c r="X111" s="24">
        <v>412318.22444542963</v>
      </c>
      <c r="Y111" s="24">
        <v>412297.42694833811</v>
      </c>
      <c r="Z111" s="24">
        <v>445874.04102399666</v>
      </c>
      <c r="AA111" s="24">
        <f>SUM(AA107:AA110)</f>
        <v>1512813.4796680091</v>
      </c>
    </row>
    <row r="112" spans="1:27" x14ac:dyDescent="0.2">
      <c r="A112" s="18" t="s">
        <v>227</v>
      </c>
      <c r="B112" s="18" t="s">
        <v>228</v>
      </c>
      <c r="D112" s="19">
        <v>423701</v>
      </c>
      <c r="E112" s="20">
        <v>1732</v>
      </c>
      <c r="F112" s="20">
        <v>425433</v>
      </c>
      <c r="G112" s="21">
        <v>4.3744185883639597E-2</v>
      </c>
      <c r="I112" s="21">
        <v>5.0636308847393785E-2</v>
      </c>
      <c r="J112" s="19">
        <v>460551</v>
      </c>
      <c r="K112" s="21">
        <v>8.2547601652649627E-2</v>
      </c>
      <c r="L112" s="21">
        <v>7.4595811371820808E-2</v>
      </c>
      <c r="M112" s="19">
        <v>460551</v>
      </c>
      <c r="N112" s="21">
        <v>8.2547601652649627E-2</v>
      </c>
      <c r="O112" s="21">
        <v>7.4595811371820808E-2</v>
      </c>
      <c r="P112" s="21">
        <v>4.3989149874500422E-2</v>
      </c>
      <c r="R112" s="110"/>
      <c r="S112" s="111"/>
      <c r="U112" s="19">
        <v>1310470</v>
      </c>
      <c r="V112" s="19">
        <v>1320168</v>
      </c>
      <c r="X112" s="19">
        <v>407602.33021629613</v>
      </c>
      <c r="Y112" s="19">
        <v>407924.8671261103</v>
      </c>
      <c r="Z112" s="19">
        <v>441145.38935137738</v>
      </c>
      <c r="AA112" s="19">
        <v>1496769.5584418166</v>
      </c>
    </row>
    <row r="113" spans="1:27" ht="25.5" customHeight="1" x14ac:dyDescent="0.2">
      <c r="A113" s="22" t="s">
        <v>229</v>
      </c>
      <c r="B113" s="22" t="s">
        <v>230</v>
      </c>
      <c r="C113" s="54"/>
      <c r="D113" s="24">
        <v>423701</v>
      </c>
      <c r="E113" s="25">
        <v>1732</v>
      </c>
      <c r="F113" s="25">
        <v>425433</v>
      </c>
      <c r="G113" s="26">
        <v>4.3744185883639597E-2</v>
      </c>
      <c r="H113" s="23"/>
      <c r="I113" s="26">
        <v>5.0636308847393785E-2</v>
      </c>
      <c r="J113" s="24">
        <v>460551</v>
      </c>
      <c r="K113" s="26">
        <v>8.2547601652649627E-2</v>
      </c>
      <c r="L113" s="26">
        <v>7.4595811371820808E-2</v>
      </c>
      <c r="M113" s="24">
        <v>460551</v>
      </c>
      <c r="N113" s="26">
        <v>8.2547601652649627E-2</v>
      </c>
      <c r="O113" s="26">
        <v>7.4595811371820808E-2</v>
      </c>
      <c r="P113" s="26">
        <v>4.3989149874500422E-2</v>
      </c>
      <c r="Q113" s="23"/>
      <c r="R113" s="109"/>
      <c r="S113" s="112"/>
      <c r="T113" s="23"/>
      <c r="U113" s="24">
        <v>1310470</v>
      </c>
      <c r="V113" s="24">
        <v>1320168</v>
      </c>
      <c r="W113" s="23"/>
      <c r="X113" s="24">
        <v>407602.33021629613</v>
      </c>
      <c r="Y113" s="24">
        <v>407924.8671261103</v>
      </c>
      <c r="Z113" s="24">
        <v>441145.38935137738</v>
      </c>
      <c r="AA113" s="24">
        <f>AA112</f>
        <v>1496769.5584418166</v>
      </c>
    </row>
    <row r="114" spans="1:27" x14ac:dyDescent="0.2">
      <c r="A114" s="18" t="s">
        <v>231</v>
      </c>
      <c r="B114" s="18" t="s">
        <v>232</v>
      </c>
      <c r="D114" s="19">
        <v>141326</v>
      </c>
      <c r="E114" s="20">
        <v>1561</v>
      </c>
      <c r="F114" s="20">
        <v>142887</v>
      </c>
      <c r="G114" s="21">
        <v>2.0377966511827106E-2</v>
      </c>
      <c r="I114" s="21">
        <v>3.3163398486994566E-2</v>
      </c>
      <c r="J114" s="19">
        <v>155658</v>
      </c>
      <c r="K114" s="21">
        <v>8.9376614138802823E-2</v>
      </c>
      <c r="L114" s="21">
        <v>7.459927737218619E-2</v>
      </c>
      <c r="M114" s="19">
        <v>155658</v>
      </c>
      <c r="N114" s="21">
        <v>8.9376614138802823E-2</v>
      </c>
      <c r="O114" s="21">
        <v>7.459927737218619E-2</v>
      </c>
      <c r="P114" s="21">
        <v>2.6630098290966187E-2</v>
      </c>
      <c r="R114" s="110"/>
      <c r="S114" s="111"/>
      <c r="U114" s="19">
        <v>514598</v>
      </c>
      <c r="V114" s="19">
        <v>521674</v>
      </c>
      <c r="X114" s="19">
        <v>140033.62325336749</v>
      </c>
      <c r="Y114" s="19">
        <v>140202.5425865064</v>
      </c>
      <c r="Z114" s="19">
        <v>151620.33556109868</v>
      </c>
      <c r="AA114" s="19">
        <v>514435.16851045412</v>
      </c>
    </row>
    <row r="115" spans="1:27" x14ac:dyDescent="0.2">
      <c r="A115" s="18" t="s">
        <v>233</v>
      </c>
      <c r="B115" s="18" t="s">
        <v>234</v>
      </c>
      <c r="D115" s="19">
        <v>70845</v>
      </c>
      <c r="E115" s="20">
        <v>2995</v>
      </c>
      <c r="F115" s="20">
        <v>73840</v>
      </c>
      <c r="G115" s="21">
        <v>7.2713920790384634E-2</v>
      </c>
      <c r="I115" s="21">
        <v>7.572011683337676E-2</v>
      </c>
      <c r="J115" s="19">
        <v>79564</v>
      </c>
      <c r="K115" s="21">
        <v>7.7519704728822081E-2</v>
      </c>
      <c r="L115" s="21">
        <v>7.4603032862849084E-2</v>
      </c>
      <c r="M115" s="19">
        <v>79564</v>
      </c>
      <c r="N115" s="21">
        <v>7.7519704728822081E-2</v>
      </c>
      <c r="O115" s="21">
        <v>7.4603032862849084E-2</v>
      </c>
      <c r="P115" s="21">
        <v>6.8921441096978286E-2</v>
      </c>
      <c r="R115" s="110"/>
      <c r="S115" s="111"/>
      <c r="U115" s="19">
        <v>287549</v>
      </c>
      <c r="V115" s="19">
        <v>288329</v>
      </c>
      <c r="X115" s="19">
        <v>68834.707491317589</v>
      </c>
      <c r="Y115" s="19">
        <v>68828.650791676017</v>
      </c>
      <c r="Z115" s="19">
        <v>74433.907807432159</v>
      </c>
      <c r="AA115" s="19">
        <v>252548.04880957157</v>
      </c>
    </row>
    <row r="116" spans="1:27" x14ac:dyDescent="0.2">
      <c r="A116" s="18" t="s">
        <v>235</v>
      </c>
      <c r="B116" s="18" t="s">
        <v>236</v>
      </c>
      <c r="D116" s="19">
        <v>46540</v>
      </c>
      <c r="E116" s="20">
        <v>6183</v>
      </c>
      <c r="F116" s="20">
        <v>52723</v>
      </c>
      <c r="G116" s="21">
        <v>-1.4106802529985973E-2</v>
      </c>
      <c r="I116" s="21">
        <v>-1.0212604059646191E-2</v>
      </c>
      <c r="J116" s="19">
        <v>56861</v>
      </c>
      <c r="K116" s="21">
        <v>7.8476131364060286E-2</v>
      </c>
      <c r="L116" s="21">
        <v>7.4603552307609844E-2</v>
      </c>
      <c r="M116" s="19">
        <v>56861</v>
      </c>
      <c r="N116" s="21">
        <v>7.8476131364060286E-2</v>
      </c>
      <c r="O116" s="21">
        <v>7.4603552307609844E-2</v>
      </c>
      <c r="P116" s="21">
        <v>-1.6467699624131527E-2</v>
      </c>
      <c r="R116" s="110"/>
      <c r="S116" s="111"/>
      <c r="U116" s="19">
        <v>191659</v>
      </c>
      <c r="V116" s="19">
        <v>192349</v>
      </c>
      <c r="X116" s="19">
        <v>53477.868054666978</v>
      </c>
      <c r="Y116" s="19">
        <v>53459.427333951891</v>
      </c>
      <c r="Z116" s="19">
        <v>57813.047907292821</v>
      </c>
      <c r="AA116" s="19">
        <v>196154.85569418449</v>
      </c>
    </row>
    <row r="117" spans="1:27" ht="25.5" customHeight="1" x14ac:dyDescent="0.2">
      <c r="A117" s="22" t="s">
        <v>237</v>
      </c>
      <c r="B117" s="22" t="s">
        <v>238</v>
      </c>
      <c r="C117" s="54"/>
      <c r="D117" s="24">
        <v>258711</v>
      </c>
      <c r="E117" s="25">
        <v>10740</v>
      </c>
      <c r="F117" s="25">
        <v>269451</v>
      </c>
      <c r="G117" s="26">
        <v>2.7080400865276966E-2</v>
      </c>
      <c r="H117" s="23"/>
      <c r="I117" s="26">
        <v>3.534427089565062E-2</v>
      </c>
      <c r="J117" s="24">
        <v>292083</v>
      </c>
      <c r="K117" s="26">
        <v>8.3994460184973363E-2</v>
      </c>
      <c r="L117" s="26">
        <v>7.4750624422178724E-2</v>
      </c>
      <c r="M117" s="24">
        <v>292083</v>
      </c>
      <c r="N117" s="26">
        <v>8.3994460184973363E-2</v>
      </c>
      <c r="O117" s="26">
        <v>7.4750624422178724E-2</v>
      </c>
      <c r="P117" s="26">
        <v>2.8942076021690744E-2</v>
      </c>
      <c r="Q117" s="23"/>
      <c r="R117" s="109"/>
      <c r="S117" s="112"/>
      <c r="T117" s="23"/>
      <c r="U117" s="24">
        <v>993805</v>
      </c>
      <c r="V117" s="24">
        <v>1002353</v>
      </c>
      <c r="W117" s="23"/>
      <c r="X117" s="24">
        <v>262346.19879935205</v>
      </c>
      <c r="Y117" s="24">
        <v>262490.62071213429</v>
      </c>
      <c r="Z117" s="24">
        <v>283867.29127582366</v>
      </c>
      <c r="AA117" s="24">
        <f>SUM(AA114:AA116)</f>
        <v>963138.07301421021</v>
      </c>
    </row>
    <row r="118" spans="1:27" x14ac:dyDescent="0.2">
      <c r="A118" s="18" t="s">
        <v>239</v>
      </c>
      <c r="B118" s="18" t="s">
        <v>240</v>
      </c>
      <c r="D118" s="19">
        <v>47491</v>
      </c>
      <c r="E118" s="20">
        <v>-2204</v>
      </c>
      <c r="F118" s="20">
        <v>45287</v>
      </c>
      <c r="G118" s="21">
        <v>-2.4125905536281245E-2</v>
      </c>
      <c r="I118" s="21">
        <v>-2.1244740757204617E-2</v>
      </c>
      <c r="J118" s="19">
        <v>48890</v>
      </c>
      <c r="K118" s="21">
        <v>7.9559401843414701E-2</v>
      </c>
      <c r="L118" s="21">
        <v>7.4590154252220486E-2</v>
      </c>
      <c r="M118" s="19">
        <v>48890</v>
      </c>
      <c r="N118" s="21">
        <v>7.9559401843414701E-2</v>
      </c>
      <c r="O118" s="21">
        <v>7.4590154252220486E-2</v>
      </c>
      <c r="P118" s="21">
        <v>-2.7442243148233292E-2</v>
      </c>
      <c r="R118" s="110"/>
      <c r="S118" s="111"/>
      <c r="U118" s="19">
        <v>187474</v>
      </c>
      <c r="V118" s="19">
        <v>188340</v>
      </c>
      <c r="X118" s="19">
        <v>46406.594984268399</v>
      </c>
      <c r="Y118" s="19">
        <v>46483.95493225383</v>
      </c>
      <c r="Z118" s="19">
        <v>50269.508063212757</v>
      </c>
      <c r="AA118" s="19">
        <v>170560.25338379154</v>
      </c>
    </row>
    <row r="119" spans="1:27" x14ac:dyDescent="0.2">
      <c r="A119" s="18" t="s">
        <v>241</v>
      </c>
      <c r="B119" s="18" t="s">
        <v>242</v>
      </c>
      <c r="D119" s="19">
        <v>42798</v>
      </c>
      <c r="E119" s="20">
        <v>3750</v>
      </c>
      <c r="F119" s="20">
        <v>46548</v>
      </c>
      <c r="G119" s="21">
        <v>1.9139617957634192E-2</v>
      </c>
      <c r="I119" s="21">
        <v>2.1549745163980338E-2</v>
      </c>
      <c r="J119" s="19">
        <v>50201</v>
      </c>
      <c r="K119" s="21">
        <v>7.8483733896925756E-2</v>
      </c>
      <c r="L119" s="21">
        <v>7.4586339151544667E-2</v>
      </c>
      <c r="M119" s="19">
        <v>50201</v>
      </c>
      <c r="N119" s="21">
        <v>7.8483733896925756E-2</v>
      </c>
      <c r="O119" s="21">
        <v>7.4586339151544667E-2</v>
      </c>
      <c r="P119" s="21">
        <v>1.5077663207623271E-2</v>
      </c>
      <c r="R119" s="110"/>
      <c r="S119" s="111"/>
      <c r="U119" s="19">
        <v>177843</v>
      </c>
      <c r="V119" s="19">
        <v>178488</v>
      </c>
      <c r="X119" s="19">
        <v>45673.583203612798</v>
      </c>
      <c r="Y119" s="19">
        <v>45731.087937369193</v>
      </c>
      <c r="Z119" s="19">
        <v>49455.329202463123</v>
      </c>
      <c r="AA119" s="19">
        <v>167797.81233076664</v>
      </c>
    </row>
    <row r="120" spans="1:27" x14ac:dyDescent="0.2">
      <c r="A120" s="18" t="s">
        <v>243</v>
      </c>
      <c r="B120" s="18" t="s">
        <v>244</v>
      </c>
      <c r="D120" s="19">
        <v>72824</v>
      </c>
      <c r="E120" s="20">
        <v>5663</v>
      </c>
      <c r="F120" s="20">
        <v>78487</v>
      </c>
      <c r="G120" s="21">
        <v>-1.202449374758785E-2</v>
      </c>
      <c r="I120" s="21">
        <v>-9.16146340668611E-3</v>
      </c>
      <c r="J120" s="19">
        <v>84843</v>
      </c>
      <c r="K120" s="21">
        <v>8.0979144021051441E-2</v>
      </c>
      <c r="L120" s="21">
        <v>7.4599118735702463E-2</v>
      </c>
      <c r="M120" s="19">
        <v>84843</v>
      </c>
      <c r="N120" s="21">
        <v>8.0979144021051441E-2</v>
      </c>
      <c r="O120" s="21">
        <v>7.4599118735702463E-2</v>
      </c>
      <c r="P120" s="21">
        <v>-1.5427263938779912E-2</v>
      </c>
      <c r="R120" s="110"/>
      <c r="S120" s="111"/>
      <c r="U120" s="19">
        <v>311742</v>
      </c>
      <c r="V120" s="19">
        <v>313593</v>
      </c>
      <c r="X120" s="19">
        <v>79442.430706872867</v>
      </c>
      <c r="Y120" s="19">
        <v>79683.178096101983</v>
      </c>
      <c r="Z120" s="19">
        <v>86172.404427339861</v>
      </c>
      <c r="AA120" s="19">
        <v>292375.79001838982</v>
      </c>
    </row>
    <row r="121" spans="1:27" x14ac:dyDescent="0.2">
      <c r="A121" s="18" t="s">
        <v>245</v>
      </c>
      <c r="B121" s="18" t="s">
        <v>246</v>
      </c>
      <c r="D121" s="19">
        <v>26805</v>
      </c>
      <c r="E121" s="20">
        <v>656</v>
      </c>
      <c r="F121" s="20">
        <v>27461</v>
      </c>
      <c r="G121" s="21">
        <v>-6.5009065313435088E-2</v>
      </c>
      <c r="I121" s="21">
        <v>-6.2612568560753368E-2</v>
      </c>
      <c r="J121" s="19">
        <v>29609</v>
      </c>
      <c r="K121" s="21">
        <v>7.8211561484353487E-2</v>
      </c>
      <c r="L121" s="21">
        <v>7.4586336831804045E-2</v>
      </c>
      <c r="M121" s="19">
        <v>29609</v>
      </c>
      <c r="N121" s="21">
        <v>7.8211561484353487E-2</v>
      </c>
      <c r="O121" s="21">
        <v>7.4586336831804045E-2</v>
      </c>
      <c r="P121" s="21">
        <v>-6.8551437777773949E-2</v>
      </c>
      <c r="R121" s="110"/>
      <c r="S121" s="111"/>
      <c r="U121" s="19">
        <v>116333</v>
      </c>
      <c r="V121" s="19">
        <v>116726</v>
      </c>
      <c r="X121" s="19">
        <v>29370.568676071016</v>
      </c>
      <c r="Y121" s="19">
        <v>29394.311995041771</v>
      </c>
      <c r="Z121" s="19">
        <v>31788.121428154453</v>
      </c>
      <c r="AA121" s="19">
        <v>107854.44803961439</v>
      </c>
    </row>
    <row r="122" spans="1:27" ht="25.5" customHeight="1" x14ac:dyDescent="0.2">
      <c r="A122" s="22" t="s">
        <v>247</v>
      </c>
      <c r="B122" s="22" t="s">
        <v>248</v>
      </c>
      <c r="C122" s="54"/>
      <c r="D122" s="24">
        <v>189918</v>
      </c>
      <c r="E122" s="25">
        <v>7865</v>
      </c>
      <c r="F122" s="25">
        <v>197783</v>
      </c>
      <c r="G122" s="26">
        <v>-1.5481035542705301E-2</v>
      </c>
      <c r="H122" s="23"/>
      <c r="I122" s="26">
        <v>-1.278361816998641E-2</v>
      </c>
      <c r="J122" s="24">
        <v>213543</v>
      </c>
      <c r="K122" s="26">
        <v>7.9682507824228033E-2</v>
      </c>
      <c r="L122" s="26">
        <v>7.4596251896684951E-2</v>
      </c>
      <c r="M122" s="24">
        <v>213543</v>
      </c>
      <c r="N122" s="26">
        <v>7.9682507824228033E-2</v>
      </c>
      <c r="O122" s="26">
        <v>7.4596251896684951E-2</v>
      </c>
      <c r="P122" s="26">
        <v>-1.9029130217011581E-2</v>
      </c>
      <c r="Q122" s="23"/>
      <c r="R122" s="109"/>
      <c r="S122" s="112"/>
      <c r="T122" s="23"/>
      <c r="U122" s="24">
        <v>793392</v>
      </c>
      <c r="V122" s="24">
        <v>797147</v>
      </c>
      <c r="W122" s="23"/>
      <c r="X122" s="24">
        <v>200893.17757082506</v>
      </c>
      <c r="Y122" s="24">
        <v>201292.53296076678</v>
      </c>
      <c r="Z122" s="24">
        <v>217685.3631211702</v>
      </c>
      <c r="AA122" s="24">
        <f>SUM(AA118:AA121)</f>
        <v>738588.30377256242</v>
      </c>
    </row>
    <row r="123" spans="1:27" x14ac:dyDescent="0.2">
      <c r="A123" s="18" t="s">
        <v>249</v>
      </c>
      <c r="B123" s="18" t="s">
        <v>250</v>
      </c>
      <c r="D123" s="19">
        <v>13919</v>
      </c>
      <c r="E123" s="20">
        <v>2977</v>
      </c>
      <c r="F123" s="20">
        <v>16896</v>
      </c>
      <c r="G123" s="21">
        <v>-6.0038531737492851E-2</v>
      </c>
      <c r="I123" s="21">
        <v>-5.0233992076577749E-2</v>
      </c>
      <c r="J123" s="19">
        <v>18451</v>
      </c>
      <c r="K123" s="21">
        <v>9.2039124854259358E-2</v>
      </c>
      <c r="L123" s="21">
        <v>7.4611938414723022E-2</v>
      </c>
      <c r="M123" s="19">
        <v>18451</v>
      </c>
      <c r="N123" s="21">
        <v>9.2039124854259358E-2</v>
      </c>
      <c r="O123" s="21">
        <v>7.4611938414723022E-2</v>
      </c>
      <c r="P123" s="21">
        <v>-5.6228802010608203E-2</v>
      </c>
      <c r="R123" s="110"/>
      <c r="S123" s="111"/>
      <c r="U123" s="19">
        <v>78638</v>
      </c>
      <c r="V123" s="19">
        <v>79913</v>
      </c>
      <c r="X123" s="19">
        <v>17975.114256994362</v>
      </c>
      <c r="Y123" s="19">
        <v>18078.051765921096</v>
      </c>
      <c r="Z123" s="19">
        <v>19550.289349058301</v>
      </c>
      <c r="AA123" s="19">
        <v>66332.503212658543</v>
      </c>
    </row>
    <row r="124" spans="1:27" x14ac:dyDescent="0.2">
      <c r="A124" s="18" t="s">
        <v>251</v>
      </c>
      <c r="B124" s="18" t="s">
        <v>252</v>
      </c>
      <c r="D124" s="19">
        <v>164219</v>
      </c>
      <c r="E124" s="20">
        <v>8078</v>
      </c>
      <c r="F124" s="20">
        <v>172297</v>
      </c>
      <c r="G124" s="21">
        <v>-2.8145270577810133E-2</v>
      </c>
      <c r="I124" s="21">
        <v>-2.329399475446281E-2</v>
      </c>
      <c r="J124" s="19">
        <v>186509</v>
      </c>
      <c r="K124" s="21">
        <v>8.2486317273645415E-2</v>
      </c>
      <c r="L124" s="21">
        <v>7.4594478052280699E-2</v>
      </c>
      <c r="M124" s="19">
        <v>186509</v>
      </c>
      <c r="N124" s="21">
        <v>8.2486317273645415E-2</v>
      </c>
      <c r="O124" s="21">
        <v>7.4594478052280699E-2</v>
      </c>
      <c r="P124" s="21">
        <v>-2.9474616157068034E-2</v>
      </c>
      <c r="R124" s="110"/>
      <c r="S124" s="111"/>
      <c r="U124" s="19">
        <v>685995</v>
      </c>
      <c r="V124" s="19">
        <v>691033</v>
      </c>
      <c r="X124" s="19">
        <v>177286.6466831025</v>
      </c>
      <c r="Y124" s="19">
        <v>177701.59708266924</v>
      </c>
      <c r="Z124" s="19">
        <v>192173.23225642109</v>
      </c>
      <c r="AA124" s="19">
        <v>652027.76892148866</v>
      </c>
    </row>
    <row r="125" spans="1:27" ht="25.5" customHeight="1" x14ac:dyDescent="0.2">
      <c r="A125" s="22" t="s">
        <v>253</v>
      </c>
      <c r="B125" s="22" t="s">
        <v>254</v>
      </c>
      <c r="C125" s="54"/>
      <c r="D125" s="24">
        <v>178138</v>
      </c>
      <c r="E125" s="25">
        <v>11055</v>
      </c>
      <c r="F125" s="25">
        <v>189193</v>
      </c>
      <c r="G125" s="26">
        <v>-3.1081252567388362E-2</v>
      </c>
      <c r="H125" s="23"/>
      <c r="I125" s="26">
        <v>-2.5665509380601637E-2</v>
      </c>
      <c r="J125" s="24">
        <v>204960</v>
      </c>
      <c r="K125" s="26">
        <v>8.3339433455828171E-2</v>
      </c>
      <c r="L125" s="26">
        <v>7.4468012166153841E-2</v>
      </c>
      <c r="M125" s="24">
        <v>204960</v>
      </c>
      <c r="N125" s="26">
        <v>8.3339433455828171E-2</v>
      </c>
      <c r="O125" s="26">
        <v>7.4468012166153841E-2</v>
      </c>
      <c r="P125" s="26">
        <v>-3.1945064743833074E-2</v>
      </c>
      <c r="Q125" s="23"/>
      <c r="R125" s="109"/>
      <c r="S125" s="112"/>
      <c r="T125" s="23"/>
      <c r="U125" s="24">
        <v>764633</v>
      </c>
      <c r="V125" s="24">
        <v>770946</v>
      </c>
      <c r="W125" s="23"/>
      <c r="X125" s="24">
        <v>195261.76094009686</v>
      </c>
      <c r="Y125" s="24">
        <v>195779.64884859032</v>
      </c>
      <c r="Z125" s="24">
        <v>211723.52160547939</v>
      </c>
      <c r="AA125" s="24">
        <f>SUM(AA123:AA124)</f>
        <v>718360.27213414724</v>
      </c>
    </row>
    <row r="126" spans="1:27" ht="25.5" customHeight="1" x14ac:dyDescent="0.2">
      <c r="A126" s="22" t="s">
        <v>255</v>
      </c>
      <c r="B126" s="22" t="s">
        <v>256</v>
      </c>
      <c r="C126" s="54"/>
      <c r="D126" s="24">
        <v>2870256</v>
      </c>
      <c r="E126" s="25">
        <v>78913</v>
      </c>
      <c r="F126" s="25">
        <v>2949169</v>
      </c>
      <c r="G126" s="26">
        <v>-6.495803184756177E-3</v>
      </c>
      <c r="H126" s="23"/>
      <c r="I126" s="26">
        <v>-1.6002321881313231E-3</v>
      </c>
      <c r="J126" s="24">
        <v>3188368</v>
      </c>
      <c r="K126" s="26">
        <v>8.1107145599111474E-2</v>
      </c>
      <c r="L126" s="26">
        <v>7.4644491508510935E-2</v>
      </c>
      <c r="M126" s="24">
        <v>3188368</v>
      </c>
      <c r="N126" s="26">
        <v>8.1107145599111474E-2</v>
      </c>
      <c r="O126" s="26">
        <v>7.4644491508510935E-2</v>
      </c>
      <c r="P126" s="26">
        <v>-7.8719591144470469E-3</v>
      </c>
      <c r="Q126" s="23"/>
      <c r="R126" s="109"/>
      <c r="S126" s="112"/>
      <c r="T126" s="23"/>
      <c r="U126" s="24">
        <v>11018749</v>
      </c>
      <c r="V126" s="24">
        <v>11085013</v>
      </c>
      <c r="W126" s="23"/>
      <c r="X126" s="24">
        <v>2968451.7749680527</v>
      </c>
      <c r="Y126" s="24">
        <v>2971660.2392813866</v>
      </c>
      <c r="Z126" s="24">
        <v>3213665.846148375</v>
      </c>
      <c r="AA126" s="24">
        <f>AA125+AA122+AA117+AA113+AA111+AA106+AA102+AA95+AA90+AA88+AA85</f>
        <v>10903700.51603948</v>
      </c>
    </row>
    <row r="127" spans="1:27" x14ac:dyDescent="0.2">
      <c r="A127" s="18" t="s">
        <v>257</v>
      </c>
      <c r="B127" s="18" t="s">
        <v>258</v>
      </c>
      <c r="D127" s="19">
        <v>201295</v>
      </c>
      <c r="E127" s="20">
        <v>30160</v>
      </c>
      <c r="F127" s="20">
        <v>231455</v>
      </c>
      <c r="G127" s="21">
        <v>-1.112884365965261E-2</v>
      </c>
      <c r="I127" s="21">
        <v>-7.0044700211664424E-3</v>
      </c>
      <c r="J127" s="19">
        <v>250153</v>
      </c>
      <c r="K127" s="21">
        <v>8.0783411507447278E-2</v>
      </c>
      <c r="L127" s="21">
        <v>7.4598737578224661E-2</v>
      </c>
      <c r="M127" s="19">
        <v>250153</v>
      </c>
      <c r="N127" s="21">
        <v>8.0783411507447278E-2</v>
      </c>
      <c r="O127" s="21">
        <v>7.4598737578224661E-2</v>
      </c>
      <c r="P127" s="21">
        <v>-1.3284260793859026E-2</v>
      </c>
      <c r="R127" s="110"/>
      <c r="S127" s="111"/>
      <c r="U127" s="19">
        <v>967902</v>
      </c>
      <c r="V127" s="19">
        <v>973472</v>
      </c>
      <c r="X127" s="19">
        <v>234060.07285579175</v>
      </c>
      <c r="Y127" s="19">
        <v>234429.41082077363</v>
      </c>
      <c r="Z127" s="19">
        <v>253520.83691424626</v>
      </c>
      <c r="AA127" s="19">
        <v>860175.08123991778</v>
      </c>
    </row>
    <row r="128" spans="1:27" ht="25.5" customHeight="1" x14ac:dyDescent="0.2">
      <c r="A128" s="22" t="s">
        <v>259</v>
      </c>
      <c r="B128" s="22" t="s">
        <v>260</v>
      </c>
      <c r="C128" s="54"/>
      <c r="D128" s="24">
        <v>201295</v>
      </c>
      <c r="E128" s="25">
        <v>30160</v>
      </c>
      <c r="F128" s="25">
        <v>231455</v>
      </c>
      <c r="G128" s="26">
        <v>-1.112884365965261E-2</v>
      </c>
      <c r="H128" s="23"/>
      <c r="I128" s="26">
        <v>-7.0044700211664424E-3</v>
      </c>
      <c r="J128" s="24">
        <v>250153</v>
      </c>
      <c r="K128" s="26">
        <v>8.0783411507447278E-2</v>
      </c>
      <c r="L128" s="26">
        <v>7.4598737578224661E-2</v>
      </c>
      <c r="M128" s="24">
        <v>250153</v>
      </c>
      <c r="N128" s="26">
        <v>8.0783411507447278E-2</v>
      </c>
      <c r="O128" s="26">
        <v>7.4598737578224661E-2</v>
      </c>
      <c r="P128" s="26">
        <v>-1.3284260793859026E-2</v>
      </c>
      <c r="Q128" s="23"/>
      <c r="R128" s="109"/>
      <c r="S128" s="112"/>
      <c r="T128" s="23"/>
      <c r="U128" s="24">
        <v>967902</v>
      </c>
      <c r="V128" s="24">
        <v>973472</v>
      </c>
      <c r="W128" s="23"/>
      <c r="X128" s="24">
        <v>234060.07285579175</v>
      </c>
      <c r="Y128" s="24">
        <v>234429.41082077363</v>
      </c>
      <c r="Z128" s="24">
        <v>253520.83691424626</v>
      </c>
      <c r="AA128" s="24">
        <f>AA127</f>
        <v>860175.08123991778</v>
      </c>
    </row>
    <row r="129" spans="1:27" x14ac:dyDescent="0.2">
      <c r="A129" s="18" t="s">
        <v>261</v>
      </c>
      <c r="B129" s="18" t="s">
        <v>262</v>
      </c>
      <c r="D129" s="19">
        <v>50499</v>
      </c>
      <c r="E129" s="20">
        <v>8167</v>
      </c>
      <c r="F129" s="20">
        <v>58666</v>
      </c>
      <c r="G129" s="21">
        <v>-6.0199630822743266E-2</v>
      </c>
      <c r="I129" s="21">
        <v>-5.7736001940278059E-2</v>
      </c>
      <c r="J129" s="19">
        <v>63239</v>
      </c>
      <c r="K129" s="21">
        <v>7.7957074451870723E-2</v>
      </c>
      <c r="L129" s="21">
        <v>7.460130807054477E-2</v>
      </c>
      <c r="M129" s="19">
        <v>63239</v>
      </c>
      <c r="N129" s="21">
        <v>7.7957074451870723E-2</v>
      </c>
      <c r="O129" s="21">
        <v>7.460130807054477E-2</v>
      </c>
      <c r="P129" s="21">
        <v>-6.3692722371156862E-2</v>
      </c>
      <c r="R129" s="110"/>
      <c r="S129" s="111"/>
      <c r="U129" s="19">
        <v>239834</v>
      </c>
      <c r="V129" s="19">
        <v>240583</v>
      </c>
      <c r="X129" s="19">
        <v>62423.471273279327</v>
      </c>
      <c r="Y129" s="19">
        <v>62454.686251785664</v>
      </c>
      <c r="Z129" s="19">
        <v>67540.861329359715</v>
      </c>
      <c r="AA129" s="19">
        <v>229160.51630362589</v>
      </c>
    </row>
    <row r="130" spans="1:27" x14ac:dyDescent="0.2">
      <c r="A130" s="18" t="s">
        <v>263</v>
      </c>
      <c r="B130" s="18" t="s">
        <v>264</v>
      </c>
      <c r="D130" s="19">
        <v>44665</v>
      </c>
      <c r="E130" s="20">
        <v>2013</v>
      </c>
      <c r="F130" s="20">
        <v>46678</v>
      </c>
      <c r="G130" s="21">
        <v>-1.787689131110981E-2</v>
      </c>
      <c r="I130" s="21">
        <v>-1.5155233043052663E-2</v>
      </c>
      <c r="J130" s="19">
        <v>50366</v>
      </c>
      <c r="K130" s="21">
        <v>7.8998098884021095E-2</v>
      </c>
      <c r="L130" s="21">
        <v>7.4604925345501005E-2</v>
      </c>
      <c r="M130" s="19">
        <v>50366</v>
      </c>
      <c r="N130" s="21">
        <v>7.8998098884021095E-2</v>
      </c>
      <c r="O130" s="21">
        <v>7.4604925345501005E-2</v>
      </c>
      <c r="P130" s="21">
        <v>-2.1377842594600183E-2</v>
      </c>
      <c r="R130" s="110"/>
      <c r="S130" s="111"/>
      <c r="U130" s="19">
        <v>173764</v>
      </c>
      <c r="V130" s="19">
        <v>174475</v>
      </c>
      <c r="X130" s="19">
        <v>47528.143633317472</v>
      </c>
      <c r="Y130" s="19">
        <v>47590.564117409063</v>
      </c>
      <c r="Z130" s="19">
        <v>51466.237116002267</v>
      </c>
      <c r="AA130" s="19">
        <v>174620.65537178901</v>
      </c>
    </row>
    <row r="131" spans="1:27" x14ac:dyDescent="0.2">
      <c r="A131" s="18" t="s">
        <v>265</v>
      </c>
      <c r="B131" s="18" t="s">
        <v>266</v>
      </c>
      <c r="D131" s="19">
        <v>48665</v>
      </c>
      <c r="E131" s="20">
        <v>4906</v>
      </c>
      <c r="F131" s="20">
        <v>53571</v>
      </c>
      <c r="G131" s="21">
        <v>-4.1316079884420764E-2</v>
      </c>
      <c r="I131" s="21">
        <v>-3.6692783006382568E-2</v>
      </c>
      <c r="J131" s="19">
        <v>57868</v>
      </c>
      <c r="K131" s="21">
        <v>8.0215953740373047E-2</v>
      </c>
      <c r="L131" s="21">
        <v>7.4604713706885706E-2</v>
      </c>
      <c r="M131" s="19">
        <v>57868</v>
      </c>
      <c r="N131" s="21">
        <v>8.0215953740373047E-2</v>
      </c>
      <c r="O131" s="21">
        <v>7.4604713706885706E-2</v>
      </c>
      <c r="P131" s="21">
        <v>-4.2779498957881468E-2</v>
      </c>
      <c r="R131" s="110"/>
      <c r="S131" s="111"/>
      <c r="U131" s="19">
        <v>235862</v>
      </c>
      <c r="V131" s="19">
        <v>237094</v>
      </c>
      <c r="X131" s="19">
        <v>55879.491142080144</v>
      </c>
      <c r="Y131" s="19">
        <v>55901.687429914316</v>
      </c>
      <c r="Z131" s="19">
        <v>60454.200403145936</v>
      </c>
      <c r="AA131" s="19">
        <v>205116.06610331518</v>
      </c>
    </row>
    <row r="132" spans="1:27" x14ac:dyDescent="0.2">
      <c r="A132" s="18" t="s">
        <v>267</v>
      </c>
      <c r="B132" s="18" t="s">
        <v>268</v>
      </c>
      <c r="D132" s="19">
        <v>52930</v>
      </c>
      <c r="E132" s="20">
        <v>1848</v>
      </c>
      <c r="F132" s="20">
        <v>54778</v>
      </c>
      <c r="G132" s="21">
        <v>-1.424857247808442E-2</v>
      </c>
      <c r="I132" s="21">
        <v>-9.0194404810300943E-3</v>
      </c>
      <c r="J132" s="19">
        <v>59403</v>
      </c>
      <c r="K132" s="21">
        <v>8.4428256341940955E-2</v>
      </c>
      <c r="L132" s="21">
        <v>7.4600059891102966E-2</v>
      </c>
      <c r="M132" s="19">
        <v>59403</v>
      </c>
      <c r="N132" s="21">
        <v>8.4428256341940955E-2</v>
      </c>
      <c r="O132" s="21">
        <v>7.4600059891102966E-2</v>
      </c>
      <c r="P132" s="21">
        <v>-1.5285276696404781E-2</v>
      </c>
      <c r="R132" s="110"/>
      <c r="S132" s="111"/>
      <c r="U132" s="19">
        <v>228211</v>
      </c>
      <c r="V132" s="19">
        <v>230298</v>
      </c>
      <c r="X132" s="19">
        <v>55569.966963388651</v>
      </c>
      <c r="Y132" s="19">
        <v>55782.295660719225</v>
      </c>
      <c r="Z132" s="19">
        <v>60325.085625520391</v>
      </c>
      <c r="AA132" s="19">
        <v>204677.99041815603</v>
      </c>
    </row>
    <row r="133" spans="1:27" x14ac:dyDescent="0.2">
      <c r="A133" s="18" t="s">
        <v>269</v>
      </c>
      <c r="B133" s="18" t="s">
        <v>270</v>
      </c>
      <c r="D133" s="19">
        <v>36853</v>
      </c>
      <c r="E133" s="20">
        <v>3178</v>
      </c>
      <c r="F133" s="20">
        <v>40031</v>
      </c>
      <c r="G133" s="21">
        <v>-0.13557557782589258</v>
      </c>
      <c r="I133" s="21">
        <v>-0.13226583331022834</v>
      </c>
      <c r="J133" s="19">
        <v>43243</v>
      </c>
      <c r="K133" s="21">
        <v>8.0233154356754488E-2</v>
      </c>
      <c r="L133" s="21">
        <v>7.4606384989921892E-2</v>
      </c>
      <c r="M133" s="19">
        <v>43243</v>
      </c>
      <c r="N133" s="21">
        <v>8.0233154356754488E-2</v>
      </c>
      <c r="O133" s="21">
        <v>7.4606384989921892E-2</v>
      </c>
      <c r="P133" s="21">
        <v>-0.13774732404028933</v>
      </c>
      <c r="R133" s="110"/>
      <c r="S133" s="111"/>
      <c r="U133" s="19">
        <v>175842</v>
      </c>
      <c r="V133" s="19">
        <v>176763</v>
      </c>
      <c r="X133" s="19">
        <v>46309.627205928809</v>
      </c>
      <c r="Y133" s="19">
        <v>46374.549209910074</v>
      </c>
      <c r="Z133" s="19">
        <v>50151.192574577246</v>
      </c>
      <c r="AA133" s="19">
        <v>170158.81878658949</v>
      </c>
    </row>
    <row r="134" spans="1:27" ht="25.5" customHeight="1" x14ac:dyDescent="0.2">
      <c r="A134" s="22" t="s">
        <v>271</v>
      </c>
      <c r="B134" s="22" t="s">
        <v>272</v>
      </c>
      <c r="C134" s="54"/>
      <c r="D134" s="24">
        <v>233612</v>
      </c>
      <c r="E134" s="25">
        <v>20112</v>
      </c>
      <c r="F134" s="25">
        <v>253724</v>
      </c>
      <c r="G134" s="26">
        <v>-5.2244807775868041E-2</v>
      </c>
      <c r="H134" s="23"/>
      <c r="I134" s="26">
        <v>-4.8515113647950359E-2</v>
      </c>
      <c r="J134" s="24">
        <v>274119</v>
      </c>
      <c r="K134" s="26">
        <v>8.0381742697175795E-2</v>
      </c>
      <c r="L134" s="26">
        <v>7.4568989037923528E-2</v>
      </c>
      <c r="M134" s="24">
        <v>274119</v>
      </c>
      <c r="N134" s="26">
        <v>8.0381742697175795E-2</v>
      </c>
      <c r="O134" s="26">
        <v>7.4568989037923528E-2</v>
      </c>
      <c r="P134" s="26">
        <v>-5.4558561224210322E-2</v>
      </c>
      <c r="Q134" s="23"/>
      <c r="R134" s="109"/>
      <c r="S134" s="112"/>
      <c r="T134" s="23"/>
      <c r="U134" s="24">
        <v>1053514</v>
      </c>
      <c r="V134" s="24">
        <v>1059213</v>
      </c>
      <c r="W134" s="23"/>
      <c r="X134" s="24">
        <v>267710.7002179944</v>
      </c>
      <c r="Y134" s="24">
        <v>268103.78266973834</v>
      </c>
      <c r="Z134" s="24">
        <v>289937.57704860554</v>
      </c>
      <c r="AA134" s="24">
        <f>SUM(AA129:AA133)</f>
        <v>983734.04698347556</v>
      </c>
    </row>
    <row r="135" spans="1:27" x14ac:dyDescent="0.2">
      <c r="A135" s="18" t="s">
        <v>273</v>
      </c>
      <c r="B135" s="18" t="s">
        <v>274</v>
      </c>
      <c r="D135" s="19">
        <v>88095</v>
      </c>
      <c r="E135" s="20">
        <v>9085</v>
      </c>
      <c r="F135" s="20">
        <v>97180</v>
      </c>
      <c r="G135" s="21">
        <v>3.171678010147172E-3</v>
      </c>
      <c r="I135" s="21">
        <v>6.3330855840755262E-3</v>
      </c>
      <c r="J135" s="19">
        <v>104931</v>
      </c>
      <c r="K135" s="21">
        <v>7.9755750452093155E-2</v>
      </c>
      <c r="L135" s="21">
        <v>7.4593928518421837E-2</v>
      </c>
      <c r="M135" s="19">
        <v>104931</v>
      </c>
      <c r="N135" s="21">
        <v>7.9755750452093155E-2</v>
      </c>
      <c r="O135" s="21">
        <v>7.4593928518421837E-2</v>
      </c>
      <c r="P135" s="21">
        <v>-3.5528134854412308E-5</v>
      </c>
      <c r="R135" s="110"/>
      <c r="S135" s="111"/>
      <c r="U135" s="19">
        <v>407773</v>
      </c>
      <c r="V135" s="19">
        <v>409732</v>
      </c>
      <c r="X135" s="19">
        <v>96873.061181990313</v>
      </c>
      <c r="Y135" s="19">
        <v>97032.602096084753</v>
      </c>
      <c r="Z135" s="19">
        <v>104934.7281351721</v>
      </c>
      <c r="AA135" s="19">
        <v>356034.7914482929</v>
      </c>
    </row>
    <row r="136" spans="1:27" x14ac:dyDescent="0.2">
      <c r="A136" s="18" t="s">
        <v>275</v>
      </c>
      <c r="B136" s="18" t="s">
        <v>276</v>
      </c>
      <c r="D136" s="19">
        <v>78388</v>
      </c>
      <c r="E136" s="20">
        <v>11425</v>
      </c>
      <c r="F136" s="20">
        <v>89813</v>
      </c>
      <c r="G136" s="21">
        <v>-2.5152439353309131E-2</v>
      </c>
      <c r="I136" s="21">
        <v>-1.5809071525673568E-2</v>
      </c>
      <c r="J136" s="19">
        <v>97505</v>
      </c>
      <c r="K136" s="21">
        <v>8.5650523904503562E-2</v>
      </c>
      <c r="L136" s="21">
        <v>7.460031321237981E-2</v>
      </c>
      <c r="M136" s="19">
        <v>97505</v>
      </c>
      <c r="N136" s="21">
        <v>8.5650523904503562E-2</v>
      </c>
      <c r="O136" s="21">
        <v>7.460031321237981E-2</v>
      </c>
      <c r="P136" s="21">
        <v>-2.2031747279416924E-2</v>
      </c>
      <c r="R136" s="110"/>
      <c r="S136" s="111"/>
      <c r="U136" s="19">
        <v>351814</v>
      </c>
      <c r="V136" s="19">
        <v>355431</v>
      </c>
      <c r="X136" s="19">
        <v>92129.800571217536</v>
      </c>
      <c r="Y136" s="19">
        <v>92193.555919648948</v>
      </c>
      <c r="Z136" s="19">
        <v>99701.600464793737</v>
      </c>
      <c r="AA136" s="19">
        <v>338279.22518480197</v>
      </c>
    </row>
    <row r="137" spans="1:27" x14ac:dyDescent="0.2">
      <c r="A137" s="18" t="s">
        <v>277</v>
      </c>
      <c r="B137" s="18" t="s">
        <v>278</v>
      </c>
      <c r="D137" s="19">
        <v>68031</v>
      </c>
      <c r="E137" s="20">
        <v>-5303</v>
      </c>
      <c r="F137" s="20">
        <v>62728</v>
      </c>
      <c r="G137" s="21">
        <v>-1.5367111350330864E-2</v>
      </c>
      <c r="I137" s="21">
        <v>-1.1725096946430424E-2</v>
      </c>
      <c r="J137" s="19">
        <v>67777</v>
      </c>
      <c r="K137" s="21">
        <v>8.049681663528685E-2</v>
      </c>
      <c r="L137" s="21">
        <v>7.4592317747119052E-2</v>
      </c>
      <c r="M137" s="19">
        <v>67777</v>
      </c>
      <c r="N137" s="21">
        <v>8.049681663528685E-2</v>
      </c>
      <c r="O137" s="21">
        <v>7.4592317747119052E-2</v>
      </c>
      <c r="P137" s="21">
        <v>-1.798090084069881E-2</v>
      </c>
      <c r="R137" s="110"/>
      <c r="S137" s="111"/>
      <c r="U137" s="19">
        <v>250880</v>
      </c>
      <c r="V137" s="19">
        <v>252258</v>
      </c>
      <c r="X137" s="19">
        <v>63706.612414134099</v>
      </c>
      <c r="Y137" s="19">
        <v>63820.594239688202</v>
      </c>
      <c r="Z137" s="19">
        <v>69018.005920682554</v>
      </c>
      <c r="AA137" s="19">
        <v>234172.34485511499</v>
      </c>
    </row>
    <row r="138" spans="1:27" ht="25.5" customHeight="1" x14ac:dyDescent="0.2">
      <c r="A138" s="22" t="s">
        <v>279</v>
      </c>
      <c r="B138" s="22" t="s">
        <v>280</v>
      </c>
      <c r="C138" s="54"/>
      <c r="D138" s="24">
        <v>234514</v>
      </c>
      <c r="E138" s="25">
        <v>15206</v>
      </c>
      <c r="F138" s="25">
        <v>249720</v>
      </c>
      <c r="G138" s="26">
        <v>-1.1827912982457223E-2</v>
      </c>
      <c r="H138" s="23"/>
      <c r="I138" s="26">
        <v>-6.3525660812142615E-3</v>
      </c>
      <c r="J138" s="24">
        <v>270213</v>
      </c>
      <c r="K138" s="26">
        <v>8.2061968197987278E-2</v>
      </c>
      <c r="L138" s="26">
        <v>7.4665126900170797E-2</v>
      </c>
      <c r="M138" s="24">
        <v>270213</v>
      </c>
      <c r="N138" s="26">
        <v>8.2061968197987278E-2</v>
      </c>
      <c r="O138" s="26">
        <v>7.4665126900170797E-2</v>
      </c>
      <c r="P138" s="26">
        <v>-1.2575479671010803E-2</v>
      </c>
      <c r="Q138" s="23"/>
      <c r="R138" s="109"/>
      <c r="S138" s="112"/>
      <c r="T138" s="23"/>
      <c r="U138" s="24">
        <v>1010466</v>
      </c>
      <c r="V138" s="24">
        <v>1017421</v>
      </c>
      <c r="W138" s="23"/>
      <c r="X138" s="24">
        <v>252709.47416734195</v>
      </c>
      <c r="Y138" s="24">
        <v>253046.75225542189</v>
      </c>
      <c r="Z138" s="24">
        <v>273654.33452064841</v>
      </c>
      <c r="AA138" s="24">
        <f>SUM(AA135:AA137)</f>
        <v>928486.3614882098</v>
      </c>
    </row>
    <row r="139" spans="1:27" x14ac:dyDescent="0.2">
      <c r="A139" s="18" t="s">
        <v>281</v>
      </c>
      <c r="B139" s="18" t="s">
        <v>282</v>
      </c>
      <c r="D139" s="19">
        <v>106562</v>
      </c>
      <c r="E139" s="20">
        <v>12349</v>
      </c>
      <c r="F139" s="20">
        <v>118911</v>
      </c>
      <c r="G139" s="21">
        <v>-2.2022357128574921E-3</v>
      </c>
      <c r="I139" s="21">
        <v>8.1663275501568933E-3</v>
      </c>
      <c r="J139" s="19">
        <v>129385</v>
      </c>
      <c r="K139" s="21">
        <v>8.8083574761370631E-2</v>
      </c>
      <c r="L139" s="21">
        <v>7.4594681134814156E-2</v>
      </c>
      <c r="M139" s="19">
        <v>129385</v>
      </c>
      <c r="N139" s="21">
        <v>8.8083574761370631E-2</v>
      </c>
      <c r="O139" s="21">
        <v>7.4594681134814156E-2</v>
      </c>
      <c r="P139" s="21">
        <v>1.786813719849123E-3</v>
      </c>
      <c r="R139" s="110"/>
      <c r="S139" s="111"/>
      <c r="U139" s="19">
        <v>480292</v>
      </c>
      <c r="V139" s="19">
        <v>486321</v>
      </c>
      <c r="X139" s="19">
        <v>119173.35042753206</v>
      </c>
      <c r="Y139" s="19">
        <v>119428.24640235747</v>
      </c>
      <c r="Z139" s="19">
        <v>129154.2254579752</v>
      </c>
      <c r="AA139" s="19">
        <v>438209.5283685521</v>
      </c>
    </row>
    <row r="140" spans="1:27" x14ac:dyDescent="0.2">
      <c r="A140" s="18" t="s">
        <v>283</v>
      </c>
      <c r="B140" s="18" t="s">
        <v>284</v>
      </c>
      <c r="D140" s="19">
        <v>64933</v>
      </c>
      <c r="E140" s="20">
        <v>-2833</v>
      </c>
      <c r="F140" s="20">
        <v>62100</v>
      </c>
      <c r="G140" s="21">
        <v>-5.0605434209424094E-2</v>
      </c>
      <c r="I140" s="21">
        <v>-3.9767296038617617E-2</v>
      </c>
      <c r="J140" s="19">
        <v>67342</v>
      </c>
      <c r="K140" s="21">
        <v>8.441988445296289E-2</v>
      </c>
      <c r="L140" s="21">
        <v>7.4592285441555495E-2</v>
      </c>
      <c r="M140" s="19">
        <v>67342</v>
      </c>
      <c r="N140" s="21">
        <v>8.441988445296289E-2</v>
      </c>
      <c r="O140" s="21">
        <v>7.4592285441555495E-2</v>
      </c>
      <c r="P140" s="21">
        <v>-4.5845620823331656E-2</v>
      </c>
      <c r="R140" s="110"/>
      <c r="S140" s="111"/>
      <c r="U140" s="19">
        <v>234034</v>
      </c>
      <c r="V140" s="19">
        <v>236175</v>
      </c>
      <c r="X140" s="19">
        <v>65409.64565968886</v>
      </c>
      <c r="Y140" s="19">
        <v>65262.814450976213</v>
      </c>
      <c r="Z140" s="19">
        <v>70577.67743843385</v>
      </c>
      <c r="AA140" s="19">
        <v>239464.18039344234</v>
      </c>
    </row>
    <row r="141" spans="1:27" x14ac:dyDescent="0.2">
      <c r="A141" s="18" t="s">
        <v>285</v>
      </c>
      <c r="B141" s="18" t="s">
        <v>286</v>
      </c>
      <c r="D141" s="19">
        <v>83540</v>
      </c>
      <c r="E141" s="20">
        <v>-13005</v>
      </c>
      <c r="F141" s="20">
        <v>70535</v>
      </c>
      <c r="G141" s="21">
        <v>-2.8469025928937297E-2</v>
      </c>
      <c r="I141" s="21">
        <v>-2.24088118498037E-2</v>
      </c>
      <c r="J141" s="19">
        <v>76553</v>
      </c>
      <c r="K141" s="21">
        <v>8.5314518806929751E-2</v>
      </c>
      <c r="L141" s="21">
        <v>7.4596485696157178E-2</v>
      </c>
      <c r="M141" s="19">
        <v>76553</v>
      </c>
      <c r="N141" s="21">
        <v>8.5314518806929751E-2</v>
      </c>
      <c r="O141" s="21">
        <v>7.4596485696157178E-2</v>
      </c>
      <c r="P141" s="21">
        <v>-2.8593219856288266E-2</v>
      </c>
      <c r="R141" s="110"/>
      <c r="S141" s="111"/>
      <c r="U141" s="19">
        <v>294317</v>
      </c>
      <c r="V141" s="19">
        <v>297252</v>
      </c>
      <c r="X141" s="19">
        <v>72602.22837871204</v>
      </c>
      <c r="Y141" s="19">
        <v>72871.803927801506</v>
      </c>
      <c r="Z141" s="19">
        <v>78806.326623203728</v>
      </c>
      <c r="AA141" s="19">
        <v>267383.30162685161</v>
      </c>
    </row>
    <row r="142" spans="1:27" ht="25.5" customHeight="1" x14ac:dyDescent="0.2">
      <c r="A142" s="22" t="s">
        <v>287</v>
      </c>
      <c r="B142" s="22" t="s">
        <v>288</v>
      </c>
      <c r="C142" s="54"/>
      <c r="D142" s="24">
        <v>255035</v>
      </c>
      <c r="E142" s="25">
        <v>-3489</v>
      </c>
      <c r="F142" s="25">
        <v>251546</v>
      </c>
      <c r="G142" s="26">
        <v>-2.1927566260264264E-2</v>
      </c>
      <c r="H142" s="23"/>
      <c r="I142" s="26">
        <v>-1.2609235698320398E-2</v>
      </c>
      <c r="J142" s="24">
        <v>273280</v>
      </c>
      <c r="K142" s="26">
        <v>8.64026489397971E-2</v>
      </c>
      <c r="L142" s="26">
        <v>7.4572052877772244E-2</v>
      </c>
      <c r="M142" s="24">
        <v>273280</v>
      </c>
      <c r="N142" s="26">
        <v>8.64026489397971E-2</v>
      </c>
      <c r="O142" s="26">
        <v>7.4572052877772244E-2</v>
      </c>
      <c r="P142" s="26">
        <v>-1.8877945511039718E-2</v>
      </c>
      <c r="Q142" s="23"/>
      <c r="R142" s="109"/>
      <c r="S142" s="112"/>
      <c r="T142" s="23"/>
      <c r="U142" s="24">
        <v>1008643</v>
      </c>
      <c r="V142" s="24">
        <v>1019748</v>
      </c>
      <c r="W142" s="23"/>
      <c r="X142" s="24">
        <v>257185.22446593293</v>
      </c>
      <c r="Y142" s="24">
        <v>257562.86478113517</v>
      </c>
      <c r="Z142" s="24">
        <v>278538.22951961274</v>
      </c>
      <c r="AA142" s="24">
        <f>SUM(AA139:AA141)</f>
        <v>945057.01038884604</v>
      </c>
    </row>
    <row r="143" spans="1:27" x14ac:dyDescent="0.2">
      <c r="A143" s="18" t="s">
        <v>289</v>
      </c>
      <c r="B143" s="18" t="s">
        <v>290</v>
      </c>
      <c r="D143" s="19">
        <v>135904</v>
      </c>
      <c r="E143" s="20">
        <v>15478</v>
      </c>
      <c r="F143" s="20">
        <v>151382</v>
      </c>
      <c r="G143" s="21">
        <v>1.2732512628339743E-2</v>
      </c>
      <c r="I143" s="21">
        <v>2.3405526582342961E-2</v>
      </c>
      <c r="J143" s="19">
        <v>164018</v>
      </c>
      <c r="K143" s="21">
        <v>8.3468607834186859E-2</v>
      </c>
      <c r="L143" s="21">
        <v>7.4595997767318067E-2</v>
      </c>
      <c r="M143" s="19">
        <v>164018</v>
      </c>
      <c r="N143" s="21">
        <v>8.3468607834186859E-2</v>
      </c>
      <c r="O143" s="21">
        <v>7.4595997767318067E-2</v>
      </c>
      <c r="P143" s="21">
        <v>1.6930827538874649E-2</v>
      </c>
      <c r="R143" s="110"/>
      <c r="S143" s="111"/>
      <c r="U143" s="19">
        <v>598378</v>
      </c>
      <c r="V143" s="19">
        <v>603319</v>
      </c>
      <c r="X143" s="19">
        <v>149479.08352548938</v>
      </c>
      <c r="Y143" s="19">
        <v>149141.50979349244</v>
      </c>
      <c r="Z143" s="19">
        <v>161287.27299667784</v>
      </c>
      <c r="AA143" s="19">
        <v>547234.28196874226</v>
      </c>
    </row>
    <row r="144" spans="1:27" x14ac:dyDescent="0.2">
      <c r="A144" s="18" t="s">
        <v>291</v>
      </c>
      <c r="B144" s="18" t="s">
        <v>292</v>
      </c>
      <c r="D144" s="19">
        <v>160037</v>
      </c>
      <c r="E144" s="20">
        <v>16144</v>
      </c>
      <c r="F144" s="20">
        <v>176181</v>
      </c>
      <c r="G144" s="21">
        <v>4.9687028595242211E-3</v>
      </c>
      <c r="I144" s="21">
        <v>1.6038874317288343E-2</v>
      </c>
      <c r="J144" s="19">
        <v>190789</v>
      </c>
      <c r="K144" s="21">
        <v>8.2912180728992535E-2</v>
      </c>
      <c r="L144" s="21">
        <v>7.4599432521825104E-2</v>
      </c>
      <c r="M144" s="19">
        <v>190789</v>
      </c>
      <c r="N144" s="21">
        <v>8.2912180728992535E-2</v>
      </c>
      <c r="O144" s="21">
        <v>7.4599432521825104E-2</v>
      </c>
      <c r="P144" s="21">
        <v>9.6140083326503589E-3</v>
      </c>
      <c r="R144" s="110"/>
      <c r="S144" s="111"/>
      <c r="U144" s="19">
        <v>646356</v>
      </c>
      <c r="V144" s="19">
        <v>651356</v>
      </c>
      <c r="X144" s="19">
        <v>175310.34966735469</v>
      </c>
      <c r="Y144" s="19">
        <v>174741.63709671472</v>
      </c>
      <c r="Z144" s="19">
        <v>188972.21950702008</v>
      </c>
      <c r="AA144" s="19">
        <v>641166.99930870382</v>
      </c>
    </row>
    <row r="145" spans="1:27" x14ac:dyDescent="0.2">
      <c r="A145" s="18" t="s">
        <v>293</v>
      </c>
      <c r="B145" s="18" t="s">
        <v>294</v>
      </c>
      <c r="D145" s="19">
        <v>72256</v>
      </c>
      <c r="E145" s="20">
        <v>12286</v>
      </c>
      <c r="F145" s="20">
        <v>84542</v>
      </c>
      <c r="G145" s="21">
        <v>2.7881422813461842E-2</v>
      </c>
      <c r="I145" s="21">
        <v>3.8914406654847022E-2</v>
      </c>
      <c r="J145" s="19">
        <v>91640</v>
      </c>
      <c r="K145" s="21">
        <v>8.3960874587390988E-2</v>
      </c>
      <c r="L145" s="21">
        <v>7.4593729579253143E-2</v>
      </c>
      <c r="M145" s="19">
        <v>91640</v>
      </c>
      <c r="N145" s="21">
        <v>8.3960874587390988E-2</v>
      </c>
      <c r="O145" s="21">
        <v>7.4593729579253143E-2</v>
      </c>
      <c r="P145" s="21">
        <v>3.2339409802612185E-2</v>
      </c>
      <c r="R145" s="110"/>
      <c r="S145" s="111"/>
      <c r="U145" s="19">
        <v>313283</v>
      </c>
      <c r="V145" s="19">
        <v>316014</v>
      </c>
      <c r="X145" s="19">
        <v>82248.589112511065</v>
      </c>
      <c r="Y145" s="19">
        <v>82084.472149656023</v>
      </c>
      <c r="Z145" s="19">
        <v>88769.254694560164</v>
      </c>
      <c r="AA145" s="19">
        <v>301186.68665616674</v>
      </c>
    </row>
    <row r="146" spans="1:27" ht="25.5" customHeight="1" x14ac:dyDescent="0.2">
      <c r="A146" s="22" t="s">
        <v>295</v>
      </c>
      <c r="B146" s="22" t="s">
        <v>296</v>
      </c>
      <c r="C146" s="54"/>
      <c r="D146" s="24">
        <v>368197</v>
      </c>
      <c r="E146" s="25">
        <v>43909</v>
      </c>
      <c r="F146" s="25">
        <v>412106</v>
      </c>
      <c r="G146" s="26">
        <v>1.2449738760307527E-2</v>
      </c>
      <c r="H146" s="23"/>
      <c r="I146" s="26">
        <v>2.3375286787805205E-2</v>
      </c>
      <c r="J146" s="24">
        <v>446447</v>
      </c>
      <c r="K146" s="26">
        <v>8.333171329294875E-2</v>
      </c>
      <c r="L146" s="26">
        <v>7.4591965930691284E-2</v>
      </c>
      <c r="M146" s="24">
        <v>446447</v>
      </c>
      <c r="N146" s="26">
        <v>8.333171329294875E-2</v>
      </c>
      <c r="O146" s="26">
        <v>7.4591965930691284E-2</v>
      </c>
      <c r="P146" s="26">
        <v>1.6896963693340927E-2</v>
      </c>
      <c r="Q146" s="23"/>
      <c r="R146" s="109"/>
      <c r="S146" s="112"/>
      <c r="T146" s="23"/>
      <c r="U146" s="24">
        <v>1558017</v>
      </c>
      <c r="V146" s="24">
        <v>1570689</v>
      </c>
      <c r="W146" s="23"/>
      <c r="X146" s="24">
        <v>407038.02230535512</v>
      </c>
      <c r="Y146" s="24">
        <v>405967.61903986323</v>
      </c>
      <c r="Z146" s="24">
        <v>439028.74719825806</v>
      </c>
      <c r="AA146" s="24">
        <f>SUM(AA143:AA145)</f>
        <v>1489587.9679336129</v>
      </c>
    </row>
    <row r="147" spans="1:27" x14ac:dyDescent="0.2">
      <c r="A147" s="18" t="s">
        <v>297</v>
      </c>
      <c r="B147" s="18" t="s">
        <v>298</v>
      </c>
      <c r="D147" s="19">
        <v>64984</v>
      </c>
      <c r="E147" s="20">
        <v>11217</v>
      </c>
      <c r="F147" s="20">
        <v>76201</v>
      </c>
      <c r="G147" s="21">
        <v>-2.5227242701250541E-2</v>
      </c>
      <c r="I147" s="21">
        <v>-1.42828716399378E-2</v>
      </c>
      <c r="J147" s="19">
        <v>82596</v>
      </c>
      <c r="K147" s="21">
        <v>8.3927759367410371E-2</v>
      </c>
      <c r="L147" s="21">
        <v>7.4595516423095365E-2</v>
      </c>
      <c r="M147" s="19">
        <v>82596</v>
      </c>
      <c r="N147" s="21">
        <v>8.3927759367410371E-2</v>
      </c>
      <c r="O147" s="21">
        <v>7.4595516423095365E-2</v>
      </c>
      <c r="P147" s="21">
        <v>-2.0519569205590393E-2</v>
      </c>
      <c r="R147" s="110"/>
      <c r="S147" s="111"/>
      <c r="U147" s="19">
        <v>279039</v>
      </c>
      <c r="V147" s="19">
        <v>281462</v>
      </c>
      <c r="X147" s="19">
        <v>78172.732668629294</v>
      </c>
      <c r="Y147" s="19">
        <v>77976.131997873657</v>
      </c>
      <c r="Z147" s="19">
        <v>84326.34017303474</v>
      </c>
      <c r="AA147" s="19">
        <v>286112.24778159079</v>
      </c>
    </row>
    <row r="148" spans="1:27" x14ac:dyDescent="0.2">
      <c r="A148" s="18" t="s">
        <v>299</v>
      </c>
      <c r="B148" s="18" t="s">
        <v>300</v>
      </c>
      <c r="D148" s="19">
        <v>36468</v>
      </c>
      <c r="E148" s="20">
        <v>9003</v>
      </c>
      <c r="F148" s="20">
        <v>45471</v>
      </c>
      <c r="G148" s="21">
        <v>2.417836710782395E-2</v>
      </c>
      <c r="I148" s="21">
        <v>3.2729607897844959E-2</v>
      </c>
      <c r="J148" s="19">
        <v>49111</v>
      </c>
      <c r="K148" s="21">
        <v>8.0061667518191992E-2</v>
      </c>
      <c r="L148" s="21">
        <v>7.4607197741989095E-2</v>
      </c>
      <c r="M148" s="19">
        <v>49111</v>
      </c>
      <c r="N148" s="21">
        <v>8.0061667518191992E-2</v>
      </c>
      <c r="O148" s="21">
        <v>7.4607197741989095E-2</v>
      </c>
      <c r="P148" s="21">
        <v>2.6206614449321375E-2</v>
      </c>
      <c r="R148" s="110"/>
      <c r="S148" s="111"/>
      <c r="U148" s="19">
        <v>185222</v>
      </c>
      <c r="V148" s="19">
        <v>186162</v>
      </c>
      <c r="X148" s="19">
        <v>44397.102360529119</v>
      </c>
      <c r="Y148" s="19">
        <v>44252.968027763069</v>
      </c>
      <c r="Z148" s="19">
        <v>47856.834392315563</v>
      </c>
      <c r="AA148" s="19">
        <v>162374.25259533807</v>
      </c>
    </row>
    <row r="149" spans="1:27" x14ac:dyDescent="0.2">
      <c r="A149" s="18" t="s">
        <v>301</v>
      </c>
      <c r="B149" s="18" t="s">
        <v>302</v>
      </c>
      <c r="D149" s="19">
        <v>80882</v>
      </c>
      <c r="E149" s="20">
        <v>16236</v>
      </c>
      <c r="F149" s="20">
        <v>97118</v>
      </c>
      <c r="G149" s="21">
        <v>-8.5344310764338127E-3</v>
      </c>
      <c r="I149" s="21">
        <v>-1.8040284241486182E-3</v>
      </c>
      <c r="J149" s="19">
        <v>104922</v>
      </c>
      <c r="K149" s="21">
        <v>8.0350612313331071E-2</v>
      </c>
      <c r="L149" s="21">
        <v>7.4599666383647234E-2</v>
      </c>
      <c r="M149" s="19">
        <v>104922</v>
      </c>
      <c r="N149" s="21">
        <v>8.0350612313331071E-2</v>
      </c>
      <c r="O149" s="21">
        <v>7.4599666383647234E-2</v>
      </c>
      <c r="P149" s="21">
        <v>-8.1158499331711598E-3</v>
      </c>
      <c r="R149" s="110"/>
      <c r="S149" s="111"/>
      <c r="U149" s="19">
        <v>391510</v>
      </c>
      <c r="V149" s="19">
        <v>393605</v>
      </c>
      <c r="X149" s="19">
        <v>97954.456920560173</v>
      </c>
      <c r="Y149" s="19">
        <v>97814.681733321908</v>
      </c>
      <c r="Z149" s="19">
        <v>105780.49865292314</v>
      </c>
      <c r="AA149" s="19">
        <v>358904.420361923</v>
      </c>
    </row>
    <row r="150" spans="1:27" x14ac:dyDescent="0.2">
      <c r="A150" s="18" t="s">
        <v>303</v>
      </c>
      <c r="B150" s="18" t="s">
        <v>304</v>
      </c>
      <c r="D150" s="19">
        <v>43902</v>
      </c>
      <c r="E150" s="20">
        <v>4399</v>
      </c>
      <c r="F150" s="20">
        <v>48301</v>
      </c>
      <c r="G150" s="21">
        <v>-2.9465030201472953E-2</v>
      </c>
      <c r="I150" s="21">
        <v>-2.1855602686709164E-2</v>
      </c>
      <c r="J150" s="19">
        <v>52273</v>
      </c>
      <c r="K150" s="21">
        <v>8.2228388641565564E-2</v>
      </c>
      <c r="L150" s="21">
        <v>7.460570447998327E-2</v>
      </c>
      <c r="M150" s="19">
        <v>52273</v>
      </c>
      <c r="N150" s="21">
        <v>8.2228388641565564E-2</v>
      </c>
      <c r="O150" s="21">
        <v>7.460570447998327E-2</v>
      </c>
      <c r="P150" s="21">
        <v>-2.8035172135944864E-2</v>
      </c>
      <c r="R150" s="110"/>
      <c r="S150" s="111"/>
      <c r="U150" s="19">
        <v>188323</v>
      </c>
      <c r="V150" s="19">
        <v>189659</v>
      </c>
      <c r="X150" s="19">
        <v>49767.670745739997</v>
      </c>
      <c r="Y150" s="19">
        <v>49730.784706528808</v>
      </c>
      <c r="Z150" s="19">
        <v>53780.752658378311</v>
      </c>
      <c r="AA150" s="19">
        <v>182473.61380679047</v>
      </c>
    </row>
    <row r="151" spans="1:27" x14ac:dyDescent="0.2">
      <c r="A151" s="18" t="s">
        <v>305</v>
      </c>
      <c r="B151" s="18" t="s">
        <v>306</v>
      </c>
      <c r="D151" s="19">
        <v>39853</v>
      </c>
      <c r="E151" s="20">
        <v>4249</v>
      </c>
      <c r="F151" s="20">
        <v>44102</v>
      </c>
      <c r="G151" s="21">
        <v>-3.1100329348766609E-2</v>
      </c>
      <c r="I151" s="21">
        <v>-2.0011747927578538E-2</v>
      </c>
      <c r="J151" s="19">
        <v>47937</v>
      </c>
      <c r="K151" s="21">
        <v>8.696676872014919E-2</v>
      </c>
      <c r="L151" s="21">
        <v>7.4593134208031042E-2</v>
      </c>
      <c r="M151" s="19">
        <v>47937</v>
      </c>
      <c r="N151" s="21">
        <v>8.696676872014919E-2</v>
      </c>
      <c r="O151" s="21">
        <v>7.4593134208031042E-2</v>
      </c>
      <c r="P151" s="21">
        <v>-2.621435725314436E-2</v>
      </c>
      <c r="R151" s="110"/>
      <c r="S151" s="111"/>
      <c r="U151" s="19">
        <v>176522</v>
      </c>
      <c r="V151" s="19">
        <v>178555</v>
      </c>
      <c r="X151" s="19">
        <v>45517.224930556185</v>
      </c>
      <c r="Y151" s="19">
        <v>45520.384370057291</v>
      </c>
      <c r="Z151" s="19">
        <v>49227.466390631162</v>
      </c>
      <c r="AA151" s="19">
        <v>167024.69279130484</v>
      </c>
    </row>
    <row r="152" spans="1:27" ht="25.5" customHeight="1" x14ac:dyDescent="0.2">
      <c r="A152" s="22" t="s">
        <v>307</v>
      </c>
      <c r="B152" s="22" t="s">
        <v>308</v>
      </c>
      <c r="C152" s="54"/>
      <c r="D152" s="24">
        <v>266089</v>
      </c>
      <c r="E152" s="25">
        <v>45104</v>
      </c>
      <c r="F152" s="25">
        <v>311193</v>
      </c>
      <c r="G152" s="26">
        <v>-1.4618400636597473E-2</v>
      </c>
      <c r="H152" s="23"/>
      <c r="I152" s="26">
        <v>-5.8736468376978657E-3</v>
      </c>
      <c r="J152" s="24">
        <v>336839</v>
      </c>
      <c r="K152" s="26">
        <v>8.2413401547615228E-2</v>
      </c>
      <c r="L152" s="26">
        <v>7.4641893068469356E-2</v>
      </c>
      <c r="M152" s="24">
        <v>336839</v>
      </c>
      <c r="N152" s="26">
        <v>8.2413401547615228E-2</v>
      </c>
      <c r="O152" s="26">
        <v>7.4641893068469356E-2</v>
      </c>
      <c r="P152" s="26">
        <v>-1.212091776774149E-2</v>
      </c>
      <c r="Q152" s="23"/>
      <c r="R152" s="109"/>
      <c r="S152" s="112"/>
      <c r="T152" s="23"/>
      <c r="U152" s="24">
        <v>1220617</v>
      </c>
      <c r="V152" s="24">
        <v>1229444</v>
      </c>
      <c r="W152" s="23"/>
      <c r="X152" s="24">
        <v>315809.18762601481</v>
      </c>
      <c r="Y152" s="24">
        <v>315294.95083554473</v>
      </c>
      <c r="Z152" s="24">
        <v>340971.89226728294</v>
      </c>
      <c r="AA152" s="24">
        <f>SUM(AA147:AA151)</f>
        <v>1156889.2273369471</v>
      </c>
    </row>
    <row r="153" spans="1:27" ht="25.5" customHeight="1" x14ac:dyDescent="0.2">
      <c r="A153" s="22" t="s">
        <v>309</v>
      </c>
      <c r="B153" s="22" t="s">
        <v>310</v>
      </c>
      <c r="C153" s="54"/>
      <c r="D153" s="24">
        <v>1558742</v>
      </c>
      <c r="E153" s="25">
        <v>151002</v>
      </c>
      <c r="F153" s="25">
        <v>1709744</v>
      </c>
      <c r="G153" s="26">
        <v>-1.4280029312882969E-2</v>
      </c>
      <c r="H153" s="23"/>
      <c r="I153" s="26">
        <v>-6.8713534232694995E-3</v>
      </c>
      <c r="J153" s="24">
        <v>1851051</v>
      </c>
      <c r="K153" s="26">
        <v>8.264817872135044E-2</v>
      </c>
      <c r="L153" s="26">
        <v>7.463817264404371E-2</v>
      </c>
      <c r="M153" s="24">
        <v>1851051</v>
      </c>
      <c r="N153" s="26">
        <v>8.264817872135044E-2</v>
      </c>
      <c r="O153" s="26">
        <v>7.463817264404371E-2</v>
      </c>
      <c r="P153" s="26">
        <v>-1.3115771201612558E-2</v>
      </c>
      <c r="Q153" s="23"/>
      <c r="R153" s="109"/>
      <c r="S153" s="112"/>
      <c r="T153" s="23"/>
      <c r="U153" s="24">
        <v>6819159</v>
      </c>
      <c r="V153" s="24">
        <v>6869987</v>
      </c>
      <c r="W153" s="23"/>
      <c r="X153" s="24">
        <v>1734512.6816384313</v>
      </c>
      <c r="Y153" s="24">
        <v>1734405.380402477</v>
      </c>
      <c r="Z153" s="24">
        <v>1875651.6174686535</v>
      </c>
      <c r="AA153" s="24">
        <f>AA152+AA146+AA142+AA138+AA134+AA128</f>
        <v>6363929.6953710094</v>
      </c>
    </row>
    <row r="154" spans="1:27" x14ac:dyDescent="0.2">
      <c r="A154" s="18" t="s">
        <v>311</v>
      </c>
      <c r="B154" s="18" t="s">
        <v>312</v>
      </c>
      <c r="D154" s="19">
        <v>111256</v>
      </c>
      <c r="E154" s="20">
        <v>4935</v>
      </c>
      <c r="F154" s="20">
        <v>116191</v>
      </c>
      <c r="G154" s="21">
        <v>-1.4628967643733226E-2</v>
      </c>
      <c r="I154" s="21">
        <v>-8.1855643383607068E-3</v>
      </c>
      <c r="J154" s="19">
        <v>125466</v>
      </c>
      <c r="K154" s="21">
        <v>7.9827795710116556E-2</v>
      </c>
      <c r="L154" s="21">
        <v>7.4596243308251431E-2</v>
      </c>
      <c r="M154" s="19">
        <v>125466</v>
      </c>
      <c r="N154" s="21">
        <v>7.9827795710116556E-2</v>
      </c>
      <c r="O154" s="21">
        <v>7.4596243308251431E-2</v>
      </c>
      <c r="P154" s="21">
        <v>-1.4460173326145243E-2</v>
      </c>
      <c r="R154" s="110"/>
      <c r="S154" s="111"/>
      <c r="U154" s="19">
        <v>381905</v>
      </c>
      <c r="V154" s="19">
        <v>383764</v>
      </c>
      <c r="X154" s="19">
        <v>117915.73411212709</v>
      </c>
      <c r="Y154" s="19">
        <v>117720.01515986833</v>
      </c>
      <c r="Z154" s="19">
        <v>127306.87954381426</v>
      </c>
      <c r="AA154" s="19">
        <v>431941.6375666252</v>
      </c>
    </row>
    <row r="155" spans="1:27" x14ac:dyDescent="0.2">
      <c r="A155" s="18" t="s">
        <v>313</v>
      </c>
      <c r="B155" s="18" t="s">
        <v>314</v>
      </c>
      <c r="D155" s="19">
        <v>67236</v>
      </c>
      <c r="E155" s="20">
        <v>-1944</v>
      </c>
      <c r="F155" s="20">
        <v>65292</v>
      </c>
      <c r="G155" s="21">
        <v>-6.4889053461313351E-3</v>
      </c>
      <c r="I155" s="21">
        <v>1.9182148580607628E-3</v>
      </c>
      <c r="J155" s="19">
        <v>70725</v>
      </c>
      <c r="K155" s="21">
        <v>8.3217042226176208E-2</v>
      </c>
      <c r="L155" s="21">
        <v>7.459896257094778E-2</v>
      </c>
      <c r="M155" s="19">
        <v>70725</v>
      </c>
      <c r="N155" s="21">
        <v>8.3217042226176208E-2</v>
      </c>
      <c r="O155" s="21">
        <v>7.459896257094778E-2</v>
      </c>
      <c r="P155" s="21">
        <v>-4.4177953072321863E-3</v>
      </c>
      <c r="R155" s="110"/>
      <c r="S155" s="111"/>
      <c r="U155" s="19">
        <v>229469</v>
      </c>
      <c r="V155" s="19">
        <v>231309</v>
      </c>
      <c r="X155" s="19">
        <v>65718.062442345195</v>
      </c>
      <c r="Y155" s="19">
        <v>65689.244500196161</v>
      </c>
      <c r="Z155" s="19">
        <v>71038.835032035771</v>
      </c>
      <c r="AA155" s="19">
        <v>241028.84969387983</v>
      </c>
    </row>
    <row r="156" spans="1:27" x14ac:dyDescent="0.2">
      <c r="A156" s="18" t="s">
        <v>315</v>
      </c>
      <c r="B156" s="18" t="s">
        <v>316</v>
      </c>
      <c r="D156" s="19">
        <v>130888</v>
      </c>
      <c r="E156" s="20">
        <v>-4705</v>
      </c>
      <c r="F156" s="20">
        <v>126183</v>
      </c>
      <c r="G156" s="21">
        <v>2.8650758193238257E-3</v>
      </c>
      <c r="I156" s="21">
        <v>7.5032393549350207E-3</v>
      </c>
      <c r="J156" s="19">
        <v>135810</v>
      </c>
      <c r="K156" s="21">
        <v>7.6297683244505921E-2</v>
      </c>
      <c r="L156" s="21">
        <v>7.4594364610931496E-2</v>
      </c>
      <c r="M156" s="19">
        <v>135810</v>
      </c>
      <c r="N156" s="21">
        <v>7.6297683244505921E-2</v>
      </c>
      <c r="O156" s="21">
        <v>7.4594364610931496E-2</v>
      </c>
      <c r="P156" s="21">
        <v>1.127626555611938E-3</v>
      </c>
      <c r="R156" s="110"/>
      <c r="S156" s="111"/>
      <c r="U156" s="19">
        <v>437491</v>
      </c>
      <c r="V156" s="19">
        <v>438185</v>
      </c>
      <c r="X156" s="19">
        <v>125822.07301410697</v>
      </c>
      <c r="Y156" s="19">
        <v>125441.35580230951</v>
      </c>
      <c r="Z156" s="19">
        <v>135657.02953104535</v>
      </c>
      <c r="AA156" s="19">
        <v>460273.00090170885</v>
      </c>
    </row>
    <row r="157" spans="1:27" x14ac:dyDescent="0.2">
      <c r="A157" s="18" t="s">
        <v>317</v>
      </c>
      <c r="B157" s="18" t="s">
        <v>318</v>
      </c>
      <c r="D157" s="19">
        <v>65193</v>
      </c>
      <c r="E157" s="20">
        <v>2025</v>
      </c>
      <c r="F157" s="20">
        <v>67218</v>
      </c>
      <c r="G157" s="21">
        <v>5.5123543551325316E-3</v>
      </c>
      <c r="I157" s="21">
        <v>7.566268764233719E-3</v>
      </c>
      <c r="J157" s="19">
        <v>72114</v>
      </c>
      <c r="K157" s="21">
        <v>7.2841306074451717E-2</v>
      </c>
      <c r="L157" s="21">
        <v>7.460768242578375E-2</v>
      </c>
      <c r="M157" s="19">
        <v>72114</v>
      </c>
      <c r="N157" s="21">
        <v>7.2841306074451717E-2</v>
      </c>
      <c r="O157" s="21">
        <v>7.460768242578375E-2</v>
      </c>
      <c r="P157" s="21">
        <v>1.2026651992178561E-3</v>
      </c>
      <c r="R157" s="110"/>
      <c r="S157" s="111"/>
      <c r="U157" s="19">
        <v>239940</v>
      </c>
      <c r="V157" s="19">
        <v>239546</v>
      </c>
      <c r="X157" s="19">
        <v>66849.272971527767</v>
      </c>
      <c r="Y157" s="19">
        <v>66603.342480706575</v>
      </c>
      <c r="Z157" s="19">
        <v>72027.37518247703</v>
      </c>
      <c r="AA157" s="19">
        <v>244382.88407844736</v>
      </c>
    </row>
    <row r="158" spans="1:27" x14ac:dyDescent="0.2">
      <c r="A158" s="18" t="s">
        <v>319</v>
      </c>
      <c r="B158" s="18" t="s">
        <v>320</v>
      </c>
      <c r="D158" s="19">
        <v>78965</v>
      </c>
      <c r="E158" s="20">
        <v>-2829</v>
      </c>
      <c r="F158" s="20">
        <v>76136</v>
      </c>
      <c r="G158" s="21">
        <v>-6.7547904022851046E-3</v>
      </c>
      <c r="I158" s="21">
        <v>1.4776273196939194E-3</v>
      </c>
      <c r="J158" s="19">
        <v>82152</v>
      </c>
      <c r="K158" s="21">
        <v>7.9016911464554695E-2</v>
      </c>
      <c r="L158" s="21">
        <v>7.4602346455796775E-2</v>
      </c>
      <c r="M158" s="19">
        <v>82152</v>
      </c>
      <c r="N158" s="21">
        <v>7.9016911464554695E-2</v>
      </c>
      <c r="O158" s="21">
        <v>7.4602346455796775E-2</v>
      </c>
      <c r="P158" s="21">
        <v>-4.8524629385913176E-3</v>
      </c>
      <c r="R158" s="110"/>
      <c r="S158" s="111"/>
      <c r="U158" s="19">
        <v>267268</v>
      </c>
      <c r="V158" s="19">
        <v>268366</v>
      </c>
      <c r="X158" s="19">
        <v>76653.75076065035</v>
      </c>
      <c r="Y158" s="19">
        <v>76335.948209653186</v>
      </c>
      <c r="Z158" s="19">
        <v>82552.583351196648</v>
      </c>
      <c r="AA158" s="19">
        <v>280094.03863990778</v>
      </c>
    </row>
    <row r="159" spans="1:27" x14ac:dyDescent="0.2">
      <c r="A159" s="18" t="s">
        <v>321</v>
      </c>
      <c r="B159" s="18" t="s">
        <v>322</v>
      </c>
      <c r="D159" s="19">
        <v>91644</v>
      </c>
      <c r="E159" s="20">
        <v>-7133</v>
      </c>
      <c r="F159" s="20">
        <v>84511</v>
      </c>
      <c r="G159" s="21">
        <v>-1.8693446783958789E-2</v>
      </c>
      <c r="I159" s="21">
        <v>-4.5191303907544667E-3</v>
      </c>
      <c r="J159" s="19">
        <v>91974</v>
      </c>
      <c r="K159" s="21">
        <v>8.8314452476315308E-2</v>
      </c>
      <c r="L159" s="21">
        <v>7.4597124977397122E-2</v>
      </c>
      <c r="M159" s="19">
        <v>91974</v>
      </c>
      <c r="N159" s="21">
        <v>8.8314452476315308E-2</v>
      </c>
      <c r="O159" s="21">
        <v>7.4597124977397122E-2</v>
      </c>
      <c r="P159" s="21">
        <v>-1.0816123094030794E-2</v>
      </c>
      <c r="R159" s="110"/>
      <c r="S159" s="111"/>
      <c r="U159" s="19">
        <v>312904</v>
      </c>
      <c r="V159" s="19">
        <v>316898</v>
      </c>
      <c r="X159" s="19">
        <v>86120.388239773849</v>
      </c>
      <c r="Y159" s="19">
        <v>85977.830407986199</v>
      </c>
      <c r="Z159" s="19">
        <v>92979.679660450987</v>
      </c>
      <c r="AA159" s="19">
        <v>315472.30783496855</v>
      </c>
    </row>
    <row r="160" spans="1:27" x14ac:dyDescent="0.2">
      <c r="A160" s="18" t="s">
        <v>323</v>
      </c>
      <c r="B160" s="18" t="s">
        <v>324</v>
      </c>
      <c r="D160" s="19">
        <v>84517</v>
      </c>
      <c r="E160" s="20">
        <v>237</v>
      </c>
      <c r="F160" s="20">
        <v>84754</v>
      </c>
      <c r="G160" s="21">
        <v>-1.8912982597145689E-3</v>
      </c>
      <c r="I160" s="21">
        <v>6.1975246326921862E-3</v>
      </c>
      <c r="J160" s="19">
        <v>91677</v>
      </c>
      <c r="K160" s="21">
        <v>8.1682080736929619E-2</v>
      </c>
      <c r="L160" s="21">
        <v>7.4591821197732111E-2</v>
      </c>
      <c r="M160" s="19">
        <v>91677</v>
      </c>
      <c r="N160" s="21">
        <v>8.1682080736929619E-2</v>
      </c>
      <c r="O160" s="21">
        <v>7.4591821197732111E-2</v>
      </c>
      <c r="P160" s="21">
        <v>-1.7219188932160456E-4</v>
      </c>
      <c r="R160" s="110"/>
      <c r="S160" s="111"/>
      <c r="U160" s="19">
        <v>316827</v>
      </c>
      <c r="V160" s="19">
        <v>318918</v>
      </c>
      <c r="X160" s="19">
        <v>84914.707137268342</v>
      </c>
      <c r="Y160" s="19">
        <v>84787.849022089096</v>
      </c>
      <c r="Z160" s="19">
        <v>91692.788754532812</v>
      </c>
      <c r="AA160" s="19">
        <v>311105.99418983213</v>
      </c>
    </row>
    <row r="161" spans="1:27" x14ac:dyDescent="0.2">
      <c r="A161" s="18" t="s">
        <v>325</v>
      </c>
      <c r="B161" s="18" t="s">
        <v>326</v>
      </c>
      <c r="D161" s="19">
        <v>81943</v>
      </c>
      <c r="E161" s="20">
        <v>-180</v>
      </c>
      <c r="F161" s="20">
        <v>81763</v>
      </c>
      <c r="G161" s="21">
        <v>6.3469022973430267E-3</v>
      </c>
      <c r="I161" s="21">
        <v>9.6068454772797462E-3</v>
      </c>
      <c r="J161" s="19">
        <v>87941</v>
      </c>
      <c r="K161" s="21">
        <v>7.5566300564305244E-2</v>
      </c>
      <c r="L161" s="21">
        <v>7.4597834781060302E-2</v>
      </c>
      <c r="M161" s="19">
        <v>87941</v>
      </c>
      <c r="N161" s="21">
        <v>7.5566300564305244E-2</v>
      </c>
      <c r="O161" s="21">
        <v>7.4597834781060302E-2</v>
      </c>
      <c r="P161" s="21">
        <v>3.2211604575167474E-3</v>
      </c>
      <c r="R161" s="110"/>
      <c r="S161" s="111"/>
      <c r="U161" s="19">
        <v>250221</v>
      </c>
      <c r="V161" s="19">
        <v>250446</v>
      </c>
      <c r="X161" s="19">
        <v>81246.843843101291</v>
      </c>
      <c r="Y161" s="19">
        <v>81057.490121851311</v>
      </c>
      <c r="Z161" s="19">
        <v>87658.637463243605</v>
      </c>
      <c r="AA161" s="19">
        <v>297418.45490527002</v>
      </c>
    </row>
    <row r="162" spans="1:27" ht="25.5" customHeight="1" x14ac:dyDescent="0.2">
      <c r="A162" s="22" t="s">
        <v>327</v>
      </c>
      <c r="B162" s="22" t="s">
        <v>328</v>
      </c>
      <c r="C162" s="54"/>
      <c r="D162" s="24">
        <v>711642</v>
      </c>
      <c r="E162" s="25">
        <v>-9596</v>
      </c>
      <c r="F162" s="25">
        <v>702046</v>
      </c>
      <c r="G162" s="26">
        <v>-4.5304201217117868E-3</v>
      </c>
      <c r="H162" s="23"/>
      <c r="I162" s="26">
        <v>2.4446368193244972E-3</v>
      </c>
      <c r="J162" s="24">
        <v>757859</v>
      </c>
      <c r="K162" s="26">
        <v>7.950080338637755E-2</v>
      </c>
      <c r="L162" s="26">
        <v>7.4469554643647795E-2</v>
      </c>
      <c r="M162" s="24">
        <v>757859</v>
      </c>
      <c r="N162" s="26">
        <v>7.950080338637755E-2</v>
      </c>
      <c r="O162" s="26">
        <v>7.4469554643647795E-2</v>
      </c>
      <c r="P162" s="26">
        <v>-4.0146577504527325E-3</v>
      </c>
      <c r="Q162" s="23"/>
      <c r="R162" s="109"/>
      <c r="S162" s="112"/>
      <c r="T162" s="23"/>
      <c r="U162" s="24">
        <v>2436025</v>
      </c>
      <c r="V162" s="24">
        <v>2447432</v>
      </c>
      <c r="W162" s="23"/>
      <c r="X162" s="24">
        <v>705240.83252090088</v>
      </c>
      <c r="Y162" s="24">
        <v>703613.07570466038</v>
      </c>
      <c r="Z162" s="24">
        <v>760913.80851879646</v>
      </c>
      <c r="AA162" s="24">
        <f>SUM(AA154:AA161)</f>
        <v>2581717.1678106398</v>
      </c>
    </row>
    <row r="163" spans="1:27" x14ac:dyDescent="0.2">
      <c r="A163" s="18" t="s">
        <v>329</v>
      </c>
      <c r="B163" s="18" t="s">
        <v>330</v>
      </c>
      <c r="D163" s="19">
        <v>131003</v>
      </c>
      <c r="E163" s="20">
        <v>-158</v>
      </c>
      <c r="F163" s="20">
        <v>130845</v>
      </c>
      <c r="G163" s="21">
        <v>3.0522301075800451E-2</v>
      </c>
      <c r="I163" s="21">
        <v>4.3281431518572333E-2</v>
      </c>
      <c r="J163" s="19">
        <v>142236</v>
      </c>
      <c r="K163" s="21">
        <v>8.7054606896006526E-2</v>
      </c>
      <c r="L163" s="21">
        <v>7.4594686053841119E-2</v>
      </c>
      <c r="M163" s="19">
        <v>142236</v>
      </c>
      <c r="N163" s="21">
        <v>8.7054606896006526E-2</v>
      </c>
      <c r="O163" s="21">
        <v>7.4594686053841119E-2</v>
      </c>
      <c r="P163" s="21">
        <v>3.6679719722437332E-2</v>
      </c>
      <c r="R163" s="110"/>
      <c r="S163" s="111"/>
      <c r="U163" s="19">
        <v>423733</v>
      </c>
      <c r="V163" s="19">
        <v>428646</v>
      </c>
      <c r="X163" s="19">
        <v>126969.89924334644</v>
      </c>
      <c r="Y163" s="19">
        <v>126871.2924287365</v>
      </c>
      <c r="Z163" s="19">
        <v>137203.41711525191</v>
      </c>
      <c r="AA163" s="19">
        <v>465519.76516007708</v>
      </c>
    </row>
    <row r="164" spans="1:27" x14ac:dyDescent="0.2">
      <c r="A164" s="18" t="s">
        <v>331</v>
      </c>
      <c r="B164" s="18" t="s">
        <v>332</v>
      </c>
      <c r="D164" s="19">
        <v>106747</v>
      </c>
      <c r="E164" s="20">
        <v>-8539</v>
      </c>
      <c r="F164" s="20">
        <v>98208</v>
      </c>
      <c r="G164" s="21">
        <v>-1.35623771628548E-2</v>
      </c>
      <c r="I164" s="21">
        <v>-1.4401553914605847E-3</v>
      </c>
      <c r="J164" s="19">
        <v>106916</v>
      </c>
      <c r="K164" s="21">
        <v>8.8671722730378155E-2</v>
      </c>
      <c r="L164" s="21">
        <v>7.459390386718856E-2</v>
      </c>
      <c r="M164" s="19">
        <v>106916</v>
      </c>
      <c r="N164" s="21">
        <v>8.8671722730378155E-2</v>
      </c>
      <c r="O164" s="21">
        <v>7.459390386718856E-2</v>
      </c>
      <c r="P164" s="21">
        <v>-7.7595986482126289E-3</v>
      </c>
      <c r="R164" s="110"/>
      <c r="S164" s="111"/>
      <c r="U164" s="19">
        <v>284026</v>
      </c>
      <c r="V164" s="19">
        <v>287747</v>
      </c>
      <c r="X164" s="19">
        <v>99557.99269937721</v>
      </c>
      <c r="Y164" s="19">
        <v>99637.823495179531</v>
      </c>
      <c r="Z164" s="19">
        <v>107752.11315155284</v>
      </c>
      <c r="AA164" s="19">
        <v>365593.94411931839</v>
      </c>
    </row>
    <row r="165" spans="1:27" x14ac:dyDescent="0.2">
      <c r="A165" s="18" t="s">
        <v>333</v>
      </c>
      <c r="B165" s="18" t="s">
        <v>334</v>
      </c>
      <c r="D165" s="19">
        <v>115559</v>
      </c>
      <c r="E165" s="20">
        <v>1162</v>
      </c>
      <c r="F165" s="20">
        <v>116721</v>
      </c>
      <c r="G165" s="21">
        <v>5.4108229955128762E-2</v>
      </c>
      <c r="I165" s="21">
        <v>6.6929650172105948E-2</v>
      </c>
      <c r="J165" s="19">
        <v>126692</v>
      </c>
      <c r="K165" s="21">
        <v>8.5421445826509901E-2</v>
      </c>
      <c r="L165" s="21">
        <v>7.4597242142710352E-2</v>
      </c>
      <c r="M165" s="19">
        <v>126692</v>
      </c>
      <c r="N165" s="21">
        <v>8.5421445826509901E-2</v>
      </c>
      <c r="O165" s="21">
        <v>7.4597242142710352E-2</v>
      </c>
      <c r="P165" s="21">
        <v>6.018081816933929E-2</v>
      </c>
      <c r="R165" s="110"/>
      <c r="S165" s="111"/>
      <c r="U165" s="19">
        <v>339924</v>
      </c>
      <c r="V165" s="19">
        <v>343348</v>
      </c>
      <c r="X165" s="19">
        <v>110730.07392604768</v>
      </c>
      <c r="Y165" s="19">
        <v>110501.37599935044</v>
      </c>
      <c r="Z165" s="19">
        <v>119500.36996402618</v>
      </c>
      <c r="AA165" s="19">
        <v>405454.80084848293</v>
      </c>
    </row>
    <row r="166" spans="1:27" x14ac:dyDescent="0.2">
      <c r="A166" s="18" t="s">
        <v>335</v>
      </c>
      <c r="B166" s="18" t="s">
        <v>336</v>
      </c>
      <c r="D166" s="19">
        <v>111480</v>
      </c>
      <c r="E166" s="20">
        <v>-2920</v>
      </c>
      <c r="F166" s="20">
        <v>108560</v>
      </c>
      <c r="G166" s="21">
        <v>4.5038001980675091E-3</v>
      </c>
      <c r="I166" s="21">
        <v>1.4954134729502355E-2</v>
      </c>
      <c r="J166" s="19">
        <v>117825</v>
      </c>
      <c r="K166" s="21">
        <v>8.5344576454656096E-2</v>
      </c>
      <c r="L166" s="21">
        <v>7.4592624611343084E-2</v>
      </c>
      <c r="M166" s="19">
        <v>117825</v>
      </c>
      <c r="N166" s="21">
        <v>8.5344576454656096E-2</v>
      </c>
      <c r="O166" s="21">
        <v>7.4592624611343084E-2</v>
      </c>
      <c r="P166" s="21">
        <v>8.5297386564489042E-3</v>
      </c>
      <c r="R166" s="110"/>
      <c r="S166" s="111"/>
      <c r="U166" s="19">
        <v>318494</v>
      </c>
      <c r="V166" s="19">
        <v>321681</v>
      </c>
      <c r="X166" s="19">
        <v>108073.25300950083</v>
      </c>
      <c r="Y166" s="19">
        <v>108030.69642392664</v>
      </c>
      <c r="Z166" s="19">
        <v>116828.48356753965</v>
      </c>
      <c r="AA166" s="19">
        <v>396389.3128746521</v>
      </c>
    </row>
    <row r="167" spans="1:27" x14ac:dyDescent="0.2">
      <c r="A167" s="18" t="s">
        <v>337</v>
      </c>
      <c r="B167" s="18" t="s">
        <v>338</v>
      </c>
      <c r="D167" s="19">
        <v>98499</v>
      </c>
      <c r="E167" s="20">
        <v>-1357</v>
      </c>
      <c r="F167" s="20">
        <v>97142</v>
      </c>
      <c r="G167" s="21">
        <v>-1.8169657023270336E-4</v>
      </c>
      <c r="I167" s="21">
        <v>1.4513556346282375E-2</v>
      </c>
      <c r="J167" s="19">
        <v>105836</v>
      </c>
      <c r="K167" s="21">
        <v>8.9496292808501909E-2</v>
      </c>
      <c r="L167" s="21">
        <v>7.460122695375393E-2</v>
      </c>
      <c r="M167" s="19">
        <v>105836</v>
      </c>
      <c r="N167" s="21">
        <v>8.9496292808501909E-2</v>
      </c>
      <c r="O167" s="21">
        <v>7.460122695375393E-2</v>
      </c>
      <c r="P167" s="21">
        <v>8.100019010335302E-3</v>
      </c>
      <c r="R167" s="110"/>
      <c r="S167" s="111"/>
      <c r="U167" s="19">
        <v>252448</v>
      </c>
      <c r="V167" s="19">
        <v>255947</v>
      </c>
      <c r="X167" s="19">
        <v>97159.792310995981</v>
      </c>
      <c r="Y167" s="19">
        <v>97079.656479813086</v>
      </c>
      <c r="Z167" s="19">
        <v>104985.61452652344</v>
      </c>
      <c r="AA167" s="19">
        <v>356207.44473528658</v>
      </c>
    </row>
    <row r="168" spans="1:27" ht="25.5" customHeight="1" x14ac:dyDescent="0.2">
      <c r="A168" s="22" t="s">
        <v>339</v>
      </c>
      <c r="B168" s="22" t="s">
        <v>340</v>
      </c>
      <c r="C168" s="54"/>
      <c r="D168" s="24">
        <v>563288</v>
      </c>
      <c r="E168" s="25">
        <v>-11811</v>
      </c>
      <c r="F168" s="25">
        <v>551477</v>
      </c>
      <c r="G168" s="26">
        <v>1.6563713131811486E-2</v>
      </c>
      <c r="H168" s="23"/>
      <c r="I168" s="26">
        <v>2.903787720116302E-2</v>
      </c>
      <c r="J168" s="24">
        <v>599505</v>
      </c>
      <c r="K168" s="26">
        <v>8.709039811867525E-2</v>
      </c>
      <c r="L168" s="26">
        <v>7.4645791816899232E-2</v>
      </c>
      <c r="M168" s="24">
        <v>599505</v>
      </c>
      <c r="N168" s="26">
        <v>8.709039811867525E-2</v>
      </c>
      <c r="O168" s="26">
        <v>7.4645791816899232E-2</v>
      </c>
      <c r="P168" s="26">
        <v>2.2574925738859886E-2</v>
      </c>
      <c r="Q168" s="23"/>
      <c r="R168" s="109"/>
      <c r="S168" s="112"/>
      <c r="T168" s="23"/>
      <c r="U168" s="24">
        <v>1618624</v>
      </c>
      <c r="V168" s="24">
        <v>1637368</v>
      </c>
      <c r="W168" s="23"/>
      <c r="X168" s="24">
        <v>542491.01118926809</v>
      </c>
      <c r="Y168" s="24">
        <v>542120.84482700622</v>
      </c>
      <c r="Z168" s="24">
        <v>586269.998324894</v>
      </c>
      <c r="AA168" s="24">
        <f>SUM(AA163:AA167)</f>
        <v>1989165.2677378168</v>
      </c>
    </row>
    <row r="169" spans="1:27" x14ac:dyDescent="0.2">
      <c r="A169" s="18" t="s">
        <v>341</v>
      </c>
      <c r="B169" s="18" t="s">
        <v>342</v>
      </c>
      <c r="D169" s="19">
        <v>57306</v>
      </c>
      <c r="E169" s="20">
        <v>10784</v>
      </c>
      <c r="F169" s="20">
        <v>68090</v>
      </c>
      <c r="G169" s="21">
        <v>-5.1930664981395758E-2</v>
      </c>
      <c r="I169" s="21">
        <v>-3.7044237811354797E-2</v>
      </c>
      <c r="J169" s="19">
        <v>74429</v>
      </c>
      <c r="K169" s="21">
        <v>9.3099389464286864E-2</v>
      </c>
      <c r="L169" s="21">
        <v>7.4591059744396171E-2</v>
      </c>
      <c r="M169" s="19">
        <v>74429</v>
      </c>
      <c r="N169" s="21">
        <v>9.3099389464286864E-2</v>
      </c>
      <c r="O169" s="21">
        <v>7.4591059744396171E-2</v>
      </c>
      <c r="P169" s="21">
        <v>-4.3140891111513424E-2</v>
      </c>
      <c r="R169" s="110"/>
      <c r="S169" s="111"/>
      <c r="U169" s="19">
        <v>224032</v>
      </c>
      <c r="V169" s="19">
        <v>227890</v>
      </c>
      <c r="X169" s="19">
        <v>71819.509144709125</v>
      </c>
      <c r="Y169" s="19">
        <v>71927.112286567004</v>
      </c>
      <c r="Z169" s="19">
        <v>77784.701330229</v>
      </c>
      <c r="AA169" s="19">
        <v>263917.01210967655</v>
      </c>
    </row>
    <row r="170" spans="1:27" x14ac:dyDescent="0.2">
      <c r="A170" s="18" t="s">
        <v>343</v>
      </c>
      <c r="B170" s="18" t="s">
        <v>344</v>
      </c>
      <c r="D170" s="19">
        <v>107656</v>
      </c>
      <c r="E170" s="20">
        <v>-1354</v>
      </c>
      <c r="F170" s="20">
        <v>106302</v>
      </c>
      <c r="G170" s="21">
        <v>-8.3525047753281179E-3</v>
      </c>
      <c r="I170" s="21">
        <v>5.2864388432183329E-3</v>
      </c>
      <c r="J170" s="19">
        <v>115839</v>
      </c>
      <c r="K170" s="21">
        <v>8.9719017737661444E-2</v>
      </c>
      <c r="L170" s="21">
        <v>7.4594995157143629E-2</v>
      </c>
      <c r="M170" s="19">
        <v>115839</v>
      </c>
      <c r="N170" s="21">
        <v>8.9719017737661444E-2</v>
      </c>
      <c r="O170" s="21">
        <v>7.4594995157143629E-2</v>
      </c>
      <c r="P170" s="21">
        <v>-1.0745596062092799E-3</v>
      </c>
      <c r="R170" s="110"/>
      <c r="S170" s="111"/>
      <c r="U170" s="19">
        <v>319029</v>
      </c>
      <c r="V170" s="19">
        <v>323519</v>
      </c>
      <c r="X170" s="19">
        <v>107197.07869542421</v>
      </c>
      <c r="Y170" s="19">
        <v>107230.95212017301</v>
      </c>
      <c r="Z170" s="19">
        <v>115963.609810893</v>
      </c>
      <c r="AA170" s="19">
        <v>393454.86826275836</v>
      </c>
    </row>
    <row r="171" spans="1:27" x14ac:dyDescent="0.2">
      <c r="A171" s="18" t="s">
        <v>345</v>
      </c>
      <c r="B171" s="18" t="s">
        <v>346</v>
      </c>
      <c r="D171" s="19">
        <v>75188</v>
      </c>
      <c r="E171" s="20">
        <v>6073</v>
      </c>
      <c r="F171" s="20">
        <v>81261</v>
      </c>
      <c r="G171" s="21">
        <v>-3.5268035018896526E-2</v>
      </c>
      <c r="I171" s="21">
        <v>-2.1070440267463186E-2</v>
      </c>
      <c r="J171" s="19">
        <v>88407</v>
      </c>
      <c r="K171" s="21">
        <v>8.7933499575707286E-2</v>
      </c>
      <c r="L171" s="21">
        <v>7.4591106317213995E-2</v>
      </c>
      <c r="M171" s="19">
        <v>88407</v>
      </c>
      <c r="N171" s="21">
        <v>8.7933499575707286E-2</v>
      </c>
      <c r="O171" s="21">
        <v>7.4591106317213995E-2</v>
      </c>
      <c r="P171" s="21">
        <v>-2.7268184513666416E-2</v>
      </c>
      <c r="R171" s="110"/>
      <c r="S171" s="111"/>
      <c r="U171" s="19">
        <v>278062</v>
      </c>
      <c r="V171" s="19">
        <v>281515</v>
      </c>
      <c r="X171" s="19">
        <v>84232.101360061381</v>
      </c>
      <c r="Y171" s="19">
        <v>84041.146593314275</v>
      </c>
      <c r="Z171" s="19">
        <v>90885.276488874209</v>
      </c>
      <c r="AA171" s="19">
        <v>308366.17233862047</v>
      </c>
    </row>
    <row r="172" spans="1:27" x14ac:dyDescent="0.2">
      <c r="A172" s="18" t="s">
        <v>347</v>
      </c>
      <c r="B172" s="18" t="s">
        <v>348</v>
      </c>
      <c r="D172" s="19">
        <v>104336</v>
      </c>
      <c r="E172" s="20">
        <v>15544</v>
      </c>
      <c r="F172" s="20">
        <v>119880</v>
      </c>
      <c r="G172" s="21">
        <v>1.9614338726870129E-2</v>
      </c>
      <c r="I172" s="21">
        <v>3.1183056761080907E-2</v>
      </c>
      <c r="J172" s="19">
        <v>130571</v>
      </c>
      <c r="K172" s="21">
        <v>8.9176763987603325E-2</v>
      </c>
      <c r="L172" s="21">
        <v>7.4594083446702264E-2</v>
      </c>
      <c r="M172" s="19">
        <v>130571</v>
      </c>
      <c r="N172" s="21">
        <v>8.9176763987603325E-2</v>
      </c>
      <c r="O172" s="21">
        <v>7.4594083446702264E-2</v>
      </c>
      <c r="P172" s="21">
        <v>2.4657326869256035E-2</v>
      </c>
      <c r="R172" s="110"/>
      <c r="S172" s="111"/>
      <c r="U172" s="19">
        <v>400515</v>
      </c>
      <c r="V172" s="19">
        <v>405950</v>
      </c>
      <c r="X172" s="19">
        <v>117574.30716611767</v>
      </c>
      <c r="Y172" s="19">
        <v>117832.88651809843</v>
      </c>
      <c r="Z172" s="19">
        <v>127428.94290225532</v>
      </c>
      <c r="AA172" s="19">
        <v>432355.78837387805</v>
      </c>
    </row>
    <row r="173" spans="1:27" x14ac:dyDescent="0.2">
      <c r="A173" s="18" t="s">
        <v>349</v>
      </c>
      <c r="B173" s="18" t="s">
        <v>350</v>
      </c>
      <c r="D173" s="19">
        <v>81460</v>
      </c>
      <c r="E173" s="20">
        <v>8677</v>
      </c>
      <c r="F173" s="20">
        <v>90137</v>
      </c>
      <c r="G173" s="21">
        <v>-1.3035022637278515E-2</v>
      </c>
      <c r="I173" s="21">
        <v>-9.5846501245844262E-4</v>
      </c>
      <c r="J173" s="19">
        <v>98018</v>
      </c>
      <c r="K173" s="21">
        <v>8.7438343259063078E-2</v>
      </c>
      <c r="L173" s="21">
        <v>7.4596840749238558E-2</v>
      </c>
      <c r="M173" s="19">
        <v>98018</v>
      </c>
      <c r="N173" s="21">
        <v>8.7438343259063078E-2</v>
      </c>
      <c r="O173" s="21">
        <v>7.4596840749238558E-2</v>
      </c>
      <c r="P173" s="21">
        <v>-7.2782435576372873E-3</v>
      </c>
      <c r="R173" s="110"/>
      <c r="S173" s="111"/>
      <c r="U173" s="19">
        <v>320671</v>
      </c>
      <c r="V173" s="19">
        <v>324503</v>
      </c>
      <c r="X173" s="19">
        <v>91327.054852017565</v>
      </c>
      <c r="Y173" s="19">
        <v>91301.251999136468</v>
      </c>
      <c r="Z173" s="19">
        <v>98736.629235637098</v>
      </c>
      <c r="AA173" s="19">
        <v>335005.15818685043</v>
      </c>
    </row>
    <row r="174" spans="1:27" x14ac:dyDescent="0.2">
      <c r="A174" s="18" t="s">
        <v>351</v>
      </c>
      <c r="B174" s="18" t="s">
        <v>352</v>
      </c>
      <c r="D174" s="19">
        <v>137724</v>
      </c>
      <c r="E174" s="20">
        <v>-32742</v>
      </c>
      <c r="F174" s="20">
        <v>104982</v>
      </c>
      <c r="G174" s="21">
        <v>5.9347952160287987E-2</v>
      </c>
      <c r="I174" s="21">
        <v>7.5581434846226925E-2</v>
      </c>
      <c r="J174" s="19">
        <v>114991</v>
      </c>
      <c r="K174" s="21">
        <v>9.5337580920884957E-2</v>
      </c>
      <c r="L174" s="21">
        <v>7.4592498053711598E-2</v>
      </c>
      <c r="M174" s="19">
        <v>114991</v>
      </c>
      <c r="N174" s="21">
        <v>9.5337580920884957E-2</v>
      </c>
      <c r="O174" s="21">
        <v>7.4592498053711598E-2</v>
      </c>
      <c r="P174" s="21">
        <v>6.8773157837039633E-2</v>
      </c>
      <c r="R174" s="110"/>
      <c r="S174" s="111"/>
      <c r="U174" s="19">
        <v>324834</v>
      </c>
      <c r="V174" s="19">
        <v>331105</v>
      </c>
      <c r="X174" s="19">
        <v>99100.816080385281</v>
      </c>
      <c r="Y174" s="19">
        <v>99489.385622017886</v>
      </c>
      <c r="Z174" s="19">
        <v>107591.58681783918</v>
      </c>
      <c r="AA174" s="19">
        <v>365049.29164095031</v>
      </c>
    </row>
    <row r="175" spans="1:27" x14ac:dyDescent="0.2">
      <c r="A175" s="18" t="s">
        <v>353</v>
      </c>
      <c r="B175" s="18" t="s">
        <v>354</v>
      </c>
      <c r="D175" s="19">
        <v>99785</v>
      </c>
      <c r="E175" s="20">
        <v>3848</v>
      </c>
      <c r="F175" s="20">
        <v>103633</v>
      </c>
      <c r="G175" s="21">
        <v>5.0247862265936583E-2</v>
      </c>
      <c r="I175" s="21">
        <v>5.9902870155779331E-2</v>
      </c>
      <c r="J175" s="19">
        <v>112345</v>
      </c>
      <c r="K175" s="21">
        <v>8.4062965125213829E-2</v>
      </c>
      <c r="L175" s="21">
        <v>7.4596552602890664E-2</v>
      </c>
      <c r="M175" s="19">
        <v>112345</v>
      </c>
      <c r="N175" s="21">
        <v>8.4062965125213829E-2</v>
      </c>
      <c r="O175" s="21">
        <v>7.4596552602890664E-2</v>
      </c>
      <c r="P175" s="21">
        <v>5.3197810033731807E-2</v>
      </c>
      <c r="R175" s="110"/>
      <c r="S175" s="111"/>
      <c r="U175" s="19">
        <v>311576</v>
      </c>
      <c r="V175" s="19">
        <v>314321</v>
      </c>
      <c r="X175" s="19">
        <v>98675.068032209689</v>
      </c>
      <c r="Y175" s="19">
        <v>98637.541110277263</v>
      </c>
      <c r="Z175" s="19">
        <v>106670.36992452711</v>
      </c>
      <c r="AA175" s="19">
        <v>361923.67945976171</v>
      </c>
    </row>
    <row r="176" spans="1:27" ht="25.5" customHeight="1" x14ac:dyDescent="0.2">
      <c r="A176" s="22" t="s">
        <v>355</v>
      </c>
      <c r="B176" s="22" t="s">
        <v>356</v>
      </c>
      <c r="C176" s="54"/>
      <c r="D176" s="24">
        <v>663455</v>
      </c>
      <c r="E176" s="25">
        <v>10831</v>
      </c>
      <c r="F176" s="25">
        <v>674286</v>
      </c>
      <c r="G176" s="26">
        <v>6.5076359454985244E-3</v>
      </c>
      <c r="H176" s="23"/>
      <c r="I176" s="26">
        <v>1.9592405502202759E-2</v>
      </c>
      <c r="J176" s="24">
        <v>734600</v>
      </c>
      <c r="K176" s="26">
        <v>8.9449386589444124E-2</v>
      </c>
      <c r="L176" s="26">
        <v>7.4610996532995078E-2</v>
      </c>
      <c r="M176" s="24">
        <v>734600</v>
      </c>
      <c r="N176" s="26">
        <v>8.9449386589444124E-2</v>
      </c>
      <c r="O176" s="26">
        <v>7.4610996532995078E-2</v>
      </c>
      <c r="P176" s="26">
        <v>1.315597164506066E-2</v>
      </c>
      <c r="Q176" s="23"/>
      <c r="R176" s="109"/>
      <c r="S176" s="112"/>
      <c r="T176" s="23"/>
      <c r="U176" s="24">
        <v>2178718</v>
      </c>
      <c r="V176" s="24">
        <v>2208802</v>
      </c>
      <c r="W176" s="23"/>
      <c r="X176" s="24">
        <v>669925.93533092481</v>
      </c>
      <c r="Y176" s="24">
        <v>670460.27624958428</v>
      </c>
      <c r="Z176" s="24">
        <v>725061.11651025503</v>
      </c>
      <c r="AA176" s="24">
        <f>SUM(AA169:AA175)</f>
        <v>2460071.9703724957</v>
      </c>
    </row>
    <row r="177" spans="1:27" x14ac:dyDescent="0.2">
      <c r="A177" s="18" t="s">
        <v>357</v>
      </c>
      <c r="B177" s="18" t="s">
        <v>358</v>
      </c>
      <c r="D177" s="19">
        <v>73243</v>
      </c>
      <c r="E177" s="20">
        <v>2961</v>
      </c>
      <c r="F177" s="20">
        <v>76204</v>
      </c>
      <c r="G177" s="21">
        <v>4.4523606681359684E-2</v>
      </c>
      <c r="I177" s="21">
        <v>6.0007521778812967E-2</v>
      </c>
      <c r="J177" s="19">
        <v>82736</v>
      </c>
      <c r="K177" s="21">
        <v>8.5722365239478293E-2</v>
      </c>
      <c r="L177" s="21">
        <v>7.4590328170072384E-2</v>
      </c>
      <c r="M177" s="19">
        <v>82736</v>
      </c>
      <c r="N177" s="21">
        <v>8.5722365239478293E-2</v>
      </c>
      <c r="O177" s="21">
        <v>7.4590328170072384E-2</v>
      </c>
      <c r="P177" s="21">
        <v>5.329569853300109E-2</v>
      </c>
      <c r="R177" s="110"/>
      <c r="S177" s="111"/>
      <c r="U177" s="19">
        <v>241443</v>
      </c>
      <c r="V177" s="19">
        <v>243944</v>
      </c>
      <c r="X177" s="19">
        <v>72955.405657339012</v>
      </c>
      <c r="Y177" s="19">
        <v>72634.448945075594</v>
      </c>
      <c r="Z177" s="19">
        <v>78549.641962112102</v>
      </c>
      <c r="AA177" s="19">
        <v>266512.39195372589</v>
      </c>
    </row>
    <row r="178" spans="1:27" x14ac:dyDescent="0.2">
      <c r="A178" s="18" t="s">
        <v>359</v>
      </c>
      <c r="B178" s="18" t="s">
        <v>360</v>
      </c>
      <c r="D178" s="19">
        <v>103242</v>
      </c>
      <c r="E178" s="20">
        <v>9874</v>
      </c>
      <c r="F178" s="20">
        <v>113116</v>
      </c>
      <c r="G178" s="21">
        <v>6.4979170895168803E-2</v>
      </c>
      <c r="I178" s="21">
        <v>7.9761814907829187E-2</v>
      </c>
      <c r="J178" s="19">
        <v>122835</v>
      </c>
      <c r="K178" s="21">
        <v>8.5922251691457063E-2</v>
      </c>
      <c r="L178" s="21">
        <v>7.4594908027857398E-2</v>
      </c>
      <c r="M178" s="19">
        <v>122835</v>
      </c>
      <c r="N178" s="21">
        <v>8.5922251691457063E-2</v>
      </c>
      <c r="O178" s="21">
        <v>7.4594908027857398E-2</v>
      </c>
      <c r="P178" s="21">
        <v>7.2929482928473677E-2</v>
      </c>
      <c r="R178" s="110"/>
      <c r="S178" s="111"/>
      <c r="U178" s="19">
        <v>349361</v>
      </c>
      <c r="V178" s="19">
        <v>353043</v>
      </c>
      <c r="X178" s="19">
        <v>106214.12702128863</v>
      </c>
      <c r="Y178" s="19">
        <v>105864.26508785025</v>
      </c>
      <c r="Z178" s="19">
        <v>114485.62273145096</v>
      </c>
      <c r="AA178" s="19">
        <v>388440.18121926044</v>
      </c>
    </row>
    <row r="179" spans="1:27" x14ac:dyDescent="0.2">
      <c r="A179" s="18" t="s">
        <v>361</v>
      </c>
      <c r="B179" s="18" t="s">
        <v>362</v>
      </c>
      <c r="D179" s="19">
        <v>104497</v>
      </c>
      <c r="E179" s="20">
        <v>870</v>
      </c>
      <c r="F179" s="20">
        <v>105367</v>
      </c>
      <c r="G179" s="21">
        <v>1.1623454965209445E-2</v>
      </c>
      <c r="I179" s="21">
        <v>2.5840839401305216E-2</v>
      </c>
      <c r="J179" s="19">
        <v>114827</v>
      </c>
      <c r="K179" s="21">
        <v>8.9781113651062006E-2</v>
      </c>
      <c r="L179" s="21">
        <v>7.459784227200128E-2</v>
      </c>
      <c r="M179" s="19">
        <v>114827</v>
      </c>
      <c r="N179" s="21">
        <v>8.9781113651062006E-2</v>
      </c>
      <c r="O179" s="21">
        <v>7.459784227200128E-2</v>
      </c>
      <c r="P179" s="21">
        <v>1.9352482734473098E-2</v>
      </c>
      <c r="R179" s="110"/>
      <c r="S179" s="111"/>
      <c r="U179" s="19">
        <v>296353</v>
      </c>
      <c r="V179" s="19">
        <v>300541</v>
      </c>
      <c r="X179" s="19">
        <v>104156.37372709917</v>
      </c>
      <c r="Y179" s="19">
        <v>104164.10092337208</v>
      </c>
      <c r="Z179" s="19">
        <v>112647.00086075213</v>
      </c>
      <c r="AA179" s="19">
        <v>382201.89037008345</v>
      </c>
    </row>
    <row r="180" spans="1:27" x14ac:dyDescent="0.2">
      <c r="A180" s="18" t="s">
        <v>363</v>
      </c>
      <c r="B180" s="18" t="s">
        <v>364</v>
      </c>
      <c r="D180" s="19">
        <v>171325</v>
      </c>
      <c r="E180" s="20">
        <v>-17305</v>
      </c>
      <c r="F180" s="20">
        <v>154020</v>
      </c>
      <c r="G180" s="21">
        <v>4.1283626492212733E-2</v>
      </c>
      <c r="I180" s="21">
        <v>5.0484566460365921E-2</v>
      </c>
      <c r="J180" s="19">
        <v>166707</v>
      </c>
      <c r="K180" s="21">
        <v>8.2374866137156388E-2</v>
      </c>
      <c r="L180" s="21">
        <v>7.4599606245189687E-2</v>
      </c>
      <c r="M180" s="19">
        <v>166707</v>
      </c>
      <c r="N180" s="21">
        <v>8.2374866137156388E-2</v>
      </c>
      <c r="O180" s="21">
        <v>7.4599606245189687E-2</v>
      </c>
      <c r="P180" s="21">
        <v>4.3842053785443813E-2</v>
      </c>
      <c r="R180" s="110"/>
      <c r="S180" s="111"/>
      <c r="U180" s="19">
        <v>413713</v>
      </c>
      <c r="V180" s="19">
        <v>416707</v>
      </c>
      <c r="X180" s="19">
        <v>147913.25617910177</v>
      </c>
      <c r="Y180" s="19">
        <v>147678.57153486475</v>
      </c>
      <c r="Z180" s="19">
        <v>159705.19619845258</v>
      </c>
      <c r="AA180" s="19">
        <v>541866.42718013749</v>
      </c>
    </row>
    <row r="181" spans="1:27" x14ac:dyDescent="0.2">
      <c r="A181" s="18" t="s">
        <v>365</v>
      </c>
      <c r="B181" s="18" t="s">
        <v>366</v>
      </c>
      <c r="D181" s="19">
        <v>121057</v>
      </c>
      <c r="E181" s="20">
        <v>-5614</v>
      </c>
      <c r="F181" s="20">
        <v>115443</v>
      </c>
      <c r="G181" s="21">
        <v>3.5181608845605394E-2</v>
      </c>
      <c r="I181" s="21">
        <v>4.8836958785259288E-2</v>
      </c>
      <c r="J181" s="19">
        <v>125608</v>
      </c>
      <c r="K181" s="21">
        <v>8.8053863670919164E-2</v>
      </c>
      <c r="L181" s="21">
        <v>7.4595987099265404E-2</v>
      </c>
      <c r="M181" s="19">
        <v>125608</v>
      </c>
      <c r="N181" s="21">
        <v>8.8053863670919164E-2</v>
      </c>
      <c r="O181" s="21">
        <v>7.4595987099265404E-2</v>
      </c>
      <c r="P181" s="21">
        <v>4.2201354358636145E-2</v>
      </c>
      <c r="R181" s="110"/>
      <c r="S181" s="111"/>
      <c r="U181" s="19">
        <v>330342</v>
      </c>
      <c r="V181" s="19">
        <v>334479</v>
      </c>
      <c r="X181" s="19">
        <v>111519.38287164252</v>
      </c>
      <c r="Y181" s="19">
        <v>111445.90200237279</v>
      </c>
      <c r="Z181" s="19">
        <v>120521.81612956965</v>
      </c>
      <c r="AA181" s="19">
        <v>408920.48260120512</v>
      </c>
    </row>
    <row r="182" spans="1:27" x14ac:dyDescent="0.2">
      <c r="A182" s="18" t="s">
        <v>367</v>
      </c>
      <c r="B182" s="18" t="s">
        <v>368</v>
      </c>
      <c r="D182" s="19">
        <v>127015</v>
      </c>
      <c r="E182" s="20">
        <v>-2149</v>
      </c>
      <c r="F182" s="20">
        <v>124866</v>
      </c>
      <c r="G182" s="21">
        <v>7.8332521807275235E-2</v>
      </c>
      <c r="I182" s="21">
        <v>9.0409334056532398E-2</v>
      </c>
      <c r="J182" s="19">
        <v>135625</v>
      </c>
      <c r="K182" s="21">
        <v>8.6163859983126923E-2</v>
      </c>
      <c r="L182" s="21">
        <v>7.4596263660285489E-2</v>
      </c>
      <c r="M182" s="19">
        <v>135625</v>
      </c>
      <c r="N182" s="21">
        <v>8.6163859983126923E-2</v>
      </c>
      <c r="O182" s="21">
        <v>7.4596263660285489E-2</v>
      </c>
      <c r="P182" s="21">
        <v>8.3510995406748556E-2</v>
      </c>
      <c r="R182" s="110"/>
      <c r="S182" s="111"/>
      <c r="U182" s="19">
        <v>330855</v>
      </c>
      <c r="V182" s="19">
        <v>334417</v>
      </c>
      <c r="X182" s="19">
        <v>115795.50454059502</v>
      </c>
      <c r="Y182" s="19">
        <v>115745.69966685635</v>
      </c>
      <c r="Z182" s="19">
        <v>125171.78005109821</v>
      </c>
      <c r="AA182" s="19">
        <v>424697.42284267506</v>
      </c>
    </row>
    <row r="183" spans="1:27" ht="25.5" customHeight="1" x14ac:dyDescent="0.2">
      <c r="A183" s="22" t="s">
        <v>369</v>
      </c>
      <c r="B183" s="22" t="s">
        <v>370</v>
      </c>
      <c r="C183" s="54"/>
      <c r="D183" s="24">
        <v>700379</v>
      </c>
      <c r="E183" s="25">
        <v>-11364</v>
      </c>
      <c r="F183" s="25">
        <v>689015</v>
      </c>
      <c r="G183" s="26">
        <v>4.6254337711999938E-2</v>
      </c>
      <c r="H183" s="23"/>
      <c r="I183" s="26">
        <v>5.9128176262323251E-2</v>
      </c>
      <c r="J183" s="24">
        <v>748338</v>
      </c>
      <c r="K183" s="26">
        <v>8.6098221180867407E-2</v>
      </c>
      <c r="L183" s="26">
        <v>7.4562624852582138E-2</v>
      </c>
      <c r="M183" s="24">
        <v>748338</v>
      </c>
      <c r="N183" s="26">
        <v>8.6098221180867407E-2</v>
      </c>
      <c r="O183" s="26">
        <v>7.4562624852582138E-2</v>
      </c>
      <c r="P183" s="26">
        <v>5.2394789104411643E-2</v>
      </c>
      <c r="Q183" s="23"/>
      <c r="R183" s="109"/>
      <c r="S183" s="112"/>
      <c r="T183" s="23"/>
      <c r="U183" s="24">
        <v>1962067</v>
      </c>
      <c r="V183" s="24">
        <v>1983130</v>
      </c>
      <c r="W183" s="23"/>
      <c r="X183" s="24">
        <v>658554.04999706603</v>
      </c>
      <c r="Y183" s="24">
        <v>657532.9881603918</v>
      </c>
      <c r="Z183" s="24">
        <v>711081.05793343566</v>
      </c>
      <c r="AA183" s="24">
        <f>SUM(AA177:AA182)</f>
        <v>2412638.7961670873</v>
      </c>
    </row>
    <row r="184" spans="1:27" x14ac:dyDescent="0.2">
      <c r="A184" s="18" t="s">
        <v>371</v>
      </c>
      <c r="B184" s="18" t="s">
        <v>372</v>
      </c>
      <c r="D184" s="19">
        <v>130746</v>
      </c>
      <c r="E184" s="20">
        <v>1340</v>
      </c>
      <c r="F184" s="20">
        <v>132086</v>
      </c>
      <c r="G184" s="21">
        <v>-1.1612505798584749E-2</v>
      </c>
      <c r="I184" s="21">
        <v>-2.6501959703417732E-3</v>
      </c>
      <c r="J184" s="19">
        <v>143113</v>
      </c>
      <c r="K184" s="21">
        <v>8.3485873205957795E-2</v>
      </c>
      <c r="L184" s="21">
        <v>7.4597654793035595E-2</v>
      </c>
      <c r="M184" s="19">
        <v>143113</v>
      </c>
      <c r="N184" s="21">
        <v>8.3485873205957795E-2</v>
      </c>
      <c r="O184" s="21">
        <v>7.4597654793035595E-2</v>
      </c>
      <c r="P184" s="21">
        <v>-8.9585221461898623E-3</v>
      </c>
      <c r="R184" s="110"/>
      <c r="S184" s="111"/>
      <c r="U184" s="19">
        <v>412238</v>
      </c>
      <c r="V184" s="19">
        <v>415648</v>
      </c>
      <c r="X184" s="19">
        <v>133637.576357504</v>
      </c>
      <c r="Y184" s="19">
        <v>133532.10356129045</v>
      </c>
      <c r="Z184" s="19">
        <v>144406.67035442768</v>
      </c>
      <c r="AA184" s="19">
        <v>489959.80336607102</v>
      </c>
    </row>
    <row r="185" spans="1:27" x14ac:dyDescent="0.2">
      <c r="A185" s="18" t="s">
        <v>373</v>
      </c>
      <c r="B185" s="18" t="s">
        <v>374</v>
      </c>
      <c r="D185" s="19">
        <v>54787</v>
      </c>
      <c r="E185" s="20">
        <v>-4847</v>
      </c>
      <c r="F185" s="20">
        <v>49940</v>
      </c>
      <c r="G185" s="21">
        <v>-3.6323644921043563E-3</v>
      </c>
      <c r="I185" s="21">
        <v>8.3435750550040488E-3</v>
      </c>
      <c r="J185" s="19">
        <v>54341</v>
      </c>
      <c r="K185" s="21">
        <v>8.8120220503278723E-2</v>
      </c>
      <c r="L185" s="21">
        <v>7.4606204001398169E-2</v>
      </c>
      <c r="M185" s="19">
        <v>54341</v>
      </c>
      <c r="N185" s="21">
        <v>8.8120220503278723E-2</v>
      </c>
      <c r="O185" s="21">
        <v>7.4606204001398169E-2</v>
      </c>
      <c r="P185" s="21">
        <v>1.9736836683317271E-3</v>
      </c>
      <c r="R185" s="110"/>
      <c r="S185" s="111"/>
      <c r="U185" s="19">
        <v>209555</v>
      </c>
      <c r="V185" s="19">
        <v>212190</v>
      </c>
      <c r="X185" s="19">
        <v>50122.316343427054</v>
      </c>
      <c r="Y185" s="19">
        <v>50149.862570143239</v>
      </c>
      <c r="Z185" s="19">
        <v>54233.959320220718</v>
      </c>
      <c r="AA185" s="19">
        <v>184011.30625808443</v>
      </c>
    </row>
    <row r="186" spans="1:27" x14ac:dyDescent="0.2">
      <c r="A186" s="18" t="s">
        <v>375</v>
      </c>
      <c r="B186" s="18" t="s">
        <v>376</v>
      </c>
      <c r="D186" s="19">
        <v>62248</v>
      </c>
      <c r="E186" s="20">
        <v>-939</v>
      </c>
      <c r="F186" s="20">
        <v>61309</v>
      </c>
      <c r="G186" s="21">
        <v>-4.9190039397159935E-2</v>
      </c>
      <c r="I186" s="21">
        <v>-4.1145022793651509E-2</v>
      </c>
      <c r="J186" s="19">
        <v>66286</v>
      </c>
      <c r="K186" s="21">
        <v>8.118649481285134E-2</v>
      </c>
      <c r="L186" s="21">
        <v>7.4590690475948795E-2</v>
      </c>
      <c r="M186" s="19">
        <v>66286</v>
      </c>
      <c r="N186" s="21">
        <v>8.118649481285134E-2</v>
      </c>
      <c r="O186" s="21">
        <v>7.4590690475948795E-2</v>
      </c>
      <c r="P186" s="21">
        <v>-4.7216040667199755E-2</v>
      </c>
      <c r="R186" s="110"/>
      <c r="S186" s="111"/>
      <c r="U186" s="19">
        <v>225435</v>
      </c>
      <c r="V186" s="19">
        <v>226819</v>
      </c>
      <c r="X186" s="19">
        <v>64480.363566208944</v>
      </c>
      <c r="Y186" s="19">
        <v>64331.816095140697</v>
      </c>
      <c r="Z186" s="19">
        <v>69570.860582516165</v>
      </c>
      <c r="AA186" s="19">
        <v>236048.13466965177</v>
      </c>
    </row>
    <row r="187" spans="1:27" x14ac:dyDescent="0.2">
      <c r="A187" s="18" t="s">
        <v>377</v>
      </c>
      <c r="B187" s="18" t="s">
        <v>378</v>
      </c>
      <c r="D187" s="19">
        <v>54597</v>
      </c>
      <c r="E187" s="20">
        <v>-3394</v>
      </c>
      <c r="F187" s="20">
        <v>51203</v>
      </c>
      <c r="G187" s="21">
        <v>-2.4352777582602014E-2</v>
      </c>
      <c r="I187" s="21">
        <v>-1.5404051032388066E-2</v>
      </c>
      <c r="J187" s="19">
        <v>55468</v>
      </c>
      <c r="K187" s="21">
        <v>8.3294780005751523E-2</v>
      </c>
      <c r="L187" s="21">
        <v>7.4587562964469001E-2</v>
      </c>
      <c r="M187" s="19">
        <v>55468</v>
      </c>
      <c r="N187" s="21">
        <v>8.3294780005751523E-2</v>
      </c>
      <c r="O187" s="21">
        <v>7.4587562964469001E-2</v>
      </c>
      <c r="P187" s="21">
        <v>-2.1640896054507919E-2</v>
      </c>
      <c r="R187" s="110"/>
      <c r="S187" s="111"/>
      <c r="U187" s="19">
        <v>217734</v>
      </c>
      <c r="V187" s="19">
        <v>219498</v>
      </c>
      <c r="X187" s="19">
        <v>52481.11386058724</v>
      </c>
      <c r="Y187" s="19">
        <v>52425.508606772768</v>
      </c>
      <c r="Z187" s="19">
        <v>56694.929066751261</v>
      </c>
      <c r="AA187" s="19">
        <v>192361.17160807509</v>
      </c>
    </row>
    <row r="188" spans="1:27" x14ac:dyDescent="0.2">
      <c r="A188" s="18" t="s">
        <v>379</v>
      </c>
      <c r="B188" s="18" t="s">
        <v>380</v>
      </c>
      <c r="D188" s="19">
        <v>58614</v>
      </c>
      <c r="E188" s="20">
        <v>-2963</v>
      </c>
      <c r="F188" s="20">
        <v>55651</v>
      </c>
      <c r="G188" s="21">
        <v>-9.0849428418996458E-3</v>
      </c>
      <c r="I188" s="21">
        <v>1.9018096844229948E-3</v>
      </c>
      <c r="J188" s="19">
        <v>60364</v>
      </c>
      <c r="K188" s="21">
        <v>8.4681312754606886E-2</v>
      </c>
      <c r="L188" s="21">
        <v>7.4595870014431132E-2</v>
      </c>
      <c r="M188" s="19">
        <v>60364</v>
      </c>
      <c r="N188" s="21">
        <v>8.4681312754606886E-2</v>
      </c>
      <c r="O188" s="21">
        <v>7.4595870014431132E-2</v>
      </c>
      <c r="P188" s="21">
        <v>-4.4369618461435056E-3</v>
      </c>
      <c r="R188" s="110"/>
      <c r="S188" s="111"/>
      <c r="U188" s="19">
        <v>196404</v>
      </c>
      <c r="V188" s="19">
        <v>198247</v>
      </c>
      <c r="X188" s="19">
        <v>56161.593885561975</v>
      </c>
      <c r="Y188" s="19">
        <v>56067.046930225573</v>
      </c>
      <c r="Z188" s="19">
        <v>60633.026424863332</v>
      </c>
      <c r="AA188" s="19">
        <v>205722.80789870696</v>
      </c>
    </row>
    <row r="189" spans="1:27" x14ac:dyDescent="0.2">
      <c r="A189" s="18" t="s">
        <v>381</v>
      </c>
      <c r="B189" s="18" t="s">
        <v>382</v>
      </c>
      <c r="D189" s="19">
        <v>115648</v>
      </c>
      <c r="E189" s="20">
        <v>-4405</v>
      </c>
      <c r="F189" s="20">
        <v>111243</v>
      </c>
      <c r="G189" s="21">
        <v>-3.5797743083324618E-2</v>
      </c>
      <c r="I189" s="21">
        <v>-2.7676254453432914E-2</v>
      </c>
      <c r="J189" s="19">
        <v>120346</v>
      </c>
      <c r="K189" s="21">
        <v>8.1825092396750732E-2</v>
      </c>
      <c r="L189" s="21">
        <v>7.4599801046972614E-2</v>
      </c>
      <c r="M189" s="19">
        <v>120346</v>
      </c>
      <c r="N189" s="21">
        <v>8.1825092396750732E-2</v>
      </c>
      <c r="O189" s="21">
        <v>7.4599801046972614E-2</v>
      </c>
      <c r="P189" s="21">
        <v>-3.3824358881708205E-2</v>
      </c>
      <c r="R189" s="110"/>
      <c r="S189" s="111"/>
      <c r="U189" s="19">
        <v>403859</v>
      </c>
      <c r="V189" s="19">
        <v>406574</v>
      </c>
      <c r="X189" s="19">
        <v>115373.60576275593</v>
      </c>
      <c r="Y189" s="19">
        <v>115179.18792178258</v>
      </c>
      <c r="Z189" s="19">
        <v>124559.13281016539</v>
      </c>
      <c r="AA189" s="19">
        <v>422618.76178800582</v>
      </c>
    </row>
    <row r="190" spans="1:27" ht="25.5" customHeight="1" x14ac:dyDescent="0.2">
      <c r="A190" s="22" t="s">
        <v>383</v>
      </c>
      <c r="B190" s="22" t="s">
        <v>384</v>
      </c>
      <c r="C190" s="54"/>
      <c r="D190" s="24">
        <v>476640</v>
      </c>
      <c r="E190" s="25">
        <v>-15208</v>
      </c>
      <c r="F190" s="25">
        <v>461432</v>
      </c>
      <c r="G190" s="26">
        <v>-2.2920002453311605E-2</v>
      </c>
      <c r="H190" s="23"/>
      <c r="I190" s="26">
        <v>-1.3658423160193389E-2</v>
      </c>
      <c r="J190" s="24">
        <v>499918</v>
      </c>
      <c r="K190" s="26">
        <v>8.340452026171663E-2</v>
      </c>
      <c r="L190" s="26">
        <v>7.4530839702936724E-2</v>
      </c>
      <c r="M190" s="24">
        <v>499918</v>
      </c>
      <c r="N190" s="26">
        <v>8.340452026171663E-2</v>
      </c>
      <c r="O190" s="26">
        <v>7.4530839702936724E-2</v>
      </c>
      <c r="P190" s="26">
        <v>-1.9958061023626517E-2</v>
      </c>
      <c r="Q190" s="23"/>
      <c r="R190" s="109"/>
      <c r="S190" s="112"/>
      <c r="T190" s="23"/>
      <c r="U190" s="24">
        <v>1665225</v>
      </c>
      <c r="V190" s="24">
        <v>1678977</v>
      </c>
      <c r="W190" s="23"/>
      <c r="X190" s="24">
        <v>472256.56977604516</v>
      </c>
      <c r="Y190" s="24">
        <v>471685.5256853553</v>
      </c>
      <c r="Z190" s="24">
        <v>510098.57855894457</v>
      </c>
      <c r="AA190" s="24">
        <f>SUM(AA184:AA189)</f>
        <v>1730721.9855885953</v>
      </c>
    </row>
    <row r="191" spans="1:27" ht="25.5" customHeight="1" x14ac:dyDescent="0.2">
      <c r="A191" s="22" t="s">
        <v>385</v>
      </c>
      <c r="B191" s="22" t="s">
        <v>386</v>
      </c>
      <c r="C191" s="54"/>
      <c r="D191" s="24">
        <v>3115404</v>
      </c>
      <c r="E191" s="25">
        <v>-37148</v>
      </c>
      <c r="F191" s="25">
        <v>3078256</v>
      </c>
      <c r="G191" s="26">
        <v>9.7711762500463095E-3</v>
      </c>
      <c r="H191" s="23"/>
      <c r="I191" s="26">
        <v>2.0527589998443174E-2</v>
      </c>
      <c r="J191" s="24">
        <v>3340220</v>
      </c>
      <c r="K191" s="26">
        <v>8.510160296813285E-2</v>
      </c>
      <c r="L191" s="26">
        <v>7.4741862982262708E-2</v>
      </c>
      <c r="M191" s="24">
        <v>3340220</v>
      </c>
      <c r="N191" s="26">
        <v>8.510160296813285E-2</v>
      </c>
      <c r="O191" s="26">
        <v>7.4741862982262708E-2</v>
      </c>
      <c r="P191" s="26">
        <v>1.4208748159653783E-2</v>
      </c>
      <c r="Q191" s="23"/>
      <c r="R191" s="109"/>
      <c r="S191" s="112"/>
      <c r="T191" s="23"/>
      <c r="U191" s="24">
        <v>9860659</v>
      </c>
      <c r="V191" s="24">
        <v>9955709</v>
      </c>
      <c r="W191" s="23"/>
      <c r="X191" s="24">
        <v>3048468.398814206</v>
      </c>
      <c r="Y191" s="24">
        <v>3045412.710626998</v>
      </c>
      <c r="Z191" s="24">
        <v>3293424.5598463248</v>
      </c>
      <c r="AA191" s="24">
        <f>AA190+AA183+AA176+AA168+AA162</f>
        <v>11174315.187676635</v>
      </c>
    </row>
    <row r="192" spans="1:27" x14ac:dyDescent="0.2">
      <c r="A192" s="18" t="s">
        <v>387</v>
      </c>
      <c r="B192" s="18" t="s">
        <v>388</v>
      </c>
      <c r="D192" s="19">
        <v>32975</v>
      </c>
      <c r="E192" s="20">
        <v>-1022</v>
      </c>
      <c r="F192" s="20">
        <v>31953</v>
      </c>
      <c r="G192" s="21">
        <v>-8.9010020060030448E-2</v>
      </c>
      <c r="I192" s="21">
        <v>-8.0835403728012678E-2</v>
      </c>
      <c r="J192" s="19">
        <v>34688</v>
      </c>
      <c r="K192" s="21">
        <v>8.5606681103460369E-2</v>
      </c>
      <c r="L192" s="21">
        <v>7.4603899045725397E-2</v>
      </c>
      <c r="M192" s="19">
        <v>34688</v>
      </c>
      <c r="N192" s="21">
        <v>8.5606681103460369E-2</v>
      </c>
      <c r="O192" s="21">
        <v>7.4603899045725397E-2</v>
      </c>
      <c r="P192" s="21">
        <v>-8.6643894231690832E-2</v>
      </c>
      <c r="R192" s="110"/>
      <c r="S192" s="111"/>
      <c r="U192" s="19">
        <v>133546</v>
      </c>
      <c r="V192" s="19">
        <v>134913</v>
      </c>
      <c r="X192" s="19">
        <v>35074.634406909478</v>
      </c>
      <c r="Y192" s="19">
        <v>35118.629587067822</v>
      </c>
      <c r="Z192" s="19">
        <v>37978.615110719256</v>
      </c>
      <c r="AA192" s="19">
        <v>128858.27743339527</v>
      </c>
    </row>
    <row r="193" spans="1:27" x14ac:dyDescent="0.2">
      <c r="A193" s="18" t="s">
        <v>389</v>
      </c>
      <c r="B193" s="18" t="s">
        <v>390</v>
      </c>
      <c r="D193" s="19">
        <v>53623</v>
      </c>
      <c r="E193" s="20">
        <v>4118</v>
      </c>
      <c r="F193" s="20">
        <v>57741</v>
      </c>
      <c r="G193" s="21">
        <v>-4.7219504776692234E-2</v>
      </c>
      <c r="I193" s="21">
        <v>-3.862798693634506E-2</v>
      </c>
      <c r="J193" s="19">
        <v>62594</v>
      </c>
      <c r="K193" s="21">
        <v>8.404321656900926E-2</v>
      </c>
      <c r="L193" s="21">
        <v>7.4599869654349948E-2</v>
      </c>
      <c r="M193" s="19">
        <v>62594</v>
      </c>
      <c r="N193" s="21">
        <v>8.404321656900926E-2</v>
      </c>
      <c r="O193" s="21">
        <v>7.4599869654349948E-2</v>
      </c>
      <c r="P193" s="21">
        <v>-4.4706781427888309E-2</v>
      </c>
      <c r="R193" s="110"/>
      <c r="S193" s="111"/>
      <c r="U193" s="19">
        <v>225725</v>
      </c>
      <c r="V193" s="19">
        <v>227709</v>
      </c>
      <c r="X193" s="19">
        <v>60602.878328641673</v>
      </c>
      <c r="Y193" s="19">
        <v>60589.092395636282</v>
      </c>
      <c r="Z193" s="19">
        <v>65523.337529350421</v>
      </c>
      <c r="AA193" s="19">
        <v>222315.2261109169</v>
      </c>
    </row>
    <row r="194" spans="1:27" x14ac:dyDescent="0.2">
      <c r="A194" s="18" t="s">
        <v>391</v>
      </c>
      <c r="B194" s="18" t="s">
        <v>392</v>
      </c>
      <c r="D194" s="19">
        <v>74803</v>
      </c>
      <c r="E194" s="20">
        <v>2428</v>
      </c>
      <c r="F194" s="20">
        <v>77231</v>
      </c>
      <c r="G194" s="21">
        <v>-7.9593203162911408E-2</v>
      </c>
      <c r="I194" s="21">
        <v>-6.8755229017777197E-2</v>
      </c>
      <c r="J194" s="19">
        <v>83791</v>
      </c>
      <c r="K194" s="21">
        <v>8.4936079185100821E-2</v>
      </c>
      <c r="L194" s="21">
        <v>7.4594093130228467E-2</v>
      </c>
      <c r="M194" s="19">
        <v>83791</v>
      </c>
      <c r="N194" s="21">
        <v>8.4936079185100821E-2</v>
      </c>
      <c r="O194" s="21">
        <v>7.4594093130228467E-2</v>
      </c>
      <c r="P194" s="21">
        <v>-7.4648501992039984E-2</v>
      </c>
      <c r="R194" s="110"/>
      <c r="S194" s="111"/>
      <c r="U194" s="19">
        <v>269110</v>
      </c>
      <c r="V194" s="19">
        <v>271700</v>
      </c>
      <c r="X194" s="19">
        <v>83909.93886314558</v>
      </c>
      <c r="Y194" s="19">
        <v>83731.53970865217</v>
      </c>
      <c r="Z194" s="19">
        <v>90550.455886633485</v>
      </c>
      <c r="AA194" s="19">
        <v>307230.15392593818</v>
      </c>
    </row>
    <row r="195" spans="1:27" x14ac:dyDescent="0.2">
      <c r="A195" s="18" t="s">
        <v>393</v>
      </c>
      <c r="B195" s="18" t="s">
        <v>394</v>
      </c>
      <c r="D195" s="19">
        <v>76965</v>
      </c>
      <c r="E195" s="20">
        <v>3027</v>
      </c>
      <c r="F195" s="20">
        <v>79992</v>
      </c>
      <c r="G195" s="21">
        <v>-5.1403741982694706E-2</v>
      </c>
      <c r="I195" s="21">
        <v>-4.1213785267272707E-2</v>
      </c>
      <c r="J195" s="19">
        <v>86696</v>
      </c>
      <c r="K195" s="21">
        <v>8.3803946201427948E-2</v>
      </c>
      <c r="L195" s="21">
        <v>7.4591187119917191E-2</v>
      </c>
      <c r="M195" s="19">
        <v>86696</v>
      </c>
      <c r="N195" s="21">
        <v>8.3803946201427948E-2</v>
      </c>
      <c r="O195" s="21">
        <v>7.4591187119917191E-2</v>
      </c>
      <c r="P195" s="21">
        <v>-4.7283927452312025E-2</v>
      </c>
      <c r="R195" s="110"/>
      <c r="S195" s="111"/>
      <c r="U195" s="19">
        <v>299528</v>
      </c>
      <c r="V195" s="19">
        <v>302096</v>
      </c>
      <c r="X195" s="19">
        <v>84327.053401119119</v>
      </c>
      <c r="Y195" s="19">
        <v>84146.102425110177</v>
      </c>
      <c r="Z195" s="19">
        <v>90998.779697463804</v>
      </c>
      <c r="AA195" s="19">
        <v>308751.27927049203</v>
      </c>
    </row>
    <row r="196" spans="1:27" x14ac:dyDescent="0.2">
      <c r="A196" s="18" t="s">
        <v>395</v>
      </c>
      <c r="B196" s="18" t="s">
        <v>396</v>
      </c>
      <c r="D196" s="19">
        <v>58356</v>
      </c>
      <c r="E196" s="20">
        <v>874</v>
      </c>
      <c r="F196" s="20">
        <v>59230</v>
      </c>
      <c r="G196" s="21">
        <v>-4.9707468381659736E-2</v>
      </c>
      <c r="I196" s="21">
        <v>-4.4887935805973056E-2</v>
      </c>
      <c r="J196" s="19">
        <v>63975</v>
      </c>
      <c r="K196" s="21">
        <v>8.011110001823285E-2</v>
      </c>
      <c r="L196" s="21">
        <v>7.4589325094973402E-2</v>
      </c>
      <c r="M196" s="19">
        <v>63975</v>
      </c>
      <c r="N196" s="21">
        <v>8.011110001823285E-2</v>
      </c>
      <c r="O196" s="21">
        <v>7.4589325094973402E-2</v>
      </c>
      <c r="P196" s="21">
        <v>-5.0936461205106087E-2</v>
      </c>
      <c r="R196" s="110"/>
      <c r="S196" s="111"/>
      <c r="U196" s="19">
        <v>206477</v>
      </c>
      <c r="V196" s="19">
        <v>207538</v>
      </c>
      <c r="X196" s="19">
        <v>62328.194872103581</v>
      </c>
      <c r="Y196" s="19">
        <v>62332.341562826397</v>
      </c>
      <c r="Z196" s="19">
        <v>67408.553152547043</v>
      </c>
      <c r="AA196" s="19">
        <v>228711.60568103654</v>
      </c>
    </row>
    <row r="197" spans="1:27" x14ac:dyDescent="0.2">
      <c r="A197" s="18" t="s">
        <v>397</v>
      </c>
      <c r="B197" s="18" t="s">
        <v>398</v>
      </c>
      <c r="D197" s="19">
        <v>27908</v>
      </c>
      <c r="E197" s="20">
        <v>3848</v>
      </c>
      <c r="F197" s="20">
        <v>31756</v>
      </c>
      <c r="G197" s="21">
        <v>-3.7639830556199017E-2</v>
      </c>
      <c r="I197" s="21">
        <v>-2.7538213273002654E-2</v>
      </c>
      <c r="J197" s="19">
        <v>34478</v>
      </c>
      <c r="K197" s="21">
        <v>8.5702979738078167E-2</v>
      </c>
      <c r="L197" s="21">
        <v>7.4605608216079755E-2</v>
      </c>
      <c r="M197" s="19">
        <v>34478</v>
      </c>
      <c r="N197" s="21">
        <v>8.5702979738078167E-2</v>
      </c>
      <c r="O197" s="21">
        <v>7.4605608216079755E-2</v>
      </c>
      <c r="P197" s="21">
        <v>-3.3681968567053522E-2</v>
      </c>
      <c r="R197" s="110"/>
      <c r="S197" s="111"/>
      <c r="U197" s="19">
        <v>113167</v>
      </c>
      <c r="V197" s="19">
        <v>114336</v>
      </c>
      <c r="X197" s="19">
        <v>32998.438975116136</v>
      </c>
      <c r="Y197" s="19">
        <v>32992.894476967384</v>
      </c>
      <c r="Z197" s="19">
        <v>35679.764713562065</v>
      </c>
      <c r="AA197" s="19">
        <v>121058.46953120707</v>
      </c>
    </row>
    <row r="198" spans="1:27" x14ac:dyDescent="0.2">
      <c r="A198" s="18" t="s">
        <v>399</v>
      </c>
      <c r="B198" s="18" t="s">
        <v>400</v>
      </c>
      <c r="D198" s="19">
        <v>44972</v>
      </c>
      <c r="E198" s="20">
        <v>-972</v>
      </c>
      <c r="F198" s="20">
        <v>44000</v>
      </c>
      <c r="G198" s="21">
        <v>-8.4208574766825306E-2</v>
      </c>
      <c r="I198" s="21">
        <v>-7.6355078581594404E-2</v>
      </c>
      <c r="J198" s="19">
        <v>47705</v>
      </c>
      <c r="K198" s="21">
        <v>8.4201282976178904E-2</v>
      </c>
      <c r="L198" s="21">
        <v>7.4594907768322338E-2</v>
      </c>
      <c r="M198" s="19">
        <v>47705</v>
      </c>
      <c r="N198" s="21">
        <v>8.4201282976178904E-2</v>
      </c>
      <c r="O198" s="21">
        <v>7.4594907768322338E-2</v>
      </c>
      <c r="P198" s="21">
        <v>-8.2199561027995749E-2</v>
      </c>
      <c r="R198" s="110"/>
      <c r="S198" s="111"/>
      <c r="U198" s="19">
        <v>145494</v>
      </c>
      <c r="V198" s="19">
        <v>146795</v>
      </c>
      <c r="X198" s="19">
        <v>48046.019200860232</v>
      </c>
      <c r="Y198" s="19">
        <v>48063.354161617353</v>
      </c>
      <c r="Z198" s="19">
        <v>51977.530162692754</v>
      </c>
      <c r="AA198" s="19">
        <v>176355.43008824813</v>
      </c>
    </row>
    <row r="199" spans="1:27" x14ac:dyDescent="0.2">
      <c r="A199" s="18" t="s">
        <v>401</v>
      </c>
      <c r="B199" s="18" t="s">
        <v>402</v>
      </c>
      <c r="D199" s="19">
        <v>129623</v>
      </c>
      <c r="E199" s="20">
        <v>4938</v>
      </c>
      <c r="F199" s="20">
        <v>134561</v>
      </c>
      <c r="G199" s="21">
        <v>-1.7322866341091925E-2</v>
      </c>
      <c r="I199" s="21">
        <v>-8.1014782200609092E-3</v>
      </c>
      <c r="J199" s="19">
        <v>145630</v>
      </c>
      <c r="K199" s="21">
        <v>8.2263669795604288E-2</v>
      </c>
      <c r="L199" s="21">
        <v>7.4597294469504583E-2</v>
      </c>
      <c r="M199" s="19">
        <v>145630</v>
      </c>
      <c r="N199" s="21">
        <v>8.2263669795604288E-2</v>
      </c>
      <c r="O199" s="21">
        <v>7.4597294469504583E-2</v>
      </c>
      <c r="P199" s="21">
        <v>-1.4375655041040991E-2</v>
      </c>
      <c r="R199" s="110"/>
      <c r="S199" s="111"/>
      <c r="U199" s="19">
        <v>492969</v>
      </c>
      <c r="V199" s="19">
        <v>496486</v>
      </c>
      <c r="X199" s="19">
        <v>136932.62042214221</v>
      </c>
      <c r="Y199" s="19">
        <v>136627.41881954527</v>
      </c>
      <c r="Z199" s="19">
        <v>147754.06141785588</v>
      </c>
      <c r="AA199" s="19">
        <v>501317.22240496468</v>
      </c>
    </row>
    <row r="200" spans="1:27" ht="25.5" customHeight="1" x14ac:dyDescent="0.2">
      <c r="A200" s="22" t="s">
        <v>403</v>
      </c>
      <c r="B200" s="22" t="s">
        <v>404</v>
      </c>
      <c r="C200" s="54"/>
      <c r="D200" s="24">
        <v>499225</v>
      </c>
      <c r="E200" s="25">
        <v>17240</v>
      </c>
      <c r="F200" s="25">
        <v>516465</v>
      </c>
      <c r="G200" s="26">
        <v>-5.0999990313445265E-2</v>
      </c>
      <c r="H200" s="23"/>
      <c r="I200" s="26">
        <v>-4.208402870335759E-2</v>
      </c>
      <c r="J200" s="24">
        <v>559557</v>
      </c>
      <c r="K200" s="26">
        <v>8.3437329572911167E-2</v>
      </c>
      <c r="L200" s="26">
        <v>7.4574112270806792E-2</v>
      </c>
      <c r="M200" s="24">
        <v>559557</v>
      </c>
      <c r="N200" s="26">
        <v>8.3437329572911167E-2</v>
      </c>
      <c r="O200" s="26">
        <v>7.4574112270806792E-2</v>
      </c>
      <c r="P200" s="26">
        <v>-4.8163785875860565E-2</v>
      </c>
      <c r="Q200" s="23"/>
      <c r="R200" s="109"/>
      <c r="S200" s="112"/>
      <c r="T200" s="23"/>
      <c r="U200" s="24">
        <v>1886017</v>
      </c>
      <c r="V200" s="24">
        <v>1901573</v>
      </c>
      <c r="W200" s="23"/>
      <c r="X200" s="24">
        <v>544219.77847003797</v>
      </c>
      <c r="Y200" s="24">
        <v>543601.37313742284</v>
      </c>
      <c r="Z200" s="24">
        <v>587871.09767082473</v>
      </c>
      <c r="AA200" s="24">
        <f>SUM(AA192:AA199)</f>
        <v>1994597.6644461988</v>
      </c>
    </row>
    <row r="201" spans="1:27" x14ac:dyDescent="0.2">
      <c r="A201" s="18" t="s">
        <v>405</v>
      </c>
      <c r="B201" s="18" t="s">
        <v>406</v>
      </c>
      <c r="D201" s="19">
        <v>98943</v>
      </c>
      <c r="E201" s="20">
        <v>-10332</v>
      </c>
      <c r="F201" s="20">
        <v>88611</v>
      </c>
      <c r="G201" s="21">
        <v>7.1403212123547943E-2</v>
      </c>
      <c r="I201" s="21">
        <v>7.8336999134208662E-2</v>
      </c>
      <c r="J201" s="19">
        <v>95822</v>
      </c>
      <c r="K201" s="21">
        <v>8.1375775936850303E-2</v>
      </c>
      <c r="L201" s="21">
        <v>7.4599615235380057E-2</v>
      </c>
      <c r="M201" s="19">
        <v>95822</v>
      </c>
      <c r="N201" s="21">
        <v>8.1375775936850303E-2</v>
      </c>
      <c r="O201" s="21">
        <v>7.4599615235380057E-2</v>
      </c>
      <c r="P201" s="21">
        <v>7.1518376570580688E-2</v>
      </c>
      <c r="R201" s="110"/>
      <c r="S201" s="111"/>
      <c r="U201" s="19">
        <v>317709</v>
      </c>
      <c r="V201" s="19">
        <v>319713</v>
      </c>
      <c r="X201" s="19">
        <v>82705.739752008973</v>
      </c>
      <c r="Y201" s="19">
        <v>82692.104315972523</v>
      </c>
      <c r="Z201" s="19">
        <v>89426.371115239788</v>
      </c>
      <c r="AA201" s="19">
        <v>303416.22793341236</v>
      </c>
    </row>
    <row r="202" spans="1:27" x14ac:dyDescent="0.2">
      <c r="A202" s="18" t="s">
        <v>407</v>
      </c>
      <c r="B202" s="18" t="s">
        <v>408</v>
      </c>
      <c r="D202" s="19">
        <v>134524</v>
      </c>
      <c r="E202" s="20">
        <v>3925</v>
      </c>
      <c r="F202" s="20">
        <v>138449</v>
      </c>
      <c r="G202" s="21">
        <v>-3.3910839906020951E-2</v>
      </c>
      <c r="I202" s="21">
        <v>-2.6340420767906325E-2</v>
      </c>
      <c r="J202" s="19">
        <v>149986</v>
      </c>
      <c r="K202" s="21">
        <v>8.3330502909664039E-2</v>
      </c>
      <c r="L202" s="21">
        <v>7.4596720308618636E-2</v>
      </c>
      <c r="M202" s="19">
        <v>149986</v>
      </c>
      <c r="N202" s="21">
        <v>8.3330502909664039E-2</v>
      </c>
      <c r="O202" s="21">
        <v>7.4596720308618636E-2</v>
      </c>
      <c r="P202" s="21">
        <v>-3.2499745517650447E-2</v>
      </c>
      <c r="R202" s="110"/>
      <c r="S202" s="111"/>
      <c r="U202" s="19">
        <v>515159</v>
      </c>
      <c r="V202" s="19">
        <v>519346</v>
      </c>
      <c r="X202" s="19">
        <v>143308.69533472438</v>
      </c>
      <c r="Y202" s="19">
        <v>143350.12345137281</v>
      </c>
      <c r="Z202" s="19">
        <v>155024.24862952452</v>
      </c>
      <c r="AA202" s="19">
        <v>525984.36200399406</v>
      </c>
    </row>
    <row r="203" spans="1:27" x14ac:dyDescent="0.2">
      <c r="A203" s="18" t="s">
        <v>409</v>
      </c>
      <c r="B203" s="18" t="s">
        <v>410</v>
      </c>
      <c r="D203" s="19">
        <v>34416</v>
      </c>
      <c r="E203" s="20">
        <v>3764</v>
      </c>
      <c r="F203" s="20">
        <v>38180</v>
      </c>
      <c r="G203" s="21">
        <v>5.8602698631481154E-2</v>
      </c>
      <c r="I203" s="21">
        <v>6.6161738661622227E-2</v>
      </c>
      <c r="J203" s="19">
        <v>41284</v>
      </c>
      <c r="K203" s="21">
        <v>8.1306845369284231E-2</v>
      </c>
      <c r="L203" s="21">
        <v>7.4584046236112922E-2</v>
      </c>
      <c r="M203" s="19">
        <v>41284</v>
      </c>
      <c r="N203" s="21">
        <v>8.1306845369284231E-2</v>
      </c>
      <c r="O203" s="21">
        <v>7.4584046236112922E-2</v>
      </c>
      <c r="P203" s="21">
        <v>5.9404754555753669E-2</v>
      </c>
      <c r="R203" s="110"/>
      <c r="S203" s="111"/>
      <c r="U203" s="19">
        <v>133481</v>
      </c>
      <c r="V203" s="19">
        <v>134316</v>
      </c>
      <c r="X203" s="19">
        <v>36066.152959854349</v>
      </c>
      <c r="Y203" s="19">
        <v>36034.48237181767</v>
      </c>
      <c r="Z203" s="19">
        <v>38969.052972876132</v>
      </c>
      <c r="AA203" s="19">
        <v>132218.75059573361</v>
      </c>
    </row>
    <row r="204" spans="1:27" x14ac:dyDescent="0.2">
      <c r="A204" s="18" t="s">
        <v>411</v>
      </c>
      <c r="B204" s="18" t="s">
        <v>412</v>
      </c>
      <c r="D204" s="19">
        <v>48176</v>
      </c>
      <c r="E204" s="20">
        <v>2860</v>
      </c>
      <c r="F204" s="20">
        <v>51036</v>
      </c>
      <c r="G204" s="21">
        <v>2.8652969438822229E-2</v>
      </c>
      <c r="I204" s="21">
        <v>3.7798348502408041E-2</v>
      </c>
      <c r="J204" s="19">
        <v>55239</v>
      </c>
      <c r="K204" s="21">
        <v>8.2356102706192758E-2</v>
      </c>
      <c r="L204" s="21">
        <v>7.4591104936253982E-2</v>
      </c>
      <c r="M204" s="19">
        <v>55239</v>
      </c>
      <c r="N204" s="21">
        <v>8.2356102706192758E-2</v>
      </c>
      <c r="O204" s="21">
        <v>7.4591104936253982E-2</v>
      </c>
      <c r="P204" s="21">
        <v>3.1227896137869804E-2</v>
      </c>
      <c r="R204" s="110"/>
      <c r="S204" s="111"/>
      <c r="U204" s="19">
        <v>182620</v>
      </c>
      <c r="V204" s="19">
        <v>183940</v>
      </c>
      <c r="X204" s="19">
        <v>49614.286888042647</v>
      </c>
      <c r="Y204" s="19">
        <v>49532.425079229972</v>
      </c>
      <c r="Z204" s="19">
        <v>53566.239050436663</v>
      </c>
      <c r="AA204" s="19">
        <v>181745.78700413328</v>
      </c>
    </row>
    <row r="205" spans="1:27" x14ac:dyDescent="0.2">
      <c r="A205" s="18" t="s">
        <v>413</v>
      </c>
      <c r="B205" s="18" t="s">
        <v>414</v>
      </c>
      <c r="D205" s="19">
        <v>54104</v>
      </c>
      <c r="E205" s="20">
        <v>5399</v>
      </c>
      <c r="F205" s="20">
        <v>59503</v>
      </c>
      <c r="G205" s="21">
        <v>4.0597551039210478E-2</v>
      </c>
      <c r="I205" s="21">
        <v>4.7537681379736352E-2</v>
      </c>
      <c r="J205" s="19">
        <v>64498</v>
      </c>
      <c r="K205" s="21">
        <v>8.3949235848750581E-2</v>
      </c>
      <c r="L205" s="21">
        <v>7.4599267893683763E-2</v>
      </c>
      <c r="M205" s="19">
        <v>64498</v>
      </c>
      <c r="N205" s="21">
        <v>8.3949235848750581E-2</v>
      </c>
      <c r="O205" s="21">
        <v>7.4599267893683763E-2</v>
      </c>
      <c r="P205" s="21">
        <v>4.0913474952185336E-2</v>
      </c>
      <c r="R205" s="110"/>
      <c r="S205" s="111"/>
      <c r="U205" s="19">
        <v>196420</v>
      </c>
      <c r="V205" s="19">
        <v>198129</v>
      </c>
      <c r="X205" s="19">
        <v>57181.363227063375</v>
      </c>
      <c r="Y205" s="19">
        <v>57296.758571891784</v>
      </c>
      <c r="Z205" s="19">
        <v>61962.883132973882</v>
      </c>
      <c r="AA205" s="19">
        <v>210234.90093160968</v>
      </c>
    </row>
    <row r="206" spans="1:27" x14ac:dyDescent="0.2">
      <c r="A206" s="18" t="s">
        <v>415</v>
      </c>
      <c r="B206" s="18" t="s">
        <v>416</v>
      </c>
      <c r="D206" s="19">
        <v>47343</v>
      </c>
      <c r="E206" s="20">
        <v>1677</v>
      </c>
      <c r="F206" s="20">
        <v>49020</v>
      </c>
      <c r="G206" s="21">
        <v>-4.4233505632737535E-2</v>
      </c>
      <c r="I206" s="21">
        <v>-3.84992167845295E-2</v>
      </c>
      <c r="J206" s="19">
        <v>53023</v>
      </c>
      <c r="K206" s="21">
        <v>8.165255492544321E-2</v>
      </c>
      <c r="L206" s="21">
        <v>7.4594764708550532E-2</v>
      </c>
      <c r="M206" s="19">
        <v>53023</v>
      </c>
      <c r="N206" s="21">
        <v>8.165255492544321E-2</v>
      </c>
      <c r="O206" s="21">
        <v>7.4594764708550532E-2</v>
      </c>
      <c r="P206" s="21">
        <v>-4.45833642758523E-2</v>
      </c>
      <c r="R206" s="110"/>
      <c r="S206" s="111"/>
      <c r="U206" s="19">
        <v>188684</v>
      </c>
      <c r="V206" s="19">
        <v>189923</v>
      </c>
      <c r="X206" s="19">
        <v>51289.056974878833</v>
      </c>
      <c r="Y206" s="19">
        <v>51318.024929406143</v>
      </c>
      <c r="Z206" s="19">
        <v>55497.254304988935</v>
      </c>
      <c r="AA206" s="19">
        <v>188297.56090831087</v>
      </c>
    </row>
    <row r="207" spans="1:27" x14ac:dyDescent="0.2">
      <c r="A207" s="18" t="s">
        <v>417</v>
      </c>
      <c r="B207" s="18" t="s">
        <v>418</v>
      </c>
      <c r="D207" s="19">
        <v>41216</v>
      </c>
      <c r="E207" s="20">
        <v>4885</v>
      </c>
      <c r="F207" s="20">
        <v>46101</v>
      </c>
      <c r="G207" s="21">
        <v>4.4773380603897905E-2</v>
      </c>
      <c r="I207" s="21">
        <v>5.3440344120551542E-2</v>
      </c>
      <c r="J207" s="19">
        <v>49954</v>
      </c>
      <c r="K207" s="21">
        <v>8.3570066257024234E-2</v>
      </c>
      <c r="L207" s="21">
        <v>7.4587511274409657E-2</v>
      </c>
      <c r="M207" s="19">
        <v>49954</v>
      </c>
      <c r="N207" s="21">
        <v>8.3570066257024234E-2</v>
      </c>
      <c r="O207" s="21">
        <v>7.4587511274409657E-2</v>
      </c>
      <c r="P207" s="21">
        <v>4.676735938052401E-2</v>
      </c>
      <c r="R207" s="110"/>
      <c r="S207" s="111"/>
      <c r="U207" s="19">
        <v>170507</v>
      </c>
      <c r="V207" s="19">
        <v>171932</v>
      </c>
      <c r="X207" s="19">
        <v>44125.655657462921</v>
      </c>
      <c r="Y207" s="19">
        <v>44128.435835253789</v>
      </c>
      <c r="Z207" s="19">
        <v>47722.16056637717</v>
      </c>
      <c r="AA207" s="19">
        <v>161917.31552232488</v>
      </c>
    </row>
    <row r="208" spans="1:27" x14ac:dyDescent="0.2">
      <c r="A208" s="18" t="s">
        <v>419</v>
      </c>
      <c r="B208" s="18" t="s">
        <v>420</v>
      </c>
      <c r="D208" s="19">
        <v>61630</v>
      </c>
      <c r="E208" s="20">
        <v>1161</v>
      </c>
      <c r="F208" s="20">
        <v>62791</v>
      </c>
      <c r="G208" s="21">
        <v>5.2331441943834767E-2</v>
      </c>
      <c r="I208" s="21">
        <v>6.0108625548585426E-2</v>
      </c>
      <c r="J208" s="19">
        <v>68009</v>
      </c>
      <c r="K208" s="21">
        <v>8.3104784751987459E-2</v>
      </c>
      <c r="L208" s="21">
        <v>7.4600564860687335E-2</v>
      </c>
      <c r="M208" s="19">
        <v>68009</v>
      </c>
      <c r="N208" s="21">
        <v>8.3104784751987459E-2</v>
      </c>
      <c r="O208" s="21">
        <v>7.4600564860687335E-2</v>
      </c>
      <c r="P208" s="21">
        <v>5.3406196919640658E-2</v>
      </c>
      <c r="R208" s="110"/>
      <c r="S208" s="111"/>
      <c r="U208" s="19">
        <v>240991</v>
      </c>
      <c r="V208" s="19">
        <v>242898</v>
      </c>
      <c r="X208" s="19">
        <v>59668.25925775036</v>
      </c>
      <c r="Y208" s="19">
        <v>59699.261169001969</v>
      </c>
      <c r="Z208" s="19">
        <v>64561.040364933498</v>
      </c>
      <c r="AA208" s="19">
        <v>219050.2319918763</v>
      </c>
    </row>
    <row r="209" spans="1:27" ht="25.5" customHeight="1" x14ac:dyDescent="0.2">
      <c r="A209" s="22" t="s">
        <v>421</v>
      </c>
      <c r="B209" s="22" t="s">
        <v>422</v>
      </c>
      <c r="C209" s="54"/>
      <c r="D209" s="24">
        <v>520352</v>
      </c>
      <c r="E209" s="25">
        <v>13339</v>
      </c>
      <c r="F209" s="25">
        <v>533691</v>
      </c>
      <c r="G209" s="26">
        <v>1.857361593906437E-2</v>
      </c>
      <c r="H209" s="23"/>
      <c r="I209" s="26">
        <v>2.6049755621497805E-2</v>
      </c>
      <c r="J209" s="24">
        <v>577815</v>
      </c>
      <c r="K209" s="26">
        <v>8.2676999546994923E-2</v>
      </c>
      <c r="L209" s="26">
        <v>7.4598738239952667E-2</v>
      </c>
      <c r="M209" s="24">
        <v>577815</v>
      </c>
      <c r="N209" s="26">
        <v>8.2676999546994923E-2</v>
      </c>
      <c r="O209" s="26">
        <v>7.4598738239952667E-2</v>
      </c>
      <c r="P209" s="26">
        <v>1.9560927656306459E-2</v>
      </c>
      <c r="Q209" s="23"/>
      <c r="R209" s="109"/>
      <c r="S209" s="112"/>
      <c r="T209" s="23"/>
      <c r="U209" s="24">
        <v>1945571</v>
      </c>
      <c r="V209" s="24">
        <v>1960197</v>
      </c>
      <c r="W209" s="23"/>
      <c r="X209" s="24">
        <v>523959.21005178581</v>
      </c>
      <c r="Y209" s="24">
        <v>524051.61572394666</v>
      </c>
      <c r="Z209" s="24">
        <v>566729.25013735052</v>
      </c>
      <c r="AA209" s="24">
        <f>SUM(AA201:AA208)</f>
        <v>1922865.1368913953</v>
      </c>
    </row>
    <row r="210" spans="1:27" x14ac:dyDescent="0.2">
      <c r="A210" s="18" t="s">
        <v>423</v>
      </c>
      <c r="B210" s="18" t="s">
        <v>521</v>
      </c>
      <c r="D210" s="19">
        <v>109875</v>
      </c>
      <c r="E210" s="20">
        <v>-33</v>
      </c>
      <c r="F210" s="20">
        <v>109842</v>
      </c>
      <c r="G210" s="21">
        <v>2.1409728705847897E-3</v>
      </c>
      <c r="I210" s="21">
        <v>8.685112486513713E-3</v>
      </c>
      <c r="J210" s="19">
        <v>118689</v>
      </c>
      <c r="K210" s="21">
        <v>8.054679314887081E-2</v>
      </c>
      <c r="L210" s="21">
        <v>7.4594141717648998E-2</v>
      </c>
      <c r="M210" s="19">
        <v>118689</v>
      </c>
      <c r="N210" s="21">
        <v>8.054679314887081E-2</v>
      </c>
      <c r="O210" s="21">
        <v>7.4594141717648998E-2</v>
      </c>
      <c r="P210" s="21">
        <v>2.3018127404730304E-3</v>
      </c>
      <c r="R210" s="110"/>
      <c r="S210" s="111"/>
      <c r="U210" s="19">
        <v>460082</v>
      </c>
      <c r="V210" s="19">
        <v>462630</v>
      </c>
      <c r="X210" s="19">
        <v>109606.94502271165</v>
      </c>
      <c r="Y210" s="19">
        <v>109499.0600453021</v>
      </c>
      <c r="Z210" s="19">
        <v>118416.42755836484</v>
      </c>
      <c r="AA210" s="19">
        <v>401777.07455900835</v>
      </c>
    </row>
    <row r="211" spans="1:27" x14ac:dyDescent="0.2">
      <c r="A211" s="18" t="s">
        <v>425</v>
      </c>
      <c r="B211" s="18" t="s">
        <v>426</v>
      </c>
      <c r="D211" s="19">
        <v>54517</v>
      </c>
      <c r="E211" s="20">
        <v>-3896</v>
      </c>
      <c r="F211" s="20">
        <v>50621</v>
      </c>
      <c r="G211" s="21">
        <v>-7.1903199281006414E-2</v>
      </c>
      <c r="I211" s="21">
        <v>-6.7121504953180477E-2</v>
      </c>
      <c r="J211" s="19">
        <v>54515</v>
      </c>
      <c r="K211" s="21">
        <v>7.6929447188769151E-2</v>
      </c>
      <c r="L211" s="21">
        <v>7.4594020957423846E-2</v>
      </c>
      <c r="M211" s="19">
        <v>54515</v>
      </c>
      <c r="N211" s="21">
        <v>7.6929447188769151E-2</v>
      </c>
      <c r="O211" s="21">
        <v>7.4594020957423846E-2</v>
      </c>
      <c r="P211" s="21">
        <v>-7.3025179016259489E-2</v>
      </c>
      <c r="R211" s="110"/>
      <c r="S211" s="111"/>
      <c r="U211" s="19">
        <v>227497</v>
      </c>
      <c r="V211" s="19">
        <v>227991</v>
      </c>
      <c r="X211" s="19">
        <v>54542.556288310087</v>
      </c>
      <c r="Y211" s="19">
        <v>54380.91552937861</v>
      </c>
      <c r="Z211" s="19">
        <v>58809.580115829507</v>
      </c>
      <c r="AA211" s="19">
        <v>199536.0064661275</v>
      </c>
    </row>
    <row r="212" spans="1:27" x14ac:dyDescent="0.2">
      <c r="A212" s="18" t="s">
        <v>427</v>
      </c>
      <c r="B212" s="18" t="s">
        <v>428</v>
      </c>
      <c r="D212" s="19">
        <v>25829</v>
      </c>
      <c r="E212" s="20">
        <v>723</v>
      </c>
      <c r="F212" s="20">
        <v>26552</v>
      </c>
      <c r="G212" s="21">
        <v>-2.2521750414738584E-2</v>
      </c>
      <c r="I212" s="21">
        <v>-1.6059041392031737E-2</v>
      </c>
      <c r="J212" s="19">
        <v>28631</v>
      </c>
      <c r="K212" s="21">
        <v>7.8283895477946563E-2</v>
      </c>
      <c r="L212" s="21">
        <v>7.4609202910685735E-2</v>
      </c>
      <c r="M212" s="19">
        <v>28631</v>
      </c>
      <c r="N212" s="21">
        <v>7.8283895477946563E-2</v>
      </c>
      <c r="O212" s="21">
        <v>7.4609202910685735E-2</v>
      </c>
      <c r="P212" s="21">
        <v>-2.2272048429906266E-2</v>
      </c>
      <c r="R212" s="110"/>
      <c r="S212" s="111"/>
      <c r="U212" s="19">
        <v>96804</v>
      </c>
      <c r="V212" s="19">
        <v>97135</v>
      </c>
      <c r="X212" s="19">
        <v>27164.160984886697</v>
      </c>
      <c r="Y212" s="19">
        <v>27078.021084534881</v>
      </c>
      <c r="Z212" s="19">
        <v>29283.196776795259</v>
      </c>
      <c r="AA212" s="19">
        <v>99355.44735900528</v>
      </c>
    </row>
    <row r="213" spans="1:27" ht="25.5" customHeight="1" x14ac:dyDescent="0.2">
      <c r="A213" s="22" t="s">
        <v>429</v>
      </c>
      <c r="B213" s="22" t="s">
        <v>430</v>
      </c>
      <c r="C213" s="54"/>
      <c r="D213" s="24">
        <v>190221</v>
      </c>
      <c r="E213" s="25">
        <v>-3206</v>
      </c>
      <c r="F213" s="25">
        <v>187015</v>
      </c>
      <c r="G213" s="26">
        <v>-2.247044565824452E-2</v>
      </c>
      <c r="H213" s="23"/>
      <c r="I213" s="26">
        <v>-1.6437060343473364E-2</v>
      </c>
      <c r="J213" s="24">
        <v>201835</v>
      </c>
      <c r="K213" s="26">
        <v>7.924637088635178E-2</v>
      </c>
      <c r="L213" s="26">
        <v>7.4623844725542066E-2</v>
      </c>
      <c r="M213" s="24">
        <v>201835</v>
      </c>
      <c r="N213" s="26">
        <v>7.924637088635178E-2</v>
      </c>
      <c r="O213" s="26">
        <v>7.4623844725542066E-2</v>
      </c>
      <c r="P213" s="26">
        <v>-2.2634363748657682E-2</v>
      </c>
      <c r="Q213" s="23"/>
      <c r="R213" s="109"/>
      <c r="S213" s="112"/>
      <c r="T213" s="23"/>
      <c r="U213" s="24">
        <v>784382</v>
      </c>
      <c r="V213" s="24">
        <v>787757</v>
      </c>
      <c r="W213" s="23"/>
      <c r="X213" s="24">
        <v>191313.66229590843</v>
      </c>
      <c r="Y213" s="24">
        <v>190957.9966592156</v>
      </c>
      <c r="Z213" s="24">
        <v>206509.20445098961</v>
      </c>
      <c r="AA213" s="24">
        <f>SUM(AA210:AA212)</f>
        <v>700668.52838414116</v>
      </c>
    </row>
    <row r="214" spans="1:27" x14ac:dyDescent="0.2">
      <c r="A214" s="18" t="s">
        <v>431</v>
      </c>
      <c r="B214" s="18" t="s">
        <v>432</v>
      </c>
      <c r="D214" s="19">
        <v>54917</v>
      </c>
      <c r="E214" s="20">
        <v>-4438</v>
      </c>
      <c r="F214" s="20">
        <v>50479</v>
      </c>
      <c r="G214" s="21">
        <v>7.2439574055520373E-2</v>
      </c>
      <c r="I214" s="21">
        <v>8.2478120151596723E-2</v>
      </c>
      <c r="J214" s="19">
        <v>54533</v>
      </c>
      <c r="K214" s="21">
        <v>8.0320228168023755E-2</v>
      </c>
      <c r="L214" s="21">
        <v>7.4605366131469619E-2</v>
      </c>
      <c r="M214" s="19">
        <v>54533</v>
      </c>
      <c r="N214" s="21">
        <v>8.0320228168023755E-2</v>
      </c>
      <c r="O214" s="21">
        <v>7.4605366131469619E-2</v>
      </c>
      <c r="P214" s="21">
        <v>7.5639068564542056E-2</v>
      </c>
      <c r="R214" s="110"/>
      <c r="S214" s="111"/>
      <c r="U214" s="19">
        <v>225634</v>
      </c>
      <c r="V214" s="19">
        <v>226834</v>
      </c>
      <c r="X214" s="19">
        <v>47068.900166949803</v>
      </c>
      <c r="Y214" s="19">
        <v>46880.394566060284</v>
      </c>
      <c r="Z214" s="19">
        <v>50698.232886590093</v>
      </c>
      <c r="AA214" s="19">
        <v>172014.88099652267</v>
      </c>
    </row>
    <row r="215" spans="1:27" x14ac:dyDescent="0.2">
      <c r="A215" s="18" t="s">
        <v>433</v>
      </c>
      <c r="B215" s="18" t="s">
        <v>434</v>
      </c>
      <c r="D215" s="19">
        <v>95542</v>
      </c>
      <c r="E215" s="20">
        <v>-1311</v>
      </c>
      <c r="F215" s="20">
        <v>94231</v>
      </c>
      <c r="G215" s="21">
        <v>6.3520581019319566E-2</v>
      </c>
      <c r="I215" s="21">
        <v>7.2720778092654648E-2</v>
      </c>
      <c r="J215" s="19">
        <v>101787</v>
      </c>
      <c r="K215" s="21">
        <v>8.0182629640658698E-2</v>
      </c>
      <c r="L215" s="21">
        <v>7.4593554864489375E-2</v>
      </c>
      <c r="M215" s="19">
        <v>101787</v>
      </c>
      <c r="N215" s="21">
        <v>8.0182629640658698E-2</v>
      </c>
      <c r="O215" s="21">
        <v>7.4593554864489375E-2</v>
      </c>
      <c r="P215" s="21">
        <v>6.5931656924754334E-2</v>
      </c>
      <c r="R215" s="110"/>
      <c r="S215" s="111"/>
      <c r="U215" s="19">
        <v>372157</v>
      </c>
      <c r="V215" s="19">
        <v>374093</v>
      </c>
      <c r="X215" s="19">
        <v>88603.163164017053</v>
      </c>
      <c r="Y215" s="19">
        <v>88300.13960719922</v>
      </c>
      <c r="Z215" s="19">
        <v>95491.112716980962</v>
      </c>
      <c r="AA215" s="19">
        <v>323993.39099216874</v>
      </c>
    </row>
    <row r="216" spans="1:27" x14ac:dyDescent="0.2">
      <c r="A216" s="18" t="s">
        <v>435</v>
      </c>
      <c r="B216" s="18" t="s">
        <v>436</v>
      </c>
      <c r="D216" s="19">
        <v>87343</v>
      </c>
      <c r="E216" s="20">
        <v>-11464</v>
      </c>
      <c r="F216" s="20">
        <v>75879</v>
      </c>
      <c r="G216" s="21">
        <v>-3.0992181964389243E-2</v>
      </c>
      <c r="I216" s="21">
        <v>-2.2123966042601695E-2</v>
      </c>
      <c r="J216" s="19">
        <v>82029</v>
      </c>
      <c r="K216" s="21">
        <v>8.1050220891443869E-2</v>
      </c>
      <c r="L216" s="21">
        <v>7.4597256459289607E-2</v>
      </c>
      <c r="M216" s="19">
        <v>82029</v>
      </c>
      <c r="N216" s="21">
        <v>8.1050220891443869E-2</v>
      </c>
      <c r="O216" s="21">
        <v>7.4597256459289607E-2</v>
      </c>
      <c r="P216" s="21">
        <v>-2.8309479079588362E-2</v>
      </c>
      <c r="R216" s="110"/>
      <c r="S216" s="111"/>
      <c r="U216" s="19">
        <v>307646</v>
      </c>
      <c r="V216" s="19">
        <v>309494</v>
      </c>
      <c r="X216" s="19">
        <v>78305.86049436788</v>
      </c>
      <c r="Y216" s="19">
        <v>78061.678848512514</v>
      </c>
      <c r="Z216" s="19">
        <v>84418.853774862291</v>
      </c>
      <c r="AA216" s="19">
        <v>286426.13872616325</v>
      </c>
    </row>
    <row r="217" spans="1:27" ht="25.5" customHeight="1" x14ac:dyDescent="0.2">
      <c r="A217" s="22" t="s">
        <v>437</v>
      </c>
      <c r="B217" s="22" t="s">
        <v>438</v>
      </c>
      <c r="C217" s="54"/>
      <c r="D217" s="24">
        <v>237802</v>
      </c>
      <c r="E217" s="25">
        <v>-17213</v>
      </c>
      <c r="F217" s="25">
        <v>220589</v>
      </c>
      <c r="G217" s="26">
        <v>3.0895271288641668E-2</v>
      </c>
      <c r="H217" s="23"/>
      <c r="I217" s="26">
        <v>4.0144992965924331E-2</v>
      </c>
      <c r="J217" s="24">
        <v>238349</v>
      </c>
      <c r="K217" s="26">
        <v>8.051255442921379E-2</v>
      </c>
      <c r="L217" s="26">
        <v>7.4598599892592654E-2</v>
      </c>
      <c r="M217" s="24">
        <v>238349</v>
      </c>
      <c r="N217" s="26">
        <v>8.051255442921379E-2</v>
      </c>
      <c r="O217" s="26">
        <v>7.4598599892592654E-2</v>
      </c>
      <c r="P217" s="26">
        <v>3.3566892428069428E-2</v>
      </c>
      <c r="Q217" s="23"/>
      <c r="R217" s="109"/>
      <c r="S217" s="112"/>
      <c r="T217" s="23"/>
      <c r="U217" s="24">
        <v>905437</v>
      </c>
      <c r="V217" s="24">
        <v>910420</v>
      </c>
      <c r="W217" s="23"/>
      <c r="X217" s="24">
        <v>213977.92382533476</v>
      </c>
      <c r="Y217" s="24">
        <v>213242.21302177204</v>
      </c>
      <c r="Z217" s="24">
        <v>230608.19937843335</v>
      </c>
      <c r="AA217" s="24">
        <f>SUM(AA214:AA216)</f>
        <v>782434.41071485472</v>
      </c>
    </row>
    <row r="218" spans="1:27" x14ac:dyDescent="0.2">
      <c r="A218" s="18" t="s">
        <v>439</v>
      </c>
      <c r="B218" s="18" t="s">
        <v>440</v>
      </c>
      <c r="D218" s="19">
        <v>46383</v>
      </c>
      <c r="E218" s="20">
        <v>7080</v>
      </c>
      <c r="F218" s="20">
        <v>53463</v>
      </c>
      <c r="G218" s="21">
        <v>9.6709881499037254E-2</v>
      </c>
      <c r="I218" s="21">
        <v>0.10201604884760762</v>
      </c>
      <c r="J218" s="19">
        <v>57739</v>
      </c>
      <c r="K218" s="21">
        <v>7.9972108400925723E-2</v>
      </c>
      <c r="L218" s="21">
        <v>7.4596951594001926E-2</v>
      </c>
      <c r="M218" s="19">
        <v>57739</v>
      </c>
      <c r="N218" s="21">
        <v>7.9972108400925723E-2</v>
      </c>
      <c r="O218" s="21">
        <v>7.4596951594001926E-2</v>
      </c>
      <c r="P218" s="21">
        <v>9.5044982788458077E-2</v>
      </c>
      <c r="R218" s="110"/>
      <c r="S218" s="111"/>
      <c r="U218" s="19">
        <v>204854</v>
      </c>
      <c r="V218" s="19">
        <v>205879</v>
      </c>
      <c r="X218" s="19">
        <v>48748.915881363551</v>
      </c>
      <c r="Y218" s="19">
        <v>48756.86063588869</v>
      </c>
      <c r="Z218" s="19">
        <v>52727.514309934137</v>
      </c>
      <c r="AA218" s="19">
        <v>178900.06382579065</v>
      </c>
    </row>
    <row r="219" spans="1:27" x14ac:dyDescent="0.2">
      <c r="A219" s="18" t="s">
        <v>441</v>
      </c>
      <c r="B219" s="18" t="s">
        <v>442</v>
      </c>
      <c r="D219" s="19">
        <v>38114</v>
      </c>
      <c r="E219" s="20">
        <v>-3936</v>
      </c>
      <c r="F219" s="20">
        <v>34178</v>
      </c>
      <c r="G219" s="21">
        <v>-6.0620697913914556E-3</v>
      </c>
      <c r="I219" s="21">
        <v>-2.8604043192714812E-3</v>
      </c>
      <c r="J219" s="19">
        <v>36866</v>
      </c>
      <c r="K219" s="21">
        <v>7.8658044674546179E-2</v>
      </c>
      <c r="L219" s="21">
        <v>7.4610864196971827E-2</v>
      </c>
      <c r="M219" s="19">
        <v>36866</v>
      </c>
      <c r="N219" s="21">
        <v>7.8658044674546179E-2</v>
      </c>
      <c r="O219" s="21">
        <v>7.4610864196971827E-2</v>
      </c>
      <c r="P219" s="21">
        <v>-9.1552211797971683E-3</v>
      </c>
      <c r="R219" s="110"/>
      <c r="S219" s="111"/>
      <c r="U219" s="19">
        <v>144499</v>
      </c>
      <c r="V219" s="19">
        <v>145043</v>
      </c>
      <c r="X219" s="19">
        <v>34386.10362951101</v>
      </c>
      <c r="Y219" s="19">
        <v>34404.783533370937</v>
      </c>
      <c r="Z219" s="19">
        <v>37206.634972529486</v>
      </c>
      <c r="AA219" s="19">
        <v>126239.01313084172</v>
      </c>
    </row>
    <row r="220" spans="1:27" x14ac:dyDescent="0.2">
      <c r="A220" s="18" t="s">
        <v>443</v>
      </c>
      <c r="B220" s="18" t="s">
        <v>444</v>
      </c>
      <c r="D220" s="19">
        <v>52764</v>
      </c>
      <c r="E220" s="20">
        <v>-284</v>
      </c>
      <c r="F220" s="20">
        <v>52480</v>
      </c>
      <c r="G220" s="21">
        <v>8.1834198735930563E-3</v>
      </c>
      <c r="I220" s="21">
        <v>1.3157019049811147E-2</v>
      </c>
      <c r="J220" s="19">
        <v>56689</v>
      </c>
      <c r="K220" s="21">
        <v>8.0209430189583708E-2</v>
      </c>
      <c r="L220" s="21">
        <v>7.4597256861626215E-2</v>
      </c>
      <c r="M220" s="19">
        <v>56689</v>
      </c>
      <c r="N220" s="21">
        <v>8.0209430189583708E-2</v>
      </c>
      <c r="O220" s="21">
        <v>7.4597256861626215E-2</v>
      </c>
      <c r="P220" s="21">
        <v>6.7483380272370663E-3</v>
      </c>
      <c r="R220" s="110"/>
      <c r="S220" s="111"/>
      <c r="U220" s="19">
        <v>226201</v>
      </c>
      <c r="V220" s="19">
        <v>227383</v>
      </c>
      <c r="X220" s="19">
        <v>52053.661163847137</v>
      </c>
      <c r="Y220" s="19">
        <v>52068.64918400102</v>
      </c>
      <c r="Z220" s="19">
        <v>56309.007781512031</v>
      </c>
      <c r="AA220" s="19">
        <v>191051.77283469081</v>
      </c>
    </row>
    <row r="221" spans="1:27" x14ac:dyDescent="0.2">
      <c r="A221" s="18" t="s">
        <v>445</v>
      </c>
      <c r="B221" s="18" t="s">
        <v>446</v>
      </c>
      <c r="D221" s="19">
        <v>53392</v>
      </c>
      <c r="E221" s="20">
        <v>5544</v>
      </c>
      <c r="F221" s="20">
        <v>58936</v>
      </c>
      <c r="G221" s="21">
        <v>2.0935700442726191E-2</v>
      </c>
      <c r="I221" s="21">
        <v>2.713800856469506E-2</v>
      </c>
      <c r="J221" s="19">
        <v>63645</v>
      </c>
      <c r="K221" s="21">
        <v>7.9903729432575954E-2</v>
      </c>
      <c r="L221" s="21">
        <v>7.459049176803112E-2</v>
      </c>
      <c r="M221" s="19">
        <v>63645</v>
      </c>
      <c r="N221" s="21">
        <v>7.9903729432575954E-2</v>
      </c>
      <c r="O221" s="21">
        <v>7.459049176803112E-2</v>
      </c>
      <c r="P221" s="21">
        <v>2.063446598302443E-2</v>
      </c>
      <c r="R221" s="110"/>
      <c r="S221" s="111"/>
      <c r="U221" s="19">
        <v>230173</v>
      </c>
      <c r="V221" s="19">
        <v>231311</v>
      </c>
      <c r="X221" s="19">
        <v>57727.248673445269</v>
      </c>
      <c r="Y221" s="19">
        <v>57662.371130766136</v>
      </c>
      <c r="Z221" s="19">
        <v>62358.270390859572</v>
      </c>
      <c r="AA221" s="19">
        <v>211576.41696166323</v>
      </c>
    </row>
    <row r="222" spans="1:27" x14ac:dyDescent="0.2">
      <c r="A222" s="18" t="s">
        <v>447</v>
      </c>
      <c r="B222" s="18" t="s">
        <v>448</v>
      </c>
      <c r="D222" s="19">
        <v>51163</v>
      </c>
      <c r="E222" s="20">
        <v>5730</v>
      </c>
      <c r="F222" s="20">
        <v>56893</v>
      </c>
      <c r="G222" s="21">
        <v>8.1025404653438882E-2</v>
      </c>
      <c r="I222" s="21">
        <v>8.7388068708296185E-2</v>
      </c>
      <c r="J222" s="19">
        <v>61436</v>
      </c>
      <c r="K222" s="21">
        <v>7.9856208164677867E-2</v>
      </c>
      <c r="L222" s="21">
        <v>7.4592257483695024E-2</v>
      </c>
      <c r="M222" s="19">
        <v>61436</v>
      </c>
      <c r="N222" s="21">
        <v>7.9856208164677867E-2</v>
      </c>
      <c r="O222" s="21">
        <v>7.4592257483695024E-2</v>
      </c>
      <c r="P222" s="21">
        <v>8.0504815497769666E-2</v>
      </c>
      <c r="R222" s="110"/>
      <c r="S222" s="111"/>
      <c r="U222" s="19">
        <v>215320</v>
      </c>
      <c r="V222" s="19">
        <v>216375</v>
      </c>
      <c r="X222" s="19">
        <v>52628.513331699018</v>
      </c>
      <c r="Y222" s="19">
        <v>52576.861889415697</v>
      </c>
      <c r="Z222" s="19">
        <v>56858.608234612548</v>
      </c>
      <c r="AA222" s="19">
        <v>192916.52139007341</v>
      </c>
    </row>
    <row r="223" spans="1:27" x14ac:dyDescent="0.2">
      <c r="A223" s="18" t="s">
        <v>449</v>
      </c>
      <c r="B223" s="18" t="s">
        <v>450</v>
      </c>
      <c r="D223" s="19">
        <v>82853</v>
      </c>
      <c r="E223" s="20">
        <v>1781</v>
      </c>
      <c r="F223" s="20">
        <v>84634</v>
      </c>
      <c r="G223" s="21">
        <v>0.10733471624831936</v>
      </c>
      <c r="I223" s="21">
        <v>0.11398532030424513</v>
      </c>
      <c r="J223" s="19">
        <v>91490</v>
      </c>
      <c r="K223" s="21">
        <v>8.1010616792036583E-2</v>
      </c>
      <c r="L223" s="21">
        <v>7.4592459262213584E-2</v>
      </c>
      <c r="M223" s="19">
        <v>91490</v>
      </c>
      <c r="N223" s="21">
        <v>8.1010616792036583E-2</v>
      </c>
      <c r="O223" s="21">
        <v>7.4592459262213584E-2</v>
      </c>
      <c r="P223" s="21">
        <v>0.1069339122209263</v>
      </c>
      <c r="R223" s="110"/>
      <c r="S223" s="111"/>
      <c r="U223" s="19">
        <v>286630</v>
      </c>
      <c r="V223" s="19">
        <v>288342</v>
      </c>
      <c r="X223" s="19">
        <v>76430.157152984088</v>
      </c>
      <c r="Y223" s="19">
        <v>76427.6262315856</v>
      </c>
      <c r="Z223" s="19">
        <v>82651.727433697102</v>
      </c>
      <c r="AA223" s="19">
        <v>280430.42625308112</v>
      </c>
    </row>
    <row r="224" spans="1:27" x14ac:dyDescent="0.2">
      <c r="A224" s="18" t="s">
        <v>451</v>
      </c>
      <c r="B224" s="18" t="s">
        <v>452</v>
      </c>
      <c r="D224" s="19">
        <v>154461</v>
      </c>
      <c r="E224" s="20">
        <v>3755</v>
      </c>
      <c r="F224" s="20">
        <v>158216</v>
      </c>
      <c r="G224" s="21">
        <v>7.7423357867573817E-2</v>
      </c>
      <c r="I224" s="21">
        <v>8.1961002863469634E-2</v>
      </c>
      <c r="J224" s="19">
        <v>170976</v>
      </c>
      <c r="K224" s="21">
        <v>8.0650131933782454E-2</v>
      </c>
      <c r="L224" s="21">
        <v>7.4594701381808237E-2</v>
      </c>
      <c r="M224" s="19">
        <v>170976</v>
      </c>
      <c r="N224" s="21">
        <v>8.0650131933782454E-2</v>
      </c>
      <c r="O224" s="21">
        <v>7.4594701381808237E-2</v>
      </c>
      <c r="P224" s="21">
        <v>7.5114548493007138E-2</v>
      </c>
      <c r="R224" s="110"/>
      <c r="S224" s="111"/>
      <c r="U224" s="19">
        <v>563241</v>
      </c>
      <c r="V224" s="19">
        <v>566415</v>
      </c>
      <c r="X224" s="19">
        <v>146846.51870045197</v>
      </c>
      <c r="Y224" s="19">
        <v>147054.67982275991</v>
      </c>
      <c r="Z224" s="19">
        <v>159030.49608961001</v>
      </c>
      <c r="AA224" s="19">
        <v>539577.22591368482</v>
      </c>
    </row>
    <row r="225" spans="1:27" ht="25.5" customHeight="1" x14ac:dyDescent="0.2">
      <c r="A225" s="22" t="s">
        <v>453</v>
      </c>
      <c r="B225" s="22" t="s">
        <v>454</v>
      </c>
      <c r="C225" s="54"/>
      <c r="D225" s="24">
        <v>479130</v>
      </c>
      <c r="E225" s="25">
        <v>19669</v>
      </c>
      <c r="F225" s="25">
        <v>498799</v>
      </c>
      <c r="G225" s="26">
        <v>6.3942927211738887E-2</v>
      </c>
      <c r="H225" s="23"/>
      <c r="I225" s="26">
        <v>6.9234267794699988E-2</v>
      </c>
      <c r="J225" s="24">
        <v>538841</v>
      </c>
      <c r="K225" s="26">
        <v>8.0277012940611403E-2</v>
      </c>
      <c r="L225" s="26">
        <v>7.4631402621162302E-2</v>
      </c>
      <c r="M225" s="24">
        <v>538841</v>
      </c>
      <c r="N225" s="26">
        <v>8.0277012940611403E-2</v>
      </c>
      <c r="O225" s="26">
        <v>7.4631402621162302E-2</v>
      </c>
      <c r="P225" s="26">
        <v>6.2504632992824494E-2</v>
      </c>
      <c r="Q225" s="23"/>
      <c r="R225" s="109"/>
      <c r="S225" s="112"/>
      <c r="T225" s="23"/>
      <c r="U225" s="24">
        <v>1870919</v>
      </c>
      <c r="V225" s="24">
        <v>1880748</v>
      </c>
      <c r="W225" s="23"/>
      <c r="X225" s="24">
        <v>468821.11853330198</v>
      </c>
      <c r="Y225" s="24">
        <v>468951.83242778806</v>
      </c>
      <c r="Z225" s="24">
        <v>507142.2592127549</v>
      </c>
      <c r="AA225" s="24">
        <f>SUM(AA218:AA224)</f>
        <v>1720691.4403098258</v>
      </c>
    </row>
    <row r="226" spans="1:27" x14ac:dyDescent="0.2">
      <c r="A226" s="18" t="s">
        <v>455</v>
      </c>
      <c r="B226" s="18" t="s">
        <v>456</v>
      </c>
      <c r="D226" s="19">
        <v>106646</v>
      </c>
      <c r="E226" s="20">
        <v>10040</v>
      </c>
      <c r="F226" s="20">
        <v>116686</v>
      </c>
      <c r="G226" s="21">
        <v>-6.5048765842602441E-3</v>
      </c>
      <c r="I226" s="21">
        <v>-1.1868634653104948E-3</v>
      </c>
      <c r="J226" s="19">
        <v>126116</v>
      </c>
      <c r="K226" s="21">
        <v>8.0815005928233541E-2</v>
      </c>
      <c r="L226" s="21">
        <v>7.4593234237783301E-2</v>
      </c>
      <c r="M226" s="19">
        <v>126116</v>
      </c>
      <c r="N226" s="21">
        <v>8.0815005928233541E-2</v>
      </c>
      <c r="O226" s="21">
        <v>7.4593234237783301E-2</v>
      </c>
      <c r="P226" s="21">
        <v>-7.5085281624956979E-3</v>
      </c>
      <c r="R226" s="110"/>
      <c r="S226" s="111"/>
      <c r="U226" s="19">
        <v>544245</v>
      </c>
      <c r="V226" s="19">
        <v>547396</v>
      </c>
      <c r="X226" s="19">
        <v>117450.01656909409</v>
      </c>
      <c r="Y226" s="19">
        <v>117501.07511714488</v>
      </c>
      <c r="Z226" s="19">
        <v>127070.10949576033</v>
      </c>
      <c r="AA226" s="19">
        <v>431138.29651663941</v>
      </c>
    </row>
    <row r="227" spans="1:27" x14ac:dyDescent="0.2">
      <c r="A227" s="18" t="s">
        <v>457</v>
      </c>
      <c r="B227" s="18" t="s">
        <v>458</v>
      </c>
      <c r="D227" s="19">
        <v>141998</v>
      </c>
      <c r="E227" s="20">
        <v>4995</v>
      </c>
      <c r="F227" s="20">
        <v>146993</v>
      </c>
      <c r="G227" s="21">
        <v>8.1645070346837878E-2</v>
      </c>
      <c r="I227" s="21">
        <v>9.0819052118022103E-2</v>
      </c>
      <c r="J227" s="19">
        <v>159172</v>
      </c>
      <c r="K227" s="21">
        <v>8.2852805353106129E-2</v>
      </c>
      <c r="L227" s="21">
        <v>7.4597905502020279E-2</v>
      </c>
      <c r="M227" s="19">
        <v>159172</v>
      </c>
      <c r="N227" s="21">
        <v>8.2852805353106129E-2</v>
      </c>
      <c r="O227" s="21">
        <v>7.4597905502020279E-2</v>
      </c>
      <c r="P227" s="21">
        <v>8.3919777522331485E-2</v>
      </c>
      <c r="R227" s="110"/>
      <c r="S227" s="111"/>
      <c r="U227" s="19">
        <v>559495</v>
      </c>
      <c r="V227" s="19">
        <v>563793</v>
      </c>
      <c r="X227" s="19">
        <v>135897.81432424104</v>
      </c>
      <c r="Y227" s="19">
        <v>135790.05643350337</v>
      </c>
      <c r="Z227" s="19">
        <v>146848.50604335489</v>
      </c>
      <c r="AA227" s="19">
        <v>498244.74845248985</v>
      </c>
    </row>
    <row r="228" spans="1:27" x14ac:dyDescent="0.2">
      <c r="A228" s="18" t="s">
        <v>459</v>
      </c>
      <c r="B228" s="18" t="s">
        <v>460</v>
      </c>
      <c r="D228" s="19">
        <v>228478</v>
      </c>
      <c r="E228" s="20">
        <v>-12997</v>
      </c>
      <c r="F228" s="20">
        <v>215481</v>
      </c>
      <c r="G228" s="21">
        <v>9.0070719390444864E-2</v>
      </c>
      <c r="I228" s="21">
        <v>9.2906794800420522E-2</v>
      </c>
      <c r="J228" s="19">
        <v>232350</v>
      </c>
      <c r="K228" s="21">
        <v>7.8285259024727827E-2</v>
      </c>
      <c r="L228" s="21">
        <v>7.4598604178989003E-2</v>
      </c>
      <c r="M228" s="19">
        <v>232350</v>
      </c>
      <c r="N228" s="21">
        <v>7.8285259024727827E-2</v>
      </c>
      <c r="O228" s="21">
        <v>7.4598604178989003E-2</v>
      </c>
      <c r="P228" s="21">
        <v>8.5995021617294443E-2</v>
      </c>
      <c r="R228" s="110"/>
      <c r="S228" s="111"/>
      <c r="U228" s="19">
        <v>745291</v>
      </c>
      <c r="V228" s="19">
        <v>747848</v>
      </c>
      <c r="X228" s="19">
        <v>197676.17755745014</v>
      </c>
      <c r="Y228" s="19">
        <v>197839.62430729441</v>
      </c>
      <c r="Z228" s="19">
        <v>213951.25702692248</v>
      </c>
      <c r="AA228" s="19">
        <v>725918.79284764989</v>
      </c>
    </row>
    <row r="229" spans="1:27" ht="25.5" customHeight="1" x14ac:dyDescent="0.2">
      <c r="A229" s="22" t="s">
        <v>461</v>
      </c>
      <c r="B229" s="22" t="s">
        <v>462</v>
      </c>
      <c r="C229" s="54"/>
      <c r="D229" s="24">
        <v>477122</v>
      </c>
      <c r="E229" s="25">
        <v>2038</v>
      </c>
      <c r="F229" s="25">
        <v>479160</v>
      </c>
      <c r="G229" s="26">
        <v>6.2382985693999693E-2</v>
      </c>
      <c r="H229" s="23"/>
      <c r="I229" s="26">
        <v>6.7879287771461128E-2</v>
      </c>
      <c r="J229" s="24">
        <v>517638</v>
      </c>
      <c r="K229" s="26">
        <v>8.0302505623530473E-2</v>
      </c>
      <c r="L229" s="26">
        <v>7.4487954555002345E-2</v>
      </c>
      <c r="M229" s="24">
        <v>517638</v>
      </c>
      <c r="N229" s="26">
        <v>8.0302505623530473E-2</v>
      </c>
      <c r="O229" s="26">
        <v>7.4487954555002345E-2</v>
      </c>
      <c r="P229" s="26">
        <v>6.1016531472606772E-2</v>
      </c>
      <c r="Q229" s="23"/>
      <c r="R229" s="109"/>
      <c r="S229" s="112"/>
      <c r="T229" s="23"/>
      <c r="U229" s="24">
        <v>1849031</v>
      </c>
      <c r="V229" s="24">
        <v>1859037</v>
      </c>
      <c r="W229" s="23"/>
      <c r="X229" s="24">
        <v>451024.0084507853</v>
      </c>
      <c r="Y229" s="24">
        <v>451130.75585794263</v>
      </c>
      <c r="Z229" s="24">
        <v>487869.87256603769</v>
      </c>
      <c r="AA229" s="24">
        <f>SUM(AA226:AA228)</f>
        <v>1655301.837816779</v>
      </c>
    </row>
    <row r="230" spans="1:27" ht="25.5" customHeight="1" x14ac:dyDescent="0.2">
      <c r="A230" s="22" t="s">
        <v>463</v>
      </c>
      <c r="B230" s="22" t="s">
        <v>464</v>
      </c>
      <c r="C230" s="54"/>
      <c r="D230" s="24">
        <v>2403852</v>
      </c>
      <c r="E230" s="25">
        <v>31866</v>
      </c>
      <c r="F230" s="25">
        <v>2435718</v>
      </c>
      <c r="G230" s="26">
        <v>1.7717109094572026E-2</v>
      </c>
      <c r="H230" s="23"/>
      <c r="I230" s="26">
        <v>2.4736435059215633E-2</v>
      </c>
      <c r="J230" s="24">
        <v>2634035</v>
      </c>
      <c r="K230" s="26">
        <v>8.1420195420772501E-2</v>
      </c>
      <c r="L230" s="26">
        <v>7.4632193286092496E-2</v>
      </c>
      <c r="M230" s="24">
        <v>2634035</v>
      </c>
      <c r="N230" s="26">
        <v>8.1420195420772501E-2</v>
      </c>
      <c r="O230" s="26">
        <v>7.4632193286092496E-2</v>
      </c>
      <c r="P230" s="26">
        <v>1.8287613595406205E-2</v>
      </c>
      <c r="Q230" s="23"/>
      <c r="R230" s="109"/>
      <c r="S230" s="112"/>
      <c r="T230" s="23"/>
      <c r="U230" s="24">
        <v>9241358</v>
      </c>
      <c r="V230" s="24">
        <v>9299732</v>
      </c>
      <c r="W230" s="23"/>
      <c r="X230" s="24">
        <v>2393315.7016271544</v>
      </c>
      <c r="Y230" s="24">
        <v>2391935.7868280881</v>
      </c>
      <c r="Z230" s="24">
        <v>2586729.883416391</v>
      </c>
      <c r="AA230" s="24">
        <f>AA229+AA225+AA217+AA213+AA209+AA200</f>
        <v>8776559.0185631942</v>
      </c>
    </row>
    <row r="231" spans="1:27" x14ac:dyDescent="0.2">
      <c r="A231" s="18" t="s">
        <v>465</v>
      </c>
      <c r="B231" s="18" t="s">
        <v>466</v>
      </c>
      <c r="D231" s="19">
        <v>148042</v>
      </c>
      <c r="E231" s="20">
        <v>1607</v>
      </c>
      <c r="F231" s="20">
        <v>149649</v>
      </c>
      <c r="G231" s="21">
        <v>3.3380719202901421E-2</v>
      </c>
      <c r="I231" s="21">
        <v>3.6417113802473144E-2</v>
      </c>
      <c r="J231" s="19">
        <v>161877</v>
      </c>
      <c r="K231" s="21">
        <v>8.1713514555783462E-2</v>
      </c>
      <c r="L231" s="21">
        <v>7.4599940142314081E-2</v>
      </c>
      <c r="M231" s="19">
        <v>161877</v>
      </c>
      <c r="N231" s="21">
        <v>8.1713514555783462E-2</v>
      </c>
      <c r="O231" s="21">
        <v>7.4599940142314081E-2</v>
      </c>
      <c r="P231" s="21">
        <v>2.9863873628376503E-2</v>
      </c>
      <c r="R231" s="110"/>
      <c r="S231" s="111"/>
      <c r="U231" s="19">
        <v>575387</v>
      </c>
      <c r="V231" s="19">
        <v>579196</v>
      </c>
      <c r="X231" s="19">
        <v>144814.66278288449</v>
      </c>
      <c r="Y231" s="19">
        <v>145346.22598775735</v>
      </c>
      <c r="Z231" s="19">
        <v>157182.90945548099</v>
      </c>
      <c r="AA231" s="19">
        <v>533308.51836895826</v>
      </c>
    </row>
    <row r="232" spans="1:27" ht="25.5" customHeight="1" x14ac:dyDescent="0.2">
      <c r="A232" s="22" t="s">
        <v>467</v>
      </c>
      <c r="B232" s="22" t="s">
        <v>468</v>
      </c>
      <c r="C232" s="54"/>
      <c r="D232" s="24">
        <v>148042</v>
      </c>
      <c r="E232" s="25">
        <v>1607</v>
      </c>
      <c r="F232" s="25">
        <v>149649</v>
      </c>
      <c r="G232" s="26">
        <v>3.3380719202901421E-2</v>
      </c>
      <c r="H232" s="23"/>
      <c r="I232" s="26">
        <v>3.6417113802473144E-2</v>
      </c>
      <c r="J232" s="24">
        <v>161877</v>
      </c>
      <c r="K232" s="26">
        <v>8.1713514555783462E-2</v>
      </c>
      <c r="L232" s="26">
        <v>7.4599940142314081E-2</v>
      </c>
      <c r="M232" s="24">
        <v>161877</v>
      </c>
      <c r="N232" s="26">
        <v>8.1713514555783462E-2</v>
      </c>
      <c r="O232" s="26">
        <v>7.4599940142314081E-2</v>
      </c>
      <c r="P232" s="26">
        <v>2.9863873628376503E-2</v>
      </c>
      <c r="Q232" s="23"/>
      <c r="R232" s="109"/>
      <c r="S232" s="112"/>
      <c r="T232" s="23"/>
      <c r="U232" s="24">
        <v>575387</v>
      </c>
      <c r="V232" s="24">
        <v>579196</v>
      </c>
      <c r="W232" s="23"/>
      <c r="X232" s="24">
        <v>144814.66278288449</v>
      </c>
      <c r="Y232" s="24">
        <v>145346.22598775735</v>
      </c>
      <c r="Z232" s="24">
        <v>157182.90945548099</v>
      </c>
      <c r="AA232" s="24">
        <f>AA231</f>
        <v>533308.51836895826</v>
      </c>
    </row>
    <row r="233" spans="1:27" x14ac:dyDescent="0.2">
      <c r="A233" s="18" t="s">
        <v>469</v>
      </c>
      <c r="B233" s="18" t="s">
        <v>470</v>
      </c>
      <c r="D233" s="19">
        <v>239217</v>
      </c>
      <c r="E233" s="20">
        <v>13213</v>
      </c>
      <c r="F233" s="20">
        <v>252430</v>
      </c>
      <c r="G233" s="21">
        <v>3.1316608909464083E-3</v>
      </c>
      <c r="I233" s="21">
        <v>6.842559862511699E-3</v>
      </c>
      <c r="J233" s="19">
        <v>272702</v>
      </c>
      <c r="K233" s="21">
        <v>8.0306684419762187E-2</v>
      </c>
      <c r="L233" s="21">
        <v>7.4596306263048362E-2</v>
      </c>
      <c r="M233" s="19">
        <v>272702</v>
      </c>
      <c r="N233" s="21">
        <v>8.0306684419762187E-2</v>
      </c>
      <c r="O233" s="21">
        <v>7.4596306263048362E-2</v>
      </c>
      <c r="P233" s="21">
        <v>4.7293565085215761E-4</v>
      </c>
      <c r="R233" s="110"/>
      <c r="S233" s="111"/>
      <c r="U233" s="19">
        <v>931442</v>
      </c>
      <c r="V233" s="19">
        <v>936392</v>
      </c>
      <c r="X233" s="19">
        <v>251642.11223838711</v>
      </c>
      <c r="Y233" s="19">
        <v>252046.93145454334</v>
      </c>
      <c r="Z233" s="19">
        <v>272573.0904680547</v>
      </c>
      <c r="AA233" s="19">
        <v>924817.79048591969</v>
      </c>
    </row>
    <row r="234" spans="1:27" x14ac:dyDescent="0.2">
      <c r="A234" s="18" t="s">
        <v>471</v>
      </c>
      <c r="B234" s="18" t="s">
        <v>472</v>
      </c>
      <c r="D234" s="19">
        <v>75565</v>
      </c>
      <c r="E234" s="20">
        <v>7582</v>
      </c>
      <c r="F234" s="20">
        <v>83147</v>
      </c>
      <c r="G234" s="21">
        <v>2.4236971610110958E-2</v>
      </c>
      <c r="I234" s="21">
        <v>2.888662975726608E-2</v>
      </c>
      <c r="J234" s="19">
        <v>89886</v>
      </c>
      <c r="K234" s="21">
        <v>8.1053281586385362E-2</v>
      </c>
      <c r="L234" s="21">
        <v>7.4599772011165522E-2</v>
      </c>
      <c r="M234" s="19">
        <v>89886</v>
      </c>
      <c r="N234" s="21">
        <v>8.1053281586385362E-2</v>
      </c>
      <c r="O234" s="21">
        <v>7.4599772011165522E-2</v>
      </c>
      <c r="P234" s="21">
        <v>2.2380844689411372E-2</v>
      </c>
      <c r="R234" s="110"/>
      <c r="S234" s="111"/>
      <c r="U234" s="19">
        <v>293831</v>
      </c>
      <c r="V234" s="19">
        <v>295596</v>
      </c>
      <c r="X234" s="19">
        <v>81179.151292999304</v>
      </c>
      <c r="Y234" s="19">
        <v>81297.611558106029</v>
      </c>
      <c r="Z234" s="19">
        <v>87918.313871878563</v>
      </c>
      <c r="AA234" s="19">
        <v>298299.51532859617</v>
      </c>
    </row>
    <row r="235" spans="1:27" ht="25.5" customHeight="1" x14ac:dyDescent="0.2">
      <c r="A235" s="22" t="s">
        <v>473</v>
      </c>
      <c r="B235" s="22" t="s">
        <v>474</v>
      </c>
      <c r="C235" s="54"/>
      <c r="D235" s="24">
        <v>314782</v>
      </c>
      <c r="E235" s="25">
        <v>20795</v>
      </c>
      <c r="F235" s="25">
        <v>335577</v>
      </c>
      <c r="G235" s="26">
        <v>8.2795026898081492E-3</v>
      </c>
      <c r="H235" s="23"/>
      <c r="I235" s="26">
        <v>1.2213225864991184E-2</v>
      </c>
      <c r="J235" s="24">
        <v>362588</v>
      </c>
      <c r="K235" s="26">
        <v>8.0491670601732013E-2</v>
      </c>
      <c r="L235" s="26">
        <v>7.4603050996263853E-2</v>
      </c>
      <c r="M235" s="24">
        <v>362588</v>
      </c>
      <c r="N235" s="26">
        <v>8.0491670601732013E-2</v>
      </c>
      <c r="O235" s="26">
        <v>7.4603050996263853E-2</v>
      </c>
      <c r="P235" s="26">
        <v>5.8159380080244905E-3</v>
      </c>
      <c r="Q235" s="23"/>
      <c r="R235" s="109"/>
      <c r="S235" s="112"/>
      <c r="T235" s="23"/>
      <c r="U235" s="24">
        <v>1225273</v>
      </c>
      <c r="V235" s="24">
        <v>1231987</v>
      </c>
      <c r="W235" s="23"/>
      <c r="X235" s="24">
        <v>332821.26353138639</v>
      </c>
      <c r="Y235" s="24">
        <v>333344.5430126494</v>
      </c>
      <c r="Z235" s="24">
        <v>360491.40433993324</v>
      </c>
      <c r="AA235" s="24">
        <f>SUM(AA233:AA234)</f>
        <v>1223117.3058145158</v>
      </c>
    </row>
    <row r="236" spans="1:27" x14ac:dyDescent="0.2">
      <c r="A236" s="18" t="s">
        <v>475</v>
      </c>
      <c r="B236" s="18" t="s">
        <v>476</v>
      </c>
      <c r="D236" s="19">
        <v>135483</v>
      </c>
      <c r="E236" s="20">
        <v>861</v>
      </c>
      <c r="F236" s="20">
        <v>136344</v>
      </c>
      <c r="G236" s="21">
        <v>-6.019042977814737E-2</v>
      </c>
      <c r="I236" s="21">
        <v>-5.7620496432446378E-2</v>
      </c>
      <c r="J236" s="19">
        <v>147412</v>
      </c>
      <c r="K236" s="21">
        <v>8.1180111201854643E-2</v>
      </c>
      <c r="L236" s="21">
        <v>7.459703594643452E-2</v>
      </c>
      <c r="M236" s="19">
        <v>147412</v>
      </c>
      <c r="N236" s="21">
        <v>8.1180111201854643E-2</v>
      </c>
      <c r="O236" s="21">
        <v>7.459703594643452E-2</v>
      </c>
      <c r="P236" s="21">
        <v>-6.35816698422218E-2</v>
      </c>
      <c r="R236" s="110"/>
      <c r="S236" s="111"/>
      <c r="U236" s="19">
        <v>575241</v>
      </c>
      <c r="V236" s="19">
        <v>578765</v>
      </c>
      <c r="X236" s="19">
        <v>145075.78434524019</v>
      </c>
      <c r="Y236" s="19">
        <v>145566.47600762791</v>
      </c>
      <c r="Z236" s="19">
        <v>157421.09616239826</v>
      </c>
      <c r="AA236" s="19">
        <v>534116.66602445906</v>
      </c>
    </row>
    <row r="237" spans="1:27" ht="25.5" customHeight="1" x14ac:dyDescent="0.2">
      <c r="A237" s="22" t="s">
        <v>477</v>
      </c>
      <c r="B237" s="22" t="s">
        <v>478</v>
      </c>
      <c r="C237" s="54"/>
      <c r="D237" s="24">
        <v>135483</v>
      </c>
      <c r="E237" s="25">
        <v>861</v>
      </c>
      <c r="F237" s="25">
        <v>136344</v>
      </c>
      <c r="G237" s="26">
        <v>-6.019042977814737E-2</v>
      </c>
      <c r="H237" s="23"/>
      <c r="I237" s="26">
        <v>-5.7620496432446378E-2</v>
      </c>
      <c r="J237" s="24">
        <v>147412</v>
      </c>
      <c r="K237" s="26">
        <v>8.1180111201854643E-2</v>
      </c>
      <c r="L237" s="26">
        <v>7.459703594643452E-2</v>
      </c>
      <c r="M237" s="24">
        <v>147412</v>
      </c>
      <c r="N237" s="26">
        <v>8.1180111201854643E-2</v>
      </c>
      <c r="O237" s="26">
        <v>7.459703594643452E-2</v>
      </c>
      <c r="P237" s="26">
        <v>-6.35816698422218E-2</v>
      </c>
      <c r="Q237" s="23"/>
      <c r="R237" s="109"/>
      <c r="S237" s="112"/>
      <c r="T237" s="23"/>
      <c r="U237" s="24">
        <v>575241</v>
      </c>
      <c r="V237" s="24">
        <v>578765</v>
      </c>
      <c r="W237" s="23"/>
      <c r="X237" s="24">
        <v>145075.78434524019</v>
      </c>
      <c r="Y237" s="24">
        <v>145566.47600762791</v>
      </c>
      <c r="Z237" s="24">
        <v>157421.09616239826</v>
      </c>
      <c r="AA237" s="24">
        <f>AA236</f>
        <v>534116.66602445906</v>
      </c>
    </row>
    <row r="238" spans="1:27" x14ac:dyDescent="0.2">
      <c r="A238" s="18" t="s">
        <v>479</v>
      </c>
      <c r="B238" s="18" t="s">
        <v>480</v>
      </c>
      <c r="D238" s="19">
        <v>283385</v>
      </c>
      <c r="E238" s="20">
        <v>20356</v>
      </c>
      <c r="F238" s="20">
        <v>303741</v>
      </c>
      <c r="G238" s="21">
        <v>4.5925001511744279E-2</v>
      </c>
      <c r="I238" s="21">
        <v>5.557112126230046E-2</v>
      </c>
      <c r="J238" s="19">
        <v>329430</v>
      </c>
      <c r="K238" s="21">
        <v>8.4576870541463345E-2</v>
      </c>
      <c r="L238" s="21">
        <v>7.4597571605802937E-2</v>
      </c>
      <c r="M238" s="19">
        <v>329430</v>
      </c>
      <c r="N238" s="21">
        <v>8.4576870541463345E-2</v>
      </c>
      <c r="O238" s="21">
        <v>7.4597571605802937E-2</v>
      </c>
      <c r="P238" s="21">
        <v>4.8894458881532765E-2</v>
      </c>
      <c r="R238" s="110"/>
      <c r="S238" s="111"/>
      <c r="U238" s="19">
        <v>1008377</v>
      </c>
      <c r="V238" s="19">
        <v>1017742</v>
      </c>
      <c r="X238" s="19">
        <v>290403.7789034528</v>
      </c>
      <c r="Y238" s="19">
        <v>290422.18688731408</v>
      </c>
      <c r="Z238" s="19">
        <v>314073.54401631694</v>
      </c>
      <c r="AA238" s="19">
        <v>1065625.3723670281</v>
      </c>
    </row>
    <row r="239" spans="1:27" ht="25.5" customHeight="1" x14ac:dyDescent="0.2">
      <c r="A239" s="22" t="s">
        <v>481</v>
      </c>
      <c r="B239" s="22" t="s">
        <v>482</v>
      </c>
      <c r="C239" s="54"/>
      <c r="D239" s="24">
        <v>283385</v>
      </c>
      <c r="E239" s="25">
        <v>20356</v>
      </c>
      <c r="F239" s="25">
        <v>303741</v>
      </c>
      <c r="G239" s="26">
        <v>4.5925001511744279E-2</v>
      </c>
      <c r="H239" s="23"/>
      <c r="I239" s="26">
        <v>5.557112126230046E-2</v>
      </c>
      <c r="J239" s="24">
        <v>329430</v>
      </c>
      <c r="K239" s="26">
        <v>8.4576870541463345E-2</v>
      </c>
      <c r="L239" s="26">
        <v>7.4597571605802937E-2</v>
      </c>
      <c r="M239" s="24">
        <v>329430</v>
      </c>
      <c r="N239" s="26">
        <v>8.4576870541463345E-2</v>
      </c>
      <c r="O239" s="26">
        <v>7.4597571605802937E-2</v>
      </c>
      <c r="P239" s="26">
        <v>4.8894458881532765E-2</v>
      </c>
      <c r="Q239" s="23"/>
      <c r="R239" s="109"/>
      <c r="S239" s="112"/>
      <c r="T239" s="23"/>
      <c r="U239" s="24">
        <v>1008377</v>
      </c>
      <c r="V239" s="24">
        <v>1017742</v>
      </c>
      <c r="W239" s="23"/>
      <c r="X239" s="24">
        <v>290403.7789034528</v>
      </c>
      <c r="Y239" s="24">
        <v>290422.18688731408</v>
      </c>
      <c r="Z239" s="24">
        <v>314073.54401631694</v>
      </c>
      <c r="AA239" s="24">
        <f>AA238</f>
        <v>1065625.3723670281</v>
      </c>
    </row>
    <row r="240" spans="1:27" x14ac:dyDescent="0.2">
      <c r="A240" s="18" t="s">
        <v>483</v>
      </c>
      <c r="B240" s="18" t="s">
        <v>484</v>
      </c>
      <c r="D240" s="19">
        <v>45793</v>
      </c>
      <c r="E240" s="20">
        <v>860</v>
      </c>
      <c r="F240" s="20">
        <v>46653</v>
      </c>
      <c r="G240" s="21">
        <v>-4.6344644967972748E-2</v>
      </c>
      <c r="I240" s="21">
        <v>-3.9010697797864924E-2</v>
      </c>
      <c r="J240" s="19">
        <v>50475</v>
      </c>
      <c r="K240" s="21">
        <v>8.1914273852603525E-2</v>
      </c>
      <c r="L240" s="21">
        <v>7.4600022571636115E-2</v>
      </c>
      <c r="M240" s="19">
        <v>50475</v>
      </c>
      <c r="N240" s="21">
        <v>8.1914273852603525E-2</v>
      </c>
      <c r="O240" s="21">
        <v>7.4600022571636115E-2</v>
      </c>
      <c r="P240" s="21">
        <v>-4.5086936507362285E-2</v>
      </c>
      <c r="R240" s="110"/>
      <c r="S240" s="111"/>
      <c r="U240" s="19">
        <v>207665</v>
      </c>
      <c r="V240" s="19">
        <v>209078</v>
      </c>
      <c r="X240" s="19">
        <v>48920.628200922503</v>
      </c>
      <c r="Y240" s="19">
        <v>48877.718874257436</v>
      </c>
      <c r="Z240" s="19">
        <v>52858.214982823047</v>
      </c>
      <c r="AA240" s="19">
        <v>179343.52032147255</v>
      </c>
    </row>
    <row r="241" spans="1:27" x14ac:dyDescent="0.2">
      <c r="A241" s="18" t="s">
        <v>485</v>
      </c>
      <c r="B241" s="18" t="s">
        <v>486</v>
      </c>
      <c r="D241" s="19">
        <v>52223</v>
      </c>
      <c r="E241" s="20">
        <v>3620</v>
      </c>
      <c r="F241" s="20">
        <v>55843</v>
      </c>
      <c r="G241" s="21">
        <v>-4.5559419215633778E-2</v>
      </c>
      <c r="I241" s="21">
        <v>-4.1920658412506251E-2</v>
      </c>
      <c r="J241" s="19">
        <v>60385</v>
      </c>
      <c r="K241" s="21">
        <v>8.1326046090274273E-2</v>
      </c>
      <c r="L241" s="21">
        <v>7.4590111044115615E-2</v>
      </c>
      <c r="M241" s="19">
        <v>60385</v>
      </c>
      <c r="N241" s="21">
        <v>8.1326046090274273E-2</v>
      </c>
      <c r="O241" s="21">
        <v>7.4590111044115615E-2</v>
      </c>
      <c r="P241" s="21">
        <v>-4.7987278663458532E-2</v>
      </c>
      <c r="R241" s="110"/>
      <c r="S241" s="111"/>
      <c r="U241" s="19">
        <v>237660</v>
      </c>
      <c r="V241" s="19">
        <v>239150</v>
      </c>
      <c r="X241" s="19">
        <v>58509.112463434787</v>
      </c>
      <c r="Y241" s="19">
        <v>58652.260544911253</v>
      </c>
      <c r="Z241" s="19">
        <v>63428.774265983353</v>
      </c>
      <c r="AA241" s="19">
        <v>215208.54743646013</v>
      </c>
    </row>
    <row r="242" spans="1:27" x14ac:dyDescent="0.2">
      <c r="A242" s="18" t="s">
        <v>487</v>
      </c>
      <c r="B242" s="18" t="s">
        <v>488</v>
      </c>
      <c r="D242" s="19">
        <v>110810</v>
      </c>
      <c r="E242" s="20">
        <v>8617</v>
      </c>
      <c r="F242" s="20">
        <v>119427</v>
      </c>
      <c r="G242" s="21">
        <v>-9.7666656193957646E-3</v>
      </c>
      <c r="I242" s="21">
        <v>-2.5462062565533294E-3</v>
      </c>
      <c r="J242" s="19">
        <v>129648</v>
      </c>
      <c r="K242" s="21">
        <v>8.5585348717259535E-2</v>
      </c>
      <c r="L242" s="21">
        <v>7.4593367312027592E-2</v>
      </c>
      <c r="M242" s="19">
        <v>129648</v>
      </c>
      <c r="N242" s="21">
        <v>8.5585348717259535E-2</v>
      </c>
      <c r="O242" s="21">
        <v>7.4593367312027592E-2</v>
      </c>
      <c r="P242" s="21">
        <v>-8.8591446934503937E-3</v>
      </c>
      <c r="R242" s="110"/>
      <c r="S242" s="111"/>
      <c r="U242" s="19">
        <v>490467</v>
      </c>
      <c r="V242" s="19">
        <v>495483</v>
      </c>
      <c r="X242" s="19">
        <v>120604.72041639182</v>
      </c>
      <c r="Y242" s="19">
        <v>120956.40749118567</v>
      </c>
      <c r="Z242" s="19">
        <v>130806.83669315721</v>
      </c>
      <c r="AA242" s="19">
        <v>443816.70062619785</v>
      </c>
    </row>
    <row r="243" spans="1:27" ht="25.5" customHeight="1" x14ac:dyDescent="0.2">
      <c r="A243" s="22" t="s">
        <v>489</v>
      </c>
      <c r="B243" s="22" t="s">
        <v>490</v>
      </c>
      <c r="C243" s="54"/>
      <c r="D243" s="24">
        <v>208826</v>
      </c>
      <c r="E243" s="25">
        <v>13098</v>
      </c>
      <c r="F243" s="25">
        <v>221924</v>
      </c>
      <c r="G243" s="26">
        <v>-2.6797512427308101E-2</v>
      </c>
      <c r="H243" s="23"/>
      <c r="I243" s="26">
        <v>-2.0501902374834624E-2</v>
      </c>
      <c r="J243" s="24">
        <v>240508</v>
      </c>
      <c r="K243" s="26">
        <v>8.3741821283435991E-2</v>
      </c>
      <c r="L243" s="26">
        <v>7.4646428910632556E-2</v>
      </c>
      <c r="M243" s="24">
        <v>240508</v>
      </c>
      <c r="N243" s="26">
        <v>8.3741821283435991E-2</v>
      </c>
      <c r="O243" s="26">
        <v>7.4646428910632556E-2</v>
      </c>
      <c r="P243" s="26">
        <v>-2.6653138405451138E-2</v>
      </c>
      <c r="Q243" s="23"/>
      <c r="R243" s="109"/>
      <c r="S243" s="112"/>
      <c r="T243" s="23"/>
      <c r="U243" s="24">
        <v>935791</v>
      </c>
      <c r="V243" s="24">
        <v>943712</v>
      </c>
      <c r="W243" s="23"/>
      <c r="X243" s="24">
        <v>228034.46108074911</v>
      </c>
      <c r="Y243" s="24">
        <v>228486.38691035437</v>
      </c>
      <c r="Z243" s="24">
        <v>247093.82594196362</v>
      </c>
      <c r="AA243" s="24">
        <f>SUM(AA240:AA242)</f>
        <v>838368.76838413056</v>
      </c>
    </row>
    <row r="244" spans="1:27" x14ac:dyDescent="0.2">
      <c r="A244" s="18" t="s">
        <v>491</v>
      </c>
      <c r="B244" s="18" t="s">
        <v>492</v>
      </c>
      <c r="D244" s="19">
        <v>197233</v>
      </c>
      <c r="E244" s="20">
        <v>-2799</v>
      </c>
      <c r="F244" s="20">
        <v>194434</v>
      </c>
      <c r="G244" s="21">
        <v>-1.0091445527212972E-2</v>
      </c>
      <c r="I244" s="21">
        <v>-5.8859087233190666E-3</v>
      </c>
      <c r="J244" s="19">
        <v>209862</v>
      </c>
      <c r="K244" s="21">
        <v>7.9349268920745564E-2</v>
      </c>
      <c r="L244" s="21">
        <v>7.4596670550955757E-2</v>
      </c>
      <c r="M244" s="19">
        <v>209862</v>
      </c>
      <c r="N244" s="21">
        <v>7.9349268920745564E-2</v>
      </c>
      <c r="O244" s="21">
        <v>7.4596670550955757E-2</v>
      </c>
      <c r="P244" s="21">
        <v>-1.217467349501955E-2</v>
      </c>
      <c r="R244" s="110"/>
      <c r="S244" s="111"/>
      <c r="U244" s="19">
        <v>801320</v>
      </c>
      <c r="V244" s="19">
        <v>804864</v>
      </c>
      <c r="X244" s="19">
        <v>196415.9393906722</v>
      </c>
      <c r="Y244" s="19">
        <v>196450.02432162888</v>
      </c>
      <c r="Z244" s="19">
        <v>212448.49101258785</v>
      </c>
      <c r="AA244" s="19">
        <v>720820.03294215887</v>
      </c>
    </row>
    <row r="245" spans="1:27" ht="25.5" customHeight="1" x14ac:dyDescent="0.2">
      <c r="A245" s="22" t="s">
        <v>493</v>
      </c>
      <c r="B245" s="22" t="s">
        <v>494</v>
      </c>
      <c r="C245" s="54"/>
      <c r="D245" s="24">
        <v>197233</v>
      </c>
      <c r="E245" s="25">
        <v>-2799</v>
      </c>
      <c r="F245" s="25">
        <v>194434</v>
      </c>
      <c r="G245" s="26">
        <v>-1.0091445527212972E-2</v>
      </c>
      <c r="H245" s="23"/>
      <c r="I245" s="26">
        <v>-5.8859087233190666E-3</v>
      </c>
      <c r="J245" s="24">
        <v>209862</v>
      </c>
      <c r="K245" s="26">
        <v>7.9349268920745564E-2</v>
      </c>
      <c r="L245" s="26">
        <v>7.4596670550955757E-2</v>
      </c>
      <c r="M245" s="24">
        <v>209862</v>
      </c>
      <c r="N245" s="26">
        <v>7.9349268920745564E-2</v>
      </c>
      <c r="O245" s="26">
        <v>7.4596670550955757E-2</v>
      </c>
      <c r="P245" s="26">
        <v>-1.217467349501955E-2</v>
      </c>
      <c r="Q245" s="23"/>
      <c r="R245" s="109"/>
      <c r="S245" s="112"/>
      <c r="T245" s="23"/>
      <c r="U245" s="24">
        <v>801320</v>
      </c>
      <c r="V245" s="24">
        <v>804864</v>
      </c>
      <c r="W245" s="23"/>
      <c r="X245" s="24">
        <v>196415.9393906722</v>
      </c>
      <c r="Y245" s="24">
        <v>196450.02432162888</v>
      </c>
      <c r="Z245" s="24">
        <v>212448.49101258785</v>
      </c>
      <c r="AA245" s="24">
        <f>AA244</f>
        <v>720820.03294215887</v>
      </c>
    </row>
    <row r="246" spans="1:27" x14ac:dyDescent="0.2">
      <c r="A246" s="18" t="s">
        <v>495</v>
      </c>
      <c r="B246" s="18" t="s">
        <v>496</v>
      </c>
      <c r="D246" s="19">
        <v>156408</v>
      </c>
      <c r="E246" s="20">
        <v>1867</v>
      </c>
      <c r="F246" s="20">
        <v>158275</v>
      </c>
      <c r="G246" s="21">
        <v>-1.1058270862990827E-2</v>
      </c>
      <c r="I246" s="21">
        <v>-6.6950954312411382E-3</v>
      </c>
      <c r="J246" s="19">
        <v>171294</v>
      </c>
      <c r="K246" s="21">
        <v>8.2255939345736051E-2</v>
      </c>
      <c r="L246" s="21">
        <v>7.4593814729341235E-2</v>
      </c>
      <c r="M246" s="19">
        <v>171294</v>
      </c>
      <c r="N246" s="21">
        <v>8.2255939345736051E-2</v>
      </c>
      <c r="O246" s="21">
        <v>7.4593814729341235E-2</v>
      </c>
      <c r="P246" s="21">
        <v>-1.2981364371975723E-2</v>
      </c>
      <c r="R246" s="110"/>
      <c r="S246" s="111"/>
      <c r="U246" s="19">
        <v>647167</v>
      </c>
      <c r="V246" s="19">
        <v>651781</v>
      </c>
      <c r="X246" s="19">
        <v>160044.76401982809</v>
      </c>
      <c r="Y246" s="19">
        <v>160477.90076540763</v>
      </c>
      <c r="Z246" s="19">
        <v>173546.8752228861</v>
      </c>
      <c r="AA246" s="19">
        <v>588830.09109138546</v>
      </c>
    </row>
    <row r="247" spans="1:27" ht="25.5" customHeight="1" x14ac:dyDescent="0.2">
      <c r="A247" s="22" t="s">
        <v>497</v>
      </c>
      <c r="B247" s="22" t="s">
        <v>498</v>
      </c>
      <c r="C247" s="54"/>
      <c r="D247" s="24">
        <v>156408</v>
      </c>
      <c r="E247" s="25">
        <v>1867</v>
      </c>
      <c r="F247" s="25">
        <v>158275</v>
      </c>
      <c r="G247" s="26">
        <v>-1.1058270862990827E-2</v>
      </c>
      <c r="H247" s="23"/>
      <c r="I247" s="26">
        <v>-6.6950954312411382E-3</v>
      </c>
      <c r="J247" s="24">
        <v>171294</v>
      </c>
      <c r="K247" s="26">
        <v>8.2255939345736051E-2</v>
      </c>
      <c r="L247" s="26">
        <v>7.4593814729341235E-2</v>
      </c>
      <c r="M247" s="24">
        <v>171294</v>
      </c>
      <c r="N247" s="26">
        <v>8.2255939345736051E-2</v>
      </c>
      <c r="O247" s="26">
        <v>7.4593814729341235E-2</v>
      </c>
      <c r="P247" s="26">
        <v>-1.2981364371975723E-2</v>
      </c>
      <c r="Q247" s="23"/>
      <c r="R247" s="109"/>
      <c r="S247" s="112"/>
      <c r="T247" s="23"/>
      <c r="U247" s="24">
        <v>647167</v>
      </c>
      <c r="V247" s="24">
        <v>651781</v>
      </c>
      <c r="W247" s="23"/>
      <c r="X247" s="24">
        <v>160044.76401982809</v>
      </c>
      <c r="Y247" s="24">
        <v>160477.90076540763</v>
      </c>
      <c r="Z247" s="24">
        <v>173546.8752228861</v>
      </c>
      <c r="AA247" s="24">
        <f>AA246</f>
        <v>588830.09109138546</v>
      </c>
    </row>
    <row r="248" spans="1:27" ht="25.5" customHeight="1" x14ac:dyDescent="0.2">
      <c r="A248" s="27" t="s">
        <v>499</v>
      </c>
      <c r="B248" s="27" t="s">
        <v>500</v>
      </c>
      <c r="C248" s="54"/>
      <c r="D248" s="28">
        <v>1444159</v>
      </c>
      <c r="E248" s="29">
        <v>55783</v>
      </c>
      <c r="F248" s="29">
        <v>1499942</v>
      </c>
      <c r="G248" s="30">
        <v>1.5568378214443346E-3</v>
      </c>
      <c r="H248" s="23"/>
      <c r="I248" s="30">
        <v>6.7440330023955664E-3</v>
      </c>
      <c r="J248" s="28">
        <v>1622971</v>
      </c>
      <c r="K248" s="30">
        <v>8.2022367114582995E-2</v>
      </c>
      <c r="L248" s="30">
        <v>7.4665472095616137E-2</v>
      </c>
      <c r="M248" s="28">
        <v>1622971</v>
      </c>
      <c r="N248" s="30">
        <v>8.2022367114582995E-2</v>
      </c>
      <c r="O248" s="30">
        <v>7.4665472095616137E-2</v>
      </c>
      <c r="P248" s="30">
        <v>4.3942072359093309E-4</v>
      </c>
      <c r="Q248" s="23"/>
      <c r="R248" s="109"/>
      <c r="S248" s="112"/>
      <c r="T248" s="23"/>
      <c r="U248" s="28">
        <v>5768556</v>
      </c>
      <c r="V248" s="28">
        <v>5808046</v>
      </c>
      <c r="W248" s="23"/>
      <c r="X248" s="28">
        <v>1497610.6540542133</v>
      </c>
      <c r="Y248" s="28">
        <v>1500093.7438927395</v>
      </c>
      <c r="Z248" s="28">
        <v>1622258.1461515669</v>
      </c>
      <c r="AA248" s="28">
        <f>AA247+AA245+AA243+AA239+AA237+AA235+AA232</f>
        <v>5504186.7549926369</v>
      </c>
    </row>
    <row r="249" spans="1:27" x14ac:dyDescent="0.2">
      <c r="A249" s="23"/>
      <c r="B249" s="23"/>
      <c r="C249" s="54"/>
      <c r="D249" s="23"/>
      <c r="E249" s="23"/>
      <c r="F249" s="23"/>
      <c r="G249" s="23"/>
      <c r="H249" s="23"/>
      <c r="I249" s="23"/>
      <c r="J249" s="23"/>
      <c r="K249" s="23"/>
      <c r="L249" s="23"/>
      <c r="M249" s="23"/>
      <c r="N249" s="23"/>
      <c r="O249" s="23"/>
      <c r="P249" s="23"/>
      <c r="Q249" s="23"/>
      <c r="R249" s="113"/>
      <c r="S249" s="114"/>
      <c r="T249" s="23"/>
      <c r="U249" s="23"/>
      <c r="V249" s="23"/>
      <c r="W249" s="23"/>
      <c r="X249" s="23"/>
      <c r="Y249" s="23"/>
      <c r="Z249" s="23"/>
      <c r="AA249" s="23"/>
    </row>
    <row r="250" spans="1:27" x14ac:dyDescent="0.2">
      <c r="A250" s="31" t="s">
        <v>501</v>
      </c>
      <c r="B250" s="31" t="s">
        <v>502</v>
      </c>
      <c r="C250" s="55"/>
      <c r="D250" s="32">
        <v>15885992</v>
      </c>
      <c r="E250" s="33">
        <v>315620</v>
      </c>
      <c r="F250" s="32">
        <v>16201612</v>
      </c>
      <c r="G250" s="34">
        <v>0</v>
      </c>
      <c r="H250" s="24"/>
      <c r="I250" s="34">
        <v>6.2205981029741508E-3</v>
      </c>
      <c r="J250" s="32">
        <v>17521036</v>
      </c>
      <c r="K250" s="34">
        <v>8.143782235989816E-2</v>
      </c>
      <c r="L250" s="34">
        <v>7.4752220734432884E-2</v>
      </c>
      <c r="M250" s="32">
        <v>17521036</v>
      </c>
      <c r="N250" s="34">
        <v>8.143782235989816E-2</v>
      </c>
      <c r="O250" s="34">
        <v>7.4752220734432884E-2</v>
      </c>
      <c r="P250" s="34">
        <v>-2.1217642087734134E-8</v>
      </c>
      <c r="Q250" s="35"/>
      <c r="R250" s="109"/>
      <c r="S250" s="109"/>
      <c r="T250" s="109"/>
      <c r="U250" s="32">
        <v>59079905</v>
      </c>
      <c r="V250" s="32">
        <v>59447417</v>
      </c>
      <c r="W250" s="35"/>
      <c r="X250" s="32">
        <v>16201611.999999994</v>
      </c>
      <c r="Y250" s="32">
        <v>16201611.999999966</v>
      </c>
      <c r="Z250" s="32">
        <v>17521036.371755078</v>
      </c>
      <c r="AA250" s="32">
        <f>SUM(AA248,AA230,AA191,AA153,AA126,AA78,AA44)</f>
        <v>59447416.898437537</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2324909</v>
      </c>
      <c r="E257" s="64">
        <f t="shared" ref="E257:AA273" si="0">INDEX(E$8:E$248,MATCH($A257,$A$8:$A$248,0))</f>
        <v>-7978</v>
      </c>
      <c r="F257" s="64">
        <f t="shared" si="0"/>
        <v>2316931</v>
      </c>
      <c r="G257" s="65">
        <f t="shared" si="0"/>
        <v>-3.3471390802161771E-2</v>
      </c>
      <c r="H257" s="68"/>
      <c r="I257" s="65">
        <f t="shared" si="0"/>
        <v>-3.0491692311111929E-2</v>
      </c>
      <c r="J257" s="63">
        <f t="shared" si="0"/>
        <v>2497491</v>
      </c>
      <c r="K257" s="65">
        <f t="shared" si="0"/>
        <v>7.7930657599921016E-2</v>
      </c>
      <c r="L257" s="65">
        <f t="shared" si="0"/>
        <v>7.4624585137339716E-2</v>
      </c>
      <c r="M257" s="63">
        <f t="shared" si="0"/>
        <v>2497491</v>
      </c>
      <c r="N257" s="65">
        <f t="shared" si="0"/>
        <v>7.7930657599921016E-2</v>
      </c>
      <c r="O257" s="65">
        <f t="shared" si="0"/>
        <v>7.4624585137339716E-2</v>
      </c>
      <c r="P257" s="65">
        <f t="shared" si="0"/>
        <v>-3.6599775511745869E-2</v>
      </c>
      <c r="Q257" s="68"/>
      <c r="R257" s="62"/>
      <c r="S257" s="115"/>
      <c r="T257" s="68"/>
      <c r="U257" s="63">
        <f t="shared" si="0"/>
        <v>8937023</v>
      </c>
      <c r="V257" s="63">
        <f t="shared" si="0"/>
        <v>8964518</v>
      </c>
      <c r="W257" s="68"/>
      <c r="X257" s="63">
        <f t="shared" si="0"/>
        <v>2397167.5730636669</v>
      </c>
      <c r="Y257" s="63">
        <f t="shared" si="0"/>
        <v>2397152.2869919874</v>
      </c>
      <c r="Z257" s="63">
        <f t="shared" si="0"/>
        <v>2592371.2041136748</v>
      </c>
      <c r="AA257" s="63">
        <f t="shared" si="0"/>
        <v>8795699.549764296</v>
      </c>
      <c r="AC257" s="85"/>
    </row>
    <row r="258" spans="1:30" x14ac:dyDescent="0.2">
      <c r="A258" s="78" t="s">
        <v>159</v>
      </c>
      <c r="B258" s="79" t="s">
        <v>160</v>
      </c>
      <c r="D258" s="57">
        <f t="shared" ref="D258:P290" si="1">INDEX(D$8:D$248,MATCH($A258,$A$8:$A$248,0))</f>
        <v>2168670</v>
      </c>
      <c r="E258" s="58">
        <f t="shared" si="1"/>
        <v>43182</v>
      </c>
      <c r="F258" s="58">
        <f t="shared" si="1"/>
        <v>2211852</v>
      </c>
      <c r="G258" s="59">
        <f t="shared" si="1"/>
        <v>2.3017875712663782E-2</v>
      </c>
      <c r="H258" s="68"/>
      <c r="I258" s="59">
        <f t="shared" si="1"/>
        <v>2.7686442495701957E-2</v>
      </c>
      <c r="J258" s="57">
        <f t="shared" si="1"/>
        <v>2386900</v>
      </c>
      <c r="K258" s="59">
        <f t="shared" si="1"/>
        <v>7.9141004582498509E-2</v>
      </c>
      <c r="L258" s="59">
        <f t="shared" si="1"/>
        <v>7.480210103347229E-2</v>
      </c>
      <c r="M258" s="57">
        <f t="shared" si="1"/>
        <v>2386900</v>
      </c>
      <c r="N258" s="59">
        <f t="shared" si="1"/>
        <v>7.9141004582498509E-2</v>
      </c>
      <c r="O258" s="59">
        <f t="shared" si="1"/>
        <v>7.480210103347229E-2</v>
      </c>
      <c r="P258" s="59">
        <f t="shared" si="1"/>
        <v>2.1380518901669143E-2</v>
      </c>
      <c r="Q258" s="68"/>
      <c r="R258" s="62"/>
      <c r="S258" s="115"/>
      <c r="T258" s="68"/>
      <c r="U258" s="57">
        <f t="shared" si="0"/>
        <v>7434401</v>
      </c>
      <c r="V258" s="57">
        <f t="shared" si="0"/>
        <v>7464413</v>
      </c>
      <c r="W258" s="68"/>
      <c r="X258" s="57">
        <f t="shared" si="0"/>
        <v>2162085.2158342707</v>
      </c>
      <c r="Y258" s="57">
        <f t="shared" si="0"/>
        <v>2160951.8519763071</v>
      </c>
      <c r="Z258" s="57">
        <f t="shared" si="0"/>
        <v>2336935.1146101044</v>
      </c>
      <c r="AA258" s="57">
        <f t="shared" si="0"/>
        <v>7929026.1760302838</v>
      </c>
      <c r="AC258" s="85"/>
    </row>
    <row r="259" spans="1:30" x14ac:dyDescent="0.2">
      <c r="A259" s="78" t="s">
        <v>255</v>
      </c>
      <c r="B259" s="79" t="s">
        <v>256</v>
      </c>
      <c r="D259" s="57">
        <f t="shared" si="1"/>
        <v>2870256</v>
      </c>
      <c r="E259" s="58">
        <f t="shared" si="0"/>
        <v>78913</v>
      </c>
      <c r="F259" s="58">
        <f t="shared" si="0"/>
        <v>2949169</v>
      </c>
      <c r="G259" s="59">
        <f t="shared" si="0"/>
        <v>-6.495803184756177E-3</v>
      </c>
      <c r="H259" s="68"/>
      <c r="I259" s="59">
        <f t="shared" si="0"/>
        <v>-1.6002321881313231E-3</v>
      </c>
      <c r="J259" s="57">
        <f t="shared" si="0"/>
        <v>3188368</v>
      </c>
      <c r="K259" s="59">
        <f t="shared" si="0"/>
        <v>8.1107145599111474E-2</v>
      </c>
      <c r="L259" s="59">
        <f t="shared" si="0"/>
        <v>7.4644491508510935E-2</v>
      </c>
      <c r="M259" s="57">
        <f t="shared" si="0"/>
        <v>3188368</v>
      </c>
      <c r="N259" s="59">
        <f t="shared" si="0"/>
        <v>8.1107145599111474E-2</v>
      </c>
      <c r="O259" s="59">
        <f t="shared" si="0"/>
        <v>7.4644491508510935E-2</v>
      </c>
      <c r="P259" s="59">
        <f t="shared" si="0"/>
        <v>-7.8719591144470469E-3</v>
      </c>
      <c r="Q259" s="68"/>
      <c r="R259" s="62"/>
      <c r="S259" s="115"/>
      <c r="T259" s="68"/>
      <c r="U259" s="57">
        <f t="shared" si="0"/>
        <v>11018749</v>
      </c>
      <c r="V259" s="57">
        <f t="shared" si="0"/>
        <v>11085013</v>
      </c>
      <c r="W259" s="68"/>
      <c r="X259" s="57">
        <f t="shared" si="0"/>
        <v>2968451.7749680527</v>
      </c>
      <c r="Y259" s="57">
        <f t="shared" si="0"/>
        <v>2971660.2392813866</v>
      </c>
      <c r="Z259" s="57">
        <f t="shared" si="0"/>
        <v>3213665.846148375</v>
      </c>
      <c r="AA259" s="57">
        <f t="shared" si="0"/>
        <v>10903700.51603948</v>
      </c>
      <c r="AC259" s="85"/>
    </row>
    <row r="260" spans="1:30" x14ac:dyDescent="0.2">
      <c r="A260" s="78" t="s">
        <v>309</v>
      </c>
      <c r="B260" s="79" t="s">
        <v>310</v>
      </c>
      <c r="D260" s="57">
        <f t="shared" si="1"/>
        <v>1558742</v>
      </c>
      <c r="E260" s="58">
        <f t="shared" si="0"/>
        <v>151002</v>
      </c>
      <c r="F260" s="58">
        <f t="shared" si="0"/>
        <v>1709744</v>
      </c>
      <c r="G260" s="59">
        <f t="shared" si="0"/>
        <v>-1.4280029312882969E-2</v>
      </c>
      <c r="H260" s="68"/>
      <c r="I260" s="59">
        <f t="shared" si="0"/>
        <v>-6.8713534232694995E-3</v>
      </c>
      <c r="J260" s="57">
        <f t="shared" si="0"/>
        <v>1851051</v>
      </c>
      <c r="K260" s="59">
        <f t="shared" si="0"/>
        <v>8.264817872135044E-2</v>
      </c>
      <c r="L260" s="59">
        <f t="shared" si="0"/>
        <v>7.463817264404371E-2</v>
      </c>
      <c r="M260" s="57">
        <f t="shared" si="0"/>
        <v>1851051</v>
      </c>
      <c r="N260" s="59">
        <f t="shared" si="0"/>
        <v>8.264817872135044E-2</v>
      </c>
      <c r="O260" s="59">
        <f t="shared" si="0"/>
        <v>7.463817264404371E-2</v>
      </c>
      <c r="P260" s="59">
        <f t="shared" si="0"/>
        <v>-1.3115771201612558E-2</v>
      </c>
      <c r="Q260" s="68"/>
      <c r="R260" s="62"/>
      <c r="S260" s="115"/>
      <c r="T260" s="68"/>
      <c r="U260" s="57">
        <f t="shared" si="0"/>
        <v>6819159</v>
      </c>
      <c r="V260" s="57">
        <f t="shared" si="0"/>
        <v>6869987</v>
      </c>
      <c r="W260" s="68"/>
      <c r="X260" s="57">
        <f t="shared" si="0"/>
        <v>1734512.6816384313</v>
      </c>
      <c r="Y260" s="57">
        <f t="shared" si="0"/>
        <v>1734405.380402477</v>
      </c>
      <c r="Z260" s="57">
        <f t="shared" si="0"/>
        <v>1875651.6174686535</v>
      </c>
      <c r="AA260" s="57">
        <f t="shared" si="0"/>
        <v>6363929.6953710094</v>
      </c>
      <c r="AC260" s="85"/>
    </row>
    <row r="261" spans="1:30" x14ac:dyDescent="0.2">
      <c r="A261" s="78" t="s">
        <v>385</v>
      </c>
      <c r="B261" s="79" t="s">
        <v>386</v>
      </c>
      <c r="D261" s="57">
        <f t="shared" si="1"/>
        <v>3115404</v>
      </c>
      <c r="E261" s="58">
        <f t="shared" si="0"/>
        <v>-37148</v>
      </c>
      <c r="F261" s="58">
        <f t="shared" si="0"/>
        <v>3078256</v>
      </c>
      <c r="G261" s="59">
        <f t="shared" si="0"/>
        <v>9.7711762500463095E-3</v>
      </c>
      <c r="H261" s="68"/>
      <c r="I261" s="59">
        <f t="shared" si="0"/>
        <v>2.0527589998443174E-2</v>
      </c>
      <c r="J261" s="57">
        <f t="shared" si="0"/>
        <v>3340220</v>
      </c>
      <c r="K261" s="59">
        <f t="shared" si="0"/>
        <v>8.510160296813285E-2</v>
      </c>
      <c r="L261" s="59">
        <f t="shared" si="0"/>
        <v>7.4741862982262708E-2</v>
      </c>
      <c r="M261" s="57">
        <f t="shared" si="0"/>
        <v>3340220</v>
      </c>
      <c r="N261" s="59">
        <f t="shared" si="0"/>
        <v>8.510160296813285E-2</v>
      </c>
      <c r="O261" s="59">
        <f t="shared" si="0"/>
        <v>7.4741862982262708E-2</v>
      </c>
      <c r="P261" s="59">
        <f t="shared" si="0"/>
        <v>1.4208748159653783E-2</v>
      </c>
      <c r="Q261" s="68"/>
      <c r="R261" s="62"/>
      <c r="S261" s="115"/>
      <c r="T261" s="68"/>
      <c r="U261" s="57">
        <f t="shared" si="0"/>
        <v>9860659</v>
      </c>
      <c r="V261" s="57">
        <f t="shared" si="0"/>
        <v>9955709</v>
      </c>
      <c r="W261" s="68"/>
      <c r="X261" s="57">
        <f t="shared" si="0"/>
        <v>3048468.398814206</v>
      </c>
      <c r="Y261" s="57">
        <f t="shared" si="0"/>
        <v>3045412.710626998</v>
      </c>
      <c r="Z261" s="57">
        <f t="shared" si="0"/>
        <v>3293424.5598463248</v>
      </c>
      <c r="AA261" s="57">
        <f t="shared" si="0"/>
        <v>11174315.187676635</v>
      </c>
      <c r="AC261" s="85"/>
    </row>
    <row r="262" spans="1:30" x14ac:dyDescent="0.2">
      <c r="A262" s="78" t="s">
        <v>463</v>
      </c>
      <c r="B262" s="79" t="s">
        <v>464</v>
      </c>
      <c r="D262" s="57">
        <f t="shared" si="1"/>
        <v>2403852</v>
      </c>
      <c r="E262" s="58">
        <f t="shared" si="0"/>
        <v>31866</v>
      </c>
      <c r="F262" s="58">
        <f t="shared" si="0"/>
        <v>2435718</v>
      </c>
      <c r="G262" s="59">
        <f t="shared" si="0"/>
        <v>1.7717109094572026E-2</v>
      </c>
      <c r="H262" s="68"/>
      <c r="I262" s="59">
        <f t="shared" si="0"/>
        <v>2.4736435059215633E-2</v>
      </c>
      <c r="J262" s="57">
        <f t="shared" si="0"/>
        <v>2634035</v>
      </c>
      <c r="K262" s="59">
        <f t="shared" si="0"/>
        <v>8.1420195420772501E-2</v>
      </c>
      <c r="L262" s="59">
        <f t="shared" si="0"/>
        <v>7.4632193286092496E-2</v>
      </c>
      <c r="M262" s="57">
        <f t="shared" si="0"/>
        <v>2634035</v>
      </c>
      <c r="N262" s="59">
        <f t="shared" si="0"/>
        <v>8.1420195420772501E-2</v>
      </c>
      <c r="O262" s="59">
        <f t="shared" si="0"/>
        <v>7.4632193286092496E-2</v>
      </c>
      <c r="P262" s="59">
        <f t="shared" si="0"/>
        <v>1.8287613595406205E-2</v>
      </c>
      <c r="Q262" s="68"/>
      <c r="R262" s="62"/>
      <c r="S262" s="115"/>
      <c r="T262" s="68"/>
      <c r="U262" s="57">
        <f t="shared" si="0"/>
        <v>9241358</v>
      </c>
      <c r="V262" s="57">
        <f t="shared" si="0"/>
        <v>9299732</v>
      </c>
      <c r="W262" s="68"/>
      <c r="X262" s="57">
        <f t="shared" si="0"/>
        <v>2393315.7016271544</v>
      </c>
      <c r="Y262" s="57">
        <f t="shared" si="0"/>
        <v>2391935.7868280881</v>
      </c>
      <c r="Z262" s="57">
        <f t="shared" si="0"/>
        <v>2586729.883416391</v>
      </c>
      <c r="AA262" s="57">
        <f t="shared" si="0"/>
        <v>8776559.0185631942</v>
      </c>
      <c r="AC262" s="84" t="s">
        <v>514</v>
      </c>
      <c r="AD262" s="84" t="s">
        <v>515</v>
      </c>
    </row>
    <row r="263" spans="1:30" x14ac:dyDescent="0.2">
      <c r="A263" s="80" t="s">
        <v>499</v>
      </c>
      <c r="B263" s="81" t="s">
        <v>500</v>
      </c>
      <c r="D263" s="69">
        <f t="shared" si="1"/>
        <v>1444159</v>
      </c>
      <c r="E263" s="70">
        <f t="shared" si="0"/>
        <v>55783</v>
      </c>
      <c r="F263" s="70">
        <f t="shared" si="0"/>
        <v>1499942</v>
      </c>
      <c r="G263" s="71">
        <f t="shared" si="0"/>
        <v>1.5568378214443346E-3</v>
      </c>
      <c r="H263" s="68"/>
      <c r="I263" s="71">
        <f t="shared" si="0"/>
        <v>6.7440330023955664E-3</v>
      </c>
      <c r="J263" s="69">
        <f t="shared" si="0"/>
        <v>1622971</v>
      </c>
      <c r="K263" s="71">
        <f t="shared" si="0"/>
        <v>8.2022367114582995E-2</v>
      </c>
      <c r="L263" s="71">
        <f t="shared" si="0"/>
        <v>7.4665472095616137E-2</v>
      </c>
      <c r="M263" s="69">
        <f t="shared" si="0"/>
        <v>1622971</v>
      </c>
      <c r="N263" s="71">
        <f t="shared" si="0"/>
        <v>8.2022367114582995E-2</v>
      </c>
      <c r="O263" s="71">
        <f t="shared" si="0"/>
        <v>7.4665472095616137E-2</v>
      </c>
      <c r="P263" s="71">
        <f t="shared" si="0"/>
        <v>4.3942072359093309E-4</v>
      </c>
      <c r="Q263" s="68"/>
      <c r="R263" s="62"/>
      <c r="S263" s="115"/>
      <c r="T263" s="68"/>
      <c r="U263" s="69">
        <f t="shared" si="0"/>
        <v>5768556</v>
      </c>
      <c r="V263" s="69">
        <f t="shared" si="0"/>
        <v>5808046</v>
      </c>
      <c r="W263" s="68"/>
      <c r="X263" s="69">
        <f t="shared" si="0"/>
        <v>1497610.6540542133</v>
      </c>
      <c r="Y263" s="69">
        <f t="shared" si="0"/>
        <v>1500093.7438927395</v>
      </c>
      <c r="Z263" s="69">
        <f t="shared" si="0"/>
        <v>1622258.1461515669</v>
      </c>
      <c r="AA263" s="69">
        <f t="shared" si="0"/>
        <v>5504186.7549926369</v>
      </c>
      <c r="AC263" s="84" t="s">
        <v>516</v>
      </c>
      <c r="AD263" s="84" t="s">
        <v>516</v>
      </c>
    </row>
    <row r="264" spans="1:30" x14ac:dyDescent="0.2">
      <c r="A264" s="31" t="s">
        <v>501</v>
      </c>
      <c r="B264" s="31" t="s">
        <v>502</v>
      </c>
      <c r="C264" s="118"/>
      <c r="D264" s="32">
        <f>SUM(D257:D263)</f>
        <v>15885992</v>
      </c>
      <c r="E264" s="33">
        <f t="shared" ref="E264:Z264" si="2">SUM(E257:E263)</f>
        <v>315620</v>
      </c>
      <c r="F264" s="32">
        <f t="shared" si="2"/>
        <v>16201612</v>
      </c>
      <c r="G264" s="34">
        <f>F264/X264-1</f>
        <v>0</v>
      </c>
      <c r="H264" s="24"/>
      <c r="I264" s="34">
        <f>AC264/AD264-1</f>
        <v>6.2206091902157201E-3</v>
      </c>
      <c r="J264" s="32">
        <f t="shared" si="2"/>
        <v>17521036</v>
      </c>
      <c r="K264" s="34">
        <f t="shared" ref="K264" si="3">J264/F264-1</f>
        <v>8.1437822359898604E-2</v>
      </c>
      <c r="L264" s="34">
        <f>(1+K264)/(V264/U264)-1</f>
        <v>7.4752208892061134E-2</v>
      </c>
      <c r="M264" s="32">
        <f t="shared" si="2"/>
        <v>17521036</v>
      </c>
      <c r="N264" s="34">
        <f t="shared" ref="N264" si="4">M264/F264-1</f>
        <v>8.1437822359898604E-2</v>
      </c>
      <c r="O264" s="34">
        <f>(1+N264)/(V264/U264)-1</f>
        <v>7.4752208892061134E-2</v>
      </c>
      <c r="P264" s="34">
        <f>M264/Z264-1</f>
        <v>-2.1217642975912554E-8</v>
      </c>
      <c r="Q264" s="35"/>
      <c r="R264" s="109"/>
      <c r="S264" s="109"/>
      <c r="T264" s="109"/>
      <c r="U264" s="32">
        <f t="shared" si="2"/>
        <v>59079905</v>
      </c>
      <c r="V264" s="32">
        <f t="shared" si="2"/>
        <v>59447418</v>
      </c>
      <c r="W264" s="35"/>
      <c r="X264" s="32">
        <f t="shared" si="2"/>
        <v>16201611.999999993</v>
      </c>
      <c r="Y264" s="32">
        <f t="shared" si="2"/>
        <v>16201611.999999981</v>
      </c>
      <c r="Z264" s="32">
        <f t="shared" si="2"/>
        <v>17521036.371755093</v>
      </c>
      <c r="AA264" s="32">
        <f t="shared" ref="AA264" si="5">SUM(AA257:AA263)</f>
        <v>59447416.89843753</v>
      </c>
      <c r="AC264" s="85">
        <f>F264/U264*1000</f>
        <v>274.23219451690045</v>
      </c>
      <c r="AD264" s="85">
        <f>Y264/V264*1000</f>
        <v>272.5368492875499</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62"/>
      <c r="S267" s="62"/>
      <c r="T267" s="62"/>
      <c r="U267" s="75"/>
      <c r="V267" s="75"/>
      <c r="W267" s="62"/>
      <c r="X267" s="75"/>
      <c r="Y267" s="75"/>
      <c r="Z267" s="75"/>
      <c r="AA267" s="75"/>
    </row>
    <row r="268" spans="1:30" x14ac:dyDescent="0.2">
      <c r="A268" s="78" t="s">
        <v>489</v>
      </c>
      <c r="B268" s="79" t="s">
        <v>490</v>
      </c>
      <c r="D268" s="63">
        <f t="shared" si="1"/>
        <v>208826</v>
      </c>
      <c r="E268" s="64">
        <f t="shared" si="0"/>
        <v>13098</v>
      </c>
      <c r="F268" s="64">
        <f t="shared" si="0"/>
        <v>221924</v>
      </c>
      <c r="G268" s="65">
        <f t="shared" si="0"/>
        <v>-2.6797512427308101E-2</v>
      </c>
      <c r="H268" s="68"/>
      <c r="I268" s="65">
        <f t="shared" si="0"/>
        <v>-2.0501902374834624E-2</v>
      </c>
      <c r="J268" s="63">
        <f t="shared" si="0"/>
        <v>240508</v>
      </c>
      <c r="K268" s="65">
        <f t="shared" si="0"/>
        <v>8.3741821283435991E-2</v>
      </c>
      <c r="L268" s="65">
        <f t="shared" si="0"/>
        <v>7.4646428910632556E-2</v>
      </c>
      <c r="M268" s="63">
        <f t="shared" si="0"/>
        <v>240508</v>
      </c>
      <c r="N268" s="65">
        <f t="shared" si="0"/>
        <v>8.3741821283435991E-2</v>
      </c>
      <c r="O268" s="65">
        <f t="shared" si="0"/>
        <v>7.4646428910632556E-2</v>
      </c>
      <c r="P268" s="65">
        <f t="shared" si="0"/>
        <v>-2.6653138405451138E-2</v>
      </c>
      <c r="Q268" s="68"/>
      <c r="R268" s="62"/>
      <c r="S268" s="115"/>
      <c r="T268" s="68"/>
      <c r="U268" s="63">
        <f t="shared" si="0"/>
        <v>935791</v>
      </c>
      <c r="V268" s="63">
        <f t="shared" si="0"/>
        <v>943712</v>
      </c>
      <c r="W268" s="68"/>
      <c r="X268" s="63">
        <f t="shared" si="0"/>
        <v>228034.46108074911</v>
      </c>
      <c r="Y268" s="63">
        <f t="shared" si="0"/>
        <v>228486.38691035437</v>
      </c>
      <c r="Z268" s="63">
        <f t="shared" si="0"/>
        <v>247093.82594196362</v>
      </c>
      <c r="AA268" s="63">
        <f t="shared" si="0"/>
        <v>838368.76838413056</v>
      </c>
    </row>
    <row r="269" spans="1:30" x14ac:dyDescent="0.2">
      <c r="A269" s="78" t="s">
        <v>287</v>
      </c>
      <c r="B269" s="79" t="s">
        <v>288</v>
      </c>
      <c r="D269" s="57">
        <f t="shared" si="1"/>
        <v>255035</v>
      </c>
      <c r="E269" s="58">
        <f t="shared" si="0"/>
        <v>-3489</v>
      </c>
      <c r="F269" s="58">
        <f t="shared" si="0"/>
        <v>251546</v>
      </c>
      <c r="G269" s="59">
        <f t="shared" si="0"/>
        <v>-2.1927566260264264E-2</v>
      </c>
      <c r="H269" s="68"/>
      <c r="I269" s="59">
        <f t="shared" si="0"/>
        <v>-1.2609235698320398E-2</v>
      </c>
      <c r="J269" s="57">
        <f t="shared" si="0"/>
        <v>273280</v>
      </c>
      <c r="K269" s="59">
        <f t="shared" si="0"/>
        <v>8.64026489397971E-2</v>
      </c>
      <c r="L269" s="59">
        <f t="shared" si="0"/>
        <v>7.4572052877772244E-2</v>
      </c>
      <c r="M269" s="57">
        <f t="shared" si="0"/>
        <v>273280</v>
      </c>
      <c r="N269" s="59">
        <f t="shared" si="0"/>
        <v>8.64026489397971E-2</v>
      </c>
      <c r="O269" s="59">
        <f t="shared" si="0"/>
        <v>7.4572052877772244E-2</v>
      </c>
      <c r="P269" s="59">
        <f t="shared" si="0"/>
        <v>-1.8877945511039718E-2</v>
      </c>
      <c r="Q269" s="68"/>
      <c r="R269" s="62"/>
      <c r="S269" s="115"/>
      <c r="T269" s="68"/>
      <c r="U269" s="57">
        <f t="shared" si="0"/>
        <v>1008643</v>
      </c>
      <c r="V269" s="57">
        <f t="shared" si="0"/>
        <v>1019748</v>
      </c>
      <c r="W269" s="68"/>
      <c r="X269" s="57">
        <f t="shared" si="0"/>
        <v>257185.22446593293</v>
      </c>
      <c r="Y269" s="57">
        <f t="shared" si="0"/>
        <v>257562.86478113517</v>
      </c>
      <c r="Z269" s="57">
        <f t="shared" si="0"/>
        <v>278538.22951961274</v>
      </c>
      <c r="AA269" s="57">
        <f t="shared" si="0"/>
        <v>945057.01038884604</v>
      </c>
    </row>
    <row r="270" spans="1:30" x14ac:dyDescent="0.2">
      <c r="A270" s="78" t="s">
        <v>229</v>
      </c>
      <c r="B270" s="79" t="s">
        <v>230</v>
      </c>
      <c r="D270" s="57">
        <f t="shared" si="1"/>
        <v>423701</v>
      </c>
      <c r="E270" s="58">
        <f t="shared" si="0"/>
        <v>1732</v>
      </c>
      <c r="F270" s="58">
        <f t="shared" si="0"/>
        <v>425433</v>
      </c>
      <c r="G270" s="59">
        <f t="shared" si="0"/>
        <v>4.3744185883639597E-2</v>
      </c>
      <c r="H270" s="68"/>
      <c r="I270" s="59">
        <f t="shared" si="0"/>
        <v>5.0636308847393785E-2</v>
      </c>
      <c r="J270" s="57">
        <f t="shared" si="0"/>
        <v>460551</v>
      </c>
      <c r="K270" s="59">
        <f t="shared" si="0"/>
        <v>8.2547601652649627E-2</v>
      </c>
      <c r="L270" s="59">
        <f t="shared" si="0"/>
        <v>7.4595811371820808E-2</v>
      </c>
      <c r="M270" s="57">
        <f t="shared" si="0"/>
        <v>460551</v>
      </c>
      <c r="N270" s="59">
        <f t="shared" si="0"/>
        <v>8.2547601652649627E-2</v>
      </c>
      <c r="O270" s="59">
        <f t="shared" si="0"/>
        <v>7.4595811371820808E-2</v>
      </c>
      <c r="P270" s="59">
        <f t="shared" si="0"/>
        <v>4.3989149874500422E-2</v>
      </c>
      <c r="Q270" s="68"/>
      <c r="R270" s="62"/>
      <c r="S270" s="115"/>
      <c r="T270" s="68"/>
      <c r="U270" s="57">
        <f t="shared" si="0"/>
        <v>1310470</v>
      </c>
      <c r="V270" s="57">
        <f t="shared" si="0"/>
        <v>1320168</v>
      </c>
      <c r="W270" s="68"/>
      <c r="X270" s="57">
        <f t="shared" si="0"/>
        <v>407602.33021629613</v>
      </c>
      <c r="Y270" s="57">
        <f t="shared" si="0"/>
        <v>407924.8671261103</v>
      </c>
      <c r="Z270" s="57">
        <f t="shared" si="0"/>
        <v>441145.38935137738</v>
      </c>
      <c r="AA270" s="57">
        <f t="shared" si="0"/>
        <v>1496769.5584418166</v>
      </c>
    </row>
    <row r="271" spans="1:30" x14ac:dyDescent="0.2">
      <c r="A271" s="78" t="s">
        <v>481</v>
      </c>
      <c r="B271" s="79" t="s">
        <v>482</v>
      </c>
      <c r="D271" s="57">
        <f t="shared" si="1"/>
        <v>283385</v>
      </c>
      <c r="E271" s="58">
        <f t="shared" si="0"/>
        <v>20356</v>
      </c>
      <c r="F271" s="58">
        <f t="shared" si="0"/>
        <v>303741</v>
      </c>
      <c r="G271" s="59">
        <f t="shared" si="0"/>
        <v>4.5925001511744279E-2</v>
      </c>
      <c r="H271" s="68"/>
      <c r="I271" s="59">
        <f t="shared" si="0"/>
        <v>5.557112126230046E-2</v>
      </c>
      <c r="J271" s="57">
        <f t="shared" si="0"/>
        <v>329430</v>
      </c>
      <c r="K271" s="59">
        <f t="shared" si="0"/>
        <v>8.4576870541463345E-2</v>
      </c>
      <c r="L271" s="59">
        <f t="shared" si="0"/>
        <v>7.4597571605802937E-2</v>
      </c>
      <c r="M271" s="57">
        <f t="shared" si="0"/>
        <v>329430</v>
      </c>
      <c r="N271" s="59">
        <f t="shared" si="0"/>
        <v>8.4576870541463345E-2</v>
      </c>
      <c r="O271" s="59">
        <f t="shared" si="0"/>
        <v>7.4597571605802937E-2</v>
      </c>
      <c r="P271" s="59">
        <f t="shared" si="0"/>
        <v>4.8894458881532765E-2</v>
      </c>
      <c r="Q271" s="68"/>
      <c r="R271" s="62"/>
      <c r="S271" s="115"/>
      <c r="T271" s="68"/>
      <c r="U271" s="57">
        <f t="shared" si="0"/>
        <v>1008377</v>
      </c>
      <c r="V271" s="57">
        <f t="shared" si="0"/>
        <v>1017742</v>
      </c>
      <c r="W271" s="68"/>
      <c r="X271" s="57">
        <f t="shared" si="0"/>
        <v>290403.7789034528</v>
      </c>
      <c r="Y271" s="57">
        <f t="shared" si="0"/>
        <v>290422.18688731408</v>
      </c>
      <c r="Z271" s="57">
        <f t="shared" si="0"/>
        <v>314073.54401631694</v>
      </c>
      <c r="AA271" s="57">
        <f t="shared" si="0"/>
        <v>1065625.3723670281</v>
      </c>
    </row>
    <row r="272" spans="1:30" x14ac:dyDescent="0.2">
      <c r="A272" s="78" t="s">
        <v>461</v>
      </c>
      <c r="B272" s="79" t="s">
        <v>462</v>
      </c>
      <c r="D272" s="57">
        <f t="shared" si="1"/>
        <v>477122</v>
      </c>
      <c r="E272" s="58">
        <f t="shared" si="0"/>
        <v>2038</v>
      </c>
      <c r="F272" s="58">
        <f t="shared" si="0"/>
        <v>479160</v>
      </c>
      <c r="G272" s="59">
        <f t="shared" si="0"/>
        <v>6.2382985693999693E-2</v>
      </c>
      <c r="H272" s="68"/>
      <c r="I272" s="59">
        <f t="shared" si="0"/>
        <v>6.7879287771461128E-2</v>
      </c>
      <c r="J272" s="57">
        <f t="shared" si="0"/>
        <v>517638</v>
      </c>
      <c r="K272" s="59">
        <f t="shared" si="0"/>
        <v>8.0302505623530473E-2</v>
      </c>
      <c r="L272" s="59">
        <f t="shared" si="0"/>
        <v>7.4487954555002345E-2</v>
      </c>
      <c r="M272" s="57">
        <f t="shared" si="0"/>
        <v>517638</v>
      </c>
      <c r="N272" s="59">
        <f t="shared" si="0"/>
        <v>8.0302505623530473E-2</v>
      </c>
      <c r="O272" s="59">
        <f t="shared" si="0"/>
        <v>7.4487954555002345E-2</v>
      </c>
      <c r="P272" s="59">
        <f t="shared" si="0"/>
        <v>6.1016531472606772E-2</v>
      </c>
      <c r="Q272" s="68"/>
      <c r="R272" s="62"/>
      <c r="S272" s="115"/>
      <c r="T272" s="68"/>
      <c r="U272" s="57">
        <f t="shared" si="0"/>
        <v>1849031</v>
      </c>
      <c r="V272" s="57">
        <f t="shared" si="0"/>
        <v>1859037</v>
      </c>
      <c r="W272" s="68"/>
      <c r="X272" s="57">
        <f t="shared" si="0"/>
        <v>451024.0084507853</v>
      </c>
      <c r="Y272" s="57">
        <f t="shared" si="0"/>
        <v>451130.75585794263</v>
      </c>
      <c r="Z272" s="57">
        <f t="shared" si="0"/>
        <v>487869.87256603769</v>
      </c>
      <c r="AA272" s="57">
        <f t="shared" si="0"/>
        <v>1655301.837816779</v>
      </c>
    </row>
    <row r="273" spans="1:27" x14ac:dyDescent="0.2">
      <c r="A273" s="78" t="s">
        <v>259</v>
      </c>
      <c r="B273" s="79" t="s">
        <v>260</v>
      </c>
      <c r="D273" s="57">
        <f t="shared" si="1"/>
        <v>201295</v>
      </c>
      <c r="E273" s="58">
        <f t="shared" si="0"/>
        <v>30160</v>
      </c>
      <c r="F273" s="58">
        <f t="shared" si="0"/>
        <v>231455</v>
      </c>
      <c r="G273" s="59">
        <f t="shared" si="0"/>
        <v>-1.112884365965261E-2</v>
      </c>
      <c r="H273" s="68"/>
      <c r="I273" s="59">
        <f t="shared" si="0"/>
        <v>-7.0044700211664424E-3</v>
      </c>
      <c r="J273" s="57">
        <f t="shared" si="0"/>
        <v>250153</v>
      </c>
      <c r="K273" s="59">
        <f t="shared" si="0"/>
        <v>8.0783411507447278E-2</v>
      </c>
      <c r="L273" s="59">
        <f t="shared" si="0"/>
        <v>7.4598737578224661E-2</v>
      </c>
      <c r="M273" s="57">
        <f t="shared" si="0"/>
        <v>250153</v>
      </c>
      <c r="N273" s="59">
        <f t="shared" si="0"/>
        <v>8.0783411507447278E-2</v>
      </c>
      <c r="O273" s="59">
        <f t="shared" si="0"/>
        <v>7.4598737578224661E-2</v>
      </c>
      <c r="P273" s="59">
        <f t="shared" si="0"/>
        <v>-1.3284260793859026E-2</v>
      </c>
      <c r="Q273" s="68"/>
      <c r="R273" s="62"/>
      <c r="S273" s="115"/>
      <c r="T273" s="68"/>
      <c r="U273" s="57">
        <f t="shared" si="0"/>
        <v>967902</v>
      </c>
      <c r="V273" s="57">
        <f t="shared" si="0"/>
        <v>973472</v>
      </c>
      <c r="W273" s="68"/>
      <c r="X273" s="57">
        <f t="shared" si="0"/>
        <v>234060.07285579175</v>
      </c>
      <c r="Y273" s="57">
        <f t="shared" si="0"/>
        <v>234429.41082077363</v>
      </c>
      <c r="Z273" s="57">
        <f t="shared" si="0"/>
        <v>253520.83691424626</v>
      </c>
      <c r="AA273" s="57">
        <f t="shared" si="0"/>
        <v>860175.08123991778</v>
      </c>
    </row>
    <row r="274" spans="1:27" x14ac:dyDescent="0.2">
      <c r="A274" s="78" t="s">
        <v>157</v>
      </c>
      <c r="B274" s="79" t="s">
        <v>158</v>
      </c>
      <c r="D274" s="57">
        <f t="shared" si="1"/>
        <v>744794</v>
      </c>
      <c r="E274" s="58">
        <f t="shared" si="1"/>
        <v>20595</v>
      </c>
      <c r="F274" s="58">
        <f t="shared" si="1"/>
        <v>765389</v>
      </c>
      <c r="G274" s="59">
        <f t="shared" si="1"/>
        <v>2.3761224410608239E-2</v>
      </c>
      <c r="H274" s="68"/>
      <c r="I274" s="59">
        <f t="shared" si="1"/>
        <v>2.7716076246135701E-2</v>
      </c>
      <c r="J274" s="57">
        <f t="shared" si="1"/>
        <v>825399</v>
      </c>
      <c r="K274" s="59">
        <f t="shared" si="1"/>
        <v>7.8405237102573633E-2</v>
      </c>
      <c r="L274" s="59">
        <f t="shared" si="1"/>
        <v>7.4739538472886391E-2</v>
      </c>
      <c r="M274" s="57">
        <f t="shared" si="1"/>
        <v>825399</v>
      </c>
      <c r="N274" s="59">
        <f t="shared" si="1"/>
        <v>7.8405237102573633E-2</v>
      </c>
      <c r="O274" s="59">
        <f t="shared" si="1"/>
        <v>7.4739538472886391E-2</v>
      </c>
      <c r="P274" s="59">
        <f t="shared" si="1"/>
        <v>2.1350516130637764E-2</v>
      </c>
      <c r="Q274" s="68"/>
      <c r="R274" s="62"/>
      <c r="S274" s="115"/>
      <c r="T274" s="68"/>
      <c r="U274" s="57">
        <f t="shared" ref="U274:AA289" si="6">INDEX(U$8:U$248,MATCH($A274,$A$8:$A$248,0))</f>
        <v>2627169</v>
      </c>
      <c r="V274" s="57">
        <f t="shared" si="6"/>
        <v>2636129</v>
      </c>
      <c r="W274" s="68"/>
      <c r="X274" s="57">
        <f t="shared" si="6"/>
        <v>747624.0675261711</v>
      </c>
      <c r="Y274" s="57">
        <f t="shared" si="6"/>
        <v>747287.23170714721</v>
      </c>
      <c r="Z274" s="57">
        <f t="shared" si="6"/>
        <v>808144.69368166046</v>
      </c>
      <c r="AA274" s="57">
        <f t="shared" si="6"/>
        <v>2741967.6268123267</v>
      </c>
    </row>
    <row r="275" spans="1:27" x14ac:dyDescent="0.2">
      <c r="A275" s="78" t="s">
        <v>467</v>
      </c>
      <c r="B275" s="79" t="s">
        <v>468</v>
      </c>
      <c r="D275" s="57">
        <f t="shared" si="1"/>
        <v>148042</v>
      </c>
      <c r="E275" s="58">
        <f t="shared" si="1"/>
        <v>1607</v>
      </c>
      <c r="F275" s="58">
        <f t="shared" si="1"/>
        <v>149649</v>
      </c>
      <c r="G275" s="59">
        <f t="shared" si="1"/>
        <v>3.3380719202901421E-2</v>
      </c>
      <c r="H275" s="68"/>
      <c r="I275" s="59">
        <f t="shared" si="1"/>
        <v>3.6417113802473144E-2</v>
      </c>
      <c r="J275" s="57">
        <f t="shared" si="1"/>
        <v>161877</v>
      </c>
      <c r="K275" s="59">
        <f t="shared" si="1"/>
        <v>8.1713514555783462E-2</v>
      </c>
      <c r="L275" s="59">
        <f t="shared" si="1"/>
        <v>7.4599940142314081E-2</v>
      </c>
      <c r="M275" s="57">
        <f t="shared" si="1"/>
        <v>161877</v>
      </c>
      <c r="N275" s="59">
        <f t="shared" si="1"/>
        <v>8.1713514555783462E-2</v>
      </c>
      <c r="O275" s="59">
        <f t="shared" si="1"/>
        <v>7.4599940142314081E-2</v>
      </c>
      <c r="P275" s="59">
        <f t="shared" si="1"/>
        <v>2.9863873628376503E-2</v>
      </c>
      <c r="Q275" s="68"/>
      <c r="R275" s="62"/>
      <c r="S275" s="115"/>
      <c r="T275" s="68"/>
      <c r="U275" s="57">
        <f t="shared" si="6"/>
        <v>575387</v>
      </c>
      <c r="V275" s="57">
        <f t="shared" si="6"/>
        <v>579196</v>
      </c>
      <c r="W275" s="68"/>
      <c r="X275" s="57">
        <f t="shared" si="6"/>
        <v>144814.66278288449</v>
      </c>
      <c r="Y275" s="57">
        <f t="shared" si="6"/>
        <v>145346.22598775735</v>
      </c>
      <c r="Z275" s="57">
        <f t="shared" si="6"/>
        <v>157182.90945548099</v>
      </c>
      <c r="AA275" s="57">
        <f t="shared" si="6"/>
        <v>533308.51836895826</v>
      </c>
    </row>
    <row r="276" spans="1:27" x14ac:dyDescent="0.2">
      <c r="A276" s="78" t="s">
        <v>237</v>
      </c>
      <c r="B276" s="79" t="s">
        <v>238</v>
      </c>
      <c r="D276" s="57">
        <f t="shared" si="1"/>
        <v>258711</v>
      </c>
      <c r="E276" s="58">
        <f t="shared" si="1"/>
        <v>10740</v>
      </c>
      <c r="F276" s="58">
        <f t="shared" si="1"/>
        <v>269451</v>
      </c>
      <c r="G276" s="59">
        <f t="shared" si="1"/>
        <v>2.7080400865276966E-2</v>
      </c>
      <c r="H276" s="68"/>
      <c r="I276" s="59">
        <f t="shared" si="1"/>
        <v>3.534427089565062E-2</v>
      </c>
      <c r="J276" s="57">
        <f t="shared" si="1"/>
        <v>292083</v>
      </c>
      <c r="K276" s="59">
        <f t="shared" si="1"/>
        <v>8.3994460184973363E-2</v>
      </c>
      <c r="L276" s="59">
        <f t="shared" si="1"/>
        <v>7.4750624422178724E-2</v>
      </c>
      <c r="M276" s="57">
        <f t="shared" si="1"/>
        <v>292083</v>
      </c>
      <c r="N276" s="59">
        <f t="shared" si="1"/>
        <v>8.3994460184973363E-2</v>
      </c>
      <c r="O276" s="59">
        <f t="shared" si="1"/>
        <v>7.4750624422178724E-2</v>
      </c>
      <c r="P276" s="59">
        <f t="shared" si="1"/>
        <v>2.8942076021690744E-2</v>
      </c>
      <c r="Q276" s="68"/>
      <c r="R276" s="62"/>
      <c r="S276" s="115"/>
      <c r="T276" s="68"/>
      <c r="U276" s="57">
        <f t="shared" si="6"/>
        <v>993805</v>
      </c>
      <c r="V276" s="57">
        <f t="shared" si="6"/>
        <v>1002353</v>
      </c>
      <c r="W276" s="68"/>
      <c r="X276" s="57">
        <f t="shared" si="6"/>
        <v>262346.19879935205</v>
      </c>
      <c r="Y276" s="57">
        <f t="shared" si="6"/>
        <v>262490.62071213429</v>
      </c>
      <c r="Z276" s="57">
        <f t="shared" si="6"/>
        <v>283867.29127582366</v>
      </c>
      <c r="AA276" s="57">
        <f t="shared" si="6"/>
        <v>963138.07301421021</v>
      </c>
    </row>
    <row r="277" spans="1:27" x14ac:dyDescent="0.2">
      <c r="A277" s="78" t="s">
        <v>43</v>
      </c>
      <c r="B277" s="79" t="s">
        <v>44</v>
      </c>
      <c r="D277" s="57">
        <f t="shared" si="1"/>
        <v>887988</v>
      </c>
      <c r="E277" s="58">
        <f t="shared" si="1"/>
        <v>-34488</v>
      </c>
      <c r="F277" s="58">
        <f t="shared" si="1"/>
        <v>853500</v>
      </c>
      <c r="G277" s="59">
        <f t="shared" si="1"/>
        <v>-3.682732550840917E-2</v>
      </c>
      <c r="H277" s="68"/>
      <c r="I277" s="59">
        <f t="shared" si="1"/>
        <v>-3.5022688277538849E-2</v>
      </c>
      <c r="J277" s="57">
        <f t="shared" si="1"/>
        <v>918731</v>
      </c>
      <c r="K277" s="59">
        <f t="shared" si="1"/>
        <v>7.6427711333243664E-2</v>
      </c>
      <c r="L277" s="59">
        <f t="shared" si="1"/>
        <v>7.4578274916936582E-2</v>
      </c>
      <c r="M277" s="57">
        <f t="shared" si="1"/>
        <v>918731</v>
      </c>
      <c r="N277" s="59">
        <f t="shared" si="1"/>
        <v>7.6427711333243664E-2</v>
      </c>
      <c r="O277" s="59">
        <f t="shared" si="1"/>
        <v>7.4578274916936582E-2</v>
      </c>
      <c r="P277" s="59">
        <f t="shared" si="1"/>
        <v>-4.114354841002299E-2</v>
      </c>
      <c r="Q277" s="68"/>
      <c r="R277" s="62"/>
      <c r="S277" s="115"/>
      <c r="T277" s="68"/>
      <c r="U277" s="57">
        <f t="shared" si="6"/>
        <v>3233811</v>
      </c>
      <c r="V277" s="57">
        <f t="shared" si="6"/>
        <v>3239377</v>
      </c>
      <c r="W277" s="68"/>
      <c r="X277" s="57">
        <f t="shared" si="6"/>
        <v>886133.89337782783</v>
      </c>
      <c r="Y277" s="57">
        <f t="shared" si="6"/>
        <v>885998.96011830179</v>
      </c>
      <c r="Z277" s="57">
        <f t="shared" si="6"/>
        <v>958152.80637321575</v>
      </c>
      <c r="AA277" s="57">
        <f t="shared" si="6"/>
        <v>3250932.6574253761</v>
      </c>
    </row>
    <row r="278" spans="1:27" x14ac:dyDescent="0.2">
      <c r="A278" s="78" t="s">
        <v>473</v>
      </c>
      <c r="B278" s="79" t="s">
        <v>474</v>
      </c>
      <c r="D278" s="57">
        <f t="shared" si="1"/>
        <v>314782</v>
      </c>
      <c r="E278" s="58">
        <f t="shared" si="1"/>
        <v>20795</v>
      </c>
      <c r="F278" s="58">
        <f t="shared" si="1"/>
        <v>335577</v>
      </c>
      <c r="G278" s="59">
        <f t="shared" si="1"/>
        <v>8.2795026898081492E-3</v>
      </c>
      <c r="H278" s="68"/>
      <c r="I278" s="59">
        <f t="shared" si="1"/>
        <v>1.2213225864991184E-2</v>
      </c>
      <c r="J278" s="57">
        <f t="shared" si="1"/>
        <v>362588</v>
      </c>
      <c r="K278" s="59">
        <f t="shared" si="1"/>
        <v>8.0491670601732013E-2</v>
      </c>
      <c r="L278" s="59">
        <f t="shared" si="1"/>
        <v>7.4603050996263853E-2</v>
      </c>
      <c r="M278" s="57">
        <f t="shared" si="1"/>
        <v>362588</v>
      </c>
      <c r="N278" s="59">
        <f t="shared" si="1"/>
        <v>8.0491670601732013E-2</v>
      </c>
      <c r="O278" s="59">
        <f t="shared" si="1"/>
        <v>7.4603050996263853E-2</v>
      </c>
      <c r="P278" s="59">
        <f t="shared" si="1"/>
        <v>5.8159380080244905E-3</v>
      </c>
      <c r="Q278" s="68"/>
      <c r="R278" s="62"/>
      <c r="S278" s="115"/>
      <c r="T278" s="68"/>
      <c r="U278" s="57">
        <f t="shared" si="6"/>
        <v>1225273</v>
      </c>
      <c r="V278" s="57">
        <f t="shared" si="6"/>
        <v>1231987</v>
      </c>
      <c r="W278" s="68"/>
      <c r="X278" s="57">
        <f t="shared" si="6"/>
        <v>332821.26353138639</v>
      </c>
      <c r="Y278" s="57">
        <f t="shared" si="6"/>
        <v>333344.5430126494</v>
      </c>
      <c r="Z278" s="57">
        <f t="shared" si="6"/>
        <v>360491.40433993324</v>
      </c>
      <c r="AA278" s="57">
        <f t="shared" si="6"/>
        <v>1223117.3058145158</v>
      </c>
    </row>
    <row r="279" spans="1:27" x14ac:dyDescent="0.2">
      <c r="A279" s="78" t="s">
        <v>493</v>
      </c>
      <c r="B279" s="79" t="s">
        <v>494</v>
      </c>
      <c r="D279" s="57">
        <f t="shared" si="1"/>
        <v>197233</v>
      </c>
      <c r="E279" s="58">
        <f t="shared" si="1"/>
        <v>-2799</v>
      </c>
      <c r="F279" s="58">
        <f t="shared" si="1"/>
        <v>194434</v>
      </c>
      <c r="G279" s="59">
        <f t="shared" si="1"/>
        <v>-1.0091445527212972E-2</v>
      </c>
      <c r="H279" s="68"/>
      <c r="I279" s="59">
        <f t="shared" si="1"/>
        <v>-5.8859087233190666E-3</v>
      </c>
      <c r="J279" s="57">
        <f t="shared" si="1"/>
        <v>209862</v>
      </c>
      <c r="K279" s="59">
        <f t="shared" si="1"/>
        <v>7.9349268920745564E-2</v>
      </c>
      <c r="L279" s="59">
        <f t="shared" si="1"/>
        <v>7.4596670550955757E-2</v>
      </c>
      <c r="M279" s="57">
        <f t="shared" si="1"/>
        <v>209862</v>
      </c>
      <c r="N279" s="59">
        <f t="shared" si="1"/>
        <v>7.9349268920745564E-2</v>
      </c>
      <c r="O279" s="59">
        <f t="shared" si="1"/>
        <v>7.4596670550955757E-2</v>
      </c>
      <c r="P279" s="59">
        <f t="shared" si="1"/>
        <v>-1.217467349501955E-2</v>
      </c>
      <c r="Q279" s="68"/>
      <c r="R279" s="62"/>
      <c r="S279" s="115"/>
      <c r="T279" s="68"/>
      <c r="U279" s="57">
        <f t="shared" si="6"/>
        <v>801320</v>
      </c>
      <c r="V279" s="57">
        <f t="shared" si="6"/>
        <v>804864</v>
      </c>
      <c r="W279" s="68"/>
      <c r="X279" s="57">
        <f t="shared" si="6"/>
        <v>196415.9393906722</v>
      </c>
      <c r="Y279" s="57">
        <f t="shared" si="6"/>
        <v>196450.02432162888</v>
      </c>
      <c r="Z279" s="57">
        <f t="shared" si="6"/>
        <v>212448.49101258785</v>
      </c>
      <c r="AA279" s="57">
        <f t="shared" si="6"/>
        <v>720820.03294215887</v>
      </c>
    </row>
    <row r="280" spans="1:27" x14ac:dyDescent="0.2">
      <c r="A280" s="78" t="s">
        <v>355</v>
      </c>
      <c r="B280" s="79" t="s">
        <v>356</v>
      </c>
      <c r="D280" s="57">
        <f t="shared" si="1"/>
        <v>663455</v>
      </c>
      <c r="E280" s="58">
        <f t="shared" si="1"/>
        <v>10831</v>
      </c>
      <c r="F280" s="58">
        <f t="shared" si="1"/>
        <v>674286</v>
      </c>
      <c r="G280" s="59">
        <f t="shared" si="1"/>
        <v>6.5076359454985244E-3</v>
      </c>
      <c r="H280" s="68"/>
      <c r="I280" s="59">
        <f t="shared" si="1"/>
        <v>1.9592405502202759E-2</v>
      </c>
      <c r="J280" s="57">
        <f t="shared" si="1"/>
        <v>734600</v>
      </c>
      <c r="K280" s="59">
        <f t="shared" si="1"/>
        <v>8.9449386589444124E-2</v>
      </c>
      <c r="L280" s="59">
        <f t="shared" si="1"/>
        <v>7.4610996532995078E-2</v>
      </c>
      <c r="M280" s="57">
        <f t="shared" si="1"/>
        <v>734600</v>
      </c>
      <c r="N280" s="59">
        <f t="shared" si="1"/>
        <v>8.9449386589444124E-2</v>
      </c>
      <c r="O280" s="59">
        <f t="shared" si="1"/>
        <v>7.4610996532995078E-2</v>
      </c>
      <c r="P280" s="59">
        <f t="shared" si="1"/>
        <v>1.315597164506066E-2</v>
      </c>
      <c r="Q280" s="68"/>
      <c r="R280" s="62"/>
      <c r="S280" s="115"/>
      <c r="T280" s="68"/>
      <c r="U280" s="57">
        <f t="shared" si="6"/>
        <v>2178718</v>
      </c>
      <c r="V280" s="57">
        <f t="shared" si="6"/>
        <v>2208802</v>
      </c>
      <c r="W280" s="68"/>
      <c r="X280" s="57">
        <f t="shared" si="6"/>
        <v>669925.93533092481</v>
      </c>
      <c r="Y280" s="57">
        <f t="shared" si="6"/>
        <v>670460.27624958428</v>
      </c>
      <c r="Z280" s="57">
        <f t="shared" si="6"/>
        <v>725061.11651025503</v>
      </c>
      <c r="AA280" s="57">
        <f t="shared" si="6"/>
        <v>2460071.9703724957</v>
      </c>
    </row>
    <row r="281" spans="1:27" x14ac:dyDescent="0.2">
      <c r="A281" s="78" t="s">
        <v>429</v>
      </c>
      <c r="B281" s="79" t="s">
        <v>430</v>
      </c>
      <c r="D281" s="57">
        <f t="shared" si="1"/>
        <v>190221</v>
      </c>
      <c r="E281" s="58">
        <f t="shared" si="1"/>
        <v>-3206</v>
      </c>
      <c r="F281" s="58">
        <f t="shared" si="1"/>
        <v>187015</v>
      </c>
      <c r="G281" s="59">
        <f t="shared" si="1"/>
        <v>-2.247044565824452E-2</v>
      </c>
      <c r="H281" s="68"/>
      <c r="I281" s="59">
        <f t="shared" si="1"/>
        <v>-1.6437060343473364E-2</v>
      </c>
      <c r="J281" s="57">
        <f t="shared" si="1"/>
        <v>201835</v>
      </c>
      <c r="K281" s="59">
        <f t="shared" si="1"/>
        <v>7.924637088635178E-2</v>
      </c>
      <c r="L281" s="59">
        <f t="shared" si="1"/>
        <v>7.4623844725542066E-2</v>
      </c>
      <c r="M281" s="57">
        <f t="shared" si="1"/>
        <v>201835</v>
      </c>
      <c r="N281" s="59">
        <f t="shared" si="1"/>
        <v>7.924637088635178E-2</v>
      </c>
      <c r="O281" s="59">
        <f t="shared" si="1"/>
        <v>7.4623844725542066E-2</v>
      </c>
      <c r="P281" s="59">
        <f t="shared" si="1"/>
        <v>-2.2634363748657682E-2</v>
      </c>
      <c r="Q281" s="68"/>
      <c r="R281" s="62"/>
      <c r="S281" s="115"/>
      <c r="T281" s="68"/>
      <c r="U281" s="57">
        <f t="shared" si="6"/>
        <v>784382</v>
      </c>
      <c r="V281" s="57">
        <f t="shared" si="6"/>
        <v>787757</v>
      </c>
      <c r="W281" s="68"/>
      <c r="X281" s="57">
        <f t="shared" si="6"/>
        <v>191313.66229590843</v>
      </c>
      <c r="Y281" s="57">
        <f t="shared" si="6"/>
        <v>190957.9966592156</v>
      </c>
      <c r="Z281" s="57">
        <f t="shared" si="6"/>
        <v>206509.20445098961</v>
      </c>
      <c r="AA281" s="57">
        <f t="shared" si="6"/>
        <v>700668.52838414116</v>
      </c>
    </row>
    <row r="282" spans="1:27" x14ac:dyDescent="0.2">
      <c r="A282" s="78" t="s">
        <v>497</v>
      </c>
      <c r="B282" s="79" t="s">
        <v>498</v>
      </c>
      <c r="D282" s="57">
        <f t="shared" si="1"/>
        <v>156408</v>
      </c>
      <c r="E282" s="58">
        <f t="shared" si="1"/>
        <v>1867</v>
      </c>
      <c r="F282" s="58">
        <f t="shared" si="1"/>
        <v>158275</v>
      </c>
      <c r="G282" s="59">
        <f t="shared" si="1"/>
        <v>-1.1058270862990827E-2</v>
      </c>
      <c r="H282" s="68"/>
      <c r="I282" s="59">
        <f t="shared" si="1"/>
        <v>-6.6950954312411382E-3</v>
      </c>
      <c r="J282" s="57">
        <f t="shared" si="1"/>
        <v>171294</v>
      </c>
      <c r="K282" s="59">
        <f t="shared" si="1"/>
        <v>8.2255939345736051E-2</v>
      </c>
      <c r="L282" s="59">
        <f t="shared" si="1"/>
        <v>7.4593814729341235E-2</v>
      </c>
      <c r="M282" s="57">
        <f t="shared" si="1"/>
        <v>171294</v>
      </c>
      <c r="N282" s="59">
        <f t="shared" si="1"/>
        <v>8.2255939345736051E-2</v>
      </c>
      <c r="O282" s="59">
        <f t="shared" si="1"/>
        <v>7.4593814729341235E-2</v>
      </c>
      <c r="P282" s="59">
        <f t="shared" si="1"/>
        <v>-1.2981364371975723E-2</v>
      </c>
      <c r="Q282" s="68"/>
      <c r="R282" s="62"/>
      <c r="S282" s="115"/>
      <c r="T282" s="68"/>
      <c r="U282" s="57">
        <f t="shared" si="6"/>
        <v>647167</v>
      </c>
      <c r="V282" s="57">
        <f t="shared" si="6"/>
        <v>651781</v>
      </c>
      <c r="W282" s="68"/>
      <c r="X282" s="57">
        <f t="shared" si="6"/>
        <v>160044.76401982809</v>
      </c>
      <c r="Y282" s="57">
        <f t="shared" si="6"/>
        <v>160477.90076540763</v>
      </c>
      <c r="Z282" s="57">
        <f t="shared" si="6"/>
        <v>173546.8752228861</v>
      </c>
      <c r="AA282" s="57">
        <f t="shared" si="6"/>
        <v>588830.09109138546</v>
      </c>
    </row>
    <row r="283" spans="1:27" x14ac:dyDescent="0.2">
      <c r="A283" s="78" t="s">
        <v>131</v>
      </c>
      <c r="B283" s="79" t="s">
        <v>132</v>
      </c>
      <c r="D283" s="57">
        <f t="shared" si="1"/>
        <v>987072</v>
      </c>
      <c r="E283" s="58">
        <f t="shared" si="1"/>
        <v>-29974</v>
      </c>
      <c r="F283" s="58">
        <f t="shared" si="1"/>
        <v>957098</v>
      </c>
      <c r="G283" s="59">
        <f t="shared" si="1"/>
        <v>5.6867839276562249E-2</v>
      </c>
      <c r="H283" s="68"/>
      <c r="I283" s="59">
        <f t="shared" si="1"/>
        <v>6.3465650174385324E-2</v>
      </c>
      <c r="J283" s="57">
        <f t="shared" si="1"/>
        <v>1034818</v>
      </c>
      <c r="K283" s="59">
        <f t="shared" si="1"/>
        <v>8.1203749215436494E-2</v>
      </c>
      <c r="L283" s="59">
        <f t="shared" si="1"/>
        <v>7.4836714943793181E-2</v>
      </c>
      <c r="M283" s="57">
        <f t="shared" si="1"/>
        <v>1034818</v>
      </c>
      <c r="N283" s="59">
        <f t="shared" si="1"/>
        <v>8.1203749215436494E-2</v>
      </c>
      <c r="O283" s="59">
        <f t="shared" si="1"/>
        <v>7.4836714943793181E-2</v>
      </c>
      <c r="P283" s="59">
        <f t="shared" si="1"/>
        <v>5.6974222652746542E-2</v>
      </c>
      <c r="Q283" s="68"/>
      <c r="R283" s="62"/>
      <c r="S283" s="115"/>
      <c r="T283" s="68"/>
      <c r="U283" s="57">
        <f t="shared" si="6"/>
        <v>3046512</v>
      </c>
      <c r="V283" s="57">
        <f t="shared" si="6"/>
        <v>3064559</v>
      </c>
      <c r="W283" s="68"/>
      <c r="X283" s="57">
        <f t="shared" si="6"/>
        <v>905598.61356967059</v>
      </c>
      <c r="Y283" s="57">
        <f t="shared" si="6"/>
        <v>905311.45310408971</v>
      </c>
      <c r="Z283" s="57">
        <f t="shared" si="6"/>
        <v>979038.06717524305</v>
      </c>
      <c r="AA283" s="57">
        <f t="shared" si="6"/>
        <v>3321794.6075741816</v>
      </c>
    </row>
    <row r="284" spans="1:27" x14ac:dyDescent="0.2">
      <c r="A284" s="78" t="s">
        <v>453</v>
      </c>
      <c r="B284" s="79" t="s">
        <v>454</v>
      </c>
      <c r="D284" s="57">
        <f t="shared" si="1"/>
        <v>479130</v>
      </c>
      <c r="E284" s="58">
        <f t="shared" si="1"/>
        <v>19669</v>
      </c>
      <c r="F284" s="58">
        <f t="shared" si="1"/>
        <v>498799</v>
      </c>
      <c r="G284" s="59">
        <f t="shared" si="1"/>
        <v>6.3942927211738887E-2</v>
      </c>
      <c r="H284" s="68"/>
      <c r="I284" s="59">
        <f t="shared" si="1"/>
        <v>6.9234267794699988E-2</v>
      </c>
      <c r="J284" s="57">
        <f t="shared" si="1"/>
        <v>538841</v>
      </c>
      <c r="K284" s="59">
        <f t="shared" si="1"/>
        <v>8.0277012940611403E-2</v>
      </c>
      <c r="L284" s="59">
        <f t="shared" si="1"/>
        <v>7.4631402621162302E-2</v>
      </c>
      <c r="M284" s="57">
        <f t="shared" si="1"/>
        <v>538841</v>
      </c>
      <c r="N284" s="59">
        <f t="shared" si="1"/>
        <v>8.0277012940611403E-2</v>
      </c>
      <c r="O284" s="59">
        <f t="shared" si="1"/>
        <v>7.4631402621162302E-2</v>
      </c>
      <c r="P284" s="59">
        <f t="shared" si="1"/>
        <v>6.2504632992824494E-2</v>
      </c>
      <c r="Q284" s="68"/>
      <c r="R284" s="62"/>
      <c r="S284" s="115"/>
      <c r="T284" s="68"/>
      <c r="U284" s="57">
        <f t="shared" si="6"/>
        <v>1870919</v>
      </c>
      <c r="V284" s="57">
        <f t="shared" si="6"/>
        <v>1880748</v>
      </c>
      <c r="W284" s="68"/>
      <c r="X284" s="57">
        <f t="shared" si="6"/>
        <v>468821.11853330198</v>
      </c>
      <c r="Y284" s="57">
        <f t="shared" si="6"/>
        <v>468951.83242778806</v>
      </c>
      <c r="Z284" s="57">
        <f t="shared" si="6"/>
        <v>507142.2592127549</v>
      </c>
      <c r="AA284" s="57">
        <f t="shared" si="6"/>
        <v>1720691.4403098258</v>
      </c>
    </row>
    <row r="285" spans="1:27" x14ac:dyDescent="0.2">
      <c r="A285" s="78" t="s">
        <v>109</v>
      </c>
      <c r="B285" s="79" t="s">
        <v>110</v>
      </c>
      <c r="D285" s="57">
        <f t="shared" si="1"/>
        <v>436804</v>
      </c>
      <c r="E285" s="58">
        <f t="shared" si="1"/>
        <v>52561</v>
      </c>
      <c r="F285" s="58">
        <f t="shared" si="1"/>
        <v>489365</v>
      </c>
      <c r="G285" s="59">
        <f t="shared" si="1"/>
        <v>-3.8315437941563002E-2</v>
      </c>
      <c r="H285" s="68"/>
      <c r="I285" s="59">
        <f t="shared" si="1"/>
        <v>-3.5709007501506407E-2</v>
      </c>
      <c r="J285" s="57">
        <f t="shared" si="1"/>
        <v>526683</v>
      </c>
      <c r="K285" s="59">
        <f t="shared" si="1"/>
        <v>7.6257471489339812E-2</v>
      </c>
      <c r="L285" s="59">
        <f t="shared" si="1"/>
        <v>7.4423891484540317E-2</v>
      </c>
      <c r="M285" s="57">
        <f t="shared" si="1"/>
        <v>526683</v>
      </c>
      <c r="N285" s="59">
        <f t="shared" si="1"/>
        <v>7.6257471489339812E-2</v>
      </c>
      <c r="O285" s="59">
        <f t="shared" si="1"/>
        <v>7.4423891484540317E-2</v>
      </c>
      <c r="P285" s="59">
        <f t="shared" si="1"/>
        <v>-4.1963174137781722E-2</v>
      </c>
      <c r="Q285" s="68"/>
      <c r="R285" s="62"/>
      <c r="S285" s="115"/>
      <c r="T285" s="68"/>
      <c r="U285" s="57">
        <f t="shared" si="6"/>
        <v>1760720</v>
      </c>
      <c r="V285" s="57">
        <f t="shared" si="6"/>
        <v>1763725</v>
      </c>
      <c r="W285" s="68"/>
      <c r="X285" s="57">
        <f t="shared" si="6"/>
        <v>508862.53473842866</v>
      </c>
      <c r="Y285" s="57">
        <f t="shared" si="6"/>
        <v>508353.16716507042</v>
      </c>
      <c r="Z285" s="57">
        <f t="shared" si="6"/>
        <v>549752.35375320097</v>
      </c>
      <c r="AA285" s="57">
        <f t="shared" si="6"/>
        <v>1865263.941643775</v>
      </c>
    </row>
    <row r="286" spans="1:27" x14ac:dyDescent="0.2">
      <c r="A286" s="78" t="s">
        <v>247</v>
      </c>
      <c r="B286" s="79" t="s">
        <v>248</v>
      </c>
      <c r="D286" s="57">
        <f t="shared" si="1"/>
        <v>189918</v>
      </c>
      <c r="E286" s="58">
        <f t="shared" si="1"/>
        <v>7865</v>
      </c>
      <c r="F286" s="58">
        <f t="shared" si="1"/>
        <v>197783</v>
      </c>
      <c r="G286" s="59">
        <f t="shared" si="1"/>
        <v>-1.5481035542705301E-2</v>
      </c>
      <c r="H286" s="68"/>
      <c r="I286" s="59">
        <f t="shared" si="1"/>
        <v>-1.278361816998641E-2</v>
      </c>
      <c r="J286" s="57">
        <f t="shared" si="1"/>
        <v>213543</v>
      </c>
      <c r="K286" s="59">
        <f t="shared" si="1"/>
        <v>7.9682507824228033E-2</v>
      </c>
      <c r="L286" s="59">
        <f t="shared" si="1"/>
        <v>7.4596251896684951E-2</v>
      </c>
      <c r="M286" s="57">
        <f t="shared" si="1"/>
        <v>213543</v>
      </c>
      <c r="N286" s="59">
        <f t="shared" si="1"/>
        <v>7.9682507824228033E-2</v>
      </c>
      <c r="O286" s="59">
        <f t="shared" si="1"/>
        <v>7.4596251896684951E-2</v>
      </c>
      <c r="P286" s="59">
        <f t="shared" si="1"/>
        <v>-1.9029130217011581E-2</v>
      </c>
      <c r="Q286" s="68"/>
      <c r="R286" s="62"/>
      <c r="S286" s="115"/>
      <c r="T286" s="68"/>
      <c r="U286" s="57">
        <f t="shared" si="6"/>
        <v>793392</v>
      </c>
      <c r="V286" s="57">
        <f t="shared" si="6"/>
        <v>797147</v>
      </c>
      <c r="W286" s="68"/>
      <c r="X286" s="57">
        <f t="shared" si="6"/>
        <v>200893.17757082506</v>
      </c>
      <c r="Y286" s="57">
        <f t="shared" si="6"/>
        <v>201292.53296076678</v>
      </c>
      <c r="Z286" s="57">
        <f t="shared" si="6"/>
        <v>217685.3631211702</v>
      </c>
      <c r="AA286" s="57">
        <f t="shared" si="6"/>
        <v>738588.30377256242</v>
      </c>
    </row>
    <row r="287" spans="1:27" x14ac:dyDescent="0.2">
      <c r="A287" s="78" t="s">
        <v>295</v>
      </c>
      <c r="B287" s="79" t="s">
        <v>296</v>
      </c>
      <c r="D287" s="57">
        <f t="shared" si="1"/>
        <v>368197</v>
      </c>
      <c r="E287" s="58">
        <f t="shared" si="1"/>
        <v>43909</v>
      </c>
      <c r="F287" s="58">
        <f t="shared" si="1"/>
        <v>412106</v>
      </c>
      <c r="G287" s="59">
        <f t="shared" si="1"/>
        <v>1.2449738760307527E-2</v>
      </c>
      <c r="H287" s="68"/>
      <c r="I287" s="59">
        <f t="shared" si="1"/>
        <v>2.3375286787805205E-2</v>
      </c>
      <c r="J287" s="57">
        <f t="shared" si="1"/>
        <v>446447</v>
      </c>
      <c r="K287" s="59">
        <f t="shared" si="1"/>
        <v>8.333171329294875E-2</v>
      </c>
      <c r="L287" s="59">
        <f t="shared" si="1"/>
        <v>7.4591965930691284E-2</v>
      </c>
      <c r="M287" s="57">
        <f t="shared" si="1"/>
        <v>446447</v>
      </c>
      <c r="N287" s="59">
        <f t="shared" si="1"/>
        <v>8.333171329294875E-2</v>
      </c>
      <c r="O287" s="59">
        <f t="shared" si="1"/>
        <v>7.4591965930691284E-2</v>
      </c>
      <c r="P287" s="59">
        <f t="shared" si="1"/>
        <v>1.6896963693340927E-2</v>
      </c>
      <c r="Q287" s="68"/>
      <c r="R287" s="62"/>
      <c r="S287" s="115"/>
      <c r="T287" s="68"/>
      <c r="U287" s="57">
        <f t="shared" si="6"/>
        <v>1558017</v>
      </c>
      <c r="V287" s="57">
        <f t="shared" si="6"/>
        <v>1570689</v>
      </c>
      <c r="W287" s="68"/>
      <c r="X287" s="57">
        <f t="shared" si="6"/>
        <v>407038.02230535512</v>
      </c>
      <c r="Y287" s="57">
        <f t="shared" si="6"/>
        <v>405967.61903986323</v>
      </c>
      <c r="Z287" s="57">
        <f t="shared" si="6"/>
        <v>439028.74719825806</v>
      </c>
      <c r="AA287" s="57">
        <f t="shared" si="6"/>
        <v>1489587.9679336129</v>
      </c>
    </row>
    <row r="288" spans="1:27" x14ac:dyDescent="0.2">
      <c r="A288" s="78" t="s">
        <v>77</v>
      </c>
      <c r="B288" s="79" t="s">
        <v>78</v>
      </c>
      <c r="D288" s="57">
        <f t="shared" si="1"/>
        <v>340317</v>
      </c>
      <c r="E288" s="58">
        <f t="shared" si="1"/>
        <v>23784</v>
      </c>
      <c r="F288" s="58">
        <f t="shared" si="1"/>
        <v>364101</v>
      </c>
      <c r="G288" s="59">
        <f t="shared" si="1"/>
        <v>-4.6252642521002474E-2</v>
      </c>
      <c r="H288" s="68"/>
      <c r="I288" s="59">
        <f t="shared" si="1"/>
        <v>-4.4068612763446979E-2</v>
      </c>
      <c r="J288" s="57">
        <f t="shared" si="1"/>
        <v>392165</v>
      </c>
      <c r="K288" s="59">
        <f t="shared" si="1"/>
        <v>7.7076480346220277E-2</v>
      </c>
      <c r="L288" s="59">
        <f t="shared" si="1"/>
        <v>7.4468742693369894E-2</v>
      </c>
      <c r="M288" s="57">
        <f t="shared" si="1"/>
        <v>392165</v>
      </c>
      <c r="N288" s="59">
        <f t="shared" si="1"/>
        <v>7.7076480346220277E-2</v>
      </c>
      <c r="O288" s="59">
        <f t="shared" si="1"/>
        <v>7.4468742693369894E-2</v>
      </c>
      <c r="P288" s="59">
        <f t="shared" si="1"/>
        <v>-5.0228914954359216E-2</v>
      </c>
      <c r="Q288" s="68"/>
      <c r="R288" s="62"/>
      <c r="S288" s="115"/>
      <c r="T288" s="68"/>
      <c r="U288" s="57">
        <f t="shared" si="6"/>
        <v>1427825</v>
      </c>
      <c r="V288" s="57">
        <f t="shared" si="6"/>
        <v>1431290</v>
      </c>
      <c r="W288" s="68"/>
      <c r="X288" s="57">
        <f t="shared" si="6"/>
        <v>381758.69808360271</v>
      </c>
      <c r="Y288" s="57">
        <f t="shared" si="6"/>
        <v>381810.90088984248</v>
      </c>
      <c r="Z288" s="57">
        <f t="shared" si="6"/>
        <v>412904.75797244837</v>
      </c>
      <c r="AA288" s="57">
        <f t="shared" si="6"/>
        <v>1400951.4486315621</v>
      </c>
    </row>
    <row r="289" spans="1:27" x14ac:dyDescent="0.2">
      <c r="A289" s="78" t="s">
        <v>183</v>
      </c>
      <c r="B289" s="79" t="s">
        <v>184</v>
      </c>
      <c r="D289" s="57">
        <f t="shared" si="1"/>
        <v>239732</v>
      </c>
      <c r="E289" s="58">
        <f t="shared" si="1"/>
        <v>6536</v>
      </c>
      <c r="F289" s="58">
        <f t="shared" si="1"/>
        <v>246268</v>
      </c>
      <c r="G289" s="59">
        <f t="shared" si="1"/>
        <v>-2.2720242869189167E-2</v>
      </c>
      <c r="H289" s="68"/>
      <c r="I289" s="59">
        <f t="shared" si="1"/>
        <v>-2.0178814178034798E-2</v>
      </c>
      <c r="J289" s="57">
        <f t="shared" si="1"/>
        <v>265677</v>
      </c>
      <c r="K289" s="59">
        <f t="shared" si="1"/>
        <v>7.881266012278032E-2</v>
      </c>
      <c r="L289" s="59">
        <f t="shared" si="1"/>
        <v>7.4596945844288776E-2</v>
      </c>
      <c r="M289" s="57">
        <f t="shared" si="1"/>
        <v>265677</v>
      </c>
      <c r="N289" s="59">
        <f t="shared" si="1"/>
        <v>7.881266012278032E-2</v>
      </c>
      <c r="O289" s="59">
        <f t="shared" si="1"/>
        <v>7.4596945844288776E-2</v>
      </c>
      <c r="P289" s="59">
        <f t="shared" si="1"/>
        <v>-2.6376912618210957E-2</v>
      </c>
      <c r="Q289" s="68"/>
      <c r="R289" s="62"/>
      <c r="S289" s="115"/>
      <c r="T289" s="68"/>
      <c r="U289" s="57">
        <f t="shared" si="6"/>
        <v>1049689</v>
      </c>
      <c r="V289" s="57">
        <f t="shared" si="6"/>
        <v>1053808</v>
      </c>
      <c r="W289" s="68"/>
      <c r="X289" s="57">
        <f t="shared" si="6"/>
        <v>251993.31579655071</v>
      </c>
      <c r="Y289" s="57">
        <f t="shared" si="6"/>
        <v>252325.72577284731</v>
      </c>
      <c r="Z289" s="57">
        <f t="shared" si="6"/>
        <v>272874.58919492475</v>
      </c>
      <c r="AA289" s="57">
        <f t="shared" si="6"/>
        <v>925840.75055119779</v>
      </c>
    </row>
    <row r="290" spans="1:27" x14ac:dyDescent="0.2">
      <c r="A290" s="78" t="s">
        <v>403</v>
      </c>
      <c r="B290" s="79" t="s">
        <v>404</v>
      </c>
      <c r="D290" s="57">
        <f t="shared" si="1"/>
        <v>499225</v>
      </c>
      <c r="E290" s="58">
        <f t="shared" si="1"/>
        <v>17240</v>
      </c>
      <c r="F290" s="58">
        <f t="shared" si="1"/>
        <v>516465</v>
      </c>
      <c r="G290" s="59">
        <f t="shared" si="1"/>
        <v>-5.0999990313445265E-2</v>
      </c>
      <c r="H290" s="68"/>
      <c r="I290" s="59">
        <f t="shared" si="1"/>
        <v>-4.208402870335759E-2</v>
      </c>
      <c r="J290" s="57">
        <f t="shared" si="1"/>
        <v>559557</v>
      </c>
      <c r="K290" s="59">
        <f t="shared" ref="K290:AA305" si="7">INDEX(K$8:K$248,MATCH($A290,$A$8:$A$248,0))</f>
        <v>8.3437329572911167E-2</v>
      </c>
      <c r="L290" s="59">
        <f t="shared" si="7"/>
        <v>7.4574112270806792E-2</v>
      </c>
      <c r="M290" s="57">
        <f t="shared" si="7"/>
        <v>559557</v>
      </c>
      <c r="N290" s="59">
        <f t="shared" si="7"/>
        <v>8.3437329572911167E-2</v>
      </c>
      <c r="O290" s="59">
        <f t="shared" si="7"/>
        <v>7.4574112270806792E-2</v>
      </c>
      <c r="P290" s="59">
        <f t="shared" si="7"/>
        <v>-4.8163785875860565E-2</v>
      </c>
      <c r="Q290" s="68"/>
      <c r="R290" s="62"/>
      <c r="S290" s="115"/>
      <c r="T290" s="68"/>
      <c r="U290" s="57">
        <f t="shared" si="7"/>
        <v>1886017</v>
      </c>
      <c r="V290" s="57">
        <f t="shared" si="7"/>
        <v>1901573</v>
      </c>
      <c r="W290" s="68"/>
      <c r="X290" s="57">
        <f t="shared" si="7"/>
        <v>544219.77847003797</v>
      </c>
      <c r="Y290" s="57">
        <f t="shared" si="7"/>
        <v>543601.37313742284</v>
      </c>
      <c r="Z290" s="57">
        <f t="shared" si="7"/>
        <v>587871.09767082473</v>
      </c>
      <c r="AA290" s="57">
        <f t="shared" si="7"/>
        <v>1994597.6644461988</v>
      </c>
    </row>
    <row r="291" spans="1:27" x14ac:dyDescent="0.2">
      <c r="A291" s="78" t="s">
        <v>215</v>
      </c>
      <c r="B291" s="79" t="s">
        <v>216</v>
      </c>
      <c r="D291" s="57">
        <f t="shared" ref="D291:P309" si="8">INDEX(D$8:D$248,MATCH($A291,$A$8:$A$248,0))</f>
        <v>255627</v>
      </c>
      <c r="E291" s="58">
        <f t="shared" si="8"/>
        <v>20347</v>
      </c>
      <c r="F291" s="58">
        <f t="shared" si="8"/>
        <v>275974</v>
      </c>
      <c r="G291" s="59">
        <f t="shared" si="8"/>
        <v>-4.7979650561827403E-2</v>
      </c>
      <c r="H291" s="68"/>
      <c r="I291" s="59">
        <f t="shared" si="8"/>
        <v>-4.2399438583452409E-2</v>
      </c>
      <c r="J291" s="57">
        <f t="shared" si="8"/>
        <v>298791</v>
      </c>
      <c r="K291" s="59">
        <f t="shared" si="8"/>
        <v>8.2679700665127864E-2</v>
      </c>
      <c r="L291" s="59">
        <f t="shared" si="8"/>
        <v>7.4585711607546346E-2</v>
      </c>
      <c r="M291" s="57">
        <f t="shared" si="8"/>
        <v>298791</v>
      </c>
      <c r="N291" s="59">
        <f t="shared" si="8"/>
        <v>8.2679700665127864E-2</v>
      </c>
      <c r="O291" s="59">
        <f t="shared" si="8"/>
        <v>7.4585711607546346E-2</v>
      </c>
      <c r="P291" s="59">
        <f t="shared" si="8"/>
        <v>-4.8466922817066882E-2</v>
      </c>
      <c r="Q291" s="68"/>
      <c r="R291" s="62"/>
      <c r="S291" s="115"/>
      <c r="T291" s="68"/>
      <c r="U291" s="57">
        <f t="shared" si="7"/>
        <v>1130655</v>
      </c>
      <c r="V291" s="57">
        <f t="shared" si="7"/>
        <v>1139171</v>
      </c>
      <c r="W291" s="68"/>
      <c r="X291" s="57">
        <f t="shared" si="7"/>
        <v>289882.02472913667</v>
      </c>
      <c r="Y291" s="57">
        <f t="shared" si="7"/>
        <v>290363.52372047585</v>
      </c>
      <c r="Z291" s="57">
        <f t="shared" si="7"/>
        <v>314010.10344757268</v>
      </c>
      <c r="AA291" s="57">
        <f t="shared" si="7"/>
        <v>1065410.1238019094</v>
      </c>
    </row>
    <row r="292" spans="1:27" x14ac:dyDescent="0.2">
      <c r="A292" s="78" t="s">
        <v>193</v>
      </c>
      <c r="B292" s="79" t="s">
        <v>194</v>
      </c>
      <c r="D292" s="57">
        <f t="shared" si="8"/>
        <v>180959</v>
      </c>
      <c r="E292" s="58">
        <f t="shared" si="8"/>
        <v>8252</v>
      </c>
      <c r="F292" s="58">
        <f t="shared" si="8"/>
        <v>189211</v>
      </c>
      <c r="G292" s="59">
        <f t="shared" si="8"/>
        <v>-6.6054146975997652E-2</v>
      </c>
      <c r="H292" s="68"/>
      <c r="I292" s="59">
        <f t="shared" si="8"/>
        <v>-6.1940632269287699E-2</v>
      </c>
      <c r="J292" s="57">
        <f t="shared" si="8"/>
        <v>204442</v>
      </c>
      <c r="K292" s="59">
        <f t="shared" si="8"/>
        <v>8.0495167248102684E-2</v>
      </c>
      <c r="L292" s="59">
        <f t="shared" si="8"/>
        <v>7.4514113299849472E-2</v>
      </c>
      <c r="M292" s="57">
        <f t="shared" si="8"/>
        <v>204442</v>
      </c>
      <c r="N292" s="59">
        <f t="shared" si="8"/>
        <v>8.0495167248102684E-2</v>
      </c>
      <c r="O292" s="59">
        <f t="shared" si="8"/>
        <v>7.4514113299849472E-2</v>
      </c>
      <c r="P292" s="59">
        <f t="shared" si="8"/>
        <v>-6.794640661472573E-2</v>
      </c>
      <c r="Q292" s="68"/>
      <c r="R292" s="62"/>
      <c r="S292" s="115"/>
      <c r="T292" s="68"/>
      <c r="U292" s="57">
        <f t="shared" si="7"/>
        <v>788776</v>
      </c>
      <c r="V292" s="57">
        <f t="shared" si="7"/>
        <v>793167</v>
      </c>
      <c r="W292" s="68"/>
      <c r="X292" s="57">
        <f t="shared" si="7"/>
        <v>202593.54045427602</v>
      </c>
      <c r="Y292" s="57">
        <f t="shared" si="7"/>
        <v>202827.88962232793</v>
      </c>
      <c r="Z292" s="57">
        <f t="shared" si="7"/>
        <v>219345.75592102431</v>
      </c>
      <c r="AA292" s="57">
        <f t="shared" si="7"/>
        <v>744221.87823093229</v>
      </c>
    </row>
    <row r="293" spans="1:27" x14ac:dyDescent="0.2">
      <c r="A293" s="78" t="s">
        <v>307</v>
      </c>
      <c r="B293" s="79" t="s">
        <v>308</v>
      </c>
      <c r="D293" s="57">
        <f t="shared" si="8"/>
        <v>266089</v>
      </c>
      <c r="E293" s="58">
        <f t="shared" si="8"/>
        <v>45104</v>
      </c>
      <c r="F293" s="58">
        <f t="shared" si="8"/>
        <v>311193</v>
      </c>
      <c r="G293" s="59">
        <f t="shared" si="8"/>
        <v>-1.4618400636597473E-2</v>
      </c>
      <c r="H293" s="68"/>
      <c r="I293" s="59">
        <f t="shared" si="8"/>
        <v>-5.8736468376978657E-3</v>
      </c>
      <c r="J293" s="57">
        <f t="shared" si="8"/>
        <v>336839</v>
      </c>
      <c r="K293" s="59">
        <f t="shared" si="8"/>
        <v>8.2413401547615228E-2</v>
      </c>
      <c r="L293" s="59">
        <f t="shared" si="8"/>
        <v>7.4641893068469356E-2</v>
      </c>
      <c r="M293" s="57">
        <f t="shared" si="8"/>
        <v>336839</v>
      </c>
      <c r="N293" s="59">
        <f t="shared" si="8"/>
        <v>8.2413401547615228E-2</v>
      </c>
      <c r="O293" s="59">
        <f t="shared" si="8"/>
        <v>7.4641893068469356E-2</v>
      </c>
      <c r="P293" s="59">
        <f t="shared" si="8"/>
        <v>-1.212091776774149E-2</v>
      </c>
      <c r="Q293" s="68"/>
      <c r="R293" s="62"/>
      <c r="S293" s="115"/>
      <c r="T293" s="68"/>
      <c r="U293" s="57">
        <f t="shared" si="7"/>
        <v>1220617</v>
      </c>
      <c r="V293" s="57">
        <f t="shared" si="7"/>
        <v>1229444</v>
      </c>
      <c r="W293" s="68"/>
      <c r="X293" s="57">
        <f t="shared" si="7"/>
        <v>315809.18762601481</v>
      </c>
      <c r="Y293" s="57">
        <f t="shared" si="7"/>
        <v>315294.95083554473</v>
      </c>
      <c r="Z293" s="57">
        <f t="shared" si="7"/>
        <v>340971.89226728294</v>
      </c>
      <c r="AA293" s="57">
        <f t="shared" si="7"/>
        <v>1156889.2273369471</v>
      </c>
    </row>
    <row r="294" spans="1:27" x14ac:dyDescent="0.2">
      <c r="A294" s="78" t="s">
        <v>271</v>
      </c>
      <c r="B294" s="79" t="s">
        <v>272</v>
      </c>
      <c r="D294" s="57">
        <f t="shared" si="8"/>
        <v>233612</v>
      </c>
      <c r="E294" s="58">
        <f t="shared" si="8"/>
        <v>20112</v>
      </c>
      <c r="F294" s="58">
        <f t="shared" si="8"/>
        <v>253724</v>
      </c>
      <c r="G294" s="59">
        <f t="shared" si="8"/>
        <v>-5.2244807775868041E-2</v>
      </c>
      <c r="H294" s="68"/>
      <c r="I294" s="59">
        <f t="shared" si="8"/>
        <v>-4.8515113647950359E-2</v>
      </c>
      <c r="J294" s="57">
        <f t="shared" si="8"/>
        <v>274119</v>
      </c>
      <c r="K294" s="59">
        <f t="shared" si="8"/>
        <v>8.0381742697175795E-2</v>
      </c>
      <c r="L294" s="59">
        <f t="shared" si="8"/>
        <v>7.4568989037923528E-2</v>
      </c>
      <c r="M294" s="57">
        <f t="shared" si="8"/>
        <v>274119</v>
      </c>
      <c r="N294" s="59">
        <f t="shared" si="8"/>
        <v>8.0381742697175795E-2</v>
      </c>
      <c r="O294" s="59">
        <f t="shared" si="8"/>
        <v>7.4568989037923528E-2</v>
      </c>
      <c r="P294" s="59">
        <f t="shared" si="8"/>
        <v>-5.4558561224210322E-2</v>
      </c>
      <c r="Q294" s="68"/>
      <c r="R294" s="62"/>
      <c r="S294" s="115"/>
      <c r="T294" s="68"/>
      <c r="U294" s="57">
        <f t="shared" si="7"/>
        <v>1053514</v>
      </c>
      <c r="V294" s="57">
        <f t="shared" si="7"/>
        <v>1059213</v>
      </c>
      <c r="W294" s="68"/>
      <c r="X294" s="57">
        <f t="shared" si="7"/>
        <v>267710.7002179944</v>
      </c>
      <c r="Y294" s="57">
        <f t="shared" si="7"/>
        <v>268103.78266973834</v>
      </c>
      <c r="Z294" s="57">
        <f t="shared" si="7"/>
        <v>289937.57704860554</v>
      </c>
      <c r="AA294" s="57">
        <f t="shared" si="7"/>
        <v>983734.04698347556</v>
      </c>
    </row>
    <row r="295" spans="1:27" x14ac:dyDescent="0.2">
      <c r="A295" s="78" t="s">
        <v>339</v>
      </c>
      <c r="B295" s="79" t="s">
        <v>340</v>
      </c>
      <c r="D295" s="57">
        <f t="shared" si="8"/>
        <v>563288</v>
      </c>
      <c r="E295" s="58">
        <f t="shared" si="8"/>
        <v>-11811</v>
      </c>
      <c r="F295" s="58">
        <f t="shared" si="8"/>
        <v>551477</v>
      </c>
      <c r="G295" s="59">
        <f t="shared" si="8"/>
        <v>1.6563713131811486E-2</v>
      </c>
      <c r="H295" s="68"/>
      <c r="I295" s="59">
        <f t="shared" si="8"/>
        <v>2.903787720116302E-2</v>
      </c>
      <c r="J295" s="57">
        <f t="shared" si="8"/>
        <v>599505</v>
      </c>
      <c r="K295" s="59">
        <f t="shared" si="8"/>
        <v>8.709039811867525E-2</v>
      </c>
      <c r="L295" s="59">
        <f t="shared" si="8"/>
        <v>7.4645791816899232E-2</v>
      </c>
      <c r="M295" s="57">
        <f t="shared" si="8"/>
        <v>599505</v>
      </c>
      <c r="N295" s="59">
        <f t="shared" si="8"/>
        <v>8.709039811867525E-2</v>
      </c>
      <c r="O295" s="59">
        <f t="shared" si="8"/>
        <v>7.4645791816899232E-2</v>
      </c>
      <c r="P295" s="59">
        <f t="shared" si="8"/>
        <v>2.2574925738859886E-2</v>
      </c>
      <c r="Q295" s="68"/>
      <c r="R295" s="62"/>
      <c r="S295" s="115"/>
      <c r="T295" s="68"/>
      <c r="U295" s="57">
        <f t="shared" si="7"/>
        <v>1618624</v>
      </c>
      <c r="V295" s="57">
        <f t="shared" si="7"/>
        <v>1637368</v>
      </c>
      <c r="W295" s="68"/>
      <c r="X295" s="57">
        <f t="shared" si="7"/>
        <v>542491.01118926809</v>
      </c>
      <c r="Y295" s="57">
        <f t="shared" si="7"/>
        <v>542120.84482700622</v>
      </c>
      <c r="Z295" s="57">
        <f t="shared" si="7"/>
        <v>586269.998324894</v>
      </c>
      <c r="AA295" s="57">
        <f t="shared" si="7"/>
        <v>1989165.2677378168</v>
      </c>
    </row>
    <row r="296" spans="1:27" x14ac:dyDescent="0.2">
      <c r="A296" s="78" t="s">
        <v>327</v>
      </c>
      <c r="B296" s="79" t="s">
        <v>328</v>
      </c>
      <c r="D296" s="57">
        <f t="shared" si="8"/>
        <v>711642</v>
      </c>
      <c r="E296" s="58">
        <f t="shared" si="8"/>
        <v>-9596</v>
      </c>
      <c r="F296" s="58">
        <f t="shared" si="8"/>
        <v>702046</v>
      </c>
      <c r="G296" s="59">
        <f t="shared" si="8"/>
        <v>-4.5304201217117868E-3</v>
      </c>
      <c r="H296" s="68"/>
      <c r="I296" s="59">
        <f t="shared" si="8"/>
        <v>2.4446368193244972E-3</v>
      </c>
      <c r="J296" s="57">
        <f t="shared" si="8"/>
        <v>757859</v>
      </c>
      <c r="K296" s="59">
        <f t="shared" si="8"/>
        <v>7.950080338637755E-2</v>
      </c>
      <c r="L296" s="59">
        <f t="shared" si="8"/>
        <v>7.4469554643647795E-2</v>
      </c>
      <c r="M296" s="57">
        <f t="shared" si="8"/>
        <v>757859</v>
      </c>
      <c r="N296" s="59">
        <f t="shared" si="8"/>
        <v>7.950080338637755E-2</v>
      </c>
      <c r="O296" s="59">
        <f t="shared" si="8"/>
        <v>7.4469554643647795E-2</v>
      </c>
      <c r="P296" s="59">
        <f t="shared" si="8"/>
        <v>-4.0146577504527325E-3</v>
      </c>
      <c r="Q296" s="68"/>
      <c r="R296" s="62"/>
      <c r="S296" s="115"/>
      <c r="T296" s="68"/>
      <c r="U296" s="57">
        <f t="shared" si="7"/>
        <v>2436025</v>
      </c>
      <c r="V296" s="57">
        <f t="shared" si="7"/>
        <v>2447432</v>
      </c>
      <c r="W296" s="68"/>
      <c r="X296" s="57">
        <f t="shared" si="7"/>
        <v>705240.83252090088</v>
      </c>
      <c r="Y296" s="57">
        <f t="shared" si="7"/>
        <v>703613.07570466038</v>
      </c>
      <c r="Z296" s="57">
        <f t="shared" si="7"/>
        <v>760913.80851879646</v>
      </c>
      <c r="AA296" s="57">
        <f t="shared" si="7"/>
        <v>2581717.1678106398</v>
      </c>
    </row>
    <row r="297" spans="1:27" x14ac:dyDescent="0.2">
      <c r="A297" s="78" t="s">
        <v>253</v>
      </c>
      <c r="B297" s="79" t="s">
        <v>254</v>
      </c>
      <c r="D297" s="57">
        <f t="shared" si="8"/>
        <v>178138</v>
      </c>
      <c r="E297" s="58">
        <f t="shared" si="8"/>
        <v>11055</v>
      </c>
      <c r="F297" s="58">
        <f t="shared" si="8"/>
        <v>189193</v>
      </c>
      <c r="G297" s="59">
        <f t="shared" si="8"/>
        <v>-3.1081252567388362E-2</v>
      </c>
      <c r="H297" s="68"/>
      <c r="I297" s="59">
        <f t="shared" si="8"/>
        <v>-2.5665509380601637E-2</v>
      </c>
      <c r="J297" s="57">
        <f t="shared" si="8"/>
        <v>204960</v>
      </c>
      <c r="K297" s="59">
        <f t="shared" si="8"/>
        <v>8.3339433455828171E-2</v>
      </c>
      <c r="L297" s="59">
        <f t="shared" si="8"/>
        <v>7.4468012166153841E-2</v>
      </c>
      <c r="M297" s="57">
        <f t="shared" si="8"/>
        <v>204960</v>
      </c>
      <c r="N297" s="59">
        <f t="shared" si="8"/>
        <v>8.3339433455828171E-2</v>
      </c>
      <c r="O297" s="59">
        <f t="shared" si="8"/>
        <v>7.4468012166153841E-2</v>
      </c>
      <c r="P297" s="59">
        <f t="shared" si="8"/>
        <v>-3.1945064743833074E-2</v>
      </c>
      <c r="Q297" s="68"/>
      <c r="R297" s="62"/>
      <c r="S297" s="115"/>
      <c r="T297" s="68"/>
      <c r="U297" s="57">
        <f t="shared" si="7"/>
        <v>764633</v>
      </c>
      <c r="V297" s="57">
        <f t="shared" si="7"/>
        <v>770946</v>
      </c>
      <c r="W297" s="68"/>
      <c r="X297" s="57">
        <f t="shared" si="7"/>
        <v>195261.76094009686</v>
      </c>
      <c r="Y297" s="57">
        <f t="shared" si="7"/>
        <v>195779.64884859032</v>
      </c>
      <c r="Z297" s="57">
        <f t="shared" si="7"/>
        <v>211723.52160547939</v>
      </c>
      <c r="AA297" s="57">
        <f t="shared" si="7"/>
        <v>718360.27213414724</v>
      </c>
    </row>
    <row r="298" spans="1:27" x14ac:dyDescent="0.2">
      <c r="A298" s="78" t="s">
        <v>207</v>
      </c>
      <c r="B298" s="79" t="s">
        <v>208</v>
      </c>
      <c r="D298" s="57">
        <f t="shared" si="8"/>
        <v>281466</v>
      </c>
      <c r="E298" s="58">
        <f t="shared" si="8"/>
        <v>21556</v>
      </c>
      <c r="F298" s="58">
        <f t="shared" si="8"/>
        <v>303022</v>
      </c>
      <c r="G298" s="59">
        <f t="shared" si="8"/>
        <v>-2.1177164630636902E-4</v>
      </c>
      <c r="H298" s="68"/>
      <c r="I298" s="59">
        <f t="shared" si="8"/>
        <v>4.8215696162972055E-3</v>
      </c>
      <c r="J298" s="57">
        <f t="shared" si="8"/>
        <v>327638</v>
      </c>
      <c r="K298" s="59">
        <f t="shared" si="8"/>
        <v>8.123619152956163E-2</v>
      </c>
      <c r="L298" s="59">
        <f t="shared" si="8"/>
        <v>7.4536249261609289E-2</v>
      </c>
      <c r="M298" s="57">
        <f t="shared" si="8"/>
        <v>327638</v>
      </c>
      <c r="N298" s="59">
        <f t="shared" si="8"/>
        <v>8.123619152956163E-2</v>
      </c>
      <c r="O298" s="59">
        <f t="shared" si="8"/>
        <v>7.4536249261609289E-2</v>
      </c>
      <c r="P298" s="59">
        <f t="shared" si="8"/>
        <v>-1.5910712948244976E-3</v>
      </c>
      <c r="Q298" s="68"/>
      <c r="R298" s="62"/>
      <c r="S298" s="115"/>
      <c r="T298" s="68"/>
      <c r="U298" s="57">
        <f t="shared" si="7"/>
        <v>1082036</v>
      </c>
      <c r="V298" s="57">
        <f t="shared" si="7"/>
        <v>1088783</v>
      </c>
      <c r="W298" s="68"/>
      <c r="X298" s="57">
        <f t="shared" si="7"/>
        <v>303085.85830061161</v>
      </c>
      <c r="Y298" s="57">
        <f t="shared" si="7"/>
        <v>303447.97676665598</v>
      </c>
      <c r="Z298" s="57">
        <f t="shared" si="7"/>
        <v>328160.12615683413</v>
      </c>
      <c r="AA298" s="57">
        <f t="shared" si="7"/>
        <v>1113419.9721505984</v>
      </c>
    </row>
    <row r="299" spans="1:27" x14ac:dyDescent="0.2">
      <c r="A299" s="78" t="s">
        <v>369</v>
      </c>
      <c r="B299" s="79" t="s">
        <v>370</v>
      </c>
      <c r="D299" s="57">
        <f t="shared" si="8"/>
        <v>700379</v>
      </c>
      <c r="E299" s="58">
        <f t="shared" si="8"/>
        <v>-11364</v>
      </c>
      <c r="F299" s="58">
        <f t="shared" si="8"/>
        <v>689015</v>
      </c>
      <c r="G299" s="59">
        <f t="shared" si="8"/>
        <v>4.6254337711999938E-2</v>
      </c>
      <c r="H299" s="68"/>
      <c r="I299" s="59">
        <f t="shared" si="8"/>
        <v>5.9128176262323251E-2</v>
      </c>
      <c r="J299" s="57">
        <f t="shared" si="8"/>
        <v>748338</v>
      </c>
      <c r="K299" s="59">
        <f t="shared" si="8"/>
        <v>8.6098221180867407E-2</v>
      </c>
      <c r="L299" s="59">
        <f t="shared" si="8"/>
        <v>7.4562624852582138E-2</v>
      </c>
      <c r="M299" s="57">
        <f t="shared" si="8"/>
        <v>748338</v>
      </c>
      <c r="N299" s="59">
        <f t="shared" si="8"/>
        <v>8.6098221180867407E-2</v>
      </c>
      <c r="O299" s="59">
        <f t="shared" si="8"/>
        <v>7.4562624852582138E-2</v>
      </c>
      <c r="P299" s="59">
        <f t="shared" si="8"/>
        <v>5.2394789104411643E-2</v>
      </c>
      <c r="Q299" s="68"/>
      <c r="R299" s="62"/>
      <c r="S299" s="115"/>
      <c r="T299" s="68"/>
      <c r="U299" s="57">
        <f t="shared" si="7"/>
        <v>1962067</v>
      </c>
      <c r="V299" s="57">
        <f t="shared" si="7"/>
        <v>1983130</v>
      </c>
      <c r="W299" s="68"/>
      <c r="X299" s="57">
        <f t="shared" si="7"/>
        <v>658554.04999706603</v>
      </c>
      <c r="Y299" s="57">
        <f t="shared" si="7"/>
        <v>657532.9881603918</v>
      </c>
      <c r="Z299" s="57">
        <f t="shared" si="7"/>
        <v>711081.05793343566</v>
      </c>
      <c r="AA299" s="57">
        <f t="shared" si="7"/>
        <v>2412638.7961670873</v>
      </c>
    </row>
    <row r="300" spans="1:27" x14ac:dyDescent="0.2">
      <c r="A300" s="78" t="s">
        <v>179</v>
      </c>
      <c r="B300" s="79" t="s">
        <v>180</v>
      </c>
      <c r="D300" s="57">
        <f t="shared" si="8"/>
        <v>128193</v>
      </c>
      <c r="E300" s="58">
        <f t="shared" si="8"/>
        <v>-4187</v>
      </c>
      <c r="F300" s="58">
        <f t="shared" si="8"/>
        <v>124006</v>
      </c>
      <c r="G300" s="59">
        <f t="shared" si="8"/>
        <v>-6.2559323437183512E-4</v>
      </c>
      <c r="H300" s="68"/>
      <c r="I300" s="59">
        <f t="shared" si="8"/>
        <v>1.0975324914439533E-3</v>
      </c>
      <c r="J300" s="57">
        <f t="shared" si="8"/>
        <v>133894</v>
      </c>
      <c r="K300" s="59">
        <f t="shared" si="8"/>
        <v>7.9735398486332043E-2</v>
      </c>
      <c r="L300" s="59">
        <f t="shared" si="8"/>
        <v>7.4638093299949748E-2</v>
      </c>
      <c r="M300" s="57">
        <f t="shared" si="8"/>
        <v>133894</v>
      </c>
      <c r="N300" s="59">
        <f t="shared" si="8"/>
        <v>7.9735398486332043E-2</v>
      </c>
      <c r="O300" s="59">
        <f t="shared" si="8"/>
        <v>7.4638093299949748E-2</v>
      </c>
      <c r="P300" s="59">
        <f t="shared" si="8"/>
        <v>-5.1970640809079205E-3</v>
      </c>
      <c r="Q300" s="68"/>
      <c r="R300" s="62"/>
      <c r="S300" s="115"/>
      <c r="T300" s="68"/>
      <c r="U300" s="57">
        <f t="shared" si="7"/>
        <v>496595</v>
      </c>
      <c r="V300" s="57">
        <f t="shared" si="7"/>
        <v>498950</v>
      </c>
      <c r="W300" s="68"/>
      <c r="X300" s="57">
        <f t="shared" si="7"/>
        <v>124083.93371452538</v>
      </c>
      <c r="Y300" s="57">
        <f t="shared" si="7"/>
        <v>124457.90720369184</v>
      </c>
      <c r="Z300" s="57">
        <f t="shared" si="7"/>
        <v>134593.49099758756</v>
      </c>
      <c r="AA300" s="57">
        <f t="shared" si="7"/>
        <v>456664.50325096835</v>
      </c>
    </row>
    <row r="301" spans="1:27" x14ac:dyDescent="0.2">
      <c r="A301" s="78" t="s">
        <v>477</v>
      </c>
      <c r="B301" s="79" t="s">
        <v>478</v>
      </c>
      <c r="D301" s="57">
        <f t="shared" si="8"/>
        <v>135483</v>
      </c>
      <c r="E301" s="58">
        <f t="shared" si="8"/>
        <v>861</v>
      </c>
      <c r="F301" s="58">
        <f t="shared" si="8"/>
        <v>136344</v>
      </c>
      <c r="G301" s="59">
        <f t="shared" si="8"/>
        <v>-6.019042977814737E-2</v>
      </c>
      <c r="H301" s="68"/>
      <c r="I301" s="59">
        <f t="shared" si="8"/>
        <v>-5.7620496432446378E-2</v>
      </c>
      <c r="J301" s="57">
        <f t="shared" si="8"/>
        <v>147412</v>
      </c>
      <c r="K301" s="59">
        <f t="shared" si="8"/>
        <v>8.1180111201854643E-2</v>
      </c>
      <c r="L301" s="59">
        <f t="shared" si="8"/>
        <v>7.459703594643452E-2</v>
      </c>
      <c r="M301" s="57">
        <f t="shared" si="8"/>
        <v>147412</v>
      </c>
      <c r="N301" s="59">
        <f t="shared" si="8"/>
        <v>8.1180111201854643E-2</v>
      </c>
      <c r="O301" s="59">
        <f t="shared" si="8"/>
        <v>7.459703594643452E-2</v>
      </c>
      <c r="P301" s="59">
        <f t="shared" si="8"/>
        <v>-6.35816698422218E-2</v>
      </c>
      <c r="Q301" s="68"/>
      <c r="R301" s="62"/>
      <c r="S301" s="115"/>
      <c r="T301" s="68"/>
      <c r="U301" s="57">
        <f t="shared" si="7"/>
        <v>575241</v>
      </c>
      <c r="V301" s="57">
        <f t="shared" si="7"/>
        <v>578765</v>
      </c>
      <c r="W301" s="68"/>
      <c r="X301" s="57">
        <f t="shared" si="7"/>
        <v>145075.78434524019</v>
      </c>
      <c r="Y301" s="57">
        <f t="shared" si="7"/>
        <v>145566.47600762791</v>
      </c>
      <c r="Z301" s="57">
        <f t="shared" si="7"/>
        <v>157421.09616239826</v>
      </c>
      <c r="AA301" s="57">
        <f t="shared" si="7"/>
        <v>534116.66602445906</v>
      </c>
    </row>
    <row r="302" spans="1:27" x14ac:dyDescent="0.2">
      <c r="A302" s="78" t="s">
        <v>383</v>
      </c>
      <c r="B302" s="79" t="s">
        <v>384</v>
      </c>
      <c r="D302" s="57">
        <f t="shared" si="8"/>
        <v>476640</v>
      </c>
      <c r="E302" s="58">
        <f t="shared" si="8"/>
        <v>-15208</v>
      </c>
      <c r="F302" s="58">
        <f t="shared" si="8"/>
        <v>461432</v>
      </c>
      <c r="G302" s="59">
        <f t="shared" si="8"/>
        <v>-2.2920002453311605E-2</v>
      </c>
      <c r="H302" s="68"/>
      <c r="I302" s="59">
        <f t="shared" si="8"/>
        <v>-1.3658423160193389E-2</v>
      </c>
      <c r="J302" s="57">
        <f t="shared" si="8"/>
        <v>499918</v>
      </c>
      <c r="K302" s="59">
        <f t="shared" si="8"/>
        <v>8.340452026171663E-2</v>
      </c>
      <c r="L302" s="59">
        <f t="shared" si="8"/>
        <v>7.4530839702936724E-2</v>
      </c>
      <c r="M302" s="57">
        <f t="shared" si="8"/>
        <v>499918</v>
      </c>
      <c r="N302" s="59">
        <f t="shared" si="8"/>
        <v>8.340452026171663E-2</v>
      </c>
      <c r="O302" s="59">
        <f t="shared" si="8"/>
        <v>7.4530839702936724E-2</v>
      </c>
      <c r="P302" s="59">
        <f t="shared" si="8"/>
        <v>-1.9958061023626517E-2</v>
      </c>
      <c r="Q302" s="68"/>
      <c r="R302" s="62"/>
      <c r="S302" s="115"/>
      <c r="T302" s="68"/>
      <c r="U302" s="57">
        <f t="shared" si="7"/>
        <v>1665225</v>
      </c>
      <c r="V302" s="57">
        <f t="shared" si="7"/>
        <v>1678977</v>
      </c>
      <c r="W302" s="68"/>
      <c r="X302" s="57">
        <f t="shared" si="7"/>
        <v>472256.56977604516</v>
      </c>
      <c r="Y302" s="57">
        <f t="shared" si="7"/>
        <v>471685.5256853553</v>
      </c>
      <c r="Z302" s="57">
        <f t="shared" si="7"/>
        <v>510098.57855894457</v>
      </c>
      <c r="AA302" s="57">
        <f t="shared" si="7"/>
        <v>1730721.9855885953</v>
      </c>
    </row>
    <row r="303" spans="1:27" x14ac:dyDescent="0.2">
      <c r="A303" s="78" t="s">
        <v>89</v>
      </c>
      <c r="B303" s="79" t="s">
        <v>90</v>
      </c>
      <c r="D303" s="57">
        <f t="shared" si="8"/>
        <v>445124</v>
      </c>
      <c r="E303" s="58">
        <f t="shared" si="8"/>
        <v>-1024</v>
      </c>
      <c r="F303" s="58">
        <f t="shared" si="8"/>
        <v>444100</v>
      </c>
      <c r="G303" s="59">
        <f t="shared" si="8"/>
        <v>-1.734857650333399E-2</v>
      </c>
      <c r="H303" s="68"/>
      <c r="I303" s="59">
        <f t="shared" si="8"/>
        <v>-1.2920764844435717E-2</v>
      </c>
      <c r="J303" s="57">
        <f t="shared" si="8"/>
        <v>479505</v>
      </c>
      <c r="K303" s="59">
        <f t="shared" si="8"/>
        <v>7.9722318821513261E-2</v>
      </c>
      <c r="L303" s="59">
        <f t="shared" si="8"/>
        <v>7.4747213220679454E-2</v>
      </c>
      <c r="M303" s="57">
        <f t="shared" si="8"/>
        <v>479505</v>
      </c>
      <c r="N303" s="59">
        <f t="shared" si="8"/>
        <v>7.9722318821513261E-2</v>
      </c>
      <c r="O303" s="59">
        <f t="shared" si="8"/>
        <v>7.4747213220679454E-2</v>
      </c>
      <c r="P303" s="59">
        <f t="shared" si="8"/>
        <v>-1.9027619741019075E-2</v>
      </c>
      <c r="Q303" s="68"/>
      <c r="R303" s="62"/>
      <c r="S303" s="115"/>
      <c r="T303" s="68"/>
      <c r="U303" s="57">
        <f t="shared" si="7"/>
        <v>1562800</v>
      </c>
      <c r="V303" s="57">
        <f t="shared" si="7"/>
        <v>1570034</v>
      </c>
      <c r="W303" s="68"/>
      <c r="X303" s="57">
        <f t="shared" si="7"/>
        <v>451940.82468800852</v>
      </c>
      <c r="Y303" s="57">
        <f t="shared" si="7"/>
        <v>451996.21339565702</v>
      </c>
      <c r="Z303" s="57">
        <f t="shared" si="7"/>
        <v>488805.81110082695</v>
      </c>
      <c r="AA303" s="57">
        <f t="shared" si="7"/>
        <v>1658477.3993011797</v>
      </c>
    </row>
    <row r="304" spans="1:27" x14ac:dyDescent="0.2">
      <c r="A304" s="78" t="s">
        <v>173</v>
      </c>
      <c r="B304" s="79" t="s">
        <v>174</v>
      </c>
      <c r="D304" s="57">
        <f t="shared" si="8"/>
        <v>307582</v>
      </c>
      <c r="E304" s="58">
        <f t="shared" si="8"/>
        <v>18134</v>
      </c>
      <c r="F304" s="58">
        <f t="shared" si="8"/>
        <v>325716</v>
      </c>
      <c r="G304" s="59">
        <f t="shared" si="8"/>
        <v>2.300359039180222E-2</v>
      </c>
      <c r="H304" s="68"/>
      <c r="I304" s="59">
        <f t="shared" si="8"/>
        <v>2.5697838403691886E-2</v>
      </c>
      <c r="J304" s="57">
        <f t="shared" si="8"/>
        <v>351023</v>
      </c>
      <c r="K304" s="59">
        <f t="shared" si="8"/>
        <v>7.7697991347032591E-2</v>
      </c>
      <c r="L304" s="59">
        <f t="shared" si="8"/>
        <v>7.4662239834794253E-2</v>
      </c>
      <c r="M304" s="57">
        <f t="shared" si="8"/>
        <v>351023</v>
      </c>
      <c r="N304" s="59">
        <f t="shared" si="8"/>
        <v>7.7697991347032591E-2</v>
      </c>
      <c r="O304" s="59">
        <f t="shared" si="8"/>
        <v>7.4662239834794253E-2</v>
      </c>
      <c r="P304" s="59">
        <f t="shared" si="8"/>
        <v>1.927146455769746E-2</v>
      </c>
      <c r="Q304" s="68"/>
      <c r="R304" s="62"/>
      <c r="S304" s="115"/>
      <c r="T304" s="68"/>
      <c r="U304" s="57">
        <f t="shared" si="7"/>
        <v>1151425</v>
      </c>
      <c r="V304" s="57">
        <f t="shared" si="7"/>
        <v>1154678</v>
      </c>
      <c r="W304" s="68"/>
      <c r="X304" s="57">
        <f t="shared" si="7"/>
        <v>318391.41000095237</v>
      </c>
      <c r="Y304" s="57">
        <f t="shared" si="7"/>
        <v>318452.11959944834</v>
      </c>
      <c r="Z304" s="57">
        <f t="shared" si="7"/>
        <v>344386.17405258457</v>
      </c>
      <c r="AA304" s="57">
        <f t="shared" si="7"/>
        <v>1168473.6010231276</v>
      </c>
    </row>
    <row r="305" spans="1:30" x14ac:dyDescent="0.2">
      <c r="A305" s="78" t="s">
        <v>279</v>
      </c>
      <c r="B305" s="79" t="s">
        <v>280</v>
      </c>
      <c r="D305" s="57">
        <f t="shared" si="8"/>
        <v>234514</v>
      </c>
      <c r="E305" s="58">
        <f t="shared" si="8"/>
        <v>15206</v>
      </c>
      <c r="F305" s="58">
        <f t="shared" si="8"/>
        <v>249720</v>
      </c>
      <c r="G305" s="59">
        <f t="shared" si="8"/>
        <v>-1.1827912982457223E-2</v>
      </c>
      <c r="H305" s="68"/>
      <c r="I305" s="59">
        <f t="shared" si="8"/>
        <v>-6.3525660812142615E-3</v>
      </c>
      <c r="J305" s="57">
        <f t="shared" si="8"/>
        <v>270213</v>
      </c>
      <c r="K305" s="59">
        <f t="shared" si="8"/>
        <v>8.2061968197987278E-2</v>
      </c>
      <c r="L305" s="59">
        <f t="shared" si="8"/>
        <v>7.4665126900170797E-2</v>
      </c>
      <c r="M305" s="57">
        <f t="shared" si="8"/>
        <v>270213</v>
      </c>
      <c r="N305" s="59">
        <f t="shared" si="8"/>
        <v>8.2061968197987278E-2</v>
      </c>
      <c r="O305" s="59">
        <f t="shared" si="8"/>
        <v>7.4665126900170797E-2</v>
      </c>
      <c r="P305" s="59">
        <f t="shared" si="8"/>
        <v>-1.2575479671010803E-2</v>
      </c>
      <c r="Q305" s="68"/>
      <c r="R305" s="62"/>
      <c r="S305" s="115"/>
      <c r="T305" s="68"/>
      <c r="U305" s="57">
        <f t="shared" si="7"/>
        <v>1010466</v>
      </c>
      <c r="V305" s="57">
        <f t="shared" si="7"/>
        <v>1017421</v>
      </c>
      <c r="W305" s="68"/>
      <c r="X305" s="57">
        <f t="shared" si="7"/>
        <v>252709.47416734195</v>
      </c>
      <c r="Y305" s="57">
        <f t="shared" si="7"/>
        <v>253046.75225542189</v>
      </c>
      <c r="Z305" s="57">
        <f t="shared" si="7"/>
        <v>273654.33452064841</v>
      </c>
      <c r="AA305" s="57">
        <f t="shared" si="7"/>
        <v>928486.3614882098</v>
      </c>
    </row>
    <row r="306" spans="1:30" x14ac:dyDescent="0.2">
      <c r="A306" s="78" t="s">
        <v>437</v>
      </c>
      <c r="B306" s="79" t="s">
        <v>438</v>
      </c>
      <c r="D306" s="57">
        <f t="shared" si="8"/>
        <v>237802</v>
      </c>
      <c r="E306" s="58">
        <f t="shared" si="8"/>
        <v>-17213</v>
      </c>
      <c r="F306" s="58">
        <f t="shared" si="8"/>
        <v>220589</v>
      </c>
      <c r="G306" s="59">
        <f t="shared" si="8"/>
        <v>3.0895271288641668E-2</v>
      </c>
      <c r="H306" s="68"/>
      <c r="I306" s="59">
        <f t="shared" si="8"/>
        <v>4.0144992965924331E-2</v>
      </c>
      <c r="J306" s="57">
        <f t="shared" si="8"/>
        <v>238349</v>
      </c>
      <c r="K306" s="59">
        <f t="shared" si="8"/>
        <v>8.051255442921379E-2</v>
      </c>
      <c r="L306" s="59">
        <f t="shared" si="8"/>
        <v>7.4598599892592654E-2</v>
      </c>
      <c r="M306" s="57">
        <f t="shared" si="8"/>
        <v>238349</v>
      </c>
      <c r="N306" s="59">
        <f t="shared" si="8"/>
        <v>8.051255442921379E-2</v>
      </c>
      <c r="O306" s="59">
        <f t="shared" si="8"/>
        <v>7.4598599892592654E-2</v>
      </c>
      <c r="P306" s="59">
        <f t="shared" si="8"/>
        <v>3.3566892428069428E-2</v>
      </c>
      <c r="Q306" s="68"/>
      <c r="R306" s="62"/>
      <c r="S306" s="115"/>
      <c r="T306" s="68"/>
      <c r="U306" s="57">
        <f t="shared" ref="U306:AA308" si="9">INDEX(U$8:U$248,MATCH($A306,$A$8:$A$248,0))</f>
        <v>905437</v>
      </c>
      <c r="V306" s="57">
        <f t="shared" si="9"/>
        <v>910420</v>
      </c>
      <c r="W306" s="68"/>
      <c r="X306" s="57">
        <f t="shared" si="9"/>
        <v>213977.92382533476</v>
      </c>
      <c r="Y306" s="57">
        <f t="shared" si="9"/>
        <v>213242.21302177204</v>
      </c>
      <c r="Z306" s="57">
        <f t="shared" si="9"/>
        <v>230608.19937843335</v>
      </c>
      <c r="AA306" s="57">
        <f t="shared" si="9"/>
        <v>782434.41071485472</v>
      </c>
    </row>
    <row r="307" spans="1:30" x14ac:dyDescent="0.2">
      <c r="A307" s="78" t="s">
        <v>421</v>
      </c>
      <c r="B307" s="79" t="s">
        <v>422</v>
      </c>
      <c r="D307" s="57">
        <f t="shared" si="8"/>
        <v>520352</v>
      </c>
      <c r="E307" s="58">
        <f t="shared" si="8"/>
        <v>13339</v>
      </c>
      <c r="F307" s="58">
        <f t="shared" si="8"/>
        <v>533691</v>
      </c>
      <c r="G307" s="59">
        <f t="shared" si="8"/>
        <v>1.857361593906437E-2</v>
      </c>
      <c r="H307" s="68"/>
      <c r="I307" s="59">
        <f t="shared" si="8"/>
        <v>2.6049755621497805E-2</v>
      </c>
      <c r="J307" s="57">
        <f t="shared" si="8"/>
        <v>577815</v>
      </c>
      <c r="K307" s="59">
        <f t="shared" si="8"/>
        <v>8.2676999546994923E-2</v>
      </c>
      <c r="L307" s="59">
        <f t="shared" si="8"/>
        <v>7.4598738239952667E-2</v>
      </c>
      <c r="M307" s="57">
        <f t="shared" si="8"/>
        <v>577815</v>
      </c>
      <c r="N307" s="59">
        <f t="shared" si="8"/>
        <v>8.2676999546994923E-2</v>
      </c>
      <c r="O307" s="59">
        <f t="shared" si="8"/>
        <v>7.4598738239952667E-2</v>
      </c>
      <c r="P307" s="59">
        <f t="shared" si="8"/>
        <v>1.9560927656306459E-2</v>
      </c>
      <c r="Q307" s="68"/>
      <c r="R307" s="62"/>
      <c r="S307" s="115"/>
      <c r="T307" s="68"/>
      <c r="U307" s="57">
        <f t="shared" si="9"/>
        <v>1945571</v>
      </c>
      <c r="V307" s="57">
        <f t="shared" si="9"/>
        <v>1960197</v>
      </c>
      <c r="W307" s="68"/>
      <c r="X307" s="57">
        <f t="shared" si="9"/>
        <v>523959.21005178581</v>
      </c>
      <c r="Y307" s="57">
        <f t="shared" si="9"/>
        <v>524051.61572394666</v>
      </c>
      <c r="Z307" s="57">
        <f t="shared" si="9"/>
        <v>566729.25013735052</v>
      </c>
      <c r="AA307" s="57">
        <f t="shared" si="9"/>
        <v>1922865.1368913953</v>
      </c>
    </row>
    <row r="308" spans="1:30" x14ac:dyDescent="0.2">
      <c r="A308" s="78" t="s">
        <v>225</v>
      </c>
      <c r="B308" s="79" t="s">
        <v>226</v>
      </c>
      <c r="D308" s="57">
        <f t="shared" si="8"/>
        <v>426229</v>
      </c>
      <c r="E308" s="58">
        <f t="shared" si="8"/>
        <v>-23115</v>
      </c>
      <c r="F308" s="58">
        <f t="shared" si="8"/>
        <v>403114</v>
      </c>
      <c r="G308" s="59">
        <f t="shared" si="8"/>
        <v>-2.232387311662043E-2</v>
      </c>
      <c r="H308" s="68"/>
      <c r="I308" s="59">
        <f t="shared" si="8"/>
        <v>-1.6523959021980006E-2</v>
      </c>
      <c r="J308" s="57">
        <f t="shared" si="8"/>
        <v>435766</v>
      </c>
      <c r="K308" s="59">
        <f t="shared" si="8"/>
        <v>8.1000264983566606E-2</v>
      </c>
      <c r="L308" s="59">
        <f t="shared" si="8"/>
        <v>7.467942251216475E-2</v>
      </c>
      <c r="M308" s="57">
        <f t="shared" si="8"/>
        <v>435766</v>
      </c>
      <c r="N308" s="59">
        <f t="shared" si="8"/>
        <v>8.1000264983566606E-2</v>
      </c>
      <c r="O308" s="59">
        <f t="shared" si="8"/>
        <v>7.467942251216475E-2</v>
      </c>
      <c r="P308" s="59">
        <f t="shared" si="8"/>
        <v>-2.2670171604479372E-2</v>
      </c>
      <c r="Q308" s="68"/>
      <c r="R308" s="62"/>
      <c r="S308" s="115"/>
      <c r="T308" s="68"/>
      <c r="U308" s="57">
        <f t="shared" si="9"/>
        <v>1457271</v>
      </c>
      <c r="V308" s="57">
        <f t="shared" si="9"/>
        <v>1465843</v>
      </c>
      <c r="W308" s="68"/>
      <c r="X308" s="57">
        <f t="shared" si="9"/>
        <v>412318.22444542963</v>
      </c>
      <c r="Y308" s="57">
        <f t="shared" si="9"/>
        <v>412297.42694833811</v>
      </c>
      <c r="Z308" s="57">
        <f t="shared" si="9"/>
        <v>445874.04102399666</v>
      </c>
      <c r="AA308" s="57">
        <f t="shared" si="9"/>
        <v>1512813.4796680091</v>
      </c>
      <c r="AC308" s="84" t="s">
        <v>514</v>
      </c>
      <c r="AD308" s="84" t="s">
        <v>515</v>
      </c>
    </row>
    <row r="309" spans="1:30" x14ac:dyDescent="0.2">
      <c r="A309" s="80" t="s">
        <v>63</v>
      </c>
      <c r="B309" s="81" t="s">
        <v>64</v>
      </c>
      <c r="D309" s="69">
        <f t="shared" si="8"/>
        <v>651480</v>
      </c>
      <c r="E309" s="70">
        <f t="shared" si="8"/>
        <v>3749</v>
      </c>
      <c r="F309" s="70">
        <f t="shared" si="8"/>
        <v>655229</v>
      </c>
      <c r="G309" s="71">
        <f t="shared" ref="G309:AA309" si="10">INDEX(G$8:G$248,MATCH($A309,$A$8:$A$248,0))</f>
        <v>-3.2634870885154488E-2</v>
      </c>
      <c r="H309" s="68"/>
      <c r="I309" s="71">
        <f t="shared" si="10"/>
        <v>-2.8647544762302912E-2</v>
      </c>
      <c r="J309" s="69">
        <f t="shared" si="10"/>
        <v>707090</v>
      </c>
      <c r="K309" s="71">
        <f t="shared" si="10"/>
        <v>7.9148695629020827E-2</v>
      </c>
      <c r="L309" s="71">
        <f t="shared" si="10"/>
        <v>7.4699746072172557E-2</v>
      </c>
      <c r="M309" s="69">
        <f t="shared" si="10"/>
        <v>707090</v>
      </c>
      <c r="N309" s="71">
        <f t="shared" si="10"/>
        <v>7.9148695629020827E-2</v>
      </c>
      <c r="O309" s="71">
        <f t="shared" si="10"/>
        <v>7.4699746072172557E-2</v>
      </c>
      <c r="P309" s="71">
        <f t="shared" si="10"/>
        <v>-3.4699736538559622E-2</v>
      </c>
      <c r="Q309" s="68"/>
      <c r="R309" s="62"/>
      <c r="S309" s="115"/>
      <c r="T309" s="68"/>
      <c r="U309" s="69">
        <f t="shared" si="10"/>
        <v>2712588</v>
      </c>
      <c r="V309" s="69">
        <f t="shared" si="10"/>
        <v>2723817</v>
      </c>
      <c r="W309" s="68"/>
      <c r="X309" s="69">
        <f t="shared" si="10"/>
        <v>677334.15691422799</v>
      </c>
      <c r="Y309" s="69">
        <f t="shared" si="10"/>
        <v>677346.21258818673</v>
      </c>
      <c r="Z309" s="69">
        <f t="shared" si="10"/>
        <v>732507.82866718364</v>
      </c>
      <c r="AA309" s="69">
        <f t="shared" si="10"/>
        <v>2485338.0444061779</v>
      </c>
      <c r="AC309" s="84" t="s">
        <v>516</v>
      </c>
      <c r="AD309" s="84" t="s">
        <v>516</v>
      </c>
    </row>
    <row r="310" spans="1:30" x14ac:dyDescent="0.2">
      <c r="A310" s="31" t="s">
        <v>501</v>
      </c>
      <c r="B310" s="31" t="s">
        <v>502</v>
      </c>
      <c r="C310" s="118"/>
      <c r="D310" s="32">
        <f>SUM(D268:D309)</f>
        <v>15885992</v>
      </c>
      <c r="E310" s="33">
        <f t="shared" ref="E310:Z310" si="11">SUM(E268:E309)</f>
        <v>315624</v>
      </c>
      <c r="F310" s="32">
        <f t="shared" si="11"/>
        <v>16201616</v>
      </c>
      <c r="G310" s="34">
        <f>F310/X310-1</f>
        <v>2.4688901367753147E-7</v>
      </c>
      <c r="H310" s="24"/>
      <c r="I310" s="34">
        <f>AC310/AD310-1</f>
        <v>6.2209255305467615E-3</v>
      </c>
      <c r="J310" s="32">
        <f t="shared" si="11"/>
        <v>17521036</v>
      </c>
      <c r="K310" s="34">
        <f>J310/F310-1</f>
        <v>8.1437555364847647E-2</v>
      </c>
      <c r="L310" s="34">
        <f>(1+K310)/(V310/U310)-1</f>
        <v>7.4751871006552228E-2</v>
      </c>
      <c r="M310" s="32">
        <f t="shared" si="11"/>
        <v>17521036</v>
      </c>
      <c r="N310" s="34">
        <f t="shared" ref="N310" si="12">M310/F310-1</f>
        <v>8.1437555364847647E-2</v>
      </c>
      <c r="O310" s="34">
        <f>(1+N310)/(V310/U310)-1</f>
        <v>7.4751871006552228E-2</v>
      </c>
      <c r="P310" s="34">
        <f>M310/Z310-1</f>
        <v>-2.1217642975912554E-8</v>
      </c>
      <c r="Q310" s="35"/>
      <c r="R310" s="109"/>
      <c r="S310" s="109"/>
      <c r="T310" s="109"/>
      <c r="U310" s="32">
        <f t="shared" si="11"/>
        <v>59079903</v>
      </c>
      <c r="V310" s="32">
        <f t="shared" si="11"/>
        <v>59447420</v>
      </c>
      <c r="W310" s="35"/>
      <c r="X310" s="32">
        <f t="shared" si="11"/>
        <v>16201611.999999994</v>
      </c>
      <c r="Y310" s="32">
        <f t="shared" si="11"/>
        <v>16201611.999999985</v>
      </c>
      <c r="Z310" s="32">
        <f t="shared" si="11"/>
        <v>17521036.371755093</v>
      </c>
      <c r="AA310" s="32">
        <f t="shared" ref="AA310" si="13">SUM(AA268:AA309)</f>
        <v>59447416.898437537</v>
      </c>
      <c r="AC310" s="85">
        <f>F310/U310*1000</f>
        <v>274.23227150525281</v>
      </c>
      <c r="AD310" s="85">
        <f>Y310/V310*1000</f>
        <v>272.53684011854483</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5:Q6 T5:AA6"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D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74" customWidth="1"/>
    <col min="19" max="19" width="12" style="74"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27" x14ac:dyDescent="0.2">
      <c r="B1" s="2"/>
      <c r="C1" s="48"/>
      <c r="D1" s="4"/>
      <c r="E1" s="5"/>
      <c r="F1" s="5"/>
      <c r="G1" s="5"/>
      <c r="H1" s="5"/>
      <c r="I1" s="4"/>
      <c r="J1" s="5"/>
      <c r="K1" s="5"/>
      <c r="L1" s="5"/>
      <c r="M1" s="5"/>
      <c r="N1" s="5"/>
      <c r="O1" s="5"/>
      <c r="P1" s="5"/>
      <c r="Q1" s="5"/>
      <c r="R1" s="5"/>
      <c r="S1" s="5"/>
      <c r="T1" s="5"/>
      <c r="U1" s="5"/>
      <c r="V1" s="5"/>
      <c r="W1" s="5"/>
      <c r="X1" s="5"/>
      <c r="Y1" s="5"/>
      <c r="Z1" s="5"/>
      <c r="AA1" s="5"/>
    </row>
    <row r="2" spans="1:27" x14ac:dyDescent="0.2">
      <c r="A2" s="4" t="s">
        <v>0</v>
      </c>
      <c r="B2" s="38"/>
      <c r="C2" s="49"/>
      <c r="D2" s="2" t="s">
        <v>587</v>
      </c>
      <c r="E2" s="37"/>
      <c r="F2" s="37"/>
      <c r="G2" s="37"/>
      <c r="H2" s="37"/>
      <c r="I2" s="2" t="s">
        <v>588</v>
      </c>
      <c r="J2" s="37"/>
      <c r="K2" s="37"/>
      <c r="L2" s="37"/>
      <c r="M2" s="37"/>
      <c r="N2" s="37"/>
      <c r="O2" s="46"/>
      <c r="P2" s="46"/>
      <c r="Q2" s="46"/>
      <c r="R2" s="46"/>
      <c r="S2" s="46"/>
      <c r="T2" s="46"/>
      <c r="U2" s="46"/>
      <c r="V2" s="46"/>
      <c r="W2" s="46"/>
      <c r="X2" s="46"/>
      <c r="Y2" s="46"/>
      <c r="Z2" s="46"/>
      <c r="AA2" s="46"/>
    </row>
    <row r="3" spans="1:27" x14ac:dyDescent="0.2">
      <c r="A3" s="86" t="s">
        <v>570</v>
      </c>
      <c r="B3" s="2"/>
      <c r="C3" s="50"/>
      <c r="D3" s="9">
        <v>1</v>
      </c>
      <c r="E3" s="9">
        <v>2</v>
      </c>
      <c r="F3" s="9">
        <v>3</v>
      </c>
      <c r="G3" s="9">
        <v>4</v>
      </c>
      <c r="H3" s="44"/>
      <c r="I3" s="9">
        <v>5</v>
      </c>
      <c r="J3" s="9">
        <v>6</v>
      </c>
      <c r="K3" s="9">
        <v>7</v>
      </c>
      <c r="L3" s="9">
        <v>8</v>
      </c>
      <c r="M3" s="9">
        <v>9</v>
      </c>
      <c r="N3" s="9">
        <v>10</v>
      </c>
      <c r="O3" s="9">
        <v>11</v>
      </c>
      <c r="P3" s="9">
        <v>12</v>
      </c>
      <c r="Q3" s="44"/>
      <c r="R3" s="44"/>
      <c r="S3" s="44"/>
      <c r="T3" s="44"/>
      <c r="U3" s="9">
        <v>13</v>
      </c>
      <c r="V3" s="9">
        <v>14</v>
      </c>
      <c r="W3" s="44"/>
      <c r="X3" s="9">
        <v>15</v>
      </c>
      <c r="Y3" s="9">
        <v>16</v>
      </c>
      <c r="Z3" s="9">
        <v>17</v>
      </c>
      <c r="AA3" s="9">
        <v>18</v>
      </c>
    </row>
    <row r="4" spans="1:27" x14ac:dyDescent="0.2">
      <c r="A4" s="2" t="s">
        <v>2</v>
      </c>
      <c r="B4" s="7"/>
      <c r="C4" s="48"/>
      <c r="D4" s="9" t="s">
        <v>587</v>
      </c>
      <c r="E4" s="9" t="s">
        <v>587</v>
      </c>
      <c r="F4" s="9" t="s">
        <v>587</v>
      </c>
      <c r="G4" s="9" t="s">
        <v>587</v>
      </c>
      <c r="H4" s="44"/>
      <c r="I4" s="9" t="s">
        <v>588</v>
      </c>
      <c r="J4" s="9" t="s">
        <v>588</v>
      </c>
      <c r="K4" s="9" t="s">
        <v>588</v>
      </c>
      <c r="L4" s="9" t="s">
        <v>588</v>
      </c>
      <c r="M4" s="9" t="s">
        <v>588</v>
      </c>
      <c r="N4" s="9" t="s">
        <v>588</v>
      </c>
      <c r="O4" s="9" t="s">
        <v>588</v>
      </c>
      <c r="P4" s="9" t="s">
        <v>588</v>
      </c>
      <c r="Q4" s="44"/>
      <c r="R4" s="44"/>
      <c r="S4" s="44"/>
      <c r="T4" s="44"/>
      <c r="U4" s="9" t="s">
        <v>587</v>
      </c>
      <c r="V4" s="9" t="s">
        <v>588</v>
      </c>
      <c r="W4" s="44"/>
      <c r="X4" s="9" t="s">
        <v>587</v>
      </c>
      <c r="Y4" s="9" t="s">
        <v>588</v>
      </c>
      <c r="Z4" s="9" t="s">
        <v>588</v>
      </c>
      <c r="AA4" s="9" t="s">
        <v>588</v>
      </c>
    </row>
    <row r="5" spans="1:27"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8"/>
      <c r="R5" s="142"/>
      <c r="S5" s="142"/>
      <c r="T5" s="142"/>
      <c r="U5" s="141" t="s">
        <v>13</v>
      </c>
      <c r="V5" s="141" t="s">
        <v>13</v>
      </c>
      <c r="W5" s="142"/>
      <c r="X5" s="141" t="s">
        <v>14</v>
      </c>
      <c r="Y5" s="141" t="s">
        <v>15</v>
      </c>
      <c r="Z5" s="141" t="s">
        <v>14</v>
      </c>
      <c r="AA5" s="141" t="s">
        <v>520</v>
      </c>
    </row>
    <row r="6" spans="1:27"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4"/>
      <c r="S6" s="94"/>
      <c r="T6" s="94"/>
      <c r="U6" s="93"/>
      <c r="V6" s="93"/>
      <c r="W6" s="94"/>
      <c r="X6" s="93" t="s">
        <v>17</v>
      </c>
      <c r="Y6" s="93" t="s">
        <v>17</v>
      </c>
      <c r="Z6" s="93" t="s">
        <v>17</v>
      </c>
      <c r="AA6" s="93"/>
    </row>
    <row r="7" spans="1:27" x14ac:dyDescent="0.2">
      <c r="A7" s="12"/>
      <c r="B7" s="12"/>
      <c r="C7" s="52"/>
      <c r="D7" s="14"/>
      <c r="E7" s="14"/>
      <c r="F7" s="14"/>
      <c r="G7" s="14"/>
      <c r="H7" s="15"/>
      <c r="I7" s="16"/>
      <c r="J7" s="17"/>
      <c r="K7" s="16"/>
      <c r="L7" s="16"/>
      <c r="M7" s="16"/>
      <c r="N7" s="16"/>
      <c r="O7" s="16"/>
      <c r="P7" s="14"/>
      <c r="Q7" s="17"/>
      <c r="R7" s="15"/>
      <c r="S7" s="15"/>
      <c r="T7" s="15"/>
      <c r="U7" s="16"/>
      <c r="V7" s="16"/>
      <c r="W7" s="15"/>
      <c r="X7" s="16"/>
      <c r="Y7" s="16"/>
      <c r="Z7" s="16"/>
      <c r="AA7" s="16"/>
    </row>
    <row r="8" spans="1:27" x14ac:dyDescent="0.2">
      <c r="A8" s="18" t="s">
        <v>19</v>
      </c>
      <c r="B8" s="18" t="s">
        <v>20</v>
      </c>
      <c r="D8" s="19">
        <v>29377</v>
      </c>
      <c r="E8" s="20">
        <v>0</v>
      </c>
      <c r="F8" s="20">
        <v>29377</v>
      </c>
      <c r="G8" s="21">
        <v>-3.3780040535120404E-2</v>
      </c>
      <c r="I8" s="21">
        <v>-3.3312229447649222E-2</v>
      </c>
      <c r="J8" s="19">
        <v>31199</v>
      </c>
      <c r="K8" s="21">
        <v>6.2021309187459517E-2</v>
      </c>
      <c r="L8" s="21">
        <v>6.1458684519661855E-2</v>
      </c>
      <c r="M8" s="19">
        <v>31199</v>
      </c>
      <c r="N8" s="21">
        <v>6.2021309187459517E-2</v>
      </c>
      <c r="O8" s="21">
        <v>6.1458684519661855E-2</v>
      </c>
      <c r="P8" s="21">
        <v>-3.9153490503640587E-2</v>
      </c>
      <c r="R8" s="110"/>
      <c r="S8" s="111"/>
      <c r="U8" s="19">
        <v>108392</v>
      </c>
      <c r="V8" s="19">
        <v>108450</v>
      </c>
      <c r="X8" s="19">
        <v>30404.050042880328</v>
      </c>
      <c r="Y8" s="19">
        <v>30405.44437664904</v>
      </c>
      <c r="Z8" s="19">
        <v>32470.326625168647</v>
      </c>
      <c r="AA8" s="19">
        <v>103779.75591222804</v>
      </c>
    </row>
    <row r="9" spans="1:27" x14ac:dyDescent="0.2">
      <c r="A9" s="18" t="s">
        <v>21</v>
      </c>
      <c r="B9" s="18" t="s">
        <v>22</v>
      </c>
      <c r="D9" s="19">
        <v>74647</v>
      </c>
      <c r="E9" s="20">
        <v>0</v>
      </c>
      <c r="F9" s="20">
        <v>74647</v>
      </c>
      <c r="G9" s="21">
        <v>-7.8462670624015574E-2</v>
      </c>
      <c r="I9" s="21">
        <v>-7.5519877195071361E-2</v>
      </c>
      <c r="J9" s="19">
        <v>79494</v>
      </c>
      <c r="K9" s="21">
        <v>6.4932281270513315E-2</v>
      </c>
      <c r="L9" s="21">
        <v>6.1436752387404869E-2</v>
      </c>
      <c r="M9" s="19">
        <v>79494</v>
      </c>
      <c r="N9" s="21">
        <v>6.4932281270513315E-2</v>
      </c>
      <c r="O9" s="21">
        <v>6.1436752387404869E-2</v>
      </c>
      <c r="P9" s="21">
        <v>-8.1125082769703316E-2</v>
      </c>
      <c r="R9" s="110"/>
      <c r="S9" s="111"/>
      <c r="U9" s="19">
        <v>293123</v>
      </c>
      <c r="V9" s="19">
        <v>294088</v>
      </c>
      <c r="X9" s="19">
        <v>81002.687162490678</v>
      </c>
      <c r="Y9" s="19">
        <v>81010.74975071779</v>
      </c>
      <c r="Z9" s="19">
        <v>86512.319042959032</v>
      </c>
      <c r="AA9" s="19">
        <v>276505.60640556703</v>
      </c>
    </row>
    <row r="10" spans="1:27" x14ac:dyDescent="0.2">
      <c r="A10" s="18" t="s">
        <v>23</v>
      </c>
      <c r="B10" s="18" t="s">
        <v>24</v>
      </c>
      <c r="D10" s="19">
        <v>42593</v>
      </c>
      <c r="E10" s="20">
        <v>0</v>
      </c>
      <c r="F10" s="20">
        <v>42593</v>
      </c>
      <c r="G10" s="21">
        <v>5.3669831770201126E-2</v>
      </c>
      <c r="I10" s="21">
        <v>5.3906821315227393E-2</v>
      </c>
      <c r="J10" s="19">
        <v>45236</v>
      </c>
      <c r="K10" s="21">
        <v>6.2052449933087672E-2</v>
      </c>
      <c r="L10" s="21">
        <v>6.1435452523528777E-2</v>
      </c>
      <c r="M10" s="19">
        <v>45236</v>
      </c>
      <c r="N10" s="21">
        <v>6.2052449933087672E-2</v>
      </c>
      <c r="O10" s="21">
        <v>6.1435452523528777E-2</v>
      </c>
      <c r="P10" s="21">
        <v>4.7515607287724526E-2</v>
      </c>
      <c r="R10" s="110"/>
      <c r="S10" s="111"/>
      <c r="U10" s="19">
        <v>144023</v>
      </c>
      <c r="V10" s="19">
        <v>144107</v>
      </c>
      <c r="X10" s="19">
        <v>40423.478698675761</v>
      </c>
      <c r="Y10" s="19">
        <v>40437.88107855383</v>
      </c>
      <c r="Z10" s="19">
        <v>43184.08211322705</v>
      </c>
      <c r="AA10" s="19">
        <v>138022.43361267817</v>
      </c>
    </row>
    <row r="11" spans="1:27" x14ac:dyDescent="0.2">
      <c r="A11" s="18" t="s">
        <v>25</v>
      </c>
      <c r="B11" s="18" t="s">
        <v>26</v>
      </c>
      <c r="D11" s="19">
        <v>78648</v>
      </c>
      <c r="E11" s="20">
        <v>0</v>
      </c>
      <c r="F11" s="20">
        <v>78648</v>
      </c>
      <c r="G11" s="21">
        <v>-7.2848736928398217E-2</v>
      </c>
      <c r="I11" s="21">
        <v>-7.0650313417419563E-2</v>
      </c>
      <c r="J11" s="19">
        <v>83693</v>
      </c>
      <c r="K11" s="21">
        <v>6.414657715390093E-2</v>
      </c>
      <c r="L11" s="21">
        <v>6.1441968344273512E-2</v>
      </c>
      <c r="M11" s="19">
        <v>83693</v>
      </c>
      <c r="N11" s="21">
        <v>6.414657715390093E-2</v>
      </c>
      <c r="O11" s="21">
        <v>6.1441968344273512E-2</v>
      </c>
      <c r="P11" s="21">
        <v>-7.628050440765588E-2</v>
      </c>
      <c r="R11" s="110"/>
      <c r="S11" s="111"/>
      <c r="U11" s="19">
        <v>298132</v>
      </c>
      <c r="V11" s="19">
        <v>298892</v>
      </c>
      <c r="X11" s="19">
        <v>84827.582221528181</v>
      </c>
      <c r="Y11" s="19">
        <v>84842.552048473182</v>
      </c>
      <c r="Z11" s="19">
        <v>90604.345149531626</v>
      </c>
      <c r="AA11" s="19">
        <v>289584.30054464587</v>
      </c>
    </row>
    <row r="12" spans="1:27" x14ac:dyDescent="0.2">
      <c r="A12" s="18" t="s">
        <v>27</v>
      </c>
      <c r="B12" s="18" t="s">
        <v>28</v>
      </c>
      <c r="D12" s="19">
        <v>157230</v>
      </c>
      <c r="E12" s="20">
        <v>0</v>
      </c>
      <c r="F12" s="20">
        <v>157230</v>
      </c>
      <c r="G12" s="21">
        <v>-2.1570420969387216E-2</v>
      </c>
      <c r="I12" s="21">
        <v>-1.8175111938202981E-2</v>
      </c>
      <c r="J12" s="19">
        <v>167432</v>
      </c>
      <c r="K12" s="21">
        <v>6.4885836036379763E-2</v>
      </c>
      <c r="L12" s="21">
        <v>6.1442656271557539E-2</v>
      </c>
      <c r="M12" s="19">
        <v>167432</v>
      </c>
      <c r="N12" s="21">
        <v>6.4885836036379763E-2</v>
      </c>
      <c r="O12" s="21">
        <v>6.1442656271557539E-2</v>
      </c>
      <c r="P12" s="21">
        <v>-2.4122575988545836E-2</v>
      </c>
      <c r="R12" s="110"/>
      <c r="S12" s="111"/>
      <c r="U12" s="19">
        <v>527746</v>
      </c>
      <c r="V12" s="19">
        <v>529458</v>
      </c>
      <c r="X12" s="19">
        <v>160696.28654908095</v>
      </c>
      <c r="Y12" s="19">
        <v>160660.04770154916</v>
      </c>
      <c r="Z12" s="19">
        <v>171570.72792170136</v>
      </c>
      <c r="AA12" s="19">
        <v>548364.31031142955</v>
      </c>
    </row>
    <row r="13" spans="1:27" x14ac:dyDescent="0.2">
      <c r="A13" s="18" t="s">
        <v>29</v>
      </c>
      <c r="B13" s="18" t="s">
        <v>30</v>
      </c>
      <c r="D13" s="19">
        <v>91908</v>
      </c>
      <c r="E13" s="20">
        <v>0</v>
      </c>
      <c r="F13" s="20">
        <v>91908</v>
      </c>
      <c r="G13" s="21">
        <v>-4.3742830102185826E-3</v>
      </c>
      <c r="I13" s="21">
        <v>-5.0230928287188226E-3</v>
      </c>
      <c r="J13" s="19">
        <v>97432</v>
      </c>
      <c r="K13" s="21">
        <v>6.010358184271225E-2</v>
      </c>
      <c r="L13" s="21">
        <v>6.1444981022915179E-2</v>
      </c>
      <c r="M13" s="19">
        <v>97432</v>
      </c>
      <c r="N13" s="21">
        <v>6.010358184271225E-2</v>
      </c>
      <c r="O13" s="21">
        <v>6.1444981022915179E-2</v>
      </c>
      <c r="P13" s="21">
        <v>-1.1048060056909059E-2</v>
      </c>
      <c r="R13" s="110"/>
      <c r="S13" s="111"/>
      <c r="U13" s="19">
        <v>323764</v>
      </c>
      <c r="V13" s="19">
        <v>323355</v>
      </c>
      <c r="X13" s="19">
        <v>92311.797929324981</v>
      </c>
      <c r="Y13" s="19">
        <v>92255.258156434807</v>
      </c>
      <c r="Z13" s="19">
        <v>98520.459958455322</v>
      </c>
      <c r="AA13" s="19">
        <v>314885.32298667089</v>
      </c>
    </row>
    <row r="14" spans="1:27" x14ac:dyDescent="0.2">
      <c r="A14" s="18" t="s">
        <v>31</v>
      </c>
      <c r="B14" s="18" t="s">
        <v>32</v>
      </c>
      <c r="D14" s="19">
        <v>64643</v>
      </c>
      <c r="E14" s="20">
        <v>0</v>
      </c>
      <c r="F14" s="20">
        <v>64643</v>
      </c>
      <c r="G14" s="21">
        <v>-7.0272263077597041E-2</v>
      </c>
      <c r="I14" s="21">
        <v>-6.8244606088733062E-2</v>
      </c>
      <c r="J14" s="19">
        <v>68786</v>
      </c>
      <c r="K14" s="21">
        <v>6.4090466098417398E-2</v>
      </c>
      <c r="L14" s="21">
        <v>6.1444191642606949E-2</v>
      </c>
      <c r="M14" s="19">
        <v>68786</v>
      </c>
      <c r="N14" s="21">
        <v>6.4090466098417398E-2</v>
      </c>
      <c r="O14" s="21">
        <v>6.1444191642606949E-2</v>
      </c>
      <c r="P14" s="21">
        <v>-7.3887431514267132E-2</v>
      </c>
      <c r="R14" s="110"/>
      <c r="S14" s="111"/>
      <c r="U14" s="19">
        <v>260056</v>
      </c>
      <c r="V14" s="19">
        <v>260705</v>
      </c>
      <c r="X14" s="19">
        <v>69528.957169743167</v>
      </c>
      <c r="Y14" s="19">
        <v>69550.615056707204</v>
      </c>
      <c r="Z14" s="19">
        <v>74273.908313835476</v>
      </c>
      <c r="AA14" s="19">
        <v>237389.91493489523</v>
      </c>
    </row>
    <row r="15" spans="1:27" x14ac:dyDescent="0.2">
      <c r="A15" s="18" t="s">
        <v>33</v>
      </c>
      <c r="B15" s="18" t="s">
        <v>34</v>
      </c>
      <c r="D15" s="19">
        <v>64261</v>
      </c>
      <c r="E15" s="20">
        <v>0</v>
      </c>
      <c r="F15" s="20">
        <v>64261</v>
      </c>
      <c r="G15" s="21">
        <v>-5.8822878667260436E-2</v>
      </c>
      <c r="I15" s="21">
        <v>-5.6900240995138351E-2</v>
      </c>
      <c r="J15" s="19">
        <v>68400</v>
      </c>
      <c r="K15" s="21">
        <v>6.4409206205941372E-2</v>
      </c>
      <c r="L15" s="21">
        <v>6.1445153569567701E-2</v>
      </c>
      <c r="M15" s="19">
        <v>68400</v>
      </c>
      <c r="N15" s="21">
        <v>6.4409206205941372E-2</v>
      </c>
      <c r="O15" s="21">
        <v>6.1445153569567701E-2</v>
      </c>
      <c r="P15" s="21">
        <v>-6.2610919790867081E-2</v>
      </c>
      <c r="R15" s="110"/>
      <c r="S15" s="111"/>
      <c r="U15" s="19">
        <v>219720</v>
      </c>
      <c r="V15" s="19">
        <v>220334</v>
      </c>
      <c r="X15" s="19">
        <v>68277.265292003896</v>
      </c>
      <c r="Y15" s="19">
        <v>68328.346213732293</v>
      </c>
      <c r="Z15" s="19">
        <v>72968.633243241813</v>
      </c>
      <c r="AA15" s="19">
        <v>233218.07121468068</v>
      </c>
    </row>
    <row r="16" spans="1:27" x14ac:dyDescent="0.2">
      <c r="A16" s="18" t="s">
        <v>35</v>
      </c>
      <c r="B16" s="18" t="s">
        <v>36</v>
      </c>
      <c r="D16" s="19">
        <v>90549</v>
      </c>
      <c r="E16" s="20">
        <v>0</v>
      </c>
      <c r="F16" s="20">
        <v>90549</v>
      </c>
      <c r="G16" s="21">
        <v>-4.7854753799586591E-2</v>
      </c>
      <c r="I16" s="21">
        <v>-4.8527796327364481E-2</v>
      </c>
      <c r="J16" s="19">
        <v>96139</v>
      </c>
      <c r="K16" s="21">
        <v>6.1734530475212379E-2</v>
      </c>
      <c r="L16" s="21">
        <v>6.1442753610948087E-2</v>
      </c>
      <c r="M16" s="19">
        <v>96139</v>
      </c>
      <c r="N16" s="21">
        <v>6.1734530475212379E-2</v>
      </c>
      <c r="O16" s="21">
        <v>6.1442753610948087E-2</v>
      </c>
      <c r="P16" s="21">
        <v>-5.4291310417588723E-2</v>
      </c>
      <c r="R16" s="110"/>
      <c r="S16" s="111"/>
      <c r="U16" s="19">
        <v>325475</v>
      </c>
      <c r="V16" s="19">
        <v>325564</v>
      </c>
      <c r="X16" s="19">
        <v>95099.986437301064</v>
      </c>
      <c r="Y16" s="19">
        <v>95193.417524571007</v>
      </c>
      <c r="Z16" s="19">
        <v>101658.15441798605</v>
      </c>
      <c r="AA16" s="19">
        <v>324913.83821832383</v>
      </c>
    </row>
    <row r="17" spans="1:27" x14ac:dyDescent="0.2">
      <c r="A17" s="18" t="s">
        <v>37</v>
      </c>
      <c r="B17" s="18" t="s">
        <v>38</v>
      </c>
      <c r="D17" s="19">
        <v>98813</v>
      </c>
      <c r="E17" s="20">
        <v>0</v>
      </c>
      <c r="F17" s="20">
        <v>98813</v>
      </c>
      <c r="G17" s="21">
        <v>-3.9541701874697965E-2</v>
      </c>
      <c r="I17" s="21">
        <v>-3.7649382663377917E-2</v>
      </c>
      <c r="J17" s="19">
        <v>104932</v>
      </c>
      <c r="K17" s="21">
        <v>6.1925050347626298E-2</v>
      </c>
      <c r="L17" s="21">
        <v>6.1444591763244016E-2</v>
      </c>
      <c r="M17" s="19">
        <v>104932</v>
      </c>
      <c r="N17" s="21">
        <v>6.1925050347626298E-2</v>
      </c>
      <c r="O17" s="21">
        <v>6.1444591763244016E-2</v>
      </c>
      <c r="P17" s="21">
        <v>-4.3477135960755753E-2</v>
      </c>
      <c r="R17" s="110"/>
      <c r="S17" s="111"/>
      <c r="U17" s="19">
        <v>297280</v>
      </c>
      <c r="V17" s="19">
        <v>297414</v>
      </c>
      <c r="X17" s="19">
        <v>102881.09352886115</v>
      </c>
      <c r="Y17" s="19">
        <v>102725.27031448083</v>
      </c>
      <c r="Z17" s="19">
        <v>109701.50735016288</v>
      </c>
      <c r="AA17" s="19">
        <v>350621.53169653437</v>
      </c>
    </row>
    <row r="18" spans="1:27" x14ac:dyDescent="0.2">
      <c r="A18" s="18" t="s">
        <v>39</v>
      </c>
      <c r="B18" s="18" t="s">
        <v>40</v>
      </c>
      <c r="D18" s="19">
        <v>46188</v>
      </c>
      <c r="E18" s="20">
        <v>0</v>
      </c>
      <c r="F18" s="20">
        <v>46188</v>
      </c>
      <c r="G18" s="21">
        <v>-6.1624698267550682E-2</v>
      </c>
      <c r="I18" s="21">
        <v>-6.0836190874872353E-2</v>
      </c>
      <c r="J18" s="19">
        <v>49079</v>
      </c>
      <c r="K18" s="21">
        <v>6.2592015242054266E-2</v>
      </c>
      <c r="L18" s="21">
        <v>6.1436647583240633E-2</v>
      </c>
      <c r="M18" s="19">
        <v>49079</v>
      </c>
      <c r="N18" s="21">
        <v>6.2592015242054266E-2</v>
      </c>
      <c r="O18" s="21">
        <v>6.1436647583240633E-2</v>
      </c>
      <c r="P18" s="21">
        <v>-6.6530517120395039E-2</v>
      </c>
      <c r="R18" s="110"/>
      <c r="S18" s="111"/>
      <c r="U18" s="19">
        <v>157356</v>
      </c>
      <c r="V18" s="19">
        <v>157527</v>
      </c>
      <c r="X18" s="19">
        <v>49221.244330202091</v>
      </c>
      <c r="Y18" s="19">
        <v>49233.450993216931</v>
      </c>
      <c r="Z18" s="19">
        <v>52576.973216734506</v>
      </c>
      <c r="AA18" s="19">
        <v>168043.44194083443</v>
      </c>
    </row>
    <row r="19" spans="1:27" x14ac:dyDescent="0.2">
      <c r="A19" s="18" t="s">
        <v>41</v>
      </c>
      <c r="B19" s="18" t="s">
        <v>42</v>
      </c>
      <c r="D19" s="19">
        <v>79874</v>
      </c>
      <c r="E19" s="20">
        <v>0</v>
      </c>
      <c r="F19" s="20">
        <v>79874</v>
      </c>
      <c r="G19" s="21">
        <v>-4.3177372873974385E-2</v>
      </c>
      <c r="I19" s="21">
        <v>-4.1349258838855207E-2</v>
      </c>
      <c r="J19" s="19">
        <v>84845</v>
      </c>
      <c r="K19" s="21">
        <v>6.2235520945489231E-2</v>
      </c>
      <c r="L19" s="21">
        <v>6.1444736917483533E-2</v>
      </c>
      <c r="M19" s="19">
        <v>84845</v>
      </c>
      <c r="N19" s="21">
        <v>6.2235520945489231E-2</v>
      </c>
      <c r="O19" s="21">
        <v>6.1444736917483533E-2</v>
      </c>
      <c r="P19" s="21">
        <v>-4.715447631354619E-2</v>
      </c>
      <c r="R19" s="110"/>
      <c r="S19" s="111"/>
      <c r="U19" s="19">
        <v>284309</v>
      </c>
      <c r="V19" s="19">
        <v>284521</v>
      </c>
      <c r="X19" s="19">
        <v>83478.377011123492</v>
      </c>
      <c r="Y19" s="19">
        <v>83381.260011893653</v>
      </c>
      <c r="Z19" s="19">
        <v>89043.81443882329</v>
      </c>
      <c r="AA19" s="19">
        <v>284596.62369986437</v>
      </c>
    </row>
    <row r="20" spans="1:27" ht="25.5" customHeight="1" x14ac:dyDescent="0.2">
      <c r="A20" s="22" t="s">
        <v>43</v>
      </c>
      <c r="B20" s="22" t="s">
        <v>44</v>
      </c>
      <c r="C20" s="54"/>
      <c r="D20" s="24">
        <v>918731</v>
      </c>
      <c r="E20" s="25">
        <v>0</v>
      </c>
      <c r="F20" s="25">
        <v>918731</v>
      </c>
      <c r="G20" s="26">
        <v>-4.114354841002299E-2</v>
      </c>
      <c r="H20" s="23"/>
      <c r="I20" s="26">
        <v>-3.952348805361583E-2</v>
      </c>
      <c r="J20" s="24">
        <v>976667</v>
      </c>
      <c r="K20" s="26">
        <v>6.3060895953222396E-2</v>
      </c>
      <c r="L20" s="26">
        <v>6.1410166523131027E-2</v>
      </c>
      <c r="M20" s="24">
        <v>976667</v>
      </c>
      <c r="N20" s="26">
        <v>6.3060895953222396E-2</v>
      </c>
      <c r="O20" s="26">
        <v>6.1410166523131027E-2</v>
      </c>
      <c r="P20" s="26">
        <v>-4.5370854198641064E-2</v>
      </c>
      <c r="Q20" s="23"/>
      <c r="R20" s="109"/>
      <c r="S20" s="112"/>
      <c r="T20" s="23"/>
      <c r="U20" s="24">
        <v>3239377</v>
      </c>
      <c r="V20" s="24">
        <v>3244415</v>
      </c>
      <c r="W20" s="23"/>
      <c r="X20" s="24">
        <v>958152.80637321575</v>
      </c>
      <c r="Y20" s="24">
        <v>958024.29322697979</v>
      </c>
      <c r="Z20" s="24">
        <v>1023085.2517918269</v>
      </c>
      <c r="AA20" s="24">
        <f>SUM(AA8:AA19)</f>
        <v>3269925.1514783525</v>
      </c>
    </row>
    <row r="21" spans="1:27" x14ac:dyDescent="0.2">
      <c r="A21" s="18" t="s">
        <v>45</v>
      </c>
      <c r="B21" s="18" t="s">
        <v>46</v>
      </c>
      <c r="D21" s="19">
        <v>38515</v>
      </c>
      <c r="E21" s="20">
        <v>0</v>
      </c>
      <c r="F21" s="20">
        <v>38515</v>
      </c>
      <c r="G21" s="21">
        <v>-3.1542762073569652E-2</v>
      </c>
      <c r="I21" s="21">
        <v>-2.9007336189568744E-2</v>
      </c>
      <c r="J21" s="19">
        <v>41015</v>
      </c>
      <c r="K21" s="21">
        <v>6.4909775412177018E-2</v>
      </c>
      <c r="L21" s="21">
        <v>6.1448863245753493E-2</v>
      </c>
      <c r="M21" s="19">
        <v>41015</v>
      </c>
      <c r="N21" s="21">
        <v>6.4909775412177018E-2</v>
      </c>
      <c r="O21" s="21">
        <v>6.1448863245753493E-2</v>
      </c>
      <c r="P21" s="21">
        <v>-3.488353972517344E-2</v>
      </c>
      <c r="R21" s="110"/>
      <c r="S21" s="111"/>
      <c r="U21" s="19">
        <v>159703</v>
      </c>
      <c r="V21" s="19">
        <v>160223</v>
      </c>
      <c r="X21" s="19">
        <v>39769.437918048607</v>
      </c>
      <c r="Y21" s="19">
        <v>39794.925036586224</v>
      </c>
      <c r="Z21" s="19">
        <v>42497.46190042243</v>
      </c>
      <c r="AA21" s="19">
        <v>135827.89830935813</v>
      </c>
    </row>
    <row r="22" spans="1:27" x14ac:dyDescent="0.2">
      <c r="A22" s="18" t="s">
        <v>47</v>
      </c>
      <c r="B22" s="18" t="s">
        <v>48</v>
      </c>
      <c r="D22" s="19">
        <v>34752</v>
      </c>
      <c r="E22" s="20">
        <v>0</v>
      </c>
      <c r="F22" s="20">
        <v>34752</v>
      </c>
      <c r="G22" s="21">
        <v>-0.12817689406758692</v>
      </c>
      <c r="I22" s="21">
        <v>-0.12748961224875432</v>
      </c>
      <c r="J22" s="19">
        <v>36861</v>
      </c>
      <c r="K22" s="21">
        <v>6.0687154696132506E-2</v>
      </c>
      <c r="L22" s="21">
        <v>6.1443660473084805E-2</v>
      </c>
      <c r="M22" s="19">
        <v>36861</v>
      </c>
      <c r="N22" s="21">
        <v>6.0687154696132506E-2</v>
      </c>
      <c r="O22" s="21">
        <v>6.1443660473084805E-2</v>
      </c>
      <c r="P22" s="21">
        <v>-0.13277407659878704</v>
      </c>
      <c r="R22" s="110"/>
      <c r="S22" s="111"/>
      <c r="U22" s="19">
        <v>140353</v>
      </c>
      <c r="V22" s="19">
        <v>140253</v>
      </c>
      <c r="X22" s="19">
        <v>39861.297278686834</v>
      </c>
      <c r="Y22" s="19">
        <v>39801.510961862099</v>
      </c>
      <c r="Z22" s="19">
        <v>42504.495086393588</v>
      </c>
      <c r="AA22" s="19">
        <v>135850.3773663691</v>
      </c>
    </row>
    <row r="23" spans="1:27" x14ac:dyDescent="0.2">
      <c r="A23" s="18" t="s">
        <v>49</v>
      </c>
      <c r="B23" s="18" t="s">
        <v>50</v>
      </c>
      <c r="D23" s="19">
        <v>76717</v>
      </c>
      <c r="E23" s="20">
        <v>0</v>
      </c>
      <c r="F23" s="20">
        <v>76717</v>
      </c>
      <c r="G23" s="21">
        <v>-8.8096893498489925E-2</v>
      </c>
      <c r="I23" s="21">
        <v>-8.5701514150241631E-2</v>
      </c>
      <c r="J23" s="19">
        <v>81639</v>
      </c>
      <c r="K23" s="21">
        <v>6.4157878957727732E-2</v>
      </c>
      <c r="L23" s="21">
        <v>6.144524053189504E-2</v>
      </c>
      <c r="M23" s="19">
        <v>81639</v>
      </c>
      <c r="N23" s="21">
        <v>6.4157878957727732E-2</v>
      </c>
      <c r="O23" s="21">
        <v>6.144524053189504E-2</v>
      </c>
      <c r="P23" s="21">
        <v>-9.123772037803779E-2</v>
      </c>
      <c r="R23" s="110"/>
      <c r="S23" s="111"/>
      <c r="U23" s="19">
        <v>334130</v>
      </c>
      <c r="V23" s="19">
        <v>334984</v>
      </c>
      <c r="X23" s="19">
        <v>84128.455592527316</v>
      </c>
      <c r="Y23" s="19">
        <v>84122.482760068073</v>
      </c>
      <c r="Z23" s="19">
        <v>89835.374806666892</v>
      </c>
      <c r="AA23" s="19">
        <v>287126.56257953448</v>
      </c>
    </row>
    <row r="24" spans="1:27" x14ac:dyDescent="0.2">
      <c r="A24" s="18" t="s">
        <v>51</v>
      </c>
      <c r="B24" s="18" t="s">
        <v>52</v>
      </c>
      <c r="D24" s="19">
        <v>58331</v>
      </c>
      <c r="E24" s="20">
        <v>0</v>
      </c>
      <c r="F24" s="20">
        <v>58331</v>
      </c>
      <c r="G24" s="21">
        <v>-6.0934381156689699E-2</v>
      </c>
      <c r="I24" s="21">
        <v>-5.7995382779525761E-2</v>
      </c>
      <c r="J24" s="19">
        <v>62138</v>
      </c>
      <c r="K24" s="21">
        <v>6.5265467761567608E-2</v>
      </c>
      <c r="L24" s="21">
        <v>6.1434389750032015E-2</v>
      </c>
      <c r="M24" s="19">
        <v>62138</v>
      </c>
      <c r="N24" s="21">
        <v>6.5265467761567608E-2</v>
      </c>
      <c r="O24" s="21">
        <v>6.1434389750032015E-2</v>
      </c>
      <c r="P24" s="21">
        <v>-6.3708925011361939E-2</v>
      </c>
      <c r="R24" s="110"/>
      <c r="S24" s="111"/>
      <c r="U24" s="19">
        <v>221396</v>
      </c>
      <c r="V24" s="19">
        <v>222195</v>
      </c>
      <c r="X24" s="19">
        <v>62116.000021222091</v>
      </c>
      <c r="Y24" s="19">
        <v>62145.700099512222</v>
      </c>
      <c r="Z24" s="19">
        <v>66366.113765160102</v>
      </c>
      <c r="AA24" s="19">
        <v>212115.48522129163</v>
      </c>
    </row>
    <row r="25" spans="1:27" x14ac:dyDescent="0.2">
      <c r="A25" s="18" t="s">
        <v>53</v>
      </c>
      <c r="B25" s="18" t="s">
        <v>54</v>
      </c>
      <c r="D25" s="19">
        <v>52602</v>
      </c>
      <c r="E25" s="20">
        <v>0</v>
      </c>
      <c r="F25" s="20">
        <v>52602</v>
      </c>
      <c r="G25" s="21">
        <v>-8.0327332943189278E-2</v>
      </c>
      <c r="I25" s="21">
        <v>-7.6691484040404267E-2</v>
      </c>
      <c r="J25" s="19">
        <v>56066</v>
      </c>
      <c r="K25" s="21">
        <v>6.5853009391277917E-2</v>
      </c>
      <c r="L25" s="21">
        <v>6.1433262491537244E-2</v>
      </c>
      <c r="M25" s="19">
        <v>56066</v>
      </c>
      <c r="N25" s="21">
        <v>6.5853009391277917E-2</v>
      </c>
      <c r="O25" s="21">
        <v>6.1433262491537244E-2</v>
      </c>
      <c r="P25" s="21">
        <v>-8.229260339637956E-2</v>
      </c>
      <c r="R25" s="110"/>
      <c r="S25" s="111"/>
      <c r="U25" s="19">
        <v>249966</v>
      </c>
      <c r="V25" s="19">
        <v>251007</v>
      </c>
      <c r="X25" s="19">
        <v>57196.437258856393</v>
      </c>
      <c r="Y25" s="19">
        <v>57208.431181771834</v>
      </c>
      <c r="Z25" s="19">
        <v>61093.547036339551</v>
      </c>
      <c r="AA25" s="19">
        <v>195263.61629910494</v>
      </c>
    </row>
    <row r="26" spans="1:27" x14ac:dyDescent="0.2">
      <c r="A26" s="18" t="s">
        <v>55</v>
      </c>
      <c r="B26" s="18" t="s">
        <v>56</v>
      </c>
      <c r="D26" s="19">
        <v>40055</v>
      </c>
      <c r="E26" s="20">
        <v>0</v>
      </c>
      <c r="F26" s="20">
        <v>40055</v>
      </c>
      <c r="G26" s="21">
        <v>-1.8436823093064381E-2</v>
      </c>
      <c r="I26" s="21">
        <v>-1.9253805940003477E-2</v>
      </c>
      <c r="J26" s="19">
        <v>42546</v>
      </c>
      <c r="K26" s="21">
        <v>6.2189489452003421E-2</v>
      </c>
      <c r="L26" s="21">
        <v>6.14328096398844E-2</v>
      </c>
      <c r="M26" s="19">
        <v>42546</v>
      </c>
      <c r="N26" s="21">
        <v>6.2189489452003421E-2</v>
      </c>
      <c r="O26" s="21">
        <v>6.14328096398844E-2</v>
      </c>
      <c r="P26" s="21">
        <v>-2.5203778662678866E-2</v>
      </c>
      <c r="R26" s="110"/>
      <c r="S26" s="111"/>
      <c r="U26" s="19">
        <v>163245</v>
      </c>
      <c r="V26" s="19">
        <v>163361</v>
      </c>
      <c r="X26" s="19">
        <v>40807.358041099083</v>
      </c>
      <c r="Y26" s="19">
        <v>40870.466652991934</v>
      </c>
      <c r="Z26" s="19">
        <v>43646.045264343782</v>
      </c>
      <c r="AA26" s="19">
        <v>139498.93317539513</v>
      </c>
    </row>
    <row r="27" spans="1:27" x14ac:dyDescent="0.2">
      <c r="A27" s="18" t="s">
        <v>57</v>
      </c>
      <c r="B27" s="18" t="s">
        <v>58</v>
      </c>
      <c r="D27" s="19">
        <v>261098</v>
      </c>
      <c r="E27" s="20">
        <v>0</v>
      </c>
      <c r="F27" s="20">
        <v>261098</v>
      </c>
      <c r="G27" s="21">
        <v>1.6097975877638948E-2</v>
      </c>
      <c r="I27" s="21">
        <v>2.1708717267997724E-2</v>
      </c>
      <c r="J27" s="19">
        <v>278478</v>
      </c>
      <c r="K27" s="21">
        <v>6.6565044542662211E-2</v>
      </c>
      <c r="L27" s="21">
        <v>6.1442482022887601E-2</v>
      </c>
      <c r="M27" s="19">
        <v>278478</v>
      </c>
      <c r="N27" s="21">
        <v>6.6565044542662211E-2</v>
      </c>
      <c r="O27" s="21">
        <v>6.1442482022887601E-2</v>
      </c>
      <c r="P27" s="21">
        <v>1.5519487783550501E-2</v>
      </c>
      <c r="R27" s="110"/>
      <c r="S27" s="111"/>
      <c r="U27" s="19">
        <v>884667</v>
      </c>
      <c r="V27" s="19">
        <v>888937</v>
      </c>
      <c r="X27" s="19">
        <v>256961.4409225455</v>
      </c>
      <c r="Y27" s="19">
        <v>256783.62592408716</v>
      </c>
      <c r="Z27" s="19">
        <v>274222.21173500048</v>
      </c>
      <c r="AA27" s="19">
        <v>876452.96975579322</v>
      </c>
    </row>
    <row r="28" spans="1:27" x14ac:dyDescent="0.2">
      <c r="A28" s="18" t="s">
        <v>59</v>
      </c>
      <c r="B28" s="18" t="s">
        <v>60</v>
      </c>
      <c r="D28" s="19">
        <v>47124</v>
      </c>
      <c r="E28" s="20">
        <v>0</v>
      </c>
      <c r="F28" s="20">
        <v>47124</v>
      </c>
      <c r="G28" s="21">
        <v>-6.1488157603259763E-2</v>
      </c>
      <c r="I28" s="21">
        <v>-5.7892753628357663E-2</v>
      </c>
      <c r="J28" s="19">
        <v>50247</v>
      </c>
      <c r="K28" s="21">
        <v>6.6271963330786887E-2</v>
      </c>
      <c r="L28" s="21">
        <v>6.1437056276893554E-2</v>
      </c>
      <c r="M28" s="19">
        <v>50247</v>
      </c>
      <c r="N28" s="21">
        <v>6.6271963330786887E-2</v>
      </c>
      <c r="O28" s="21">
        <v>6.1437056276893554E-2</v>
      </c>
      <c r="P28" s="21">
        <v>-6.3604565937859459E-2</v>
      </c>
      <c r="R28" s="110"/>
      <c r="S28" s="111"/>
      <c r="U28" s="19">
        <v>194612</v>
      </c>
      <c r="V28" s="19">
        <v>195498</v>
      </c>
      <c r="X28" s="19">
        <v>50211.406901010756</v>
      </c>
      <c r="Y28" s="19">
        <v>50247.625970561254</v>
      </c>
      <c r="Z28" s="19">
        <v>53660.022435207153</v>
      </c>
      <c r="AA28" s="19">
        <v>171505.02041004814</v>
      </c>
    </row>
    <row r="29" spans="1:27" x14ac:dyDescent="0.2">
      <c r="A29" s="18" t="s">
        <v>61</v>
      </c>
      <c r="B29" s="18" t="s">
        <v>62</v>
      </c>
      <c r="D29" s="19">
        <v>97896</v>
      </c>
      <c r="E29" s="20">
        <v>0</v>
      </c>
      <c r="F29" s="20">
        <v>97896</v>
      </c>
      <c r="G29" s="21">
        <v>-3.5089052574461377E-2</v>
      </c>
      <c r="I29" s="21">
        <v>-3.0738838200456864E-2</v>
      </c>
      <c r="J29" s="19">
        <v>104450</v>
      </c>
      <c r="K29" s="21">
        <v>6.6948598512707402E-2</v>
      </c>
      <c r="L29" s="21">
        <v>6.1444013630342242E-2</v>
      </c>
      <c r="M29" s="19">
        <v>104450</v>
      </c>
      <c r="N29" s="21">
        <v>6.6948598512707402E-2</v>
      </c>
      <c r="O29" s="21">
        <v>6.1444013630342242E-2</v>
      </c>
      <c r="P29" s="21">
        <v>-3.6608964743766514E-2</v>
      </c>
      <c r="R29" s="110"/>
      <c r="S29" s="111"/>
      <c r="U29" s="19">
        <v>375746</v>
      </c>
      <c r="V29" s="19">
        <v>377694</v>
      </c>
      <c r="X29" s="19">
        <v>101455.99473318708</v>
      </c>
      <c r="Y29" s="19">
        <v>101524.4256683515</v>
      </c>
      <c r="Z29" s="19">
        <v>108419.11142781124</v>
      </c>
      <c r="AA29" s="19">
        <v>346522.81296971592</v>
      </c>
    </row>
    <row r="30" spans="1:27" ht="25.5" customHeight="1" x14ac:dyDescent="0.2">
      <c r="A30" s="22" t="s">
        <v>63</v>
      </c>
      <c r="B30" s="22" t="s">
        <v>64</v>
      </c>
      <c r="C30" s="54"/>
      <c r="D30" s="24">
        <v>707090</v>
      </c>
      <c r="E30" s="25">
        <v>0</v>
      </c>
      <c r="F30" s="25">
        <v>707090</v>
      </c>
      <c r="G30" s="26">
        <v>-3.4699736538559622E-2</v>
      </c>
      <c r="H30" s="23"/>
      <c r="I30" s="26">
        <v>-3.1025524546091199E-2</v>
      </c>
      <c r="J30" s="24">
        <v>753440</v>
      </c>
      <c r="K30" s="26">
        <v>6.5550354268904876E-2</v>
      </c>
      <c r="L30" s="26">
        <v>6.1522453079823292E-2</v>
      </c>
      <c r="M30" s="24">
        <v>753440</v>
      </c>
      <c r="N30" s="26">
        <v>6.5550354268904876E-2</v>
      </c>
      <c r="O30" s="26">
        <v>6.1522453079823292E-2</v>
      </c>
      <c r="P30" s="26">
        <v>-3.6822742440203005E-2</v>
      </c>
      <c r="Q30" s="23"/>
      <c r="R30" s="109"/>
      <c r="S30" s="112"/>
      <c r="T30" s="23"/>
      <c r="U30" s="24">
        <v>2723817</v>
      </c>
      <c r="V30" s="24">
        <v>2734152</v>
      </c>
      <c r="W30" s="23"/>
      <c r="X30" s="24">
        <v>732507.82866718364</v>
      </c>
      <c r="Y30" s="24">
        <v>732499.1942557923</v>
      </c>
      <c r="Z30" s="24">
        <v>782244.38345734519</v>
      </c>
      <c r="AA30" s="24">
        <f>SUM(AA21:AA29)</f>
        <v>2500163.6760866106</v>
      </c>
    </row>
    <row r="31" spans="1:27" x14ac:dyDescent="0.2">
      <c r="A31" s="18" t="s">
        <v>65</v>
      </c>
      <c r="B31" s="18" t="s">
        <v>66</v>
      </c>
      <c r="D31" s="19">
        <v>84591</v>
      </c>
      <c r="E31" s="20">
        <v>0</v>
      </c>
      <c r="F31" s="20">
        <v>84591</v>
      </c>
      <c r="G31" s="21">
        <v>-3.6863308187397137E-2</v>
      </c>
      <c r="I31" s="21">
        <v>-3.5927122224359787E-2</v>
      </c>
      <c r="J31" s="19">
        <v>89966</v>
      </c>
      <c r="K31" s="21">
        <v>6.3541038644773007E-2</v>
      </c>
      <c r="L31" s="21">
        <v>6.1442663806290598E-2</v>
      </c>
      <c r="M31" s="19">
        <v>89966</v>
      </c>
      <c r="N31" s="21">
        <v>6.3541038644773007E-2</v>
      </c>
      <c r="O31" s="21">
        <v>6.1442663806290598E-2</v>
      </c>
      <c r="P31" s="21">
        <v>-4.1767045589246155E-2</v>
      </c>
      <c r="R31" s="110"/>
      <c r="S31" s="111"/>
      <c r="U31" s="19">
        <v>304864</v>
      </c>
      <c r="V31" s="19">
        <v>305466</v>
      </c>
      <c r="X31" s="19">
        <v>87828.654768412496</v>
      </c>
      <c r="Y31" s="19">
        <v>87916.827250311471</v>
      </c>
      <c r="Z31" s="19">
        <v>93887.399286244327</v>
      </c>
      <c r="AA31" s="19">
        <v>300077.40586162714</v>
      </c>
    </row>
    <row r="32" spans="1:27" x14ac:dyDescent="0.2">
      <c r="A32" s="18" t="s">
        <v>67</v>
      </c>
      <c r="B32" s="18" t="s">
        <v>68</v>
      </c>
      <c r="D32" s="19">
        <v>96647</v>
      </c>
      <c r="E32" s="20">
        <v>0</v>
      </c>
      <c r="F32" s="20">
        <v>96647</v>
      </c>
      <c r="G32" s="21">
        <v>-5.2263783456031776E-2</v>
      </c>
      <c r="I32" s="21">
        <v>-4.9693469615093577E-2</v>
      </c>
      <c r="J32" s="19">
        <v>102775</v>
      </c>
      <c r="K32" s="21">
        <v>6.3406003290324531E-2</v>
      </c>
      <c r="L32" s="21">
        <v>6.1444472577896425E-2</v>
      </c>
      <c r="M32" s="19">
        <v>102775</v>
      </c>
      <c r="N32" s="21">
        <v>6.3406003290324531E-2</v>
      </c>
      <c r="O32" s="21">
        <v>6.1444472577896425E-2</v>
      </c>
      <c r="P32" s="21">
        <v>-5.5448393011021779E-2</v>
      </c>
      <c r="R32" s="110"/>
      <c r="S32" s="111"/>
      <c r="U32" s="19">
        <v>299668</v>
      </c>
      <c r="V32" s="19">
        <v>300222</v>
      </c>
      <c r="X32" s="19">
        <v>101976.68751378382</v>
      </c>
      <c r="Y32" s="19">
        <v>101888.81046263206</v>
      </c>
      <c r="Z32" s="19">
        <v>108808.24217495536</v>
      </c>
      <c r="AA32" s="19">
        <v>347766.52986923297</v>
      </c>
    </row>
    <row r="33" spans="1:27" x14ac:dyDescent="0.2">
      <c r="A33" s="18" t="s">
        <v>69</v>
      </c>
      <c r="B33" s="18" t="s">
        <v>70</v>
      </c>
      <c r="D33" s="19">
        <v>48469</v>
      </c>
      <c r="E33" s="20">
        <v>0</v>
      </c>
      <c r="F33" s="20">
        <v>48469</v>
      </c>
      <c r="G33" s="21">
        <v>-7.3042596312133168E-2</v>
      </c>
      <c r="I33" s="21">
        <v>-7.227774061059189E-2</v>
      </c>
      <c r="J33" s="19">
        <v>51429</v>
      </c>
      <c r="K33" s="21">
        <v>6.1069962243908371E-2</v>
      </c>
      <c r="L33" s="21">
        <v>6.1457592810286288E-2</v>
      </c>
      <c r="M33" s="19">
        <v>51429</v>
      </c>
      <c r="N33" s="21">
        <v>6.1069962243908371E-2</v>
      </c>
      <c r="O33" s="21">
        <v>6.1457592810286288E-2</v>
      </c>
      <c r="P33" s="21">
        <v>-7.7884498937810798E-2</v>
      </c>
      <c r="R33" s="110"/>
      <c r="S33" s="111"/>
      <c r="U33" s="19">
        <v>169562</v>
      </c>
      <c r="V33" s="19">
        <v>169500</v>
      </c>
      <c r="X33" s="19">
        <v>52288.271076068675</v>
      </c>
      <c r="Y33" s="19">
        <v>52226.083031349954</v>
      </c>
      <c r="Z33" s="19">
        <v>55772.839672208844</v>
      </c>
      <c r="AA33" s="19">
        <v>178257.88309832252</v>
      </c>
    </row>
    <row r="34" spans="1:27" x14ac:dyDescent="0.2">
      <c r="A34" s="18" t="s">
        <v>71</v>
      </c>
      <c r="B34" s="18" t="s">
        <v>72</v>
      </c>
      <c r="D34" s="19">
        <v>45472</v>
      </c>
      <c r="E34" s="20">
        <v>0</v>
      </c>
      <c r="F34" s="20">
        <v>45472</v>
      </c>
      <c r="G34" s="21">
        <v>-0.1177019899690307</v>
      </c>
      <c r="I34" s="21">
        <v>-0.11668134839123045</v>
      </c>
      <c r="J34" s="19">
        <v>48392</v>
      </c>
      <c r="K34" s="21">
        <v>6.4215341308937468E-2</v>
      </c>
      <c r="L34" s="21">
        <v>6.1441632246416189E-2</v>
      </c>
      <c r="M34" s="19">
        <v>48392</v>
      </c>
      <c r="N34" s="21">
        <v>6.4215341308937468E-2</v>
      </c>
      <c r="O34" s="21">
        <v>6.1441632246416189E-2</v>
      </c>
      <c r="P34" s="21">
        <v>-0.12203295193360564</v>
      </c>
      <c r="R34" s="110"/>
      <c r="S34" s="111"/>
      <c r="U34" s="19">
        <v>177653</v>
      </c>
      <c r="V34" s="19">
        <v>178117</v>
      </c>
      <c r="X34" s="19">
        <v>51538.141855725029</v>
      </c>
      <c r="Y34" s="19">
        <v>51613.112885526069</v>
      </c>
      <c r="Z34" s="19">
        <v>55118.24174560645</v>
      </c>
      <c r="AA34" s="19">
        <v>176165.69555036022</v>
      </c>
    </row>
    <row r="35" spans="1:27" x14ac:dyDescent="0.2">
      <c r="A35" s="18" t="s">
        <v>73</v>
      </c>
      <c r="B35" s="18" t="s">
        <v>74</v>
      </c>
      <c r="D35" s="19">
        <v>31831</v>
      </c>
      <c r="E35" s="20">
        <v>0</v>
      </c>
      <c r="F35" s="20">
        <v>31831</v>
      </c>
      <c r="G35" s="21">
        <v>6.5320517134128675E-3</v>
      </c>
      <c r="I35" s="21">
        <v>9.0222404571174142E-3</v>
      </c>
      <c r="J35" s="19">
        <v>33836</v>
      </c>
      <c r="K35" s="21">
        <v>6.2988910181898117E-2</v>
      </c>
      <c r="L35" s="21">
        <v>6.1449555273633383E-2</v>
      </c>
      <c r="M35" s="19">
        <v>33836</v>
      </c>
      <c r="N35" s="21">
        <v>6.2988910181898117E-2</v>
      </c>
      <c r="O35" s="21">
        <v>6.1449555273633383E-2</v>
      </c>
      <c r="P35" s="21">
        <v>2.9165453490569426E-3</v>
      </c>
      <c r="R35" s="110"/>
      <c r="S35" s="111"/>
      <c r="U35" s="19">
        <v>120627</v>
      </c>
      <c r="V35" s="19">
        <v>120802</v>
      </c>
      <c r="X35" s="19">
        <v>31624.42760348694</v>
      </c>
      <c r="Y35" s="19">
        <v>31592.130738540865</v>
      </c>
      <c r="Z35" s="19">
        <v>33737.602751606471</v>
      </c>
      <c r="AA35" s="19">
        <v>107830.14963303429</v>
      </c>
    </row>
    <row r="36" spans="1:27" x14ac:dyDescent="0.2">
      <c r="A36" s="18" t="s">
        <v>75</v>
      </c>
      <c r="B36" s="18" t="s">
        <v>76</v>
      </c>
      <c r="D36" s="19">
        <v>85155</v>
      </c>
      <c r="E36" s="20">
        <v>0</v>
      </c>
      <c r="F36" s="20">
        <v>85155</v>
      </c>
      <c r="G36" s="21">
        <v>-2.8449694140064263E-2</v>
      </c>
      <c r="I36" s="21">
        <v>-2.502592133574888E-2</v>
      </c>
      <c r="J36" s="19">
        <v>90786</v>
      </c>
      <c r="K36" s="21">
        <v>6.6126475251012895E-2</v>
      </c>
      <c r="L36" s="21">
        <v>6.1443318783704459E-2</v>
      </c>
      <c r="M36" s="19">
        <v>90786</v>
      </c>
      <c r="N36" s="21">
        <v>6.6126475251012895E-2</v>
      </c>
      <c r="O36" s="21">
        <v>6.1443318783704459E-2</v>
      </c>
      <c r="P36" s="21">
        <v>-3.0931281335497607E-2</v>
      </c>
      <c r="R36" s="110"/>
      <c r="S36" s="111"/>
      <c r="U36" s="19">
        <v>358916</v>
      </c>
      <c r="V36" s="19">
        <v>360500</v>
      </c>
      <c r="X36" s="19">
        <v>87648.575154971375</v>
      </c>
      <c r="Y36" s="19">
        <v>87726.136756615408</v>
      </c>
      <c r="Z36" s="19">
        <v>93683.758696818157</v>
      </c>
      <c r="AA36" s="19">
        <v>299426.54173856374</v>
      </c>
    </row>
    <row r="37" spans="1:27" ht="25.5" customHeight="1" x14ac:dyDescent="0.2">
      <c r="A37" s="22" t="s">
        <v>77</v>
      </c>
      <c r="B37" s="22" t="s">
        <v>78</v>
      </c>
      <c r="C37" s="54"/>
      <c r="D37" s="24">
        <v>392165</v>
      </c>
      <c r="E37" s="25">
        <v>0</v>
      </c>
      <c r="F37" s="25">
        <v>392165</v>
      </c>
      <c r="G37" s="26">
        <v>-5.0228914954359216E-2</v>
      </c>
      <c r="H37" s="23"/>
      <c r="I37" s="26">
        <v>-4.8162137383186421E-2</v>
      </c>
      <c r="J37" s="24">
        <v>417184</v>
      </c>
      <c r="K37" s="26">
        <v>6.3797126209631072E-2</v>
      </c>
      <c r="L37" s="26">
        <v>6.1337279157889446E-2</v>
      </c>
      <c r="M37" s="24">
        <v>417184</v>
      </c>
      <c r="N37" s="26">
        <v>6.3797126209631072E-2</v>
      </c>
      <c r="O37" s="26">
        <v>6.1337279157889446E-2</v>
      </c>
      <c r="P37" s="26">
        <v>-5.4021876636961341E-2</v>
      </c>
      <c r="Q37" s="23"/>
      <c r="R37" s="109"/>
      <c r="S37" s="112"/>
      <c r="T37" s="23"/>
      <c r="U37" s="24">
        <v>1431290</v>
      </c>
      <c r="V37" s="24">
        <v>1434607</v>
      </c>
      <c r="W37" s="23"/>
      <c r="X37" s="24">
        <v>412904.75797244837</v>
      </c>
      <c r="Y37" s="24">
        <v>412963.10112497583</v>
      </c>
      <c r="Z37" s="24">
        <v>441008.0843274396</v>
      </c>
      <c r="AA37" s="24">
        <f>SUM(AA31:AA36)</f>
        <v>1409524.2057511408</v>
      </c>
    </row>
    <row r="38" spans="1:27" x14ac:dyDescent="0.2">
      <c r="A38" s="18" t="s">
        <v>79</v>
      </c>
      <c r="B38" s="18" t="s">
        <v>80</v>
      </c>
      <c r="D38" s="19">
        <v>75284</v>
      </c>
      <c r="E38" s="20">
        <v>0</v>
      </c>
      <c r="F38" s="20">
        <v>75284</v>
      </c>
      <c r="G38" s="21">
        <v>-5.213867123552185E-2</v>
      </c>
      <c r="I38" s="21">
        <v>-4.712928859280574E-2</v>
      </c>
      <c r="J38" s="19">
        <v>80467</v>
      </c>
      <c r="K38" s="21">
        <v>6.8845969927209039E-2</v>
      </c>
      <c r="L38" s="21">
        <v>6.1441774168111918E-2</v>
      </c>
      <c r="M38" s="19">
        <v>80467</v>
      </c>
      <c r="N38" s="21">
        <v>6.8845969927209039E-2</v>
      </c>
      <c r="O38" s="21">
        <v>6.1441774168111918E-2</v>
      </c>
      <c r="P38" s="21">
        <v>-5.290214803358273E-2</v>
      </c>
      <c r="R38" s="110"/>
      <c r="S38" s="111"/>
      <c r="U38" s="19">
        <v>262231</v>
      </c>
      <c r="V38" s="19">
        <v>264060</v>
      </c>
      <c r="X38" s="19">
        <v>79425.120231597029</v>
      </c>
      <c r="Y38" s="19">
        <v>79558.695992579494</v>
      </c>
      <c r="Z38" s="19">
        <v>84961.653996923269</v>
      </c>
      <c r="AA38" s="19">
        <v>271549.46162030095</v>
      </c>
    </row>
    <row r="39" spans="1:27" x14ac:dyDescent="0.2">
      <c r="A39" s="18" t="s">
        <v>81</v>
      </c>
      <c r="B39" s="18" t="s">
        <v>82</v>
      </c>
      <c r="D39" s="19">
        <v>30175</v>
      </c>
      <c r="E39" s="20">
        <v>0</v>
      </c>
      <c r="F39" s="20">
        <v>30175</v>
      </c>
      <c r="G39" s="21">
        <v>-7.8009480553348221E-2</v>
      </c>
      <c r="I39" s="21">
        <v>-7.6298130155737498E-2</v>
      </c>
      <c r="J39" s="19">
        <v>32129</v>
      </c>
      <c r="K39" s="21">
        <v>6.4755592377796267E-2</v>
      </c>
      <c r="L39" s="21">
        <v>6.1447791363669957E-2</v>
      </c>
      <c r="M39" s="19">
        <v>32129</v>
      </c>
      <c r="N39" s="21">
        <v>6.4755592377796267E-2</v>
      </c>
      <c r="O39" s="21">
        <v>6.1447791363669957E-2</v>
      </c>
      <c r="P39" s="21">
        <v>-8.1889068829316458E-2</v>
      </c>
      <c r="R39" s="110"/>
      <c r="S39" s="111"/>
      <c r="U39" s="19">
        <v>117732</v>
      </c>
      <c r="V39" s="19">
        <v>118099</v>
      </c>
      <c r="X39" s="19">
        <v>32728.102256528666</v>
      </c>
      <c r="Y39" s="19">
        <v>32769.268592861466</v>
      </c>
      <c r="Z39" s="19">
        <v>34994.68191608644</v>
      </c>
      <c r="AA39" s="19">
        <v>111847.9524213486</v>
      </c>
    </row>
    <row r="40" spans="1:27" x14ac:dyDescent="0.2">
      <c r="A40" s="18" t="s">
        <v>83</v>
      </c>
      <c r="B40" s="18" t="s">
        <v>84</v>
      </c>
      <c r="D40" s="19">
        <v>87244</v>
      </c>
      <c r="E40" s="20">
        <v>0</v>
      </c>
      <c r="F40" s="20">
        <v>87244</v>
      </c>
      <c r="G40" s="21">
        <v>-8.0673613902104591E-2</v>
      </c>
      <c r="I40" s="21">
        <v>-7.8672477313599498E-2</v>
      </c>
      <c r="J40" s="19">
        <v>92803</v>
      </c>
      <c r="K40" s="21">
        <v>6.3717848791893905E-2</v>
      </c>
      <c r="L40" s="21">
        <v>6.1442910623415781E-2</v>
      </c>
      <c r="M40" s="19">
        <v>92803</v>
      </c>
      <c r="N40" s="21">
        <v>6.3717848791893905E-2</v>
      </c>
      <c r="O40" s="21">
        <v>6.1442910623415781E-2</v>
      </c>
      <c r="P40" s="21">
        <v>-8.4253255450108311E-2</v>
      </c>
      <c r="R40" s="110"/>
      <c r="S40" s="111"/>
      <c r="U40" s="19">
        <v>321431</v>
      </c>
      <c r="V40" s="19">
        <v>322119</v>
      </c>
      <c r="X40" s="19">
        <v>94899.91946201981</v>
      </c>
      <c r="Y40" s="19">
        <v>94896.748011520016</v>
      </c>
      <c r="Z40" s="19">
        <v>101341.33760487959</v>
      </c>
      <c r="AA40" s="19">
        <v>323901.24687877158</v>
      </c>
    </row>
    <row r="41" spans="1:27" x14ac:dyDescent="0.2">
      <c r="A41" s="18" t="s">
        <v>85</v>
      </c>
      <c r="B41" s="18" t="s">
        <v>86</v>
      </c>
      <c r="D41" s="19">
        <v>73529</v>
      </c>
      <c r="E41" s="20">
        <v>0</v>
      </c>
      <c r="F41" s="20">
        <v>73529</v>
      </c>
      <c r="G41" s="21">
        <v>-7.0348650415461123E-2</v>
      </c>
      <c r="I41" s="21">
        <v>-6.7218930494575613E-2</v>
      </c>
      <c r="J41" s="19">
        <v>78291</v>
      </c>
      <c r="K41" s="21">
        <v>6.476356267595107E-2</v>
      </c>
      <c r="L41" s="21">
        <v>6.1441821253916951E-2</v>
      </c>
      <c r="M41" s="19">
        <v>78291</v>
      </c>
      <c r="N41" s="21">
        <v>6.476356267595107E-2</v>
      </c>
      <c r="O41" s="21">
        <v>6.1441821253916951E-2</v>
      </c>
      <c r="P41" s="21">
        <v>-7.2870037984215652E-2</v>
      </c>
      <c r="R41" s="110"/>
      <c r="S41" s="111"/>
      <c r="U41" s="19">
        <v>263993</v>
      </c>
      <c r="V41" s="19">
        <v>264819</v>
      </c>
      <c r="X41" s="19">
        <v>79093.092300527613</v>
      </c>
      <c r="Y41" s="19">
        <v>79074.402979917242</v>
      </c>
      <c r="Z41" s="19">
        <v>84444.471872938026</v>
      </c>
      <c r="AA41" s="19">
        <v>269896.47441111924</v>
      </c>
    </row>
    <row r="42" spans="1:27" x14ac:dyDescent="0.2">
      <c r="A42" s="18" t="s">
        <v>87</v>
      </c>
      <c r="B42" s="18" t="s">
        <v>88</v>
      </c>
      <c r="D42" s="19">
        <v>213273</v>
      </c>
      <c r="E42" s="20">
        <v>0</v>
      </c>
      <c r="F42" s="20">
        <v>213273</v>
      </c>
      <c r="G42" s="21">
        <v>5.2370696291810237E-2</v>
      </c>
      <c r="I42" s="21">
        <v>5.8053138793810133E-2</v>
      </c>
      <c r="J42" s="19">
        <v>227555</v>
      </c>
      <c r="K42" s="21">
        <v>6.6965813769206628E-2</v>
      </c>
      <c r="L42" s="21">
        <v>6.1443852545258304E-2</v>
      </c>
      <c r="M42" s="19">
        <v>227555</v>
      </c>
      <c r="N42" s="21">
        <v>6.6965813769206628E-2</v>
      </c>
      <c r="O42" s="21">
        <v>6.1443852545258304E-2</v>
      </c>
      <c r="P42" s="21">
        <v>5.1645102702795764E-2</v>
      </c>
      <c r="R42" s="110"/>
      <c r="S42" s="111"/>
      <c r="U42" s="19">
        <v>604647</v>
      </c>
      <c r="V42" s="19">
        <v>607793</v>
      </c>
      <c r="X42" s="19">
        <v>202659.57685015383</v>
      </c>
      <c r="Y42" s="19">
        <v>202619.7972979644</v>
      </c>
      <c r="Z42" s="19">
        <v>216380.0310724302</v>
      </c>
      <c r="AA42" s="19">
        <v>691581.18020195595</v>
      </c>
    </row>
    <row r="43" spans="1:27" ht="25.5" customHeight="1" x14ac:dyDescent="0.2">
      <c r="A43" s="22" t="s">
        <v>89</v>
      </c>
      <c r="B43" s="22" t="s">
        <v>90</v>
      </c>
      <c r="C43" s="54"/>
      <c r="D43" s="24">
        <v>479505</v>
      </c>
      <c r="E43" s="25">
        <v>0</v>
      </c>
      <c r="F43" s="25">
        <v>479505</v>
      </c>
      <c r="G43" s="26">
        <v>-1.9027619741019075E-2</v>
      </c>
      <c r="H43" s="23"/>
      <c r="I43" s="26">
        <v>-1.4971385950877547E-2</v>
      </c>
      <c r="J43" s="24">
        <v>511245</v>
      </c>
      <c r="K43" s="26">
        <v>6.6193261801232417E-2</v>
      </c>
      <c r="L43" s="26">
        <v>6.1557174194902586E-2</v>
      </c>
      <c r="M43" s="24">
        <v>511245</v>
      </c>
      <c r="N43" s="26">
        <v>6.6193261801232417E-2</v>
      </c>
      <c r="O43" s="26">
        <v>6.1557174194902586E-2</v>
      </c>
      <c r="P43" s="26">
        <v>-2.0832626832549384E-2</v>
      </c>
      <c r="Q43" s="23"/>
      <c r="R43" s="109"/>
      <c r="S43" s="112"/>
      <c r="T43" s="23"/>
      <c r="U43" s="24">
        <v>1570034</v>
      </c>
      <c r="V43" s="24">
        <v>1576891</v>
      </c>
      <c r="W43" s="23"/>
      <c r="X43" s="24">
        <v>488805.81110082695</v>
      </c>
      <c r="Y43" s="24">
        <v>488918.91287484259</v>
      </c>
      <c r="Z43" s="24">
        <v>522122.17646325752</v>
      </c>
      <c r="AA43" s="24">
        <f>SUM(AA38:AA42)</f>
        <v>1668776.3155334964</v>
      </c>
    </row>
    <row r="44" spans="1:27" ht="25.5" customHeight="1" x14ac:dyDescent="0.2">
      <c r="A44" s="22" t="s">
        <v>91</v>
      </c>
      <c r="B44" s="22" t="s">
        <v>92</v>
      </c>
      <c r="C44" s="54"/>
      <c r="D44" s="24">
        <v>2497491</v>
      </c>
      <c r="E44" s="25">
        <v>0</v>
      </c>
      <c r="F44" s="25">
        <v>2497491</v>
      </c>
      <c r="G44" s="26">
        <v>-3.6599775511745869E-2</v>
      </c>
      <c r="H44" s="23"/>
      <c r="I44" s="26">
        <v>-3.3867028213884875E-2</v>
      </c>
      <c r="J44" s="24">
        <v>2658536</v>
      </c>
      <c r="K44" s="26">
        <v>6.4482714852626133E-2</v>
      </c>
      <c r="L44" s="26">
        <v>6.1457738007711704E-2</v>
      </c>
      <c r="M44" s="24">
        <v>2658536</v>
      </c>
      <c r="N44" s="26">
        <v>6.4482714852626133E-2</v>
      </c>
      <c r="O44" s="26">
        <v>6.1457738007711704E-2</v>
      </c>
      <c r="P44" s="26">
        <v>-3.9705793172987391E-2</v>
      </c>
      <c r="Q44" s="23"/>
      <c r="R44" s="109"/>
      <c r="S44" s="112"/>
      <c r="T44" s="23"/>
      <c r="U44" s="24">
        <v>8964518</v>
      </c>
      <c r="V44" s="24">
        <v>8990065</v>
      </c>
      <c r="W44" s="23"/>
      <c r="X44" s="24">
        <v>2592371.2041136748</v>
      </c>
      <c r="Y44" s="24">
        <v>2592405.501482591</v>
      </c>
      <c r="Z44" s="24">
        <v>2768459.8960398692</v>
      </c>
      <c r="AA44" s="24">
        <f>AA43+AA37+AA30+AA20</f>
        <v>8848389.3488496002</v>
      </c>
    </row>
    <row r="45" spans="1:27" x14ac:dyDescent="0.2">
      <c r="A45" s="18" t="s">
        <v>93</v>
      </c>
      <c r="B45" s="18" t="s">
        <v>94</v>
      </c>
      <c r="D45" s="19">
        <v>51411</v>
      </c>
      <c r="E45" s="20">
        <v>0</v>
      </c>
      <c r="F45" s="20">
        <v>51411</v>
      </c>
      <c r="G45" s="21">
        <v>-9.9414914196574777E-2</v>
      </c>
      <c r="I45" s="21">
        <v>-9.8322175919025256E-2</v>
      </c>
      <c r="J45" s="19">
        <v>54574</v>
      </c>
      <c r="K45" s="21">
        <v>6.1523798408900765E-2</v>
      </c>
      <c r="L45" s="21">
        <v>6.1438296905200085E-2</v>
      </c>
      <c r="M45" s="19">
        <v>54574</v>
      </c>
      <c r="N45" s="21">
        <v>6.1523798408900765E-2</v>
      </c>
      <c r="O45" s="21">
        <v>6.1438296905200085E-2</v>
      </c>
      <c r="P45" s="21">
        <v>-0.10378782502509121</v>
      </c>
      <c r="R45" s="110"/>
      <c r="S45" s="111"/>
      <c r="U45" s="19">
        <v>175158</v>
      </c>
      <c r="V45" s="19">
        <v>175172</v>
      </c>
      <c r="X45" s="19">
        <v>57086.221846695909</v>
      </c>
      <c r="Y45" s="19">
        <v>57021.632240710416</v>
      </c>
      <c r="Z45" s="19">
        <v>60894.062281097562</v>
      </c>
      <c r="AA45" s="19">
        <v>194626.03480982059</v>
      </c>
    </row>
    <row r="46" spans="1:27" x14ac:dyDescent="0.2">
      <c r="A46" s="18" t="s">
        <v>95</v>
      </c>
      <c r="B46" s="18" t="s">
        <v>96</v>
      </c>
      <c r="D46" s="19">
        <v>65174</v>
      </c>
      <c r="E46" s="20">
        <v>0</v>
      </c>
      <c r="F46" s="20">
        <v>65174</v>
      </c>
      <c r="G46" s="21">
        <v>-3.1364250218133383E-2</v>
      </c>
      <c r="I46" s="21">
        <v>-2.94640693118432E-2</v>
      </c>
      <c r="J46" s="19">
        <v>69052</v>
      </c>
      <c r="K46" s="21">
        <v>5.9502255500659684E-2</v>
      </c>
      <c r="L46" s="21">
        <v>6.1454099884899582E-2</v>
      </c>
      <c r="M46" s="19">
        <v>69052</v>
      </c>
      <c r="N46" s="21">
        <v>5.9502255500659684E-2</v>
      </c>
      <c r="O46" s="21">
        <v>6.1454099884899582E-2</v>
      </c>
      <c r="P46" s="21">
        <v>-3.5332749668099073E-2</v>
      </c>
      <c r="R46" s="110"/>
      <c r="S46" s="111"/>
      <c r="U46" s="19">
        <v>173097</v>
      </c>
      <c r="V46" s="19">
        <v>172778</v>
      </c>
      <c r="X46" s="19">
        <v>67284.322321034459</v>
      </c>
      <c r="Y46" s="19">
        <v>67029.10564877576</v>
      </c>
      <c r="Z46" s="19">
        <v>71581.159178195536</v>
      </c>
      <c r="AA46" s="19">
        <v>228783.50788345022</v>
      </c>
    </row>
    <row r="47" spans="1:27" x14ac:dyDescent="0.2">
      <c r="A47" s="18" t="s">
        <v>97</v>
      </c>
      <c r="B47" s="18" t="s">
        <v>98</v>
      </c>
      <c r="D47" s="19">
        <v>52841</v>
      </c>
      <c r="E47" s="20">
        <v>0</v>
      </c>
      <c r="F47" s="20">
        <v>52841</v>
      </c>
      <c r="G47" s="21">
        <v>-2.762471289619195E-2</v>
      </c>
      <c r="I47" s="21">
        <v>-2.2900452347796252E-2</v>
      </c>
      <c r="J47" s="19">
        <v>56473</v>
      </c>
      <c r="K47" s="21">
        <v>6.8734505403001522E-2</v>
      </c>
      <c r="L47" s="21">
        <v>6.14501494662687E-2</v>
      </c>
      <c r="M47" s="19">
        <v>56473</v>
      </c>
      <c r="N47" s="21">
        <v>6.8734505403001522E-2</v>
      </c>
      <c r="O47" s="21">
        <v>6.14501494662687E-2</v>
      </c>
      <c r="P47" s="21">
        <v>-2.8812436365282301E-2</v>
      </c>
      <c r="R47" s="110"/>
      <c r="S47" s="111"/>
      <c r="U47" s="19">
        <v>184910</v>
      </c>
      <c r="V47" s="19">
        <v>186179</v>
      </c>
      <c r="X47" s="19">
        <v>54342.18732294751</v>
      </c>
      <c r="Y47" s="19">
        <v>54450.571767215872</v>
      </c>
      <c r="Z47" s="19">
        <v>58148.396987958731</v>
      </c>
      <c r="AA47" s="19">
        <v>185850.50023550077</v>
      </c>
    </row>
    <row r="48" spans="1:27" x14ac:dyDescent="0.2">
      <c r="A48" s="18" t="s">
        <v>99</v>
      </c>
      <c r="B48" s="18" t="s">
        <v>100</v>
      </c>
      <c r="D48" s="19">
        <v>112799</v>
      </c>
      <c r="E48" s="20">
        <v>0</v>
      </c>
      <c r="F48" s="20">
        <v>112799</v>
      </c>
      <c r="G48" s="21">
        <v>-7.163642331638953E-2</v>
      </c>
      <c r="I48" s="21">
        <v>-6.9982102628205811E-2</v>
      </c>
      <c r="J48" s="19">
        <v>119834</v>
      </c>
      <c r="K48" s="21">
        <v>6.2367574180622221E-2</v>
      </c>
      <c r="L48" s="21">
        <v>6.144124016949748E-2</v>
      </c>
      <c r="M48" s="19">
        <v>119834</v>
      </c>
      <c r="N48" s="21">
        <v>6.2367574180622221E-2</v>
      </c>
      <c r="O48" s="21">
        <v>6.144124016949748E-2</v>
      </c>
      <c r="P48" s="21">
        <v>-7.5616975925909546E-2</v>
      </c>
      <c r="R48" s="110"/>
      <c r="S48" s="111"/>
      <c r="U48" s="19">
        <v>382500</v>
      </c>
      <c r="V48" s="19">
        <v>382833</v>
      </c>
      <c r="X48" s="19">
        <v>121503.04345518533</v>
      </c>
      <c r="Y48" s="19">
        <v>121392.76192395133</v>
      </c>
      <c r="Z48" s="19">
        <v>129636.73810435008</v>
      </c>
      <c r="AA48" s="19">
        <v>414337.34846690984</v>
      </c>
    </row>
    <row r="49" spans="1:27" x14ac:dyDescent="0.2">
      <c r="A49" s="18" t="s">
        <v>101</v>
      </c>
      <c r="B49" s="18" t="s">
        <v>102</v>
      </c>
      <c r="D49" s="19">
        <v>48568</v>
      </c>
      <c r="E49" s="20">
        <v>0</v>
      </c>
      <c r="F49" s="20">
        <v>48568</v>
      </c>
      <c r="G49" s="21">
        <v>-4.565633811600367E-2</v>
      </c>
      <c r="I49" s="21">
        <v>-4.3077672122119992E-2</v>
      </c>
      <c r="J49" s="19">
        <v>51756</v>
      </c>
      <c r="K49" s="21">
        <v>6.5639927524295816E-2</v>
      </c>
      <c r="L49" s="21">
        <v>6.1437519397798734E-2</v>
      </c>
      <c r="M49" s="19">
        <v>51756</v>
      </c>
      <c r="N49" s="21">
        <v>6.5639927524295816E-2</v>
      </c>
      <c r="O49" s="21">
        <v>6.1437519397798734E-2</v>
      </c>
      <c r="P49" s="21">
        <v>-4.8878890390260277E-2</v>
      </c>
      <c r="R49" s="110"/>
      <c r="S49" s="111"/>
      <c r="U49" s="19">
        <v>178249</v>
      </c>
      <c r="V49" s="19">
        <v>178955</v>
      </c>
      <c r="X49" s="19">
        <v>50891.520465615671</v>
      </c>
      <c r="Y49" s="19">
        <v>50955.32562031853</v>
      </c>
      <c r="Z49" s="19">
        <v>54415.783097524058</v>
      </c>
      <c r="AA49" s="19">
        <v>173920.53836798939</v>
      </c>
    </row>
    <row r="50" spans="1:27" x14ac:dyDescent="0.2">
      <c r="A50" s="18" t="s">
        <v>103</v>
      </c>
      <c r="B50" s="18" t="s">
        <v>104</v>
      </c>
      <c r="D50" s="19">
        <v>64884</v>
      </c>
      <c r="E50" s="20">
        <v>0</v>
      </c>
      <c r="F50" s="20">
        <v>64884</v>
      </c>
      <c r="G50" s="21">
        <v>6.7287657779360188E-3</v>
      </c>
      <c r="I50" s="21">
        <v>8.3415863260547507E-3</v>
      </c>
      <c r="J50" s="19">
        <v>68865</v>
      </c>
      <c r="K50" s="21">
        <v>6.1355650083225521E-2</v>
      </c>
      <c r="L50" s="21">
        <v>6.1443390776270146E-2</v>
      </c>
      <c r="M50" s="19">
        <v>68865</v>
      </c>
      <c r="N50" s="21">
        <v>6.1355650083225521E-2</v>
      </c>
      <c r="O50" s="21">
        <v>6.1443390776270146E-2</v>
      </c>
      <c r="P50" s="21">
        <v>2.2341892939019559E-3</v>
      </c>
      <c r="R50" s="110"/>
      <c r="S50" s="111"/>
      <c r="U50" s="19">
        <v>209249</v>
      </c>
      <c r="V50" s="19">
        <v>209232</v>
      </c>
      <c r="X50" s="19">
        <v>64450.32883297198</v>
      </c>
      <c r="Y50" s="19">
        <v>64341.922875556738</v>
      </c>
      <c r="Z50" s="19">
        <v>68711.48553465039</v>
      </c>
      <c r="AA50" s="19">
        <v>219611.62508372421</v>
      </c>
    </row>
    <row r="51" spans="1:27" x14ac:dyDescent="0.2">
      <c r="A51" s="18" t="s">
        <v>105</v>
      </c>
      <c r="B51" s="18" t="s">
        <v>106</v>
      </c>
      <c r="D51" s="19">
        <v>93819</v>
      </c>
      <c r="E51" s="20">
        <v>0</v>
      </c>
      <c r="F51" s="20">
        <v>93819</v>
      </c>
      <c r="G51" s="21">
        <v>-3.9970745866028667E-2</v>
      </c>
      <c r="I51" s="21">
        <v>-3.7131504549197114E-2</v>
      </c>
      <c r="J51" s="19">
        <v>99793</v>
      </c>
      <c r="K51" s="21">
        <v>6.3675801276926958E-2</v>
      </c>
      <c r="L51" s="21">
        <v>6.1438923170967552E-2</v>
      </c>
      <c r="M51" s="19">
        <v>99793</v>
      </c>
      <c r="N51" s="21">
        <v>6.3675801276926958E-2</v>
      </c>
      <c r="O51" s="21">
        <v>6.1438923170967552E-2</v>
      </c>
      <c r="P51" s="21">
        <v>-4.2967504998122852E-2</v>
      </c>
      <c r="R51" s="110"/>
      <c r="S51" s="111"/>
      <c r="U51" s="19">
        <v>346843</v>
      </c>
      <c r="V51" s="19">
        <v>347574</v>
      </c>
      <c r="X51" s="19">
        <v>97725.147016100862</v>
      </c>
      <c r="Y51" s="19">
        <v>97642.320583504174</v>
      </c>
      <c r="Z51" s="19">
        <v>104273.36639160226</v>
      </c>
      <c r="AA51" s="19">
        <v>333272.42553448136</v>
      </c>
    </row>
    <row r="52" spans="1:27" x14ac:dyDescent="0.2">
      <c r="A52" s="18" t="s">
        <v>107</v>
      </c>
      <c r="B52" s="18" t="s">
        <v>108</v>
      </c>
      <c r="D52" s="19">
        <v>37187</v>
      </c>
      <c r="E52" s="20">
        <v>0</v>
      </c>
      <c r="F52" s="20">
        <v>37187</v>
      </c>
      <c r="G52" s="21">
        <v>1.9671667683484273E-2</v>
      </c>
      <c r="I52" s="21">
        <v>2.2455263026439187E-2</v>
      </c>
      <c r="J52" s="19">
        <v>39526</v>
      </c>
      <c r="K52" s="21">
        <v>6.2898324683356988E-2</v>
      </c>
      <c r="L52" s="21">
        <v>6.1435265736009992E-2</v>
      </c>
      <c r="M52" s="19">
        <v>39526</v>
      </c>
      <c r="N52" s="21">
        <v>6.2898324683356988E-2</v>
      </c>
      <c r="O52" s="21">
        <v>6.1435265736009992E-2</v>
      </c>
      <c r="P52" s="21">
        <v>1.6254602052724998E-2</v>
      </c>
      <c r="R52" s="110"/>
      <c r="S52" s="111"/>
      <c r="U52" s="19">
        <v>113721</v>
      </c>
      <c r="V52" s="19">
        <v>113877</v>
      </c>
      <c r="X52" s="19">
        <v>36469.582492649191</v>
      </c>
      <c r="Y52" s="19">
        <v>36420.427461991283</v>
      </c>
      <c r="Z52" s="19">
        <v>38893.796810525368</v>
      </c>
      <c r="AA52" s="19">
        <v>124310.07504456083</v>
      </c>
    </row>
    <row r="53" spans="1:27" ht="25.5" customHeight="1" x14ac:dyDescent="0.2">
      <c r="A53" s="22" t="s">
        <v>109</v>
      </c>
      <c r="B53" s="22" t="s">
        <v>110</v>
      </c>
      <c r="C53" s="54"/>
      <c r="D53" s="24">
        <v>526683</v>
      </c>
      <c r="E53" s="25">
        <v>0</v>
      </c>
      <c r="F53" s="25">
        <v>526683</v>
      </c>
      <c r="G53" s="26">
        <v>-4.1963174137781722E-2</v>
      </c>
      <c r="H53" s="23"/>
      <c r="I53" s="26">
        <v>-3.9531114133486311E-2</v>
      </c>
      <c r="J53" s="24">
        <v>559873</v>
      </c>
      <c r="K53" s="26">
        <v>6.301703301606465E-2</v>
      </c>
      <c r="L53" s="26">
        <v>6.1287236425427105E-2</v>
      </c>
      <c r="M53" s="24">
        <v>559873</v>
      </c>
      <c r="N53" s="26">
        <v>6.301703301606465E-2</v>
      </c>
      <c r="O53" s="26">
        <v>6.1287236425427105E-2</v>
      </c>
      <c r="P53" s="26">
        <v>-4.5488995937323473E-2</v>
      </c>
      <c r="Q53" s="23"/>
      <c r="R53" s="109"/>
      <c r="S53" s="112"/>
      <c r="T53" s="23"/>
      <c r="U53" s="24">
        <v>1763725</v>
      </c>
      <c r="V53" s="24">
        <v>1766600</v>
      </c>
      <c r="W53" s="23"/>
      <c r="X53" s="24">
        <v>549752.35375320097</v>
      </c>
      <c r="Y53" s="24">
        <v>549254.06812202407</v>
      </c>
      <c r="Z53" s="24">
        <v>586554.78838590404</v>
      </c>
      <c r="AA53" s="24">
        <f>SUM(AA45:AA52)</f>
        <v>1874712.0554264374</v>
      </c>
    </row>
    <row r="54" spans="1:27" x14ac:dyDescent="0.2">
      <c r="A54" s="18" t="s">
        <v>111</v>
      </c>
      <c r="B54" s="18" t="s">
        <v>112</v>
      </c>
      <c r="D54" s="19">
        <v>97721</v>
      </c>
      <c r="E54" s="20">
        <v>0</v>
      </c>
      <c r="F54" s="20">
        <v>97721</v>
      </c>
      <c r="G54" s="21">
        <v>2.4365503622869378E-2</v>
      </c>
      <c r="I54" s="21">
        <v>2.938592927367667E-2</v>
      </c>
      <c r="J54" s="19">
        <v>104114</v>
      </c>
      <c r="K54" s="21">
        <v>6.542094329775594E-2</v>
      </c>
      <c r="L54" s="21">
        <v>6.1439498875761389E-2</v>
      </c>
      <c r="M54" s="19">
        <v>104114</v>
      </c>
      <c r="N54" s="21">
        <v>6.542094329775594E-2</v>
      </c>
      <c r="O54" s="21">
        <v>6.1439498875761389E-2</v>
      </c>
      <c r="P54" s="21">
        <v>2.3147317829324887E-2</v>
      </c>
      <c r="R54" s="110"/>
      <c r="S54" s="111"/>
      <c r="U54" s="19">
        <v>310602</v>
      </c>
      <c r="V54" s="19">
        <v>311767</v>
      </c>
      <c r="X54" s="19">
        <v>95396.613468913711</v>
      </c>
      <c r="Y54" s="19">
        <v>95287.44010179842</v>
      </c>
      <c r="Z54" s="19">
        <v>101758.56221847386</v>
      </c>
      <c r="AA54" s="19">
        <v>325234.75574855378</v>
      </c>
    </row>
    <row r="55" spans="1:27" x14ac:dyDescent="0.2">
      <c r="A55" s="18" t="s">
        <v>113</v>
      </c>
      <c r="B55" s="18" t="s">
        <v>114</v>
      </c>
      <c r="D55" s="19">
        <v>67277</v>
      </c>
      <c r="E55" s="20">
        <v>0</v>
      </c>
      <c r="F55" s="20">
        <v>67277</v>
      </c>
      <c r="G55" s="21">
        <v>7.4974471191654457E-2</v>
      </c>
      <c r="I55" s="21">
        <v>8.0200750291695266E-2</v>
      </c>
      <c r="J55" s="19">
        <v>71651</v>
      </c>
      <c r="K55" s="21">
        <v>6.5014789601200995E-2</v>
      </c>
      <c r="L55" s="21">
        <v>6.1443068732344619E-2</v>
      </c>
      <c r="M55" s="19">
        <v>71651</v>
      </c>
      <c r="N55" s="21">
        <v>6.5014789601200995E-2</v>
      </c>
      <c r="O55" s="21">
        <v>6.1443068732344619E-2</v>
      </c>
      <c r="P55" s="21">
        <v>7.3657785672269993E-2</v>
      </c>
      <c r="R55" s="110"/>
      <c r="S55" s="111"/>
      <c r="U55" s="19">
        <v>204868</v>
      </c>
      <c r="V55" s="19">
        <v>205558</v>
      </c>
      <c r="X55" s="19">
        <v>62584.742059428267</v>
      </c>
      <c r="Y55" s="19">
        <v>62491.518233755436</v>
      </c>
      <c r="Z55" s="19">
        <v>66735.41696075513</v>
      </c>
      <c r="AA55" s="19">
        <v>213295.83046200598</v>
      </c>
    </row>
    <row r="56" spans="1:27" x14ac:dyDescent="0.2">
      <c r="A56" s="18" t="s">
        <v>115</v>
      </c>
      <c r="B56" s="18" t="s">
        <v>116</v>
      </c>
      <c r="D56" s="19">
        <v>82804</v>
      </c>
      <c r="E56" s="20">
        <v>0</v>
      </c>
      <c r="F56" s="20">
        <v>82804</v>
      </c>
      <c r="G56" s="21">
        <v>4.6607329848758372E-2</v>
      </c>
      <c r="I56" s="21">
        <v>5.1162738074681746E-2</v>
      </c>
      <c r="J56" s="19">
        <v>88224</v>
      </c>
      <c r="K56" s="21">
        <v>6.5455775083329337E-2</v>
      </c>
      <c r="L56" s="21">
        <v>6.1441887022095854E-2</v>
      </c>
      <c r="M56" s="19">
        <v>88224</v>
      </c>
      <c r="N56" s="21">
        <v>6.5455775083329337E-2</v>
      </c>
      <c r="O56" s="21">
        <v>6.1441887022095854E-2</v>
      </c>
      <c r="P56" s="21">
        <v>4.4794498590621901E-2</v>
      </c>
      <c r="R56" s="110"/>
      <c r="S56" s="111"/>
      <c r="U56" s="19">
        <v>234478</v>
      </c>
      <c r="V56" s="19">
        <v>235364</v>
      </c>
      <c r="X56" s="19">
        <v>79116.587127252133</v>
      </c>
      <c r="Y56" s="19">
        <v>79071.606964340201</v>
      </c>
      <c r="Z56" s="19">
        <v>84441.485975481279</v>
      </c>
      <c r="AA56" s="19">
        <v>269886.93106057594</v>
      </c>
    </row>
    <row r="57" spans="1:27" x14ac:dyDescent="0.2">
      <c r="A57" s="18" t="s">
        <v>117</v>
      </c>
      <c r="B57" s="18" t="s">
        <v>118</v>
      </c>
      <c r="D57" s="19">
        <v>254666</v>
      </c>
      <c r="E57" s="20">
        <v>0</v>
      </c>
      <c r="F57" s="20">
        <v>254666</v>
      </c>
      <c r="G57" s="21">
        <v>5.4824623165911968E-2</v>
      </c>
      <c r="I57" s="21">
        <v>6.3723040026715028E-2</v>
      </c>
      <c r="J57" s="19">
        <v>272824</v>
      </c>
      <c r="K57" s="21">
        <v>7.1301233772863348E-2</v>
      </c>
      <c r="L57" s="21">
        <v>6.1443290874531931E-2</v>
      </c>
      <c r="M57" s="19">
        <v>272824</v>
      </c>
      <c r="N57" s="21">
        <v>7.1301233772863348E-2</v>
      </c>
      <c r="O57" s="21">
        <v>6.1443290874531931E-2</v>
      </c>
      <c r="P57" s="21">
        <v>5.7280105047371688E-2</v>
      </c>
      <c r="R57" s="110"/>
      <c r="S57" s="111"/>
      <c r="U57" s="19">
        <v>647874</v>
      </c>
      <c r="V57" s="19">
        <v>653891</v>
      </c>
      <c r="X57" s="19">
        <v>241429.70727745697</v>
      </c>
      <c r="Y57" s="19">
        <v>241633.53619266883</v>
      </c>
      <c r="Z57" s="19">
        <v>258043.25523346156</v>
      </c>
      <c r="AA57" s="19">
        <v>824742.73671665939</v>
      </c>
    </row>
    <row r="58" spans="1:27" x14ac:dyDescent="0.2">
      <c r="A58" s="18" t="s">
        <v>119</v>
      </c>
      <c r="B58" s="18" t="s">
        <v>120</v>
      </c>
      <c r="D58" s="19">
        <v>79764</v>
      </c>
      <c r="E58" s="20">
        <v>0</v>
      </c>
      <c r="F58" s="20">
        <v>79764</v>
      </c>
      <c r="G58" s="21">
        <v>5.4925805527161309E-2</v>
      </c>
      <c r="I58" s="21">
        <v>6.1215372381268285E-2</v>
      </c>
      <c r="J58" s="19">
        <v>85119</v>
      </c>
      <c r="K58" s="21">
        <v>6.7135549872122668E-2</v>
      </c>
      <c r="L58" s="21">
        <v>6.1445063901857777E-2</v>
      </c>
      <c r="M58" s="19">
        <v>85119</v>
      </c>
      <c r="N58" s="21">
        <v>6.7135549872122668E-2</v>
      </c>
      <c r="O58" s="21">
        <v>6.1445063901857777E-2</v>
      </c>
      <c r="P58" s="21">
        <v>5.4789388170976228E-2</v>
      </c>
      <c r="R58" s="110"/>
      <c r="S58" s="111"/>
      <c r="U58" s="19">
        <v>256758</v>
      </c>
      <c r="V58" s="19">
        <v>258135</v>
      </c>
      <c r="X58" s="19">
        <v>75611.004662210165</v>
      </c>
      <c r="Y58" s="19">
        <v>75565.83029827282</v>
      </c>
      <c r="Z58" s="19">
        <v>80697.626421515175</v>
      </c>
      <c r="AA58" s="19">
        <v>257921.02646203394</v>
      </c>
    </row>
    <row r="59" spans="1:27" x14ac:dyDescent="0.2">
      <c r="A59" s="18" t="s">
        <v>121</v>
      </c>
      <c r="B59" s="18" t="s">
        <v>122</v>
      </c>
      <c r="D59" s="19">
        <v>95226</v>
      </c>
      <c r="E59" s="20">
        <v>0</v>
      </c>
      <c r="F59" s="20">
        <v>95226</v>
      </c>
      <c r="G59" s="21">
        <v>1.5454928047872185E-2</v>
      </c>
      <c r="I59" s="21">
        <v>2.4526542528780171E-2</v>
      </c>
      <c r="J59" s="19">
        <v>101995</v>
      </c>
      <c r="K59" s="21">
        <v>7.1083527608006181E-2</v>
      </c>
      <c r="L59" s="21">
        <v>6.1440042089881519E-2</v>
      </c>
      <c r="M59" s="19">
        <v>101995</v>
      </c>
      <c r="N59" s="21">
        <v>7.1083527608006181E-2</v>
      </c>
      <c r="O59" s="21">
        <v>6.1440042089881519E-2</v>
      </c>
      <c r="P59" s="21">
        <v>1.8317902628326443E-2</v>
      </c>
      <c r="R59" s="110"/>
      <c r="S59" s="111"/>
      <c r="U59" s="19">
        <v>275611</v>
      </c>
      <c r="V59" s="19">
        <v>278115</v>
      </c>
      <c r="X59" s="19">
        <v>93776.688033868806</v>
      </c>
      <c r="Y59" s="19">
        <v>93790.791532299976</v>
      </c>
      <c r="Z59" s="19">
        <v>100160.27385627426</v>
      </c>
      <c r="AA59" s="19">
        <v>320126.40010984393</v>
      </c>
    </row>
    <row r="60" spans="1:27" x14ac:dyDescent="0.2">
      <c r="A60" s="18" t="s">
        <v>123</v>
      </c>
      <c r="B60" s="18" t="s">
        <v>124</v>
      </c>
      <c r="D60" s="19">
        <v>97746</v>
      </c>
      <c r="E60" s="20">
        <v>0</v>
      </c>
      <c r="F60" s="20">
        <v>97746</v>
      </c>
      <c r="G60" s="21">
        <v>0.11042467862484773</v>
      </c>
      <c r="I60" s="21">
        <v>0.11706497664252491</v>
      </c>
      <c r="J60" s="19">
        <v>104249</v>
      </c>
      <c r="K60" s="21">
        <v>6.6529576657868406E-2</v>
      </c>
      <c r="L60" s="21">
        <v>6.1440202065256466E-2</v>
      </c>
      <c r="M60" s="19">
        <v>104249</v>
      </c>
      <c r="N60" s="21">
        <v>6.6529576657868406E-2</v>
      </c>
      <c r="O60" s="21">
        <v>6.1440202065256466E-2</v>
      </c>
      <c r="P60" s="21">
        <v>0.11029572035232449</v>
      </c>
      <c r="R60" s="110"/>
      <c r="S60" s="111"/>
      <c r="U60" s="19">
        <v>313466</v>
      </c>
      <c r="V60" s="19">
        <v>314969</v>
      </c>
      <c r="X60" s="19">
        <v>88025.78138037138</v>
      </c>
      <c r="Y60" s="19">
        <v>87922.075112061313</v>
      </c>
      <c r="Z60" s="19">
        <v>93893.003538660138</v>
      </c>
      <c r="AA60" s="19">
        <v>300095.31784491253</v>
      </c>
    </row>
    <row r="61" spans="1:27" x14ac:dyDescent="0.2">
      <c r="A61" s="18" t="s">
        <v>125</v>
      </c>
      <c r="B61" s="18" t="s">
        <v>126</v>
      </c>
      <c r="D61" s="19">
        <v>78923</v>
      </c>
      <c r="E61" s="20">
        <v>0</v>
      </c>
      <c r="F61" s="20">
        <v>78923</v>
      </c>
      <c r="G61" s="21">
        <v>4.971824607108255E-2</v>
      </c>
      <c r="I61" s="21">
        <v>5.3949247707218539E-2</v>
      </c>
      <c r="J61" s="19">
        <v>83997</v>
      </c>
      <c r="K61" s="21">
        <v>6.4290511004396755E-2</v>
      </c>
      <c r="L61" s="21">
        <v>6.1439871781574062E-2</v>
      </c>
      <c r="M61" s="19">
        <v>83997</v>
      </c>
      <c r="N61" s="21">
        <v>6.4290511004396755E-2</v>
      </c>
      <c r="O61" s="21">
        <v>6.1439871781574062E-2</v>
      </c>
      <c r="P61" s="21">
        <v>4.7562137871782539E-2</v>
      </c>
      <c r="R61" s="110"/>
      <c r="S61" s="111"/>
      <c r="U61" s="19">
        <v>248556</v>
      </c>
      <c r="V61" s="19">
        <v>249224</v>
      </c>
      <c r="X61" s="19">
        <v>75184.936810801766</v>
      </c>
      <c r="Y61" s="19">
        <v>75084.221066869461</v>
      </c>
      <c r="Z61" s="19">
        <v>80183.310338656884</v>
      </c>
      <c r="AA61" s="19">
        <v>256277.19952561526</v>
      </c>
    </row>
    <row r="62" spans="1:27" x14ac:dyDescent="0.2">
      <c r="A62" s="18" t="s">
        <v>127</v>
      </c>
      <c r="B62" s="18" t="s">
        <v>128</v>
      </c>
      <c r="D62" s="19">
        <v>79311</v>
      </c>
      <c r="E62" s="20">
        <v>0</v>
      </c>
      <c r="F62" s="20">
        <v>79311</v>
      </c>
      <c r="G62" s="21">
        <v>0.14048917107569925</v>
      </c>
      <c r="I62" s="21">
        <v>0.14769677289992744</v>
      </c>
      <c r="J62" s="19">
        <v>84729</v>
      </c>
      <c r="K62" s="21">
        <v>6.8313348715814959E-2</v>
      </c>
      <c r="L62" s="21">
        <v>6.1442007697371626E-2</v>
      </c>
      <c r="M62" s="19">
        <v>84729</v>
      </c>
      <c r="N62" s="21">
        <v>6.8313348715814959E-2</v>
      </c>
      <c r="O62" s="21">
        <v>6.1442007697371626E-2</v>
      </c>
      <c r="P62" s="21">
        <v>0.14074383277588076</v>
      </c>
      <c r="R62" s="110"/>
      <c r="S62" s="111"/>
      <c r="U62" s="19">
        <v>243557</v>
      </c>
      <c r="V62" s="19">
        <v>245134</v>
      </c>
      <c r="X62" s="19">
        <v>69541.212675605304</v>
      </c>
      <c r="Y62" s="19">
        <v>69551.844032374283</v>
      </c>
      <c r="Z62" s="19">
        <v>74275.220751201297</v>
      </c>
      <c r="AA62" s="19">
        <v>237394.10967032396</v>
      </c>
    </row>
    <row r="63" spans="1:27" x14ac:dyDescent="0.2">
      <c r="A63" s="18" t="s">
        <v>129</v>
      </c>
      <c r="B63" s="18" t="s">
        <v>130</v>
      </c>
      <c r="D63" s="19">
        <v>101380</v>
      </c>
      <c r="E63" s="20">
        <v>0</v>
      </c>
      <c r="F63" s="20">
        <v>101380</v>
      </c>
      <c r="G63" s="21">
        <v>3.0590444664650773E-2</v>
      </c>
      <c r="I63" s="21">
        <v>3.3892814719636455E-2</v>
      </c>
      <c r="J63" s="19">
        <v>107869</v>
      </c>
      <c r="K63" s="21">
        <v>6.4006707437364474E-2</v>
      </c>
      <c r="L63" s="21">
        <v>6.1442199424033062E-2</v>
      </c>
      <c r="M63" s="19">
        <v>107869</v>
      </c>
      <c r="N63" s="21">
        <v>6.4006707437364474E-2</v>
      </c>
      <c r="O63" s="21">
        <v>6.1442199424033062E-2</v>
      </c>
      <c r="P63" s="21">
        <v>2.7629503738294314E-2</v>
      </c>
      <c r="R63" s="110"/>
      <c r="S63" s="111"/>
      <c r="U63" s="19">
        <v>328789</v>
      </c>
      <c r="V63" s="19">
        <v>329584</v>
      </c>
      <c r="X63" s="19">
        <v>98370.793679334529</v>
      </c>
      <c r="Y63" s="19">
        <v>98293.496882245207</v>
      </c>
      <c r="Z63" s="19">
        <v>104968.76511193565</v>
      </c>
      <c r="AA63" s="19">
        <v>335495.01818933734</v>
      </c>
    </row>
    <row r="64" spans="1:27" ht="25.5" customHeight="1" x14ac:dyDescent="0.2">
      <c r="A64" s="22" t="s">
        <v>131</v>
      </c>
      <c r="B64" s="22" t="s">
        <v>132</v>
      </c>
      <c r="C64" s="54"/>
      <c r="D64" s="24">
        <v>1034818</v>
      </c>
      <c r="E64" s="25">
        <v>0</v>
      </c>
      <c r="F64" s="25">
        <v>1034818</v>
      </c>
      <c r="G64" s="26">
        <v>5.6974222652746542E-2</v>
      </c>
      <c r="H64" s="23"/>
      <c r="I64" s="26">
        <v>6.3275176169414138E-2</v>
      </c>
      <c r="J64" s="24">
        <v>1104771</v>
      </c>
      <c r="K64" s="26">
        <v>6.7599326644878666E-2</v>
      </c>
      <c r="L64" s="26">
        <v>6.1647625177919885E-2</v>
      </c>
      <c r="M64" s="24">
        <v>1104771</v>
      </c>
      <c r="N64" s="26">
        <v>6.7599326644878666E-2</v>
      </c>
      <c r="O64" s="26">
        <v>6.1647625177919885E-2</v>
      </c>
      <c r="P64" s="26">
        <v>5.703840105694713E-2</v>
      </c>
      <c r="Q64" s="23"/>
      <c r="R64" s="109"/>
      <c r="S64" s="112"/>
      <c r="T64" s="23"/>
      <c r="U64" s="24">
        <v>3064559</v>
      </c>
      <c r="V64" s="24">
        <v>3081739</v>
      </c>
      <c r="W64" s="23"/>
      <c r="X64" s="24">
        <v>979038.06717524305</v>
      </c>
      <c r="Y64" s="24">
        <v>978692.36041668593</v>
      </c>
      <c r="Z64" s="24">
        <v>1045156.9204064151</v>
      </c>
      <c r="AA64" s="24">
        <f>SUM(AA54:AA63)</f>
        <v>3340469.3257898614</v>
      </c>
    </row>
    <row r="65" spans="1:27" x14ac:dyDescent="0.2">
      <c r="A65" s="18" t="s">
        <v>133</v>
      </c>
      <c r="B65" s="18" t="s">
        <v>134</v>
      </c>
      <c r="D65" s="19">
        <v>60282</v>
      </c>
      <c r="E65" s="20">
        <v>0</v>
      </c>
      <c r="F65" s="20">
        <v>60282</v>
      </c>
      <c r="G65" s="21">
        <v>5.7651917495811E-2</v>
      </c>
      <c r="I65" s="21">
        <v>6.1218813146032947E-2</v>
      </c>
      <c r="J65" s="19">
        <v>64208</v>
      </c>
      <c r="K65" s="21">
        <v>6.5127235327295141E-2</v>
      </c>
      <c r="L65" s="21">
        <v>6.1439660181742628E-2</v>
      </c>
      <c r="M65" s="19">
        <v>64208</v>
      </c>
      <c r="N65" s="21">
        <v>6.5127235327295141E-2</v>
      </c>
      <c r="O65" s="21">
        <v>6.1439660181742628E-2</v>
      </c>
      <c r="P65" s="21">
        <v>5.4787438246769238E-2</v>
      </c>
      <c r="R65" s="110"/>
      <c r="S65" s="111"/>
      <c r="U65" s="19">
        <v>209257</v>
      </c>
      <c r="V65" s="19">
        <v>209984</v>
      </c>
      <c r="X65" s="19">
        <v>56996.067423324799</v>
      </c>
      <c r="Y65" s="19">
        <v>57001.842141870999</v>
      </c>
      <c r="Z65" s="19">
        <v>60872.928205064985</v>
      </c>
      <c r="AA65" s="19">
        <v>194558.48731399738</v>
      </c>
    </row>
    <row r="66" spans="1:27" x14ac:dyDescent="0.2">
      <c r="A66" s="18" t="s">
        <v>135</v>
      </c>
      <c r="B66" s="18" t="s">
        <v>136</v>
      </c>
      <c r="D66" s="19">
        <v>40031</v>
      </c>
      <c r="E66" s="20">
        <v>0</v>
      </c>
      <c r="F66" s="20">
        <v>40031</v>
      </c>
      <c r="G66" s="21">
        <v>1.495175450347408E-2</v>
      </c>
      <c r="I66" s="21">
        <v>1.7062745196827711E-2</v>
      </c>
      <c r="J66" s="19">
        <v>42564</v>
      </c>
      <c r="K66" s="21">
        <v>6.3275961130124125E-2</v>
      </c>
      <c r="L66" s="21">
        <v>6.1437454077387654E-2</v>
      </c>
      <c r="M66" s="19">
        <v>42564</v>
      </c>
      <c r="N66" s="21">
        <v>6.3275961130124125E-2</v>
      </c>
      <c r="O66" s="21">
        <v>6.1437454077387654E-2</v>
      </c>
      <c r="P66" s="21">
        <v>1.0896871190458013E-2</v>
      </c>
      <c r="R66" s="110"/>
      <c r="S66" s="111"/>
      <c r="U66" s="19">
        <v>131606</v>
      </c>
      <c r="V66" s="19">
        <v>131834</v>
      </c>
      <c r="X66" s="19">
        <v>39441.283610159007</v>
      </c>
      <c r="Y66" s="19">
        <v>39427.594368241145</v>
      </c>
      <c r="Z66" s="19">
        <v>42105.18522020505</v>
      </c>
      <c r="AA66" s="19">
        <v>134574.12656283483</v>
      </c>
    </row>
    <row r="67" spans="1:27" x14ac:dyDescent="0.2">
      <c r="A67" s="18" t="s">
        <v>137</v>
      </c>
      <c r="B67" s="18" t="s">
        <v>138</v>
      </c>
      <c r="D67" s="19">
        <v>56849</v>
      </c>
      <c r="E67" s="20">
        <v>0</v>
      </c>
      <c r="F67" s="20">
        <v>56849</v>
      </c>
      <c r="G67" s="21">
        <v>-1.0559782846311649E-2</v>
      </c>
      <c r="I67" s="21">
        <v>-6.375734482566342E-3</v>
      </c>
      <c r="J67" s="19">
        <v>60530</v>
      </c>
      <c r="K67" s="21">
        <v>6.4750479340005995E-2</v>
      </c>
      <c r="L67" s="21">
        <v>6.1438969573252455E-2</v>
      </c>
      <c r="M67" s="19">
        <v>60530</v>
      </c>
      <c r="N67" s="21">
        <v>6.4750479340005995E-2</v>
      </c>
      <c r="O67" s="21">
        <v>6.1438969573252455E-2</v>
      </c>
      <c r="P67" s="21">
        <v>-1.2398104220236461E-2</v>
      </c>
      <c r="R67" s="110"/>
      <c r="S67" s="111"/>
      <c r="U67" s="19">
        <v>165619</v>
      </c>
      <c r="V67" s="19">
        <v>166136</v>
      </c>
      <c r="X67" s="19">
        <v>57455.719925693826</v>
      </c>
      <c r="Y67" s="19">
        <v>57392.277169798654</v>
      </c>
      <c r="Z67" s="19">
        <v>61289.878298794058</v>
      </c>
      <c r="AA67" s="19">
        <v>195891.11877946724</v>
      </c>
    </row>
    <row r="68" spans="1:27" x14ac:dyDescent="0.2">
      <c r="A68" s="18" t="s">
        <v>139</v>
      </c>
      <c r="B68" s="18" t="s">
        <v>140</v>
      </c>
      <c r="D68" s="19">
        <v>200642</v>
      </c>
      <c r="E68" s="20">
        <v>0</v>
      </c>
      <c r="F68" s="20">
        <v>200642</v>
      </c>
      <c r="G68" s="21">
        <v>2.7729128318926266E-2</v>
      </c>
      <c r="I68" s="21">
        <v>3.4373064157052324E-2</v>
      </c>
      <c r="J68" s="19">
        <v>214339</v>
      </c>
      <c r="K68" s="21">
        <v>6.8265866568315792E-2</v>
      </c>
      <c r="L68" s="21">
        <v>6.1442492595449538E-2</v>
      </c>
      <c r="M68" s="19">
        <v>214339</v>
      </c>
      <c r="N68" s="21">
        <v>6.8265866568315792E-2</v>
      </c>
      <c r="O68" s="21">
        <v>6.1442492595449538E-2</v>
      </c>
      <c r="P68" s="21">
        <v>2.8107127794205544E-2</v>
      </c>
      <c r="R68" s="110"/>
      <c r="S68" s="111"/>
      <c r="U68" s="19">
        <v>536623</v>
      </c>
      <c r="V68" s="19">
        <v>540073</v>
      </c>
      <c r="X68" s="19">
        <v>195228.4843071379</v>
      </c>
      <c r="Y68" s="19">
        <v>195221.44714816695</v>
      </c>
      <c r="Z68" s="19">
        <v>208479.24715769882</v>
      </c>
      <c r="AA68" s="19">
        <v>666329.15746589506</v>
      </c>
    </row>
    <row r="69" spans="1:27" x14ac:dyDescent="0.2">
      <c r="A69" s="18" t="s">
        <v>141</v>
      </c>
      <c r="B69" s="18" t="s">
        <v>142</v>
      </c>
      <c r="D69" s="19">
        <v>50637</v>
      </c>
      <c r="E69" s="20">
        <v>0</v>
      </c>
      <c r="F69" s="20">
        <v>50637</v>
      </c>
      <c r="G69" s="21">
        <v>5.752595895699697E-2</v>
      </c>
      <c r="I69" s="21">
        <v>6.039703597890056E-2</v>
      </c>
      <c r="J69" s="19">
        <v>53862</v>
      </c>
      <c r="K69" s="21">
        <v>6.3688607144973153E-2</v>
      </c>
      <c r="L69" s="21">
        <v>6.1433088936724944E-2</v>
      </c>
      <c r="M69" s="19">
        <v>53862</v>
      </c>
      <c r="N69" s="21">
        <v>6.3688607144973153E-2</v>
      </c>
      <c r="O69" s="21">
        <v>6.1433088936724944E-2</v>
      </c>
      <c r="P69" s="21">
        <v>5.3964116345193602E-2</v>
      </c>
      <c r="R69" s="110"/>
      <c r="S69" s="111"/>
      <c r="U69" s="19">
        <v>186311</v>
      </c>
      <c r="V69" s="19">
        <v>186707</v>
      </c>
      <c r="X69" s="19">
        <v>47882.512548383784</v>
      </c>
      <c r="Y69" s="19">
        <v>47854.341921129431</v>
      </c>
      <c r="Z69" s="19">
        <v>51104.206646784129</v>
      </c>
      <c r="AA69" s="19">
        <v>163336.27170169473</v>
      </c>
    </row>
    <row r="70" spans="1:27" x14ac:dyDescent="0.2">
      <c r="A70" s="18" t="s">
        <v>143</v>
      </c>
      <c r="B70" s="18" t="s">
        <v>144</v>
      </c>
      <c r="D70" s="19">
        <v>55765</v>
      </c>
      <c r="E70" s="20">
        <v>0</v>
      </c>
      <c r="F70" s="20">
        <v>55765</v>
      </c>
      <c r="G70" s="21">
        <v>1.2876152788499073E-2</v>
      </c>
      <c r="I70" s="21">
        <v>1.5166607993844838E-2</v>
      </c>
      <c r="J70" s="19">
        <v>59228</v>
      </c>
      <c r="K70" s="21">
        <v>6.209988343943329E-2</v>
      </c>
      <c r="L70" s="21">
        <v>6.1448799584092884E-2</v>
      </c>
      <c r="M70" s="19">
        <v>59228</v>
      </c>
      <c r="N70" s="21">
        <v>6.209988343943329E-2</v>
      </c>
      <c r="O70" s="21">
        <v>6.1448799584092884E-2</v>
      </c>
      <c r="P70" s="21">
        <v>9.0230143341096802E-3</v>
      </c>
      <c r="R70" s="110"/>
      <c r="S70" s="111"/>
      <c r="U70" s="19">
        <v>155182</v>
      </c>
      <c r="V70" s="19">
        <v>155277</v>
      </c>
      <c r="X70" s="19">
        <v>55056.089381190526</v>
      </c>
      <c r="Y70" s="19">
        <v>54965.564614987867</v>
      </c>
      <c r="Z70" s="19">
        <v>58698.363821846695</v>
      </c>
      <c r="AA70" s="19">
        <v>187608.27201401049</v>
      </c>
    </row>
    <row r="71" spans="1:27" x14ac:dyDescent="0.2">
      <c r="A71" s="18" t="s">
        <v>145</v>
      </c>
      <c r="B71" s="18" t="s">
        <v>146</v>
      </c>
      <c r="D71" s="19">
        <v>39098</v>
      </c>
      <c r="E71" s="20">
        <v>0</v>
      </c>
      <c r="F71" s="20">
        <v>39098</v>
      </c>
      <c r="G71" s="21">
        <v>-1.5084666500585486E-2</v>
      </c>
      <c r="I71" s="21">
        <v>-1.2189695457219596E-2</v>
      </c>
      <c r="J71" s="19">
        <v>41591</v>
      </c>
      <c r="K71" s="21">
        <v>6.3762852319811714E-2</v>
      </c>
      <c r="L71" s="21">
        <v>6.1441093804086799E-2</v>
      </c>
      <c r="M71" s="19">
        <v>41591</v>
      </c>
      <c r="N71" s="21">
        <v>6.3762852319811714E-2</v>
      </c>
      <c r="O71" s="21">
        <v>6.1441093804086799E-2</v>
      </c>
      <c r="P71" s="21">
        <v>-1.8174861803214926E-2</v>
      </c>
      <c r="R71" s="110"/>
      <c r="S71" s="111"/>
      <c r="U71" s="19">
        <v>125268</v>
      </c>
      <c r="V71" s="19">
        <v>125542</v>
      </c>
      <c r="X71" s="19">
        <v>39696.813188078202</v>
      </c>
      <c r="Y71" s="19">
        <v>39667.050844800688</v>
      </c>
      <c r="Z71" s="19">
        <v>42360.903568211557</v>
      </c>
      <c r="AA71" s="19">
        <v>135391.43856726115</v>
      </c>
    </row>
    <row r="72" spans="1:27" x14ac:dyDescent="0.2">
      <c r="A72" s="18" t="s">
        <v>147</v>
      </c>
      <c r="B72" s="18" t="s">
        <v>148</v>
      </c>
      <c r="D72" s="19">
        <v>58625</v>
      </c>
      <c r="E72" s="20">
        <v>0</v>
      </c>
      <c r="F72" s="20">
        <v>58625</v>
      </c>
      <c r="G72" s="21">
        <v>1.338897909007386E-2</v>
      </c>
      <c r="I72" s="21">
        <v>1.7370168909319972E-2</v>
      </c>
      <c r="J72" s="19">
        <v>62403</v>
      </c>
      <c r="K72" s="21">
        <v>6.4443496801705802E-2</v>
      </c>
      <c r="L72" s="21">
        <v>6.143617838391302E-2</v>
      </c>
      <c r="M72" s="19">
        <v>62403</v>
      </c>
      <c r="N72" s="21">
        <v>6.4443496801705802E-2</v>
      </c>
      <c r="O72" s="21">
        <v>6.143617838391302E-2</v>
      </c>
      <c r="P72" s="21">
        <v>1.1201215849233614E-2</v>
      </c>
      <c r="R72" s="110"/>
      <c r="S72" s="111"/>
      <c r="U72" s="19">
        <v>198154</v>
      </c>
      <c r="V72" s="19">
        <v>198716</v>
      </c>
      <c r="X72" s="19">
        <v>57850.441646444218</v>
      </c>
      <c r="Y72" s="19">
        <v>57787.32394462236</v>
      </c>
      <c r="Z72" s="19">
        <v>61711.753330510299</v>
      </c>
      <c r="AA72" s="19">
        <v>197239.49104323864</v>
      </c>
    </row>
    <row r="73" spans="1:27" x14ac:dyDescent="0.2">
      <c r="A73" s="18" t="s">
        <v>149</v>
      </c>
      <c r="B73" s="18" t="s">
        <v>150</v>
      </c>
      <c r="D73" s="19">
        <v>25016</v>
      </c>
      <c r="E73" s="20">
        <v>0</v>
      </c>
      <c r="F73" s="20">
        <v>25016</v>
      </c>
      <c r="G73" s="21">
        <v>-2.0979525880604477E-3</v>
      </c>
      <c r="I73" s="21">
        <v>1.9979563696550517E-3</v>
      </c>
      <c r="J73" s="19">
        <v>26621</v>
      </c>
      <c r="K73" s="21">
        <v>6.4158938279501143E-2</v>
      </c>
      <c r="L73" s="21">
        <v>6.1448399837086498E-2</v>
      </c>
      <c r="M73" s="19">
        <v>26621</v>
      </c>
      <c r="N73" s="21">
        <v>6.4158938279501143E-2</v>
      </c>
      <c r="O73" s="21">
        <v>6.1448399837086498E-2</v>
      </c>
      <c r="P73" s="21">
        <v>-4.0663182092788297E-3</v>
      </c>
      <c r="R73" s="110"/>
      <c r="S73" s="111"/>
      <c r="U73" s="19">
        <v>107292</v>
      </c>
      <c r="V73" s="19">
        <v>107566</v>
      </c>
      <c r="X73" s="19">
        <v>25068.592718973803</v>
      </c>
      <c r="Y73" s="19">
        <v>25029.872824873906</v>
      </c>
      <c r="Z73" s="19">
        <v>26729.691430994255</v>
      </c>
      <c r="AA73" s="19">
        <v>85431.873979596887</v>
      </c>
    </row>
    <row r="74" spans="1:27" x14ac:dyDescent="0.2">
      <c r="A74" s="18" t="s">
        <v>151</v>
      </c>
      <c r="B74" s="18" t="s">
        <v>152</v>
      </c>
      <c r="D74" s="19">
        <v>60010</v>
      </c>
      <c r="E74" s="20">
        <v>0</v>
      </c>
      <c r="F74" s="20">
        <v>60010</v>
      </c>
      <c r="G74" s="21">
        <v>4.3355769352948492E-2</v>
      </c>
      <c r="I74" s="21">
        <v>4.7312347464162574E-2</v>
      </c>
      <c r="J74" s="19">
        <v>64013</v>
      </c>
      <c r="K74" s="21">
        <v>6.6705549075154247E-2</v>
      </c>
      <c r="L74" s="21">
        <v>6.1439129586389418E-2</v>
      </c>
      <c r="M74" s="19">
        <v>64013</v>
      </c>
      <c r="N74" s="21">
        <v>6.6705549075154247E-2</v>
      </c>
      <c r="O74" s="21">
        <v>6.1439129586389418E-2</v>
      </c>
      <c r="P74" s="21">
        <v>4.0964730482510037E-2</v>
      </c>
      <c r="R74" s="110"/>
      <c r="S74" s="111"/>
      <c r="U74" s="19">
        <v>219282</v>
      </c>
      <c r="V74" s="19">
        <v>220370</v>
      </c>
      <c r="X74" s="19">
        <v>57516.335043813517</v>
      </c>
      <c r="Y74" s="19">
        <v>57583.341595034872</v>
      </c>
      <c r="Z74" s="19">
        <v>61493.918214048004</v>
      </c>
      <c r="AA74" s="19">
        <v>196543.2592043496</v>
      </c>
    </row>
    <row r="75" spans="1:27" x14ac:dyDescent="0.2">
      <c r="A75" s="18" t="s">
        <v>153</v>
      </c>
      <c r="B75" s="18" t="s">
        <v>154</v>
      </c>
      <c r="D75" s="19">
        <v>74083</v>
      </c>
      <c r="E75" s="20">
        <v>0</v>
      </c>
      <c r="F75" s="20">
        <v>74083</v>
      </c>
      <c r="G75" s="21">
        <v>3.2836211266177084E-2</v>
      </c>
      <c r="I75" s="21">
        <v>3.5904259062570887E-2</v>
      </c>
      <c r="J75" s="19">
        <v>78879</v>
      </c>
      <c r="K75" s="21">
        <v>6.4738199047014833E-2</v>
      </c>
      <c r="L75" s="21">
        <v>6.1447569131142687E-2</v>
      </c>
      <c r="M75" s="19">
        <v>78879</v>
      </c>
      <c r="N75" s="21">
        <v>6.4738199047014833E-2</v>
      </c>
      <c r="O75" s="21">
        <v>6.1447569131142687E-2</v>
      </c>
      <c r="P75" s="21">
        <v>2.9633971540941495E-2</v>
      </c>
      <c r="R75" s="110"/>
      <c r="S75" s="111"/>
      <c r="U75" s="19">
        <v>264777</v>
      </c>
      <c r="V75" s="19">
        <v>265598</v>
      </c>
      <c r="X75" s="19">
        <v>71727.733005391041</v>
      </c>
      <c r="Y75" s="19">
        <v>71737.003291749177</v>
      </c>
      <c r="Z75" s="19">
        <v>76608.777662949826</v>
      </c>
      <c r="AA75" s="19">
        <v>244852.48757653317</v>
      </c>
    </row>
    <row r="76" spans="1:27" x14ac:dyDescent="0.2">
      <c r="A76" s="18" t="s">
        <v>155</v>
      </c>
      <c r="B76" s="18" t="s">
        <v>156</v>
      </c>
      <c r="D76" s="19">
        <v>104361</v>
      </c>
      <c r="E76" s="20">
        <v>0</v>
      </c>
      <c r="F76" s="20">
        <v>104361</v>
      </c>
      <c r="G76" s="21">
        <v>1.3085115184374718E-3</v>
      </c>
      <c r="I76" s="21">
        <v>3.6520395387604765E-3</v>
      </c>
      <c r="J76" s="19">
        <v>110918</v>
      </c>
      <c r="K76" s="21">
        <v>6.2829984381138626E-2</v>
      </c>
      <c r="L76" s="21">
        <v>6.1442635394289846E-2</v>
      </c>
      <c r="M76" s="19">
        <v>110918</v>
      </c>
      <c r="N76" s="21">
        <v>6.2829984381138626E-2</v>
      </c>
      <c r="O76" s="21">
        <v>6.1442635394289846E-2</v>
      </c>
      <c r="P76" s="21">
        <v>-2.4276634318959323E-3</v>
      </c>
      <c r="R76" s="110"/>
      <c r="S76" s="111"/>
      <c r="U76" s="19">
        <v>336758</v>
      </c>
      <c r="V76" s="19">
        <v>337198</v>
      </c>
      <c r="X76" s="19">
        <v>104224.62088306971</v>
      </c>
      <c r="Y76" s="19">
        <v>104117.16410026263</v>
      </c>
      <c r="Z76" s="19">
        <v>111187.92686411634</v>
      </c>
      <c r="AA76" s="19">
        <v>355372.33867553441</v>
      </c>
    </row>
    <row r="77" spans="1:27" ht="25.5" customHeight="1" x14ac:dyDescent="0.2">
      <c r="A77" s="22" t="s">
        <v>157</v>
      </c>
      <c r="B77" s="22" t="s">
        <v>158</v>
      </c>
      <c r="C77" s="54"/>
      <c r="D77" s="24">
        <v>825399</v>
      </c>
      <c r="E77" s="25">
        <v>0</v>
      </c>
      <c r="F77" s="25">
        <v>825399</v>
      </c>
      <c r="G77" s="26">
        <v>2.1350516130637764E-2</v>
      </c>
      <c r="H77" s="23"/>
      <c r="I77" s="26">
        <v>2.5243976246315469E-2</v>
      </c>
      <c r="J77" s="24">
        <v>879156</v>
      </c>
      <c r="K77" s="26">
        <v>6.5128501488371127E-2</v>
      </c>
      <c r="L77" s="26">
        <v>6.1556290953678205E-2</v>
      </c>
      <c r="M77" s="24">
        <v>879156</v>
      </c>
      <c r="N77" s="26">
        <v>6.5128501488371127E-2</v>
      </c>
      <c r="O77" s="26">
        <v>6.1556290953678205E-2</v>
      </c>
      <c r="P77" s="26">
        <v>1.9142592917444246E-2</v>
      </c>
      <c r="Q77" s="23"/>
      <c r="R77" s="109"/>
      <c r="S77" s="112"/>
      <c r="T77" s="23"/>
      <c r="U77" s="24">
        <v>2636129</v>
      </c>
      <c r="V77" s="24">
        <v>2645000</v>
      </c>
      <c r="W77" s="23"/>
      <c r="X77" s="24">
        <v>808144.69368166046</v>
      </c>
      <c r="Y77" s="24">
        <v>807784.82396553853</v>
      </c>
      <c r="Z77" s="24">
        <v>862642.78042122431</v>
      </c>
      <c r="AA77" s="24">
        <f>SUM(AA65:AA76)</f>
        <v>2757128.3228844134</v>
      </c>
    </row>
    <row r="78" spans="1:27" ht="25.5" customHeight="1" x14ac:dyDescent="0.2">
      <c r="A78" s="22" t="s">
        <v>159</v>
      </c>
      <c r="B78" s="22" t="s">
        <v>160</v>
      </c>
      <c r="C78" s="54"/>
      <c r="D78" s="24">
        <v>2386900</v>
      </c>
      <c r="E78" s="25">
        <v>0</v>
      </c>
      <c r="F78" s="25">
        <v>2386900</v>
      </c>
      <c r="G78" s="26">
        <v>2.1380518901669143E-2</v>
      </c>
      <c r="H78" s="23"/>
      <c r="I78" s="26">
        <v>2.5866987024963928E-2</v>
      </c>
      <c r="J78" s="24">
        <v>2543800</v>
      </c>
      <c r="K78" s="26">
        <v>6.5733796975156134E-2</v>
      </c>
      <c r="L78" s="26">
        <v>6.1619866543959789E-2</v>
      </c>
      <c r="M78" s="24">
        <v>2543800</v>
      </c>
      <c r="N78" s="26">
        <v>6.5733796975156134E-2</v>
      </c>
      <c r="O78" s="26">
        <v>6.1619866543959789E-2</v>
      </c>
      <c r="P78" s="26">
        <v>1.9822968627866144E-2</v>
      </c>
      <c r="Q78" s="23"/>
      <c r="R78" s="109"/>
      <c r="S78" s="112"/>
      <c r="T78" s="23"/>
      <c r="U78" s="24">
        <v>7464413</v>
      </c>
      <c r="V78" s="24">
        <v>7493339</v>
      </c>
      <c r="W78" s="23"/>
      <c r="X78" s="24">
        <v>2336935.1146101044</v>
      </c>
      <c r="Y78" s="24">
        <v>2335731.2525042496</v>
      </c>
      <c r="Z78" s="24">
        <v>2494354.489213543</v>
      </c>
      <c r="AA78" s="24">
        <f>AA77+AA64+AA53</f>
        <v>7972309.7041007122</v>
      </c>
    </row>
    <row r="79" spans="1:27" x14ac:dyDescent="0.2">
      <c r="A79" s="18" t="s">
        <v>161</v>
      </c>
      <c r="B79" s="18" t="s">
        <v>162</v>
      </c>
      <c r="D79" s="19">
        <v>37633</v>
      </c>
      <c r="E79" s="20">
        <v>0</v>
      </c>
      <c r="F79" s="20">
        <v>37633</v>
      </c>
      <c r="G79" s="21">
        <v>1.6774018173222327E-2</v>
      </c>
      <c r="I79" s="21">
        <v>1.809442723752519E-2</v>
      </c>
      <c r="J79" s="19">
        <v>39984</v>
      </c>
      <c r="K79" s="21">
        <v>6.2471766800414441E-2</v>
      </c>
      <c r="L79" s="21">
        <v>6.1447002433353992E-2</v>
      </c>
      <c r="M79" s="19">
        <v>39984</v>
      </c>
      <c r="N79" s="21">
        <v>6.2471766800414441E-2</v>
      </c>
      <c r="O79" s="21">
        <v>6.1447002433353992E-2</v>
      </c>
      <c r="P79" s="21">
        <v>1.1931401661934071E-2</v>
      </c>
      <c r="R79" s="110"/>
      <c r="S79" s="111"/>
      <c r="U79" s="19">
        <v>133391</v>
      </c>
      <c r="V79" s="19">
        <v>133520</v>
      </c>
      <c r="X79" s="19">
        <v>37012.157399156386</v>
      </c>
      <c r="Y79" s="19">
        <v>36999.841498228612</v>
      </c>
      <c r="Z79" s="19">
        <v>39512.559778590454</v>
      </c>
      <c r="AA79" s="19">
        <v>126287.72899718677</v>
      </c>
    </row>
    <row r="80" spans="1:27" x14ac:dyDescent="0.2">
      <c r="A80" s="18" t="s">
        <v>163</v>
      </c>
      <c r="B80" s="18" t="s">
        <v>164</v>
      </c>
      <c r="D80" s="19">
        <v>32081</v>
      </c>
      <c r="E80" s="20">
        <v>0</v>
      </c>
      <c r="F80" s="20">
        <v>32081</v>
      </c>
      <c r="G80" s="21">
        <v>-6.897853242619667E-2</v>
      </c>
      <c r="I80" s="21">
        <v>-6.7342467564433073E-2</v>
      </c>
      <c r="J80" s="19">
        <v>34177</v>
      </c>
      <c r="K80" s="21">
        <v>6.5334621738723841E-2</v>
      </c>
      <c r="L80" s="21">
        <v>6.1447191905207088E-2</v>
      </c>
      <c r="M80" s="19">
        <v>34177</v>
      </c>
      <c r="N80" s="21">
        <v>6.5334621738723841E-2</v>
      </c>
      <c r="O80" s="21">
        <v>6.1447191905207088E-2</v>
      </c>
      <c r="P80" s="21">
        <v>-7.2988136181236896E-2</v>
      </c>
      <c r="R80" s="110"/>
      <c r="S80" s="111"/>
      <c r="U80" s="19">
        <v>142624</v>
      </c>
      <c r="V80" s="19">
        <v>143146</v>
      </c>
      <c r="X80" s="19">
        <v>34457.852066076979</v>
      </c>
      <c r="Y80" s="19">
        <v>34523.382807232359</v>
      </c>
      <c r="Z80" s="19">
        <v>36867.92082596456</v>
      </c>
      <c r="AA80" s="19">
        <v>117835.08889449241</v>
      </c>
    </row>
    <row r="81" spans="1:27" x14ac:dyDescent="0.2">
      <c r="A81" s="18" t="s">
        <v>165</v>
      </c>
      <c r="B81" s="18" t="s">
        <v>166</v>
      </c>
      <c r="D81" s="19">
        <v>74553</v>
      </c>
      <c r="E81" s="20">
        <v>0</v>
      </c>
      <c r="F81" s="20">
        <v>74553</v>
      </c>
      <c r="G81" s="21">
        <v>5.0948212226640255E-2</v>
      </c>
      <c r="I81" s="21">
        <v>5.4836144954734989E-2</v>
      </c>
      <c r="J81" s="19">
        <v>79404</v>
      </c>
      <c r="K81" s="21">
        <v>6.5067804112510563E-2</v>
      </c>
      <c r="L81" s="21">
        <v>6.144786622290388E-2</v>
      </c>
      <c r="M81" s="19">
        <v>79404</v>
      </c>
      <c r="N81" s="21">
        <v>6.5067804112510563E-2</v>
      </c>
      <c r="O81" s="21">
        <v>6.144786622290388E-2</v>
      </c>
      <c r="P81" s="21">
        <v>4.8451556930532158E-2</v>
      </c>
      <c r="R81" s="110"/>
      <c r="S81" s="111"/>
      <c r="U81" s="19">
        <v>218799</v>
      </c>
      <c r="V81" s="19">
        <v>219545</v>
      </c>
      <c r="X81" s="19">
        <v>70938.795206706549</v>
      </c>
      <c r="Y81" s="19">
        <v>70918.364173807771</v>
      </c>
      <c r="Z81" s="19">
        <v>75734.543456127576</v>
      </c>
      <c r="AA81" s="19">
        <v>242058.31141558851</v>
      </c>
    </row>
    <row r="82" spans="1:27" x14ac:dyDescent="0.2">
      <c r="A82" s="18" t="s">
        <v>167</v>
      </c>
      <c r="B82" s="18" t="s">
        <v>168</v>
      </c>
      <c r="D82" s="19">
        <v>58014</v>
      </c>
      <c r="E82" s="20">
        <v>0</v>
      </c>
      <c r="F82" s="20">
        <v>58014</v>
      </c>
      <c r="G82" s="21">
        <v>1.1068949276087814E-2</v>
      </c>
      <c r="I82" s="21">
        <v>1.1943815808861169E-2</v>
      </c>
      <c r="J82" s="19">
        <v>61670</v>
      </c>
      <c r="K82" s="21">
        <v>6.301927121039741E-2</v>
      </c>
      <c r="L82" s="21">
        <v>6.144222665689747E-2</v>
      </c>
      <c r="M82" s="19">
        <v>61670</v>
      </c>
      <c r="N82" s="21">
        <v>6.301927121039741E-2</v>
      </c>
      <c r="O82" s="21">
        <v>6.144222665689747E-2</v>
      </c>
      <c r="P82" s="21">
        <v>5.8134974203702949E-3</v>
      </c>
      <c r="R82" s="110"/>
      <c r="S82" s="111"/>
      <c r="U82" s="19">
        <v>218123</v>
      </c>
      <c r="V82" s="19">
        <v>218447</v>
      </c>
      <c r="X82" s="19">
        <v>57378.876130591561</v>
      </c>
      <c r="Y82" s="19">
        <v>57414.447089455949</v>
      </c>
      <c r="Z82" s="19">
        <v>61313.553813073959</v>
      </c>
      <c r="AA82" s="19">
        <v>195966.78907134416</v>
      </c>
    </row>
    <row r="83" spans="1:27" x14ac:dyDescent="0.2">
      <c r="A83" s="18" t="s">
        <v>169</v>
      </c>
      <c r="B83" s="18" t="s">
        <v>170</v>
      </c>
      <c r="D83" s="19">
        <v>47372</v>
      </c>
      <c r="E83" s="20">
        <v>0</v>
      </c>
      <c r="F83" s="20">
        <v>47372</v>
      </c>
      <c r="G83" s="21">
        <v>7.2734332946289504E-2</v>
      </c>
      <c r="I83" s="21">
        <v>7.5941574039372739E-2</v>
      </c>
      <c r="J83" s="19">
        <v>50452</v>
      </c>
      <c r="K83" s="21">
        <v>6.5017309803259371E-2</v>
      </c>
      <c r="L83" s="21">
        <v>6.1440838571275691E-2</v>
      </c>
      <c r="M83" s="19">
        <v>50452</v>
      </c>
      <c r="N83" s="21">
        <v>6.5017309803259371E-2</v>
      </c>
      <c r="O83" s="21">
        <v>6.1440838571275691E-2</v>
      </c>
      <c r="P83" s="21">
        <v>6.9422161064060406E-2</v>
      </c>
      <c r="R83" s="110"/>
      <c r="S83" s="111"/>
      <c r="U83" s="19">
        <v>149501</v>
      </c>
      <c r="V83" s="19">
        <v>150004</v>
      </c>
      <c r="X83" s="19">
        <v>44160.048341038659</v>
      </c>
      <c r="Y83" s="19">
        <v>44176.764524589278</v>
      </c>
      <c r="Z83" s="19">
        <v>47176.879100579841</v>
      </c>
      <c r="AA83" s="19">
        <v>150783.97745355108</v>
      </c>
    </row>
    <row r="84" spans="1:27" x14ac:dyDescent="0.2">
      <c r="A84" s="18" t="s">
        <v>171</v>
      </c>
      <c r="B84" s="18" t="s">
        <v>172</v>
      </c>
      <c r="D84" s="19">
        <v>101370</v>
      </c>
      <c r="E84" s="20">
        <v>0</v>
      </c>
      <c r="F84" s="20">
        <v>101370</v>
      </c>
      <c r="G84" s="21">
        <v>9.2748856459246021E-3</v>
      </c>
      <c r="I84" s="21">
        <v>1.2829383693270913E-2</v>
      </c>
      <c r="J84" s="19">
        <v>107933</v>
      </c>
      <c r="K84" s="21">
        <v>6.4743020617539671E-2</v>
      </c>
      <c r="L84" s="21">
        <v>6.144462068542933E-2</v>
      </c>
      <c r="M84" s="19">
        <v>107933</v>
      </c>
      <c r="N84" s="21">
        <v>6.4743020617539671E-2</v>
      </c>
      <c r="O84" s="21">
        <v>6.144462068542933E-2</v>
      </c>
      <c r="P84" s="21">
        <v>6.6959711131697741E-3</v>
      </c>
      <c r="R84" s="110"/>
      <c r="S84" s="111"/>
      <c r="U84" s="19">
        <v>292240</v>
      </c>
      <c r="V84" s="19">
        <v>293148</v>
      </c>
      <c r="X84" s="19">
        <v>100438.44490901439</v>
      </c>
      <c r="Y84" s="19">
        <v>100396.97225013803</v>
      </c>
      <c r="Z84" s="19">
        <v>107215.09084878069</v>
      </c>
      <c r="AA84" s="19">
        <v>342674.59292414872</v>
      </c>
    </row>
    <row r="85" spans="1:27" ht="25.5" customHeight="1" x14ac:dyDescent="0.2">
      <c r="A85" s="22" t="s">
        <v>173</v>
      </c>
      <c r="B85" s="22" t="s">
        <v>174</v>
      </c>
      <c r="C85" s="54"/>
      <c r="D85" s="24">
        <v>351023</v>
      </c>
      <c r="E85" s="25">
        <v>0</v>
      </c>
      <c r="F85" s="25">
        <v>351023</v>
      </c>
      <c r="G85" s="26">
        <v>1.927146455769746E-2</v>
      </c>
      <c r="H85" s="23"/>
      <c r="I85" s="26">
        <v>2.1907914868294798E-2</v>
      </c>
      <c r="J85" s="24">
        <v>373620</v>
      </c>
      <c r="K85" s="26">
        <v>6.4374699093791676E-2</v>
      </c>
      <c r="L85" s="26">
        <v>6.1494305375932701E-2</v>
      </c>
      <c r="M85" s="24">
        <v>373620</v>
      </c>
      <c r="N85" s="26">
        <v>6.4374699093791676E-2</v>
      </c>
      <c r="O85" s="26">
        <v>6.1494305375932701E-2</v>
      </c>
      <c r="P85" s="26">
        <v>1.5767069597405481E-2</v>
      </c>
      <c r="Q85" s="23"/>
      <c r="R85" s="109"/>
      <c r="S85" s="112"/>
      <c r="T85" s="23"/>
      <c r="U85" s="24">
        <v>1154678</v>
      </c>
      <c r="V85" s="24">
        <v>1157811</v>
      </c>
      <c r="W85" s="23"/>
      <c r="X85" s="24">
        <v>344386.17405258457</v>
      </c>
      <c r="Y85" s="24">
        <v>344429.77234345197</v>
      </c>
      <c r="Z85" s="24">
        <v>367820.54782311711</v>
      </c>
      <c r="AA85" s="24">
        <f>SUM(AA79:AA84)</f>
        <v>1175606.4887563118</v>
      </c>
    </row>
    <row r="86" spans="1:27" x14ac:dyDescent="0.2">
      <c r="A86" s="18" t="s">
        <v>175</v>
      </c>
      <c r="B86" s="18" t="s">
        <v>176</v>
      </c>
      <c r="D86" s="19">
        <v>81180</v>
      </c>
      <c r="E86" s="20">
        <v>0</v>
      </c>
      <c r="F86" s="20">
        <v>81180</v>
      </c>
      <c r="G86" s="21">
        <v>-1.7735890362819973E-2</v>
      </c>
      <c r="I86" s="21">
        <v>-1.648463909540987E-2</v>
      </c>
      <c r="J86" s="19">
        <v>86529</v>
      </c>
      <c r="K86" s="21">
        <v>6.5890613451589086E-2</v>
      </c>
      <c r="L86" s="21">
        <v>6.144495996400523E-2</v>
      </c>
      <c r="M86" s="19">
        <v>86529</v>
      </c>
      <c r="N86" s="21">
        <v>6.5890613451589086E-2</v>
      </c>
      <c r="O86" s="21">
        <v>6.144495996400523E-2</v>
      </c>
      <c r="P86" s="21">
        <v>-2.2440221654544512E-2</v>
      </c>
      <c r="R86" s="110"/>
      <c r="S86" s="111"/>
      <c r="U86" s="19">
        <v>311224</v>
      </c>
      <c r="V86" s="19">
        <v>312527</v>
      </c>
      <c r="X86" s="19">
        <v>82645.796790830063</v>
      </c>
      <c r="Y86" s="19">
        <v>82886.358166717415</v>
      </c>
      <c r="Z86" s="19">
        <v>88515.30301957851</v>
      </c>
      <c r="AA86" s="19">
        <v>282907.42646082165</v>
      </c>
    </row>
    <row r="87" spans="1:27" x14ac:dyDescent="0.2">
      <c r="A87" s="18" t="s">
        <v>177</v>
      </c>
      <c r="B87" s="18" t="s">
        <v>178</v>
      </c>
      <c r="D87" s="19">
        <v>52714</v>
      </c>
      <c r="E87" s="20">
        <v>0</v>
      </c>
      <c r="F87" s="20">
        <v>52714</v>
      </c>
      <c r="G87" s="21">
        <v>1.4751488106334643E-2</v>
      </c>
      <c r="I87" s="21">
        <v>1.7901373962541101E-2</v>
      </c>
      <c r="J87" s="19">
        <v>56276</v>
      </c>
      <c r="K87" s="21">
        <v>6.757218196304593E-2</v>
      </c>
      <c r="L87" s="21">
        <v>6.1433986157175768E-2</v>
      </c>
      <c r="M87" s="19">
        <v>56276</v>
      </c>
      <c r="N87" s="21">
        <v>6.757218196304593E-2</v>
      </c>
      <c r="O87" s="21">
        <v>6.1433986157175768E-2</v>
      </c>
      <c r="P87" s="21">
        <v>1.1727110308317856E-2</v>
      </c>
      <c r="R87" s="110"/>
      <c r="S87" s="111"/>
      <c r="U87" s="19">
        <v>187727</v>
      </c>
      <c r="V87" s="19">
        <v>188812</v>
      </c>
      <c r="X87" s="19">
        <v>51947.694206757507</v>
      </c>
      <c r="Y87" s="19">
        <v>52086.42270982379</v>
      </c>
      <c r="Z87" s="19">
        <v>55623.694795378389</v>
      </c>
      <c r="AA87" s="19">
        <v>177781.19497960719</v>
      </c>
    </row>
    <row r="88" spans="1:27" ht="25.5" customHeight="1" x14ac:dyDescent="0.2">
      <c r="A88" s="22" t="s">
        <v>179</v>
      </c>
      <c r="B88" s="22" t="s">
        <v>180</v>
      </c>
      <c r="C88" s="54"/>
      <c r="D88" s="24">
        <v>133894</v>
      </c>
      <c r="E88" s="25">
        <v>0</v>
      </c>
      <c r="F88" s="25">
        <v>133894</v>
      </c>
      <c r="G88" s="26">
        <v>-5.1970640809079205E-3</v>
      </c>
      <c r="H88" s="23"/>
      <c r="I88" s="26">
        <v>-3.2425820992193488E-3</v>
      </c>
      <c r="J88" s="24">
        <v>142805</v>
      </c>
      <c r="K88" s="26">
        <v>6.6552646123052561E-2</v>
      </c>
      <c r="L88" s="26">
        <v>6.1470041522199148E-2</v>
      </c>
      <c r="M88" s="24">
        <v>142805</v>
      </c>
      <c r="N88" s="26">
        <v>6.6552646123052561E-2</v>
      </c>
      <c r="O88" s="26">
        <v>6.1470041522199148E-2</v>
      </c>
      <c r="P88" s="26">
        <v>-9.2549402672374992E-3</v>
      </c>
      <c r="Q88" s="23"/>
      <c r="R88" s="109"/>
      <c r="S88" s="112"/>
      <c r="T88" s="23"/>
      <c r="U88" s="24">
        <v>498950</v>
      </c>
      <c r="V88" s="24">
        <v>501340</v>
      </c>
      <c r="W88" s="23"/>
      <c r="X88" s="24">
        <v>134593.49099758756</v>
      </c>
      <c r="Y88" s="24">
        <v>134972.78087654122</v>
      </c>
      <c r="Z88" s="24">
        <v>144138.99781495691</v>
      </c>
      <c r="AA88" s="24">
        <f>SUM(AA86:AA87)</f>
        <v>460688.62144042883</v>
      </c>
    </row>
    <row r="89" spans="1:27" x14ac:dyDescent="0.2">
      <c r="A89" s="18" t="s">
        <v>181</v>
      </c>
      <c r="B89" s="18" t="s">
        <v>182</v>
      </c>
      <c r="D89" s="19">
        <v>265677</v>
      </c>
      <c r="E89" s="20">
        <v>0</v>
      </c>
      <c r="F89" s="20">
        <v>265677</v>
      </c>
      <c r="G89" s="21">
        <v>-2.6376912618210957E-2</v>
      </c>
      <c r="I89" s="21">
        <v>-2.3740729661726911E-2</v>
      </c>
      <c r="J89" s="19">
        <v>283125</v>
      </c>
      <c r="K89" s="21">
        <v>6.5673731636536115E-2</v>
      </c>
      <c r="L89" s="21">
        <v>6.1444051232725005E-2</v>
      </c>
      <c r="M89" s="19">
        <v>283125</v>
      </c>
      <c r="N89" s="21">
        <v>6.5673731636536115E-2</v>
      </c>
      <c r="O89" s="21">
        <v>6.1444051232725005E-2</v>
      </c>
      <c r="P89" s="21">
        <v>-2.9653204403599864E-2</v>
      </c>
      <c r="R89" s="110"/>
      <c r="S89" s="111"/>
      <c r="U89" s="19">
        <v>1053808</v>
      </c>
      <c r="V89" s="19">
        <v>1058007</v>
      </c>
      <c r="X89" s="19">
        <v>272874.58919492475</v>
      </c>
      <c r="Y89" s="19">
        <v>273222.17300497193</v>
      </c>
      <c r="Z89" s="19">
        <v>291777.12678072386</v>
      </c>
      <c r="AA89" s="19">
        <v>932560.9608929354</v>
      </c>
    </row>
    <row r="90" spans="1:27" ht="25.5" customHeight="1" x14ac:dyDescent="0.2">
      <c r="A90" s="22" t="s">
        <v>183</v>
      </c>
      <c r="B90" s="22" t="s">
        <v>184</v>
      </c>
      <c r="C90" s="54"/>
      <c r="D90" s="24">
        <v>265677</v>
      </c>
      <c r="E90" s="25">
        <v>0</v>
      </c>
      <c r="F90" s="25">
        <v>265677</v>
      </c>
      <c r="G90" s="26">
        <v>-2.6376912618210957E-2</v>
      </c>
      <c r="H90" s="23"/>
      <c r="I90" s="26">
        <v>-2.3740729661726911E-2</v>
      </c>
      <c r="J90" s="24">
        <v>283125</v>
      </c>
      <c r="K90" s="26">
        <v>6.5673731636536115E-2</v>
      </c>
      <c r="L90" s="26">
        <v>6.1444051232725005E-2</v>
      </c>
      <c r="M90" s="24">
        <v>283125</v>
      </c>
      <c r="N90" s="26">
        <v>6.5673731636536115E-2</v>
      </c>
      <c r="O90" s="26">
        <v>6.1444051232725005E-2</v>
      </c>
      <c r="P90" s="26">
        <v>-2.9653204403599864E-2</v>
      </c>
      <c r="Q90" s="23"/>
      <c r="R90" s="109"/>
      <c r="S90" s="112"/>
      <c r="T90" s="23"/>
      <c r="U90" s="24">
        <v>1053808</v>
      </c>
      <c r="V90" s="24">
        <v>1058007</v>
      </c>
      <c r="W90" s="23"/>
      <c r="X90" s="24">
        <v>272874.58919492475</v>
      </c>
      <c r="Y90" s="24">
        <v>273222.17300497193</v>
      </c>
      <c r="Z90" s="24">
        <v>291777.12678072386</v>
      </c>
      <c r="AA90" s="24">
        <f>AA89</f>
        <v>932560.9608929354</v>
      </c>
    </row>
    <row r="91" spans="1:27" x14ac:dyDescent="0.2">
      <c r="A91" s="18" t="s">
        <v>185</v>
      </c>
      <c r="B91" s="18" t="s">
        <v>186</v>
      </c>
      <c r="D91" s="19">
        <v>64097</v>
      </c>
      <c r="E91" s="20">
        <v>0</v>
      </c>
      <c r="F91" s="20">
        <v>64097</v>
      </c>
      <c r="G91" s="21">
        <v>-0.10175333306955947</v>
      </c>
      <c r="I91" s="21">
        <v>-9.8426204024149699E-2</v>
      </c>
      <c r="J91" s="19">
        <v>68316</v>
      </c>
      <c r="K91" s="21">
        <v>6.582211335943966E-2</v>
      </c>
      <c r="L91" s="21">
        <v>6.1434825987483066E-2</v>
      </c>
      <c r="M91" s="19">
        <v>68316</v>
      </c>
      <c r="N91" s="21">
        <v>6.582211335943966E-2</v>
      </c>
      <c r="O91" s="21">
        <v>6.1434825987483066E-2</v>
      </c>
      <c r="P91" s="21">
        <v>-0.10389415283690862</v>
      </c>
      <c r="R91" s="110"/>
      <c r="S91" s="111"/>
      <c r="U91" s="19">
        <v>251487</v>
      </c>
      <c r="V91" s="19">
        <v>252526</v>
      </c>
      <c r="X91" s="19">
        <v>71357.904637750937</v>
      </c>
      <c r="Y91" s="19">
        <v>71388.42762343488</v>
      </c>
      <c r="Z91" s="19">
        <v>76236.529664744477</v>
      </c>
      <c r="AA91" s="19">
        <v>243662.73033021641</v>
      </c>
    </row>
    <row r="92" spans="1:27" x14ac:dyDescent="0.2">
      <c r="A92" s="18" t="s">
        <v>187</v>
      </c>
      <c r="B92" s="18" t="s">
        <v>188</v>
      </c>
      <c r="D92" s="19">
        <v>69076</v>
      </c>
      <c r="E92" s="20">
        <v>0</v>
      </c>
      <c r="F92" s="20">
        <v>69076</v>
      </c>
      <c r="G92" s="21">
        <v>-4.2293484925704616E-2</v>
      </c>
      <c r="I92" s="21">
        <v>-3.8930522627452668E-2</v>
      </c>
      <c r="J92" s="19">
        <v>73664</v>
      </c>
      <c r="K92" s="21">
        <v>6.6419595807516441E-2</v>
      </c>
      <c r="L92" s="21">
        <v>6.1441330944419059E-2</v>
      </c>
      <c r="M92" s="19">
        <v>73664</v>
      </c>
      <c r="N92" s="21">
        <v>6.6419595807516441E-2</v>
      </c>
      <c r="O92" s="21">
        <v>6.1441330944419059E-2</v>
      </c>
      <c r="P92" s="21">
        <v>-4.4753452244770453E-2</v>
      </c>
      <c r="R92" s="110"/>
      <c r="S92" s="111"/>
      <c r="U92" s="19">
        <v>238698</v>
      </c>
      <c r="V92" s="19">
        <v>239817</v>
      </c>
      <c r="X92" s="19">
        <v>72126.480203218976</v>
      </c>
      <c r="Y92" s="19">
        <v>72211.192747727939</v>
      </c>
      <c r="Z92" s="19">
        <v>77115.170081593969</v>
      </c>
      <c r="AA92" s="19">
        <v>246470.98936154309</v>
      </c>
    </row>
    <row r="93" spans="1:27" x14ac:dyDescent="0.2">
      <c r="A93" s="18" t="s">
        <v>189</v>
      </c>
      <c r="B93" s="18" t="s">
        <v>190</v>
      </c>
      <c r="D93" s="19">
        <v>38085</v>
      </c>
      <c r="E93" s="20">
        <v>0</v>
      </c>
      <c r="F93" s="20">
        <v>38085</v>
      </c>
      <c r="G93" s="21">
        <v>-6.8996987251516373E-2</v>
      </c>
      <c r="I93" s="21">
        <v>-6.3501960551553216E-2</v>
      </c>
      <c r="J93" s="19">
        <v>40716</v>
      </c>
      <c r="K93" s="21">
        <v>6.9082315872390776E-2</v>
      </c>
      <c r="L93" s="21">
        <v>6.1448526656507463E-2</v>
      </c>
      <c r="M93" s="19">
        <v>40716</v>
      </c>
      <c r="N93" s="21">
        <v>6.9082315872390776E-2</v>
      </c>
      <c r="O93" s="21">
        <v>6.1448526656507463E-2</v>
      </c>
      <c r="P93" s="21">
        <v>-6.9169706460705638E-2</v>
      </c>
      <c r="R93" s="110"/>
      <c r="S93" s="111"/>
      <c r="U93" s="19">
        <v>168385</v>
      </c>
      <c r="V93" s="19">
        <v>169596</v>
      </c>
      <c r="X93" s="19">
        <v>40907.493830300744</v>
      </c>
      <c r="Y93" s="19">
        <v>40959.938379826694</v>
      </c>
      <c r="Z93" s="19">
        <v>43741.59315892656</v>
      </c>
      <c r="AA93" s="19">
        <v>139804.31775905503</v>
      </c>
    </row>
    <row r="94" spans="1:27" x14ac:dyDescent="0.2">
      <c r="A94" s="18" t="s">
        <v>191</v>
      </c>
      <c r="B94" s="18" t="s">
        <v>192</v>
      </c>
      <c r="D94" s="19">
        <v>33184</v>
      </c>
      <c r="E94" s="20">
        <v>0</v>
      </c>
      <c r="F94" s="20">
        <v>33184</v>
      </c>
      <c r="G94" s="21">
        <v>-5.0634647398554389E-2</v>
      </c>
      <c r="I94" s="21">
        <v>-4.6984927128883025E-2</v>
      </c>
      <c r="J94" s="19">
        <v>35480</v>
      </c>
      <c r="K94" s="21">
        <v>6.9189971070395373E-2</v>
      </c>
      <c r="L94" s="21">
        <v>6.143653708116692E-2</v>
      </c>
      <c r="M94" s="19">
        <v>35480</v>
      </c>
      <c r="N94" s="21">
        <v>6.9189971070395373E-2</v>
      </c>
      <c r="O94" s="21">
        <v>6.143653708116692E-2</v>
      </c>
      <c r="P94" s="21">
        <v>-5.2763334796443018E-2</v>
      </c>
      <c r="R94" s="110"/>
      <c r="S94" s="111"/>
      <c r="U94" s="19">
        <v>134597</v>
      </c>
      <c r="V94" s="19">
        <v>135580</v>
      </c>
      <c r="X94" s="19">
        <v>34953.877249753627</v>
      </c>
      <c r="Y94" s="19">
        <v>35074.364319544678</v>
      </c>
      <c r="Z94" s="19">
        <v>37456.320372032373</v>
      </c>
      <c r="AA94" s="19">
        <v>119715.69705635951</v>
      </c>
    </row>
    <row r="95" spans="1:27" ht="25.5" customHeight="1" x14ac:dyDescent="0.2">
      <c r="A95" s="22" t="s">
        <v>193</v>
      </c>
      <c r="B95" s="22" t="s">
        <v>194</v>
      </c>
      <c r="C95" s="54"/>
      <c r="D95" s="24">
        <v>204442</v>
      </c>
      <c r="E95" s="25">
        <v>0</v>
      </c>
      <c r="F95" s="25">
        <v>204442</v>
      </c>
      <c r="G95" s="26">
        <v>-6.794640661472573E-2</v>
      </c>
      <c r="H95" s="23"/>
      <c r="I95" s="26">
        <v>-6.4060553954892185E-2</v>
      </c>
      <c r="J95" s="24">
        <v>218176</v>
      </c>
      <c r="K95" s="26">
        <v>6.7177977127987454E-2</v>
      </c>
      <c r="L95" s="26">
        <v>6.1352885234891463E-2</v>
      </c>
      <c r="M95" s="24">
        <v>218176</v>
      </c>
      <c r="N95" s="26">
        <v>6.7177977127987454E-2</v>
      </c>
      <c r="O95" s="26">
        <v>6.1352885234891463E-2</v>
      </c>
      <c r="P95" s="26">
        <v>-6.9808741308558853E-2</v>
      </c>
      <c r="Q95" s="23"/>
      <c r="R95" s="109"/>
      <c r="S95" s="112"/>
      <c r="T95" s="23"/>
      <c r="U95" s="24">
        <v>793167</v>
      </c>
      <c r="V95" s="24">
        <v>797520</v>
      </c>
      <c r="W95" s="23"/>
      <c r="X95" s="24">
        <v>219345.75592102431</v>
      </c>
      <c r="Y95" s="24">
        <v>219633.92307053419</v>
      </c>
      <c r="Z95" s="24">
        <v>234549.61327729738</v>
      </c>
      <c r="AA95" s="24">
        <f>SUM(AA91:AA94)</f>
        <v>749653.734507174</v>
      </c>
    </row>
    <row r="96" spans="1:27" x14ac:dyDescent="0.2">
      <c r="A96" s="18" t="s">
        <v>195</v>
      </c>
      <c r="B96" s="18" t="s">
        <v>196</v>
      </c>
      <c r="D96" s="19">
        <v>53864</v>
      </c>
      <c r="E96" s="20">
        <v>0</v>
      </c>
      <c r="F96" s="20">
        <v>53864</v>
      </c>
      <c r="G96" s="21">
        <v>-6.1467513982878863E-2</v>
      </c>
      <c r="I96" s="21">
        <v>-5.734714978547617E-2</v>
      </c>
      <c r="J96" s="19">
        <v>57518</v>
      </c>
      <c r="K96" s="21">
        <v>6.7837516708747936E-2</v>
      </c>
      <c r="L96" s="21">
        <v>6.1447949220273745E-2</v>
      </c>
      <c r="M96" s="19">
        <v>57518</v>
      </c>
      <c r="N96" s="21">
        <v>6.7837516708747936E-2</v>
      </c>
      <c r="O96" s="21">
        <v>6.1447949220273745E-2</v>
      </c>
      <c r="P96" s="21">
        <v>-6.3052654709134015E-2</v>
      </c>
      <c r="R96" s="110"/>
      <c r="S96" s="111"/>
      <c r="U96" s="19">
        <v>195173</v>
      </c>
      <c r="V96" s="19">
        <v>196348</v>
      </c>
      <c r="X96" s="19">
        <v>57391.726767588298</v>
      </c>
      <c r="Y96" s="19">
        <v>57484.835004717796</v>
      </c>
      <c r="Z96" s="19">
        <v>61388.721883986029</v>
      </c>
      <c r="AA96" s="19">
        <v>196207.03685639726</v>
      </c>
    </row>
    <row r="97" spans="1:27" x14ac:dyDescent="0.2">
      <c r="A97" s="18" t="s">
        <v>197</v>
      </c>
      <c r="B97" s="18" t="s">
        <v>198</v>
      </c>
      <c r="D97" s="19">
        <v>32888</v>
      </c>
      <c r="E97" s="20">
        <v>0</v>
      </c>
      <c r="F97" s="20">
        <v>32888</v>
      </c>
      <c r="G97" s="21">
        <v>-4.0763267255290669E-2</v>
      </c>
      <c r="I97" s="21">
        <v>-3.645868403508723E-2</v>
      </c>
      <c r="J97" s="19">
        <v>35153</v>
      </c>
      <c r="K97" s="21">
        <v>6.88701045974216E-2</v>
      </c>
      <c r="L97" s="21">
        <v>6.1456304628671798E-2</v>
      </c>
      <c r="M97" s="19">
        <v>35153</v>
      </c>
      <c r="N97" s="21">
        <v>6.88701045974216E-2</v>
      </c>
      <c r="O97" s="21">
        <v>6.1456304628671798E-2</v>
      </c>
      <c r="P97" s="21">
        <v>-4.2283079772765686E-2</v>
      </c>
      <c r="R97" s="110"/>
      <c r="S97" s="111"/>
      <c r="U97" s="19">
        <v>136001</v>
      </c>
      <c r="V97" s="19">
        <v>136951</v>
      </c>
      <c r="X97" s="19">
        <v>34285.59278156083</v>
      </c>
      <c r="Y97" s="19">
        <v>34370.823022334931</v>
      </c>
      <c r="Z97" s="19">
        <v>36705.000462620381</v>
      </c>
      <c r="AA97" s="19">
        <v>117314.37237272249</v>
      </c>
    </row>
    <row r="98" spans="1:27" x14ac:dyDescent="0.2">
      <c r="A98" s="18" t="s">
        <v>199</v>
      </c>
      <c r="B98" s="18" t="s">
        <v>200</v>
      </c>
      <c r="D98" s="19">
        <v>131341</v>
      </c>
      <c r="E98" s="20">
        <v>0</v>
      </c>
      <c r="F98" s="20">
        <v>131341</v>
      </c>
      <c r="G98" s="21">
        <v>7.3980670656328407E-3</v>
      </c>
      <c r="I98" s="21">
        <v>1.1358745252548097E-2</v>
      </c>
      <c r="J98" s="19">
        <v>140025</v>
      </c>
      <c r="K98" s="21">
        <v>6.611796773284806E-2</v>
      </c>
      <c r="L98" s="21">
        <v>6.1442388497694234E-2</v>
      </c>
      <c r="M98" s="19">
        <v>140025</v>
      </c>
      <c r="N98" s="21">
        <v>6.611796773284806E-2</v>
      </c>
      <c r="O98" s="21">
        <v>6.1442388497694234E-2</v>
      </c>
      <c r="P98" s="21">
        <v>5.2321244702280278E-3</v>
      </c>
      <c r="R98" s="110"/>
      <c r="S98" s="111"/>
      <c r="U98" s="19">
        <v>381504</v>
      </c>
      <c r="V98" s="19">
        <v>383185</v>
      </c>
      <c r="X98" s="19">
        <v>130376.46615957128</v>
      </c>
      <c r="Y98" s="19">
        <v>130437.93659515983</v>
      </c>
      <c r="Z98" s="19">
        <v>139296.18502173835</v>
      </c>
      <c r="AA98" s="19">
        <v>445210.30687308265</v>
      </c>
    </row>
    <row r="99" spans="1:27" x14ac:dyDescent="0.2">
      <c r="A99" s="18" t="s">
        <v>201</v>
      </c>
      <c r="B99" s="18" t="s">
        <v>202</v>
      </c>
      <c r="D99" s="19">
        <v>45768</v>
      </c>
      <c r="E99" s="20">
        <v>0</v>
      </c>
      <c r="F99" s="20">
        <v>45768</v>
      </c>
      <c r="G99" s="21">
        <v>4.8142567469584119E-2</v>
      </c>
      <c r="I99" s="21">
        <v>5.3715455831661485E-2</v>
      </c>
      <c r="J99" s="19">
        <v>48902</v>
      </c>
      <c r="K99" s="21">
        <v>6.8475790945638826E-2</v>
      </c>
      <c r="L99" s="21">
        <v>6.1440755687224735E-2</v>
      </c>
      <c r="M99" s="19">
        <v>48902</v>
      </c>
      <c r="N99" s="21">
        <v>6.8475790945638826E-2</v>
      </c>
      <c r="O99" s="21">
        <v>6.1440755687224735E-2</v>
      </c>
      <c r="P99" s="21">
        <v>4.7330634969910967E-2</v>
      </c>
      <c r="R99" s="110"/>
      <c r="S99" s="111"/>
      <c r="U99" s="19">
        <v>153480</v>
      </c>
      <c r="V99" s="19">
        <v>154497</v>
      </c>
      <c r="X99" s="19">
        <v>43665.815529744847</v>
      </c>
      <c r="Y99" s="19">
        <v>43722.754260607566</v>
      </c>
      <c r="Z99" s="19">
        <v>46692.036275063147</v>
      </c>
      <c r="AA99" s="19">
        <v>149234.35121576276</v>
      </c>
    </row>
    <row r="100" spans="1:27" x14ac:dyDescent="0.2">
      <c r="A100" s="18" t="s">
        <v>203</v>
      </c>
      <c r="B100" s="18" t="s">
        <v>204</v>
      </c>
      <c r="D100" s="19">
        <v>28566</v>
      </c>
      <c r="E100" s="20">
        <v>0</v>
      </c>
      <c r="F100" s="20">
        <v>28566</v>
      </c>
      <c r="G100" s="21">
        <v>1.3579906335997372E-2</v>
      </c>
      <c r="I100" s="21">
        <v>1.855747343501557E-2</v>
      </c>
      <c r="J100" s="19">
        <v>30481</v>
      </c>
      <c r="K100" s="21">
        <v>6.7037737170062339E-2</v>
      </c>
      <c r="L100" s="21">
        <v>6.1447598936661185E-2</v>
      </c>
      <c r="M100" s="19">
        <v>30481</v>
      </c>
      <c r="N100" s="21">
        <v>6.7037737170062339E-2</v>
      </c>
      <c r="O100" s="21">
        <v>6.1447598936661185E-2</v>
      </c>
      <c r="P100" s="21">
        <v>1.2392213748957603E-2</v>
      </c>
      <c r="R100" s="110"/>
      <c r="S100" s="111"/>
      <c r="U100" s="19">
        <v>94623</v>
      </c>
      <c r="V100" s="19">
        <v>95122</v>
      </c>
      <c r="X100" s="19">
        <v>28183.273781801367</v>
      </c>
      <c r="Y100" s="19">
        <v>28193.248045452456</v>
      </c>
      <c r="Z100" s="19">
        <v>30107.896510905364</v>
      </c>
      <c r="AA100" s="19">
        <v>96229.095167475913</v>
      </c>
    </row>
    <row r="101" spans="1:27" x14ac:dyDescent="0.2">
      <c r="A101" s="18" t="s">
        <v>205</v>
      </c>
      <c r="B101" s="18" t="s">
        <v>206</v>
      </c>
      <c r="D101" s="19">
        <v>35211</v>
      </c>
      <c r="E101" s="20">
        <v>0</v>
      </c>
      <c r="F101" s="20">
        <v>35211</v>
      </c>
      <c r="G101" s="21">
        <v>2.7840787914661602E-2</v>
      </c>
      <c r="I101" s="21">
        <v>3.2405765557706578E-2</v>
      </c>
      <c r="J101" s="19">
        <v>37642</v>
      </c>
      <c r="K101" s="21">
        <v>6.904092471102774E-2</v>
      </c>
      <c r="L101" s="21">
        <v>6.1454851664625387E-2</v>
      </c>
      <c r="M101" s="19">
        <v>37642</v>
      </c>
      <c r="N101" s="21">
        <v>6.904092471102774E-2</v>
      </c>
      <c r="O101" s="21">
        <v>6.1454851664625387E-2</v>
      </c>
      <c r="P101" s="21">
        <v>2.6163694683389638E-2</v>
      </c>
      <c r="R101" s="110"/>
      <c r="S101" s="111"/>
      <c r="U101" s="19">
        <v>128002</v>
      </c>
      <c r="V101" s="19">
        <v>128917</v>
      </c>
      <c r="X101" s="19">
        <v>34257.251136567524</v>
      </c>
      <c r="Y101" s="19">
        <v>34349.525542600248</v>
      </c>
      <c r="Z101" s="19">
        <v>36682.256637050472</v>
      </c>
      <c r="AA101" s="19">
        <v>117241.67988972399</v>
      </c>
    </row>
    <row r="102" spans="1:27" ht="25.5" customHeight="1" x14ac:dyDescent="0.2">
      <c r="A102" s="22" t="s">
        <v>207</v>
      </c>
      <c r="B102" s="22" t="s">
        <v>208</v>
      </c>
      <c r="C102" s="54"/>
      <c r="D102" s="24">
        <v>327638</v>
      </c>
      <c r="E102" s="25">
        <v>0</v>
      </c>
      <c r="F102" s="25">
        <v>327638</v>
      </c>
      <c r="G102" s="26">
        <v>-1.5910712948244976E-3</v>
      </c>
      <c r="H102" s="23"/>
      <c r="I102" s="26">
        <v>2.9076107588998923E-3</v>
      </c>
      <c r="J102" s="24">
        <v>349721</v>
      </c>
      <c r="K102" s="26">
        <v>6.7400606767224813E-2</v>
      </c>
      <c r="L102" s="26">
        <v>6.1322214629241589E-2</v>
      </c>
      <c r="M102" s="24">
        <v>349721</v>
      </c>
      <c r="N102" s="26">
        <v>6.7400606767224813E-2</v>
      </c>
      <c r="O102" s="26">
        <v>6.1322214629241589E-2</v>
      </c>
      <c r="P102" s="26">
        <v>-3.2806735043630075E-3</v>
      </c>
      <c r="Q102" s="23"/>
      <c r="R102" s="109"/>
      <c r="S102" s="112"/>
      <c r="T102" s="23"/>
      <c r="U102" s="24">
        <v>1088783</v>
      </c>
      <c r="V102" s="24">
        <v>1095018</v>
      </c>
      <c r="W102" s="23"/>
      <c r="X102" s="24">
        <v>328160.12615683413</v>
      </c>
      <c r="Y102" s="24">
        <v>328559.12247087288</v>
      </c>
      <c r="Z102" s="24">
        <v>350872.09679136373</v>
      </c>
      <c r="AA102" s="24">
        <f>SUM(AA96:AA101)</f>
        <v>1121436.8423751651</v>
      </c>
    </row>
    <row r="103" spans="1:27" x14ac:dyDescent="0.2">
      <c r="A103" s="18" t="s">
        <v>209</v>
      </c>
      <c r="B103" s="18" t="s">
        <v>210</v>
      </c>
      <c r="D103" s="19">
        <v>87674</v>
      </c>
      <c r="E103" s="20">
        <v>0</v>
      </c>
      <c r="F103" s="20">
        <v>87674</v>
      </c>
      <c r="G103" s="21">
        <v>-1.9985571529828383E-2</v>
      </c>
      <c r="I103" s="21">
        <v>-1.6222591682937271E-2</v>
      </c>
      <c r="J103" s="19">
        <v>93568</v>
      </c>
      <c r="K103" s="21">
        <v>6.7226315669411729E-2</v>
      </c>
      <c r="L103" s="21">
        <v>6.1440658282789995E-2</v>
      </c>
      <c r="M103" s="19">
        <v>93568</v>
      </c>
      <c r="N103" s="21">
        <v>6.7226315669411729E-2</v>
      </c>
      <c r="O103" s="21">
        <v>6.1440658282789995E-2</v>
      </c>
      <c r="P103" s="21">
        <v>-2.2183723823149704E-2</v>
      </c>
      <c r="R103" s="110"/>
      <c r="S103" s="111"/>
      <c r="U103" s="19">
        <v>333199</v>
      </c>
      <c r="V103" s="19">
        <v>335015</v>
      </c>
      <c r="X103" s="19">
        <v>89461.948164234098</v>
      </c>
      <c r="Y103" s="19">
        <v>89605.523681457926</v>
      </c>
      <c r="Z103" s="19">
        <v>95690.777786845778</v>
      </c>
      <c r="AA103" s="19">
        <v>305841.25858692464</v>
      </c>
    </row>
    <row r="104" spans="1:27" x14ac:dyDescent="0.2">
      <c r="A104" s="18" t="s">
        <v>211</v>
      </c>
      <c r="B104" s="18" t="s">
        <v>212</v>
      </c>
      <c r="D104" s="19">
        <v>111581</v>
      </c>
      <c r="E104" s="20">
        <v>0</v>
      </c>
      <c r="F104" s="20">
        <v>111581</v>
      </c>
      <c r="G104" s="21">
        <v>-7.4703094045555862E-2</v>
      </c>
      <c r="I104" s="21">
        <v>-6.8705637801113606E-2</v>
      </c>
      <c r="J104" s="19">
        <v>119339</v>
      </c>
      <c r="K104" s="21">
        <v>6.9527966230809923E-2</v>
      </c>
      <c r="L104" s="21">
        <v>6.1442102192357018E-2</v>
      </c>
      <c r="M104" s="19">
        <v>119339</v>
      </c>
      <c r="N104" s="21">
        <v>6.9527966230809923E-2</v>
      </c>
      <c r="O104" s="21">
        <v>6.1442102192357018E-2</v>
      </c>
      <c r="P104" s="21">
        <v>-7.4347493310057411E-2</v>
      </c>
      <c r="R104" s="110"/>
      <c r="S104" s="111"/>
      <c r="U104" s="19">
        <v>409608</v>
      </c>
      <c r="V104" s="19">
        <v>412728</v>
      </c>
      <c r="X104" s="19">
        <v>120589.40139317137</v>
      </c>
      <c r="Y104" s="19">
        <v>120725.52717790109</v>
      </c>
      <c r="Z104" s="19">
        <v>128924.19038192471</v>
      </c>
      <c r="AA104" s="19">
        <v>412059.9451761219</v>
      </c>
    </row>
    <row r="105" spans="1:27" x14ac:dyDescent="0.2">
      <c r="A105" s="18" t="s">
        <v>213</v>
      </c>
      <c r="B105" s="18" t="s">
        <v>214</v>
      </c>
      <c r="D105" s="19">
        <v>99536</v>
      </c>
      <c r="E105" s="20">
        <v>0</v>
      </c>
      <c r="F105" s="20">
        <v>99536</v>
      </c>
      <c r="G105" s="21">
        <v>-4.2543352287964575E-2</v>
      </c>
      <c r="I105" s="21">
        <v>-3.6701985356855427E-2</v>
      </c>
      <c r="J105" s="19">
        <v>106538</v>
      </c>
      <c r="K105" s="21">
        <v>7.0346407330011296E-2</v>
      </c>
      <c r="L105" s="21">
        <v>6.1441239515672708E-2</v>
      </c>
      <c r="M105" s="19">
        <v>106538</v>
      </c>
      <c r="N105" s="21">
        <v>7.0346407330011296E-2</v>
      </c>
      <c r="O105" s="21">
        <v>6.1441239515672708E-2</v>
      </c>
      <c r="P105" s="21">
        <v>-4.2538499712423183E-2</v>
      </c>
      <c r="R105" s="110"/>
      <c r="S105" s="111"/>
      <c r="U105" s="19">
        <v>396364</v>
      </c>
      <c r="V105" s="19">
        <v>399690</v>
      </c>
      <c r="X105" s="19">
        <v>103958.75389016719</v>
      </c>
      <c r="Y105" s="19">
        <v>104195.24914822428</v>
      </c>
      <c r="Z105" s="19">
        <v>111271.31479229291</v>
      </c>
      <c r="AA105" s="19">
        <v>355638.85828687344</v>
      </c>
    </row>
    <row r="106" spans="1:27" ht="25.5" customHeight="1" x14ac:dyDescent="0.2">
      <c r="A106" s="22" t="s">
        <v>215</v>
      </c>
      <c r="B106" s="22" t="s">
        <v>216</v>
      </c>
      <c r="C106" s="54"/>
      <c r="D106" s="24">
        <v>298791</v>
      </c>
      <c r="E106" s="25">
        <v>0</v>
      </c>
      <c r="F106" s="25">
        <v>298791</v>
      </c>
      <c r="G106" s="26">
        <v>-4.8466922817066882E-2</v>
      </c>
      <c r="H106" s="23"/>
      <c r="I106" s="26">
        <v>-4.3138866714281021E-2</v>
      </c>
      <c r="J106" s="24">
        <v>319445</v>
      </c>
      <c r="K106" s="26">
        <v>6.9125241389466296E-2</v>
      </c>
      <c r="L106" s="26">
        <v>6.1427204546059322E-2</v>
      </c>
      <c r="M106" s="24">
        <v>319445</v>
      </c>
      <c r="N106" s="26">
        <v>6.9125241389466296E-2</v>
      </c>
      <c r="O106" s="26">
        <v>6.1427204546059322E-2</v>
      </c>
      <c r="P106" s="26">
        <v>-4.8948956224476925E-2</v>
      </c>
      <c r="Q106" s="23"/>
      <c r="R106" s="109"/>
      <c r="S106" s="112"/>
      <c r="T106" s="23"/>
      <c r="U106" s="24">
        <v>1139171</v>
      </c>
      <c r="V106" s="24">
        <v>1147433</v>
      </c>
      <c r="W106" s="23"/>
      <c r="X106" s="24">
        <v>314010.10344757268</v>
      </c>
      <c r="Y106" s="24">
        <v>314526.30000758334</v>
      </c>
      <c r="Z106" s="24">
        <v>335886.28296106338</v>
      </c>
      <c r="AA106" s="24">
        <f>SUM(AA103:AA105)</f>
        <v>1073540.06204992</v>
      </c>
    </row>
    <row r="107" spans="1:27" x14ac:dyDescent="0.2">
      <c r="A107" s="18" t="s">
        <v>217</v>
      </c>
      <c r="B107" s="18" t="s">
        <v>218</v>
      </c>
      <c r="D107" s="19">
        <v>86442</v>
      </c>
      <c r="E107" s="20">
        <v>0</v>
      </c>
      <c r="F107" s="20">
        <v>86442</v>
      </c>
      <c r="G107" s="21">
        <v>-4.7162834234262818E-2</v>
      </c>
      <c r="I107" s="21">
        <v>-4.306162965896454E-2</v>
      </c>
      <c r="J107" s="19">
        <v>91998</v>
      </c>
      <c r="K107" s="21">
        <v>6.4274311098771353E-2</v>
      </c>
      <c r="L107" s="21">
        <v>6.1442656375004345E-2</v>
      </c>
      <c r="M107" s="19">
        <v>91998</v>
      </c>
      <c r="N107" s="21">
        <v>6.4274311098771353E-2</v>
      </c>
      <c r="O107" s="21">
        <v>6.1442656375004345E-2</v>
      </c>
      <c r="P107" s="21">
        <v>-4.8858342019984291E-2</v>
      </c>
      <c r="R107" s="110"/>
      <c r="S107" s="111"/>
      <c r="U107" s="19">
        <v>320332</v>
      </c>
      <c r="V107" s="19">
        <v>321186</v>
      </c>
      <c r="X107" s="19">
        <v>90720.642629983719</v>
      </c>
      <c r="Y107" s="19">
        <v>90572.818067642482</v>
      </c>
      <c r="Z107" s="19">
        <v>96723.762678401108</v>
      </c>
      <c r="AA107" s="19">
        <v>309142.82438711385</v>
      </c>
    </row>
    <row r="108" spans="1:27" x14ac:dyDescent="0.2">
      <c r="A108" s="18" t="s">
        <v>219</v>
      </c>
      <c r="B108" s="18" t="s">
        <v>220</v>
      </c>
      <c r="D108" s="19">
        <v>176107</v>
      </c>
      <c r="E108" s="20">
        <v>0</v>
      </c>
      <c r="F108" s="20">
        <v>176107</v>
      </c>
      <c r="G108" s="21">
        <v>-3.055337059421348E-2</v>
      </c>
      <c r="I108" s="21">
        <v>-2.4604711857961981E-2</v>
      </c>
      <c r="J108" s="19">
        <v>188278</v>
      </c>
      <c r="K108" s="21">
        <v>6.9111392505692537E-2</v>
      </c>
      <c r="L108" s="21">
        <v>6.143969081392231E-2</v>
      </c>
      <c r="M108" s="19">
        <v>188278</v>
      </c>
      <c r="N108" s="21">
        <v>6.9111392505692537E-2</v>
      </c>
      <c r="O108" s="21">
        <v>6.143969081392231E-2</v>
      </c>
      <c r="P108" s="21">
        <v>-3.0515936766602469E-2</v>
      </c>
      <c r="R108" s="110"/>
      <c r="S108" s="111"/>
      <c r="U108" s="19">
        <v>575629</v>
      </c>
      <c r="V108" s="19">
        <v>579789</v>
      </c>
      <c r="X108" s="19">
        <v>181657.24100556539</v>
      </c>
      <c r="Y108" s="19">
        <v>181854.31053074048</v>
      </c>
      <c r="Z108" s="19">
        <v>194204.32696135325</v>
      </c>
      <c r="AA108" s="19">
        <v>620704.49373076134</v>
      </c>
    </row>
    <row r="109" spans="1:27" x14ac:dyDescent="0.2">
      <c r="A109" s="18" t="s">
        <v>221</v>
      </c>
      <c r="B109" s="18" t="s">
        <v>222</v>
      </c>
      <c r="D109" s="19">
        <v>79622</v>
      </c>
      <c r="E109" s="20">
        <v>0</v>
      </c>
      <c r="F109" s="20">
        <v>79622</v>
      </c>
      <c r="G109" s="21">
        <v>-4.4592991808373839E-2</v>
      </c>
      <c r="I109" s="21">
        <v>-3.8601640921758773E-2</v>
      </c>
      <c r="J109" s="19">
        <v>85018</v>
      </c>
      <c r="K109" s="21">
        <v>6.7770214262389716E-2</v>
      </c>
      <c r="L109" s="21">
        <v>6.1440729934594929E-2</v>
      </c>
      <c r="M109" s="19">
        <v>85018</v>
      </c>
      <c r="N109" s="21">
        <v>6.7770214262389716E-2</v>
      </c>
      <c r="O109" s="21">
        <v>6.1440729934594929E-2</v>
      </c>
      <c r="P109" s="21">
        <v>-4.4427104233447867E-2</v>
      </c>
      <c r="R109" s="110"/>
      <c r="S109" s="111"/>
      <c r="U109" s="19">
        <v>287644</v>
      </c>
      <c r="V109" s="19">
        <v>289359</v>
      </c>
      <c r="X109" s="19">
        <v>83338.304321952601</v>
      </c>
      <c r="Y109" s="19">
        <v>83312.805483069329</v>
      </c>
      <c r="Z109" s="19">
        <v>88970.711053707011</v>
      </c>
      <c r="AA109" s="19">
        <v>284362.97494260652</v>
      </c>
    </row>
    <row r="110" spans="1:27" x14ac:dyDescent="0.2">
      <c r="A110" s="18" t="s">
        <v>223</v>
      </c>
      <c r="B110" s="18" t="s">
        <v>224</v>
      </c>
      <c r="D110" s="19">
        <v>93595</v>
      </c>
      <c r="E110" s="20">
        <v>0</v>
      </c>
      <c r="F110" s="20">
        <v>93595</v>
      </c>
      <c r="G110" s="21">
        <v>3.8123655528598865E-2</v>
      </c>
      <c r="I110" s="21">
        <v>4.4030068924802102E-2</v>
      </c>
      <c r="J110" s="19">
        <v>99881</v>
      </c>
      <c r="K110" s="21">
        <v>6.7161707356162115E-2</v>
      </c>
      <c r="L110" s="21">
        <v>6.1445034070461313E-2</v>
      </c>
      <c r="M110" s="19">
        <v>99881</v>
      </c>
      <c r="N110" s="21">
        <v>6.7161707356162115E-2</v>
      </c>
      <c r="O110" s="21">
        <v>6.1445034070461313E-2</v>
      </c>
      <c r="P110" s="21">
        <v>3.7708117827815357E-2</v>
      </c>
      <c r="R110" s="110"/>
      <c r="S110" s="111"/>
      <c r="U110" s="19">
        <v>282238</v>
      </c>
      <c r="V110" s="19">
        <v>283758</v>
      </c>
      <c r="X110" s="19">
        <v>90157.853066494921</v>
      </c>
      <c r="Y110" s="19">
        <v>90130.621418231996</v>
      </c>
      <c r="Z110" s="19">
        <v>96251.535748873299</v>
      </c>
      <c r="AA110" s="19">
        <v>307633.52033707115</v>
      </c>
    </row>
    <row r="111" spans="1:27" ht="25.5" customHeight="1" x14ac:dyDescent="0.2">
      <c r="A111" s="22" t="s">
        <v>225</v>
      </c>
      <c r="B111" s="22" t="s">
        <v>226</v>
      </c>
      <c r="C111" s="54"/>
      <c r="D111" s="24">
        <v>435766</v>
      </c>
      <c r="E111" s="25">
        <v>0</v>
      </c>
      <c r="F111" s="25">
        <v>435766</v>
      </c>
      <c r="G111" s="26">
        <v>-2.2670171604479372E-2</v>
      </c>
      <c r="H111" s="23"/>
      <c r="I111" s="26">
        <v>-1.7161708892069694E-2</v>
      </c>
      <c r="J111" s="24">
        <v>465175</v>
      </c>
      <c r="K111" s="26">
        <v>6.7488055516033763E-2</v>
      </c>
      <c r="L111" s="26">
        <v>6.1513458819447253E-2</v>
      </c>
      <c r="M111" s="24">
        <v>465175</v>
      </c>
      <c r="N111" s="26">
        <v>6.7488055516033763E-2</v>
      </c>
      <c r="O111" s="26">
        <v>6.1513458819447253E-2</v>
      </c>
      <c r="P111" s="26">
        <v>-2.3050149506014028E-2</v>
      </c>
      <c r="Q111" s="23"/>
      <c r="R111" s="109"/>
      <c r="S111" s="112"/>
      <c r="T111" s="23"/>
      <c r="U111" s="24">
        <v>1465843</v>
      </c>
      <c r="V111" s="24">
        <v>1474093</v>
      </c>
      <c r="W111" s="23"/>
      <c r="X111" s="24">
        <v>445874.04102399666</v>
      </c>
      <c r="Y111" s="24">
        <v>445870.55549968424</v>
      </c>
      <c r="Z111" s="24">
        <v>476150.33644233469</v>
      </c>
      <c r="AA111" s="24">
        <f>SUM(AA107:AA110)</f>
        <v>1521843.8133975528</v>
      </c>
    </row>
    <row r="112" spans="1:27" x14ac:dyDescent="0.2">
      <c r="A112" s="18" t="s">
        <v>227</v>
      </c>
      <c r="B112" s="18" t="s">
        <v>228</v>
      </c>
      <c r="D112" s="19">
        <v>460551</v>
      </c>
      <c r="E112" s="20">
        <v>0</v>
      </c>
      <c r="F112" s="20">
        <v>460551</v>
      </c>
      <c r="G112" s="21">
        <v>4.3989149874500422E-2</v>
      </c>
      <c r="I112" s="21">
        <v>5.0307853064267771E-2</v>
      </c>
      <c r="J112" s="19">
        <v>492284</v>
      </c>
      <c r="K112" s="21">
        <v>6.8902249696559226E-2</v>
      </c>
      <c r="L112" s="21">
        <v>6.1443041524142483E-2</v>
      </c>
      <c r="M112" s="19">
        <v>492284</v>
      </c>
      <c r="N112" s="21">
        <v>6.8902249696559226E-2</v>
      </c>
      <c r="O112" s="21">
        <v>6.1443041524142483E-2</v>
      </c>
      <c r="P112" s="21">
        <v>4.394592818494214E-2</v>
      </c>
      <c r="R112" s="110"/>
      <c r="S112" s="111"/>
      <c r="U112" s="19">
        <v>1320168</v>
      </c>
      <c r="V112" s="19">
        <v>1329445</v>
      </c>
      <c r="X112" s="19">
        <v>441145.38935137738</v>
      </c>
      <c r="Y112" s="19">
        <v>441572.90157583164</v>
      </c>
      <c r="Z112" s="19">
        <v>471560.8219823321</v>
      </c>
      <c r="AA112" s="19">
        <v>1507175.0761251193</v>
      </c>
    </row>
    <row r="113" spans="1:27" ht="25.5" customHeight="1" x14ac:dyDescent="0.2">
      <c r="A113" s="22" t="s">
        <v>229</v>
      </c>
      <c r="B113" s="22" t="s">
        <v>230</v>
      </c>
      <c r="C113" s="54"/>
      <c r="D113" s="24">
        <v>460551</v>
      </c>
      <c r="E113" s="25">
        <v>0</v>
      </c>
      <c r="F113" s="25">
        <v>460551</v>
      </c>
      <c r="G113" s="26">
        <v>4.3989149874500422E-2</v>
      </c>
      <c r="H113" s="23"/>
      <c r="I113" s="26">
        <v>5.0307853064267771E-2</v>
      </c>
      <c r="J113" s="24">
        <v>492284</v>
      </c>
      <c r="K113" s="26">
        <v>6.8902249696559226E-2</v>
      </c>
      <c r="L113" s="26">
        <v>6.1443041524142483E-2</v>
      </c>
      <c r="M113" s="24">
        <v>492284</v>
      </c>
      <c r="N113" s="26">
        <v>6.8902249696559226E-2</v>
      </c>
      <c r="O113" s="26">
        <v>6.1443041524142483E-2</v>
      </c>
      <c r="P113" s="26">
        <v>4.394592818494214E-2</v>
      </c>
      <c r="Q113" s="23"/>
      <c r="R113" s="109"/>
      <c r="S113" s="112"/>
      <c r="T113" s="23"/>
      <c r="U113" s="24">
        <v>1320168</v>
      </c>
      <c r="V113" s="24">
        <v>1329445</v>
      </c>
      <c r="W113" s="23"/>
      <c r="X113" s="24">
        <v>441145.38935137738</v>
      </c>
      <c r="Y113" s="24">
        <v>441572.90157583164</v>
      </c>
      <c r="Z113" s="24">
        <v>471560.8219823321</v>
      </c>
      <c r="AA113" s="24">
        <f>AA112</f>
        <v>1507175.0761251193</v>
      </c>
    </row>
    <row r="114" spans="1:27" x14ac:dyDescent="0.2">
      <c r="A114" s="18" t="s">
        <v>231</v>
      </c>
      <c r="B114" s="18" t="s">
        <v>232</v>
      </c>
      <c r="D114" s="19">
        <v>155658</v>
      </c>
      <c r="E114" s="20">
        <v>0</v>
      </c>
      <c r="F114" s="20">
        <v>155658</v>
      </c>
      <c r="G114" s="21">
        <v>2.6630098290966187E-2</v>
      </c>
      <c r="I114" s="21">
        <v>3.8565310352139726E-2</v>
      </c>
      <c r="J114" s="19">
        <v>167334</v>
      </c>
      <c r="K114" s="21">
        <v>7.5010600161893315E-2</v>
      </c>
      <c r="L114" s="21">
        <v>6.1439864694079471E-2</v>
      </c>
      <c r="M114" s="19">
        <v>167334</v>
      </c>
      <c r="N114" s="21">
        <v>7.5010600161893315E-2</v>
      </c>
      <c r="O114" s="21">
        <v>6.1439864694079471E-2</v>
      </c>
      <c r="P114" s="21">
        <v>3.2271422873676681E-2</v>
      </c>
      <c r="R114" s="110"/>
      <c r="S114" s="111"/>
      <c r="U114" s="19">
        <v>521674</v>
      </c>
      <c r="V114" s="19">
        <v>528344</v>
      </c>
      <c r="X114" s="19">
        <v>151620.33556109868</v>
      </c>
      <c r="Y114" s="19">
        <v>151794.13294284715</v>
      </c>
      <c r="Z114" s="19">
        <v>162102.71474354024</v>
      </c>
      <c r="AA114" s="19">
        <v>518103.20120876696</v>
      </c>
    </row>
    <row r="115" spans="1:27" x14ac:dyDescent="0.2">
      <c r="A115" s="18" t="s">
        <v>233</v>
      </c>
      <c r="B115" s="18" t="s">
        <v>234</v>
      </c>
      <c r="D115" s="19">
        <v>79564</v>
      </c>
      <c r="E115" s="20">
        <v>0</v>
      </c>
      <c r="F115" s="20">
        <v>79564</v>
      </c>
      <c r="G115" s="21">
        <v>6.8921441096978286E-2</v>
      </c>
      <c r="I115" s="21">
        <v>7.3194307419515825E-2</v>
      </c>
      <c r="J115" s="19">
        <v>84767</v>
      </c>
      <c r="K115" s="21">
        <v>6.5393896737217849E-2</v>
      </c>
      <c r="L115" s="21">
        <v>6.1448380301484473E-2</v>
      </c>
      <c r="M115" s="19">
        <v>84767</v>
      </c>
      <c r="N115" s="21">
        <v>6.5393896737217849E-2</v>
      </c>
      <c r="O115" s="21">
        <v>6.1448380301484473E-2</v>
      </c>
      <c r="P115" s="21">
        <v>6.6699119892602132E-2</v>
      </c>
      <c r="R115" s="110"/>
      <c r="S115" s="111"/>
      <c r="U115" s="19">
        <v>288329</v>
      </c>
      <c r="V115" s="19">
        <v>289401</v>
      </c>
      <c r="X115" s="19">
        <v>74433.907807432159</v>
      </c>
      <c r="Y115" s="19">
        <v>74413.130307912681</v>
      </c>
      <c r="Z115" s="19">
        <v>79466.644735335067</v>
      </c>
      <c r="AA115" s="19">
        <v>253986.63490512336</v>
      </c>
    </row>
    <row r="116" spans="1:27" x14ac:dyDescent="0.2">
      <c r="A116" s="18" t="s">
        <v>235</v>
      </c>
      <c r="B116" s="18" t="s">
        <v>236</v>
      </c>
      <c r="D116" s="19">
        <v>56861</v>
      </c>
      <c r="E116" s="20">
        <v>0</v>
      </c>
      <c r="F116" s="20">
        <v>56861</v>
      </c>
      <c r="G116" s="21">
        <v>-1.6467699624131527E-2</v>
      </c>
      <c r="I116" s="21">
        <v>-1.2478095169247805E-2</v>
      </c>
      <c r="J116" s="19">
        <v>60577</v>
      </c>
      <c r="K116" s="21">
        <v>6.5352350468686815E-2</v>
      </c>
      <c r="L116" s="21">
        <v>6.1449676651357477E-2</v>
      </c>
      <c r="M116" s="19">
        <v>60577</v>
      </c>
      <c r="N116" s="21">
        <v>6.5352350468686815E-2</v>
      </c>
      <c r="O116" s="21">
        <v>6.1449676651357477E-2</v>
      </c>
      <c r="P116" s="21">
        <v>-1.8453577342285477E-2</v>
      </c>
      <c r="R116" s="110"/>
      <c r="S116" s="111"/>
      <c r="U116" s="19">
        <v>192349</v>
      </c>
      <c r="V116" s="19">
        <v>193057</v>
      </c>
      <c r="X116" s="19">
        <v>57813.047907292821</v>
      </c>
      <c r="Y116" s="19">
        <v>57791.187008860325</v>
      </c>
      <c r="Z116" s="19">
        <v>61715.878741605324</v>
      </c>
      <c r="AA116" s="19">
        <v>197252.67644052219</v>
      </c>
    </row>
    <row r="117" spans="1:27" ht="25.5" customHeight="1" x14ac:dyDescent="0.2">
      <c r="A117" s="22" t="s">
        <v>237</v>
      </c>
      <c r="B117" s="22" t="s">
        <v>238</v>
      </c>
      <c r="C117" s="54"/>
      <c r="D117" s="24">
        <v>292083</v>
      </c>
      <c r="E117" s="25">
        <v>0</v>
      </c>
      <c r="F117" s="25">
        <v>292083</v>
      </c>
      <c r="G117" s="26">
        <v>2.8942076021690744E-2</v>
      </c>
      <c r="H117" s="23"/>
      <c r="I117" s="26">
        <v>3.7135677637815778E-2</v>
      </c>
      <c r="J117" s="24">
        <v>312678</v>
      </c>
      <c r="K117" s="26">
        <v>7.0510779470219109E-2</v>
      </c>
      <c r="L117" s="26">
        <v>6.1563019061238844E-2</v>
      </c>
      <c r="M117" s="24">
        <v>312678</v>
      </c>
      <c r="N117" s="26">
        <v>7.0510779470219109E-2</v>
      </c>
      <c r="O117" s="26">
        <v>6.1563019061238844E-2</v>
      </c>
      <c r="P117" s="26">
        <v>3.0970059191245847E-2</v>
      </c>
      <c r="Q117" s="23"/>
      <c r="R117" s="109"/>
      <c r="S117" s="112"/>
      <c r="T117" s="23"/>
      <c r="U117" s="24">
        <v>1002353</v>
      </c>
      <c r="V117" s="24">
        <v>1010802</v>
      </c>
      <c r="W117" s="23"/>
      <c r="X117" s="24">
        <v>283867.29127582366</v>
      </c>
      <c r="Y117" s="24">
        <v>283998.45025962015</v>
      </c>
      <c r="Z117" s="24">
        <v>303285.23822048062</v>
      </c>
      <c r="AA117" s="24">
        <f>SUM(AA114:AA116)</f>
        <v>969342.51255441247</v>
      </c>
    </row>
    <row r="118" spans="1:27" x14ac:dyDescent="0.2">
      <c r="A118" s="18" t="s">
        <v>239</v>
      </c>
      <c r="B118" s="18" t="s">
        <v>240</v>
      </c>
      <c r="D118" s="19">
        <v>48890</v>
      </c>
      <c r="E118" s="20">
        <v>0</v>
      </c>
      <c r="F118" s="20">
        <v>48890</v>
      </c>
      <c r="G118" s="21">
        <v>-2.7442243148233292E-2</v>
      </c>
      <c r="I118" s="21">
        <v>-2.4069486630693304E-2</v>
      </c>
      <c r="J118" s="19">
        <v>52140</v>
      </c>
      <c r="K118" s="21">
        <v>6.6475761914501996E-2</v>
      </c>
      <c r="L118" s="21">
        <v>6.1445036842039391E-2</v>
      </c>
      <c r="M118" s="19">
        <v>52140</v>
      </c>
      <c r="N118" s="21">
        <v>6.6475761914501996E-2</v>
      </c>
      <c r="O118" s="21">
        <v>6.1445036842039391E-2</v>
      </c>
      <c r="P118" s="21">
        <v>-2.9979069619575305E-2</v>
      </c>
      <c r="R118" s="110"/>
      <c r="S118" s="111"/>
      <c r="U118" s="19">
        <v>188340</v>
      </c>
      <c r="V118" s="19">
        <v>189233</v>
      </c>
      <c r="X118" s="19">
        <v>50269.508063212757</v>
      </c>
      <c r="Y118" s="19">
        <v>50333.208945918042</v>
      </c>
      <c r="Z118" s="19">
        <v>53751.417486993436</v>
      </c>
      <c r="AA118" s="19">
        <v>171797.13192082715</v>
      </c>
    </row>
    <row r="119" spans="1:27" x14ac:dyDescent="0.2">
      <c r="A119" s="18" t="s">
        <v>241</v>
      </c>
      <c r="B119" s="18" t="s">
        <v>242</v>
      </c>
      <c r="D119" s="19">
        <v>50201</v>
      </c>
      <c r="E119" s="20">
        <v>0</v>
      </c>
      <c r="F119" s="20">
        <v>50201</v>
      </c>
      <c r="G119" s="21">
        <v>1.5077663207623271E-2</v>
      </c>
      <c r="I119" s="21">
        <v>1.7573044318389242E-2</v>
      </c>
      <c r="J119" s="19">
        <v>53481</v>
      </c>
      <c r="K119" s="21">
        <v>6.533734387761192E-2</v>
      </c>
      <c r="L119" s="21">
        <v>6.143983463274072E-2</v>
      </c>
      <c r="M119" s="19">
        <v>53481</v>
      </c>
      <c r="N119" s="21">
        <v>6.533734387761192E-2</v>
      </c>
      <c r="O119" s="21">
        <v>6.143983463274072E-2</v>
      </c>
      <c r="P119" s="21">
        <v>1.1406345000376517E-2</v>
      </c>
      <c r="R119" s="110"/>
      <c r="S119" s="111"/>
      <c r="U119" s="19">
        <v>178488</v>
      </c>
      <c r="V119" s="19">
        <v>179143</v>
      </c>
      <c r="X119" s="19">
        <v>49455.329202463123</v>
      </c>
      <c r="Y119" s="19">
        <v>49515.200630103987</v>
      </c>
      <c r="Z119" s="19">
        <v>52877.85692107764</v>
      </c>
      <c r="AA119" s="19">
        <v>169005.10881148715</v>
      </c>
    </row>
    <row r="120" spans="1:27" x14ac:dyDescent="0.2">
      <c r="A120" s="18" t="s">
        <v>243</v>
      </c>
      <c r="B120" s="18" t="s">
        <v>244</v>
      </c>
      <c r="D120" s="19">
        <v>84843</v>
      </c>
      <c r="E120" s="20">
        <v>0</v>
      </c>
      <c r="F120" s="20">
        <v>84843</v>
      </c>
      <c r="G120" s="21">
        <v>-1.5427263938779912E-2</v>
      </c>
      <c r="I120" s="21">
        <v>-1.220315887323753E-2</v>
      </c>
      <c r="J120" s="19">
        <v>90594</v>
      </c>
      <c r="K120" s="21">
        <v>6.7784024610162197E-2</v>
      </c>
      <c r="L120" s="21">
        <v>6.144401396014243E-2</v>
      </c>
      <c r="M120" s="19">
        <v>90594</v>
      </c>
      <c r="N120" s="21">
        <v>6.7784024610162197E-2</v>
      </c>
      <c r="O120" s="21">
        <v>6.144401396014243E-2</v>
      </c>
      <c r="P120" s="21">
        <v>-1.8185542558196377E-2</v>
      </c>
      <c r="R120" s="110"/>
      <c r="S120" s="111"/>
      <c r="U120" s="19">
        <v>313593</v>
      </c>
      <c r="V120" s="19">
        <v>315466</v>
      </c>
      <c r="X120" s="19">
        <v>86172.404427339861</v>
      </c>
      <c r="Y120" s="19">
        <v>86404.171515303053</v>
      </c>
      <c r="Z120" s="19">
        <v>92272.016686380783</v>
      </c>
      <c r="AA120" s="19">
        <v>294914.41462184227</v>
      </c>
    </row>
    <row r="121" spans="1:27" x14ac:dyDescent="0.2">
      <c r="A121" s="18" t="s">
        <v>245</v>
      </c>
      <c r="B121" s="18" t="s">
        <v>246</v>
      </c>
      <c r="D121" s="19">
        <v>29609</v>
      </c>
      <c r="E121" s="20">
        <v>0</v>
      </c>
      <c r="F121" s="20">
        <v>29609</v>
      </c>
      <c r="G121" s="21">
        <v>-6.8551437777773949E-2</v>
      </c>
      <c r="I121" s="21">
        <v>-6.5730252134557854E-2</v>
      </c>
      <c r="J121" s="19">
        <v>31541</v>
      </c>
      <c r="K121" s="21">
        <v>6.5250430612313837E-2</v>
      </c>
      <c r="L121" s="21">
        <v>6.1453724766910689E-2</v>
      </c>
      <c r="M121" s="19">
        <v>31541</v>
      </c>
      <c r="N121" s="21">
        <v>6.5250430612313837E-2</v>
      </c>
      <c r="O121" s="21">
        <v>6.1453724766910689E-2</v>
      </c>
      <c r="P121" s="21">
        <v>-7.1379964678460972E-2</v>
      </c>
      <c r="R121" s="110"/>
      <c r="S121" s="111"/>
      <c r="U121" s="19">
        <v>116726</v>
      </c>
      <c r="V121" s="19">
        <v>117143</v>
      </c>
      <c r="X121" s="19">
        <v>31788.121428154453</v>
      </c>
      <c r="Y121" s="19">
        <v>31805.491162819617</v>
      </c>
      <c r="Z121" s="19">
        <v>33965.452822777814</v>
      </c>
      <c r="AA121" s="19">
        <v>108558.39068350825</v>
      </c>
    </row>
    <row r="122" spans="1:27" ht="25.5" customHeight="1" x14ac:dyDescent="0.2">
      <c r="A122" s="22" t="s">
        <v>247</v>
      </c>
      <c r="B122" s="22" t="s">
        <v>248</v>
      </c>
      <c r="C122" s="54"/>
      <c r="D122" s="24">
        <v>213543</v>
      </c>
      <c r="E122" s="25">
        <v>0</v>
      </c>
      <c r="F122" s="25">
        <v>213543</v>
      </c>
      <c r="G122" s="26">
        <v>-1.9029130217011581E-2</v>
      </c>
      <c r="H122" s="23"/>
      <c r="I122" s="26">
        <v>-1.5990060367892633E-2</v>
      </c>
      <c r="J122" s="24">
        <v>227756</v>
      </c>
      <c r="K122" s="26">
        <v>6.6558023442585323E-2</v>
      </c>
      <c r="L122" s="26">
        <v>6.1446655907793524E-2</v>
      </c>
      <c r="M122" s="24">
        <v>227756</v>
      </c>
      <c r="N122" s="26">
        <v>6.6558023442585323E-2</v>
      </c>
      <c r="O122" s="26">
        <v>6.1446655907793524E-2</v>
      </c>
      <c r="P122" s="26">
        <v>-2.1947075100797742E-2</v>
      </c>
      <c r="Q122" s="23"/>
      <c r="R122" s="109"/>
      <c r="S122" s="112"/>
      <c r="T122" s="23"/>
      <c r="U122" s="24">
        <v>797147</v>
      </c>
      <c r="V122" s="24">
        <v>800986</v>
      </c>
      <c r="W122" s="23"/>
      <c r="X122" s="24">
        <v>217685.3631211702</v>
      </c>
      <c r="Y122" s="24">
        <v>218058.0722541447</v>
      </c>
      <c r="Z122" s="24">
        <v>232866.74391722967</v>
      </c>
      <c r="AA122" s="24">
        <f>SUM(AA118:AA121)</f>
        <v>744275.04603766487</v>
      </c>
    </row>
    <row r="123" spans="1:27" x14ac:dyDescent="0.2">
      <c r="A123" s="18" t="s">
        <v>249</v>
      </c>
      <c r="B123" s="18" t="s">
        <v>250</v>
      </c>
      <c r="D123" s="19">
        <v>18451</v>
      </c>
      <c r="E123" s="20">
        <v>0</v>
      </c>
      <c r="F123" s="20">
        <v>18451</v>
      </c>
      <c r="G123" s="21">
        <v>-5.6228802010608203E-2</v>
      </c>
      <c r="I123" s="21">
        <v>-4.765278211986268E-2</v>
      </c>
      <c r="J123" s="19">
        <v>19887</v>
      </c>
      <c r="K123" s="21">
        <v>7.7827760013007508E-2</v>
      </c>
      <c r="L123" s="21">
        <v>6.1466159736684567E-2</v>
      </c>
      <c r="M123" s="19">
        <v>19887</v>
      </c>
      <c r="N123" s="21">
        <v>7.7827760013007508E-2</v>
      </c>
      <c r="O123" s="21">
        <v>6.1466159736684567E-2</v>
      </c>
      <c r="P123" s="21">
        <v>-5.3400723357452162E-2</v>
      </c>
      <c r="R123" s="110"/>
      <c r="S123" s="111"/>
      <c r="U123" s="19">
        <v>79913</v>
      </c>
      <c r="V123" s="19">
        <v>81145</v>
      </c>
      <c r="X123" s="19">
        <v>19550.289349058301</v>
      </c>
      <c r="Y123" s="19">
        <v>19672.873673518417</v>
      </c>
      <c r="Z123" s="19">
        <v>21008.889918589779</v>
      </c>
      <c r="AA123" s="19">
        <v>67147.383298821107</v>
      </c>
    </row>
    <row r="124" spans="1:27" x14ac:dyDescent="0.2">
      <c r="A124" s="18" t="s">
        <v>251</v>
      </c>
      <c r="B124" s="18" t="s">
        <v>252</v>
      </c>
      <c r="D124" s="19">
        <v>186509</v>
      </c>
      <c r="E124" s="20">
        <v>0</v>
      </c>
      <c r="F124" s="20">
        <v>186509</v>
      </c>
      <c r="G124" s="21">
        <v>-2.9474616157068034E-2</v>
      </c>
      <c r="I124" s="21">
        <v>-2.4789902367256422E-2</v>
      </c>
      <c r="J124" s="19">
        <v>199372</v>
      </c>
      <c r="K124" s="21">
        <v>6.8967181208413608E-2</v>
      </c>
      <c r="L124" s="21">
        <v>6.1443254418161786E-2</v>
      </c>
      <c r="M124" s="19">
        <v>199372</v>
      </c>
      <c r="N124" s="21">
        <v>6.8967181208413608E-2</v>
      </c>
      <c r="O124" s="21">
        <v>6.1443254418161786E-2</v>
      </c>
      <c r="P124" s="21">
        <v>-3.0696750698063435E-2</v>
      </c>
      <c r="R124" s="110"/>
      <c r="S124" s="111"/>
      <c r="U124" s="19">
        <v>691033</v>
      </c>
      <c r="V124" s="19">
        <v>695931</v>
      </c>
      <c r="X124" s="19">
        <v>192173.23225642109</v>
      </c>
      <c r="Y124" s="19">
        <v>192605.72621287996</v>
      </c>
      <c r="Z124" s="19">
        <v>205685.88843953819</v>
      </c>
      <c r="AA124" s="19">
        <v>657401.18796030653</v>
      </c>
    </row>
    <row r="125" spans="1:27" ht="25.5" customHeight="1" x14ac:dyDescent="0.2">
      <c r="A125" s="22" t="s">
        <v>253</v>
      </c>
      <c r="B125" s="22" t="s">
        <v>254</v>
      </c>
      <c r="C125" s="54"/>
      <c r="D125" s="24">
        <v>204960</v>
      </c>
      <c r="E125" s="25">
        <v>0</v>
      </c>
      <c r="F125" s="25">
        <v>204960</v>
      </c>
      <c r="G125" s="26">
        <v>-3.1945064743833074E-2</v>
      </c>
      <c r="H125" s="23"/>
      <c r="I125" s="26">
        <v>-2.6799116764563702E-2</v>
      </c>
      <c r="J125" s="24">
        <v>219259</v>
      </c>
      <c r="K125" s="26">
        <v>6.9764832162373169E-2</v>
      </c>
      <c r="L125" s="26">
        <v>6.1325796091377338E-2</v>
      </c>
      <c r="M125" s="24">
        <v>219259</v>
      </c>
      <c r="N125" s="26">
        <v>6.9764832162373169E-2</v>
      </c>
      <c r="O125" s="26">
        <v>6.1325796091377338E-2</v>
      </c>
      <c r="P125" s="26">
        <v>-3.2800836490292196E-2</v>
      </c>
      <c r="Q125" s="23"/>
      <c r="R125" s="109"/>
      <c r="S125" s="112"/>
      <c r="T125" s="23"/>
      <c r="U125" s="24">
        <v>770946</v>
      </c>
      <c r="V125" s="24">
        <v>777076</v>
      </c>
      <c r="W125" s="23"/>
      <c r="X125" s="24">
        <v>211723.52160547939</v>
      </c>
      <c r="Y125" s="24">
        <v>212278.59988639838</v>
      </c>
      <c r="Z125" s="24">
        <v>226694.77835812798</v>
      </c>
      <c r="AA125" s="24">
        <f>SUM(AA123:AA124)</f>
        <v>724548.5712591277</v>
      </c>
    </row>
    <row r="126" spans="1:27" ht="25.5" customHeight="1" x14ac:dyDescent="0.2">
      <c r="A126" s="22" t="s">
        <v>255</v>
      </c>
      <c r="B126" s="22" t="s">
        <v>256</v>
      </c>
      <c r="C126" s="54"/>
      <c r="D126" s="24">
        <v>3188368</v>
      </c>
      <c r="E126" s="25">
        <v>0</v>
      </c>
      <c r="F126" s="25">
        <v>3188368</v>
      </c>
      <c r="G126" s="26">
        <v>-7.8719591144470469E-3</v>
      </c>
      <c r="H126" s="23"/>
      <c r="I126" s="26">
        <v>-3.1697816894963315E-3</v>
      </c>
      <c r="J126" s="24">
        <v>3404044</v>
      </c>
      <c r="K126" s="26">
        <v>6.7644638260075274E-2</v>
      </c>
      <c r="L126" s="26">
        <v>6.1466645034380152E-2</v>
      </c>
      <c r="M126" s="24">
        <v>3404044</v>
      </c>
      <c r="N126" s="26">
        <v>6.7644638260075274E-2</v>
      </c>
      <c r="O126" s="26">
        <v>6.1466645034380152E-2</v>
      </c>
      <c r="P126" s="26">
        <v>-9.1857493973864779E-3</v>
      </c>
      <c r="Q126" s="23"/>
      <c r="R126" s="109"/>
      <c r="S126" s="112"/>
      <c r="T126" s="23"/>
      <c r="U126" s="24">
        <v>11085013</v>
      </c>
      <c r="V126" s="24">
        <v>11149530</v>
      </c>
      <c r="W126" s="23"/>
      <c r="X126" s="24">
        <v>3213665.846148375</v>
      </c>
      <c r="Y126" s="24">
        <v>3217122.6512496346</v>
      </c>
      <c r="Z126" s="24">
        <v>3435602.5843690271</v>
      </c>
      <c r="AA126" s="24">
        <f>AA125+AA122+AA117+AA113+AA111+AA106+AA102+AA95+AA90+AA88+AA85</f>
        <v>10980671.729395812</v>
      </c>
    </row>
    <row r="127" spans="1:27" x14ac:dyDescent="0.2">
      <c r="A127" s="18" t="s">
        <v>257</v>
      </c>
      <c r="B127" s="18" t="s">
        <v>258</v>
      </c>
      <c r="D127" s="19">
        <v>250153</v>
      </c>
      <c r="E127" s="20">
        <v>0</v>
      </c>
      <c r="F127" s="20">
        <v>250153</v>
      </c>
      <c r="G127" s="21">
        <v>-1.3284260793859026E-2</v>
      </c>
      <c r="I127" s="21">
        <v>-9.5673203401679396E-3</v>
      </c>
      <c r="J127" s="19">
        <v>266928</v>
      </c>
      <c r="K127" s="21">
        <v>6.7058959916530991E-2</v>
      </c>
      <c r="L127" s="21">
        <v>6.1441800248152045E-2</v>
      </c>
      <c r="M127" s="19">
        <v>266928</v>
      </c>
      <c r="N127" s="21">
        <v>6.7058959916530991E-2</v>
      </c>
      <c r="O127" s="21">
        <v>6.1441800248152045E-2</v>
      </c>
      <c r="P127" s="21">
        <v>-1.556772052967148E-2</v>
      </c>
      <c r="R127" s="110"/>
      <c r="S127" s="111"/>
      <c r="U127" s="19">
        <v>973472</v>
      </c>
      <c r="V127" s="19">
        <v>978624</v>
      </c>
      <c r="X127" s="19">
        <v>253520.83691424626</v>
      </c>
      <c r="Y127" s="19">
        <v>253906.01210706792</v>
      </c>
      <c r="Z127" s="19">
        <v>271149.17457158148</v>
      </c>
      <c r="AA127" s="19">
        <v>866631.10838647676</v>
      </c>
    </row>
    <row r="128" spans="1:27" ht="25.5" customHeight="1" x14ac:dyDescent="0.2">
      <c r="A128" s="22" t="s">
        <v>259</v>
      </c>
      <c r="B128" s="22" t="s">
        <v>260</v>
      </c>
      <c r="C128" s="54"/>
      <c r="D128" s="24">
        <v>250153</v>
      </c>
      <c r="E128" s="25">
        <v>0</v>
      </c>
      <c r="F128" s="25">
        <v>250153</v>
      </c>
      <c r="G128" s="26">
        <v>-1.3284260793859026E-2</v>
      </c>
      <c r="H128" s="23"/>
      <c r="I128" s="26">
        <v>-9.5673203401679396E-3</v>
      </c>
      <c r="J128" s="24">
        <v>266928</v>
      </c>
      <c r="K128" s="26">
        <v>6.7058959916530991E-2</v>
      </c>
      <c r="L128" s="26">
        <v>6.1441800248152045E-2</v>
      </c>
      <c r="M128" s="24">
        <v>266928</v>
      </c>
      <c r="N128" s="26">
        <v>6.7058959916530991E-2</v>
      </c>
      <c r="O128" s="26">
        <v>6.1441800248152045E-2</v>
      </c>
      <c r="P128" s="26">
        <v>-1.556772052967148E-2</v>
      </c>
      <c r="Q128" s="23"/>
      <c r="R128" s="109"/>
      <c r="S128" s="112"/>
      <c r="T128" s="23"/>
      <c r="U128" s="24">
        <v>973472</v>
      </c>
      <c r="V128" s="24">
        <v>978624</v>
      </c>
      <c r="W128" s="23"/>
      <c r="X128" s="24">
        <v>253520.83691424626</v>
      </c>
      <c r="Y128" s="24">
        <v>253906.01210706792</v>
      </c>
      <c r="Z128" s="24">
        <v>271149.17457158148</v>
      </c>
      <c r="AA128" s="24">
        <f>AA127</f>
        <v>866631.10838647676</v>
      </c>
    </row>
    <row r="129" spans="1:27" x14ac:dyDescent="0.2">
      <c r="A129" s="18" t="s">
        <v>261</v>
      </c>
      <c r="B129" s="18" t="s">
        <v>262</v>
      </c>
      <c r="D129" s="19">
        <v>63239</v>
      </c>
      <c r="E129" s="20">
        <v>0</v>
      </c>
      <c r="F129" s="20">
        <v>63239</v>
      </c>
      <c r="G129" s="21">
        <v>-6.3692722371156862E-2</v>
      </c>
      <c r="I129" s="21">
        <v>-6.1080018538196112E-2</v>
      </c>
      <c r="J129" s="19">
        <v>67344</v>
      </c>
      <c r="K129" s="21">
        <v>6.4912474896819949E-2</v>
      </c>
      <c r="L129" s="21">
        <v>6.1436977145794769E-2</v>
      </c>
      <c r="M129" s="19">
        <v>67344</v>
      </c>
      <c r="N129" s="21">
        <v>6.4912474896819949E-2</v>
      </c>
      <c r="O129" s="21">
        <v>6.1436977145794769E-2</v>
      </c>
      <c r="P129" s="21">
        <v>-6.6772576655750315E-2</v>
      </c>
      <c r="R129" s="110"/>
      <c r="S129" s="111"/>
      <c r="U129" s="19">
        <v>240583</v>
      </c>
      <c r="V129" s="19">
        <v>241371</v>
      </c>
      <c r="X129" s="19">
        <v>67540.861329359715</v>
      </c>
      <c r="Y129" s="19">
        <v>67573.453302936658</v>
      </c>
      <c r="Z129" s="19">
        <v>72162.474350218588</v>
      </c>
      <c r="AA129" s="19">
        <v>230641.473383984</v>
      </c>
    </row>
    <row r="130" spans="1:27" x14ac:dyDescent="0.2">
      <c r="A130" s="18" t="s">
        <v>263</v>
      </c>
      <c r="B130" s="18" t="s">
        <v>264</v>
      </c>
      <c r="D130" s="19">
        <v>50366</v>
      </c>
      <c r="E130" s="20">
        <v>0</v>
      </c>
      <c r="F130" s="20">
        <v>50366</v>
      </c>
      <c r="G130" s="21">
        <v>-2.1377842594600183E-2</v>
      </c>
      <c r="I130" s="21">
        <v>-1.8276093624998713E-2</v>
      </c>
      <c r="J130" s="19">
        <v>53677</v>
      </c>
      <c r="K130" s="21">
        <v>6.5738792042250749E-2</v>
      </c>
      <c r="L130" s="21">
        <v>6.1447799461448183E-2</v>
      </c>
      <c r="M130" s="19">
        <v>53677</v>
      </c>
      <c r="N130" s="21">
        <v>6.5738792042250749E-2</v>
      </c>
      <c r="O130" s="21">
        <v>6.1447799461448183E-2</v>
      </c>
      <c r="P130" s="21">
        <v>-2.4218217872947978E-2</v>
      </c>
      <c r="R130" s="110"/>
      <c r="S130" s="111"/>
      <c r="U130" s="19">
        <v>174475</v>
      </c>
      <c r="V130" s="19">
        <v>175180</v>
      </c>
      <c r="X130" s="19">
        <v>51466.237116002267</v>
      </c>
      <c r="Y130" s="19">
        <v>51511.029211059649</v>
      </c>
      <c r="Z130" s="19">
        <v>55009.225405902245</v>
      </c>
      <c r="AA130" s="19">
        <v>175817.26391135794</v>
      </c>
    </row>
    <row r="131" spans="1:27" x14ac:dyDescent="0.2">
      <c r="A131" s="18" t="s">
        <v>265</v>
      </c>
      <c r="B131" s="18" t="s">
        <v>266</v>
      </c>
      <c r="D131" s="19">
        <v>57868</v>
      </c>
      <c r="E131" s="20">
        <v>0</v>
      </c>
      <c r="F131" s="20">
        <v>57868</v>
      </c>
      <c r="G131" s="21">
        <v>-4.2779498957881468E-2</v>
      </c>
      <c r="I131" s="21">
        <v>-3.9023789652001373E-2</v>
      </c>
      <c r="J131" s="19">
        <v>61695</v>
      </c>
      <c r="K131" s="21">
        <v>6.613326881869086E-2</v>
      </c>
      <c r="L131" s="21">
        <v>6.1440583177938324E-2</v>
      </c>
      <c r="M131" s="19">
        <v>61695</v>
      </c>
      <c r="N131" s="21">
        <v>6.613326881869086E-2</v>
      </c>
      <c r="O131" s="21">
        <v>6.1440583177938324E-2</v>
      </c>
      <c r="P131" s="21">
        <v>-4.4846827071732931E-2</v>
      </c>
      <c r="R131" s="110"/>
      <c r="S131" s="111"/>
      <c r="U131" s="19">
        <v>237094</v>
      </c>
      <c r="V131" s="19">
        <v>238142</v>
      </c>
      <c r="X131" s="19">
        <v>60454.200403145936</v>
      </c>
      <c r="Y131" s="19">
        <v>60484.158608694743</v>
      </c>
      <c r="Z131" s="19">
        <v>64591.734340219118</v>
      </c>
      <c r="AA131" s="19">
        <v>206444.31764291198</v>
      </c>
    </row>
    <row r="132" spans="1:27" x14ac:dyDescent="0.2">
      <c r="A132" s="18" t="s">
        <v>267</v>
      </c>
      <c r="B132" s="18" t="s">
        <v>268</v>
      </c>
      <c r="D132" s="19">
        <v>59403</v>
      </c>
      <c r="E132" s="20">
        <v>0</v>
      </c>
      <c r="F132" s="20">
        <v>59403</v>
      </c>
      <c r="G132" s="21">
        <v>-1.5285276696404781E-2</v>
      </c>
      <c r="I132" s="21">
        <v>-9.8826345673990179E-3</v>
      </c>
      <c r="J132" s="19">
        <v>63624</v>
      </c>
      <c r="K132" s="21">
        <v>7.1057017322357474E-2</v>
      </c>
      <c r="L132" s="21">
        <v>6.1441806059125526E-2</v>
      </c>
      <c r="M132" s="19">
        <v>63624</v>
      </c>
      <c r="N132" s="21">
        <v>7.1057017322357474E-2</v>
      </c>
      <c r="O132" s="21">
        <v>6.1441806059125526E-2</v>
      </c>
      <c r="P132" s="21">
        <v>-1.5881119081356587E-2</v>
      </c>
      <c r="R132" s="110"/>
      <c r="S132" s="111"/>
      <c r="U132" s="19">
        <v>230298</v>
      </c>
      <c r="V132" s="19">
        <v>232384</v>
      </c>
      <c r="X132" s="19">
        <v>60325.085625520391</v>
      </c>
      <c r="Y132" s="19">
        <v>60539.398701930309</v>
      </c>
      <c r="Z132" s="19">
        <v>64650.725876338271</v>
      </c>
      <c r="AA132" s="19">
        <v>206632.86293504917</v>
      </c>
    </row>
    <row r="133" spans="1:27" x14ac:dyDescent="0.2">
      <c r="A133" s="18" t="s">
        <v>269</v>
      </c>
      <c r="B133" s="18" t="s">
        <v>270</v>
      </c>
      <c r="D133" s="19">
        <v>43243</v>
      </c>
      <c r="E133" s="20">
        <v>0</v>
      </c>
      <c r="F133" s="20">
        <v>43243</v>
      </c>
      <c r="G133" s="21">
        <v>-0.13774732404028933</v>
      </c>
      <c r="I133" s="21">
        <v>-0.13426566947904939</v>
      </c>
      <c r="J133" s="19">
        <v>46144</v>
      </c>
      <c r="K133" s="21">
        <v>6.7086002358763164E-2</v>
      </c>
      <c r="L133" s="21">
        <v>6.1447378069464653E-2</v>
      </c>
      <c r="M133" s="19">
        <v>46144</v>
      </c>
      <c r="N133" s="21">
        <v>6.7086002358763164E-2</v>
      </c>
      <c r="O133" s="21">
        <v>6.1447378069464653E-2</v>
      </c>
      <c r="P133" s="21">
        <v>-0.13950608004137954</v>
      </c>
      <c r="R133" s="110"/>
      <c r="S133" s="111"/>
      <c r="U133" s="19">
        <v>176763</v>
      </c>
      <c r="V133" s="19">
        <v>177702</v>
      </c>
      <c r="X133" s="19">
        <v>50151.192574577246</v>
      </c>
      <c r="Y133" s="19">
        <v>50214.845450509529</v>
      </c>
      <c r="Z133" s="19">
        <v>53625.015737727677</v>
      </c>
      <c r="AA133" s="19">
        <v>171393.13405418693</v>
      </c>
    </row>
    <row r="134" spans="1:27" ht="25.5" customHeight="1" x14ac:dyDescent="0.2">
      <c r="A134" s="22" t="s">
        <v>271</v>
      </c>
      <c r="B134" s="22" t="s">
        <v>272</v>
      </c>
      <c r="C134" s="54"/>
      <c r="D134" s="24">
        <v>274119</v>
      </c>
      <c r="E134" s="25">
        <v>0</v>
      </c>
      <c r="F134" s="25">
        <v>274119</v>
      </c>
      <c r="G134" s="26">
        <v>-5.4558561224210322E-2</v>
      </c>
      <c r="H134" s="23"/>
      <c r="I134" s="26">
        <v>-5.0851349497895826E-2</v>
      </c>
      <c r="J134" s="24">
        <v>292484</v>
      </c>
      <c r="K134" s="26">
        <v>6.699645044670377E-2</v>
      </c>
      <c r="L134" s="26">
        <v>6.1418389273659946E-2</v>
      </c>
      <c r="M134" s="24">
        <v>292484</v>
      </c>
      <c r="N134" s="26">
        <v>6.699645044670377E-2</v>
      </c>
      <c r="O134" s="26">
        <v>6.1418389273659946E-2</v>
      </c>
      <c r="P134" s="26">
        <v>-5.6622443503086317E-2</v>
      </c>
      <c r="Q134" s="23"/>
      <c r="R134" s="109"/>
      <c r="S134" s="112"/>
      <c r="T134" s="23"/>
      <c r="U134" s="24">
        <v>1059213</v>
      </c>
      <c r="V134" s="24">
        <v>1064779</v>
      </c>
      <c r="W134" s="23"/>
      <c r="X134" s="24">
        <v>289937.57704860554</v>
      </c>
      <c r="Y134" s="24">
        <v>290322.88527513086</v>
      </c>
      <c r="Z134" s="24">
        <v>310039.17571040592</v>
      </c>
      <c r="AA134" s="24">
        <f>SUM(AA129:AA133)</f>
        <v>990929.05192749016</v>
      </c>
    </row>
    <row r="135" spans="1:27" x14ac:dyDescent="0.2">
      <c r="A135" s="18" t="s">
        <v>273</v>
      </c>
      <c r="B135" s="18" t="s">
        <v>274</v>
      </c>
      <c r="D135" s="19">
        <v>104931</v>
      </c>
      <c r="E135" s="20">
        <v>0</v>
      </c>
      <c r="F135" s="20">
        <v>104931</v>
      </c>
      <c r="G135" s="21">
        <v>-3.5528134854412308E-5</v>
      </c>
      <c r="I135" s="21">
        <v>3.4506840264527661E-3</v>
      </c>
      <c r="J135" s="19">
        <v>111934</v>
      </c>
      <c r="K135" s="21">
        <v>6.6739095214950694E-2</v>
      </c>
      <c r="L135" s="21">
        <v>6.1442335305071927E-2</v>
      </c>
      <c r="M135" s="19">
        <v>111934</v>
      </c>
      <c r="N135" s="21">
        <v>6.6739095214950694E-2</v>
      </c>
      <c r="O135" s="21">
        <v>6.1442335305071927E-2</v>
      </c>
      <c r="P135" s="21">
        <v>-2.6280811923248271E-3</v>
      </c>
      <c r="R135" s="110"/>
      <c r="S135" s="111"/>
      <c r="U135" s="19">
        <v>409732</v>
      </c>
      <c r="V135" s="19">
        <v>411777</v>
      </c>
      <c r="X135" s="19">
        <v>104934.7281351721</v>
      </c>
      <c r="Y135" s="19">
        <v>105091.98254427945</v>
      </c>
      <c r="Z135" s="19">
        <v>112228.94678427819</v>
      </c>
      <c r="AA135" s="19">
        <v>358699.58556347986</v>
      </c>
    </row>
    <row r="136" spans="1:27" x14ac:dyDescent="0.2">
      <c r="A136" s="18" t="s">
        <v>275</v>
      </c>
      <c r="B136" s="18" t="s">
        <v>276</v>
      </c>
      <c r="D136" s="19">
        <v>97505</v>
      </c>
      <c r="E136" s="20">
        <v>0</v>
      </c>
      <c r="F136" s="20">
        <v>97505</v>
      </c>
      <c r="G136" s="21">
        <v>-2.2031747279416924E-2</v>
      </c>
      <c r="I136" s="21">
        <v>-1.2585041920188722E-2</v>
      </c>
      <c r="J136" s="19">
        <v>104536</v>
      </c>
      <c r="K136" s="21">
        <v>7.2109122609097076E-2</v>
      </c>
      <c r="L136" s="21">
        <v>6.1443362904503029E-2</v>
      </c>
      <c r="M136" s="19">
        <v>104536</v>
      </c>
      <c r="N136" s="21">
        <v>7.2109122609097076E-2</v>
      </c>
      <c r="O136" s="21">
        <v>6.1443362904503029E-2</v>
      </c>
      <c r="P136" s="21">
        <v>-1.8565714791454746E-2</v>
      </c>
      <c r="R136" s="110"/>
      <c r="S136" s="111"/>
      <c r="U136" s="19">
        <v>355431</v>
      </c>
      <c r="V136" s="19">
        <v>359003</v>
      </c>
      <c r="X136" s="19">
        <v>99701.600464793737</v>
      </c>
      <c r="Y136" s="19">
        <v>99739.996894635726</v>
      </c>
      <c r="Z136" s="19">
        <v>106513.49924848725</v>
      </c>
      <c r="AA136" s="19">
        <v>340432.20694913098</v>
      </c>
    </row>
    <row r="137" spans="1:27" x14ac:dyDescent="0.2">
      <c r="A137" s="18" t="s">
        <v>277</v>
      </c>
      <c r="B137" s="18" t="s">
        <v>278</v>
      </c>
      <c r="D137" s="19">
        <v>67777</v>
      </c>
      <c r="E137" s="20">
        <v>0</v>
      </c>
      <c r="F137" s="20">
        <v>67777</v>
      </c>
      <c r="G137" s="21">
        <v>-1.798090084069881E-2</v>
      </c>
      <c r="I137" s="21">
        <v>-1.3738197947170461E-2</v>
      </c>
      <c r="J137" s="19">
        <v>72361</v>
      </c>
      <c r="K137" s="21">
        <v>6.7633563008100195E-2</v>
      </c>
      <c r="L137" s="21">
        <v>6.1444393032864308E-2</v>
      </c>
      <c r="M137" s="19">
        <v>72361</v>
      </c>
      <c r="N137" s="21">
        <v>6.7633563008100195E-2</v>
      </c>
      <c r="O137" s="21">
        <v>6.1444393032864308E-2</v>
      </c>
      <c r="P137" s="21">
        <v>-1.9710934901240207E-2</v>
      </c>
      <c r="R137" s="110"/>
      <c r="S137" s="111"/>
      <c r="U137" s="19">
        <v>252258</v>
      </c>
      <c r="V137" s="19">
        <v>253729</v>
      </c>
      <c r="X137" s="19">
        <v>69018.005920682554</v>
      </c>
      <c r="Y137" s="19">
        <v>69121.809620521584</v>
      </c>
      <c r="Z137" s="19">
        <v>73815.982016192283</v>
      </c>
      <c r="AA137" s="19">
        <v>235926.31772677961</v>
      </c>
    </row>
    <row r="138" spans="1:27" ht="25.5" customHeight="1" x14ac:dyDescent="0.2">
      <c r="A138" s="22" t="s">
        <v>279</v>
      </c>
      <c r="B138" s="22" t="s">
        <v>280</v>
      </c>
      <c r="C138" s="54"/>
      <c r="D138" s="24">
        <v>270213</v>
      </c>
      <c r="E138" s="25">
        <v>0</v>
      </c>
      <c r="F138" s="25">
        <v>270213</v>
      </c>
      <c r="G138" s="26">
        <v>-1.2575479671010803E-2</v>
      </c>
      <c r="H138" s="23"/>
      <c r="I138" s="26">
        <v>-6.7842684399153086E-3</v>
      </c>
      <c r="J138" s="24">
        <v>288831</v>
      </c>
      <c r="K138" s="26">
        <v>6.890120016431478E-2</v>
      </c>
      <c r="L138" s="26">
        <v>6.1507098196516896E-2</v>
      </c>
      <c r="M138" s="24">
        <v>288831</v>
      </c>
      <c r="N138" s="26">
        <v>6.890120016431478E-2</v>
      </c>
      <c r="O138" s="26">
        <v>6.1507098196516896E-2</v>
      </c>
      <c r="P138" s="26">
        <v>-1.2740798731438185E-2</v>
      </c>
      <c r="Q138" s="23"/>
      <c r="R138" s="109"/>
      <c r="S138" s="112"/>
      <c r="T138" s="23"/>
      <c r="U138" s="24">
        <v>1017421</v>
      </c>
      <c r="V138" s="24">
        <v>1024508</v>
      </c>
      <c r="W138" s="23"/>
      <c r="X138" s="24">
        <v>273654.33452064841</v>
      </c>
      <c r="Y138" s="24">
        <v>273953.78905943676</v>
      </c>
      <c r="Z138" s="24">
        <v>292558.42804895772</v>
      </c>
      <c r="AA138" s="24">
        <f>SUM(AA135:AA137)</f>
        <v>935058.1102393904</v>
      </c>
    </row>
    <row r="139" spans="1:27" x14ac:dyDescent="0.2">
      <c r="A139" s="18" t="s">
        <v>281</v>
      </c>
      <c r="B139" s="18" t="s">
        <v>282</v>
      </c>
      <c r="D139" s="19">
        <v>129385</v>
      </c>
      <c r="E139" s="20">
        <v>0</v>
      </c>
      <c r="F139" s="20">
        <v>129385</v>
      </c>
      <c r="G139" s="21">
        <v>1.786813719849123E-3</v>
      </c>
      <c r="I139" s="21">
        <v>1.2028833552590434E-2</v>
      </c>
      <c r="J139" s="19">
        <v>138995</v>
      </c>
      <c r="K139" s="21">
        <v>7.4274452216253728E-2</v>
      </c>
      <c r="L139" s="21">
        <v>6.1443163318934291E-2</v>
      </c>
      <c r="M139" s="19">
        <v>138995</v>
      </c>
      <c r="N139" s="21">
        <v>7.4274452216253728E-2</v>
      </c>
      <c r="O139" s="21">
        <v>6.1443163318934291E-2</v>
      </c>
      <c r="P139" s="21">
        <v>5.8988877771719572E-3</v>
      </c>
      <c r="R139" s="110"/>
      <c r="S139" s="111"/>
      <c r="U139" s="19">
        <v>486321</v>
      </c>
      <c r="V139" s="19">
        <v>492200</v>
      </c>
      <c r="X139" s="19">
        <v>129154.2254579752</v>
      </c>
      <c r="Y139" s="19">
        <v>129392.63218606618</v>
      </c>
      <c r="Z139" s="19">
        <v>138179.89232213004</v>
      </c>
      <c r="AA139" s="19">
        <v>441642.47753680014</v>
      </c>
    </row>
    <row r="140" spans="1:27" x14ac:dyDescent="0.2">
      <c r="A140" s="18" t="s">
        <v>283</v>
      </c>
      <c r="B140" s="18" t="s">
        <v>284</v>
      </c>
      <c r="D140" s="19">
        <v>67342</v>
      </c>
      <c r="E140" s="20">
        <v>0</v>
      </c>
      <c r="F140" s="20">
        <v>67342</v>
      </c>
      <c r="G140" s="21">
        <v>-4.5845620823331656E-2</v>
      </c>
      <c r="I140" s="21">
        <v>-3.6204778022765116E-2</v>
      </c>
      <c r="J140" s="19">
        <v>72063</v>
      </c>
      <c r="K140" s="21">
        <v>7.0104837991149749E-2</v>
      </c>
      <c r="L140" s="21">
        <v>6.1436690291394758E-2</v>
      </c>
      <c r="M140" s="19">
        <v>72063</v>
      </c>
      <c r="N140" s="21">
        <v>7.0104837991149749E-2</v>
      </c>
      <c r="O140" s="21">
        <v>6.1436690291394758E-2</v>
      </c>
      <c r="P140" s="21">
        <v>-4.2048410597902652E-2</v>
      </c>
      <c r="R140" s="110"/>
      <c r="S140" s="111"/>
      <c r="U140" s="19">
        <v>236175</v>
      </c>
      <c r="V140" s="19">
        <v>238103</v>
      </c>
      <c r="X140" s="19">
        <v>70577.67743843385</v>
      </c>
      <c r="Y140" s="19">
        <v>70442.291198959312</v>
      </c>
      <c r="Z140" s="19">
        <v>75226.13960584157</v>
      </c>
      <c r="AA140" s="19">
        <v>240433.38081059049</v>
      </c>
    </row>
    <row r="141" spans="1:27" x14ac:dyDescent="0.2">
      <c r="A141" s="18" t="s">
        <v>285</v>
      </c>
      <c r="B141" s="18" t="s">
        <v>286</v>
      </c>
      <c r="D141" s="19">
        <v>76553</v>
      </c>
      <c r="E141" s="20">
        <v>0</v>
      </c>
      <c r="F141" s="20">
        <v>76553</v>
      </c>
      <c r="G141" s="21">
        <v>-2.8593219856288266E-2</v>
      </c>
      <c r="I141" s="21">
        <v>-2.2683613911315015E-2</v>
      </c>
      <c r="J141" s="19">
        <v>82041</v>
      </c>
      <c r="K141" s="21">
        <v>7.1688895275168862E-2</v>
      </c>
      <c r="L141" s="21">
        <v>6.1442126203790082E-2</v>
      </c>
      <c r="M141" s="19">
        <v>82041</v>
      </c>
      <c r="N141" s="21">
        <v>7.1688895275168862E-2</v>
      </c>
      <c r="O141" s="21">
        <v>6.1442126203790082E-2</v>
      </c>
      <c r="P141" s="21">
        <v>-2.8604252536397867E-2</v>
      </c>
      <c r="R141" s="110"/>
      <c r="S141" s="111"/>
      <c r="U141" s="19">
        <v>297252</v>
      </c>
      <c r="V141" s="19">
        <v>300122</v>
      </c>
      <c r="X141" s="19">
        <v>78806.326623203728</v>
      </c>
      <c r="Y141" s="19">
        <v>79085.96990990841</v>
      </c>
      <c r="Z141" s="19">
        <v>84456.824331603377</v>
      </c>
      <c r="AA141" s="19">
        <v>269935.95461592299</v>
      </c>
    </row>
    <row r="142" spans="1:27" ht="25.5" customHeight="1" x14ac:dyDescent="0.2">
      <c r="A142" s="22" t="s">
        <v>287</v>
      </c>
      <c r="B142" s="22" t="s">
        <v>288</v>
      </c>
      <c r="C142" s="54"/>
      <c r="D142" s="24">
        <v>273280</v>
      </c>
      <c r="E142" s="25">
        <v>0</v>
      </c>
      <c r="F142" s="25">
        <v>273280</v>
      </c>
      <c r="G142" s="26">
        <v>-1.8877945511039718E-2</v>
      </c>
      <c r="H142" s="23"/>
      <c r="I142" s="26">
        <v>-9.96533820471035E-3</v>
      </c>
      <c r="J142" s="24">
        <v>293099</v>
      </c>
      <c r="K142" s="26">
        <v>7.2522687353629989E-2</v>
      </c>
      <c r="L142" s="26">
        <v>6.1409302157283907E-2</v>
      </c>
      <c r="M142" s="24">
        <v>293099</v>
      </c>
      <c r="N142" s="26">
        <v>7.2522687353629989E-2</v>
      </c>
      <c r="O142" s="26">
        <v>6.1409302157283907E-2</v>
      </c>
      <c r="P142" s="26">
        <v>-1.5993455241104293E-2</v>
      </c>
      <c r="Q142" s="23"/>
      <c r="R142" s="109"/>
      <c r="S142" s="112"/>
      <c r="T142" s="23"/>
      <c r="U142" s="24">
        <v>1019748</v>
      </c>
      <c r="V142" s="24">
        <v>1030425</v>
      </c>
      <c r="W142" s="23"/>
      <c r="X142" s="24">
        <v>278538.22951961274</v>
      </c>
      <c r="Y142" s="24">
        <v>278920.89329493389</v>
      </c>
      <c r="Z142" s="24">
        <v>297862.856259575</v>
      </c>
      <c r="AA142" s="24">
        <f>SUM(AA139:AA141)</f>
        <v>952011.81296331366</v>
      </c>
    </row>
    <row r="143" spans="1:27" x14ac:dyDescent="0.2">
      <c r="A143" s="18" t="s">
        <v>289</v>
      </c>
      <c r="B143" s="18" t="s">
        <v>290</v>
      </c>
      <c r="D143" s="19">
        <v>164018</v>
      </c>
      <c r="E143" s="20">
        <v>0</v>
      </c>
      <c r="F143" s="20">
        <v>164018</v>
      </c>
      <c r="G143" s="21">
        <v>1.6930827538874649E-2</v>
      </c>
      <c r="I143" s="21">
        <v>2.7461077285329871E-2</v>
      </c>
      <c r="J143" s="19">
        <v>175517</v>
      </c>
      <c r="K143" s="21">
        <v>7.0108158860612946E-2</v>
      </c>
      <c r="L143" s="21">
        <v>6.1441333988808688E-2</v>
      </c>
      <c r="M143" s="19">
        <v>175517</v>
      </c>
      <c r="N143" s="21">
        <v>7.0108158860612946E-2</v>
      </c>
      <c r="O143" s="21">
        <v>6.1441333988808688E-2</v>
      </c>
      <c r="P143" s="21">
        <v>2.1235897042503948E-2</v>
      </c>
      <c r="R143" s="110"/>
      <c r="S143" s="111"/>
      <c r="U143" s="19">
        <v>603319</v>
      </c>
      <c r="V143" s="19">
        <v>608245</v>
      </c>
      <c r="X143" s="19">
        <v>161287.27299667784</v>
      </c>
      <c r="Y143" s="19">
        <v>160937.70828895931</v>
      </c>
      <c r="Z143" s="19">
        <v>171867.24488269232</v>
      </c>
      <c r="AA143" s="19">
        <v>549312.02045277518</v>
      </c>
    </row>
    <row r="144" spans="1:27" x14ac:dyDescent="0.2">
      <c r="A144" s="18" t="s">
        <v>291</v>
      </c>
      <c r="B144" s="18" t="s">
        <v>292</v>
      </c>
      <c r="D144" s="19">
        <v>190789</v>
      </c>
      <c r="E144" s="20">
        <v>0</v>
      </c>
      <c r="F144" s="20">
        <v>190789</v>
      </c>
      <c r="G144" s="21">
        <v>9.6140083326503589E-3</v>
      </c>
      <c r="I144" s="21">
        <v>2.0488236049507558E-2</v>
      </c>
      <c r="J144" s="19">
        <v>204042</v>
      </c>
      <c r="K144" s="21">
        <v>6.9464172462772922E-2</v>
      </c>
      <c r="L144" s="21">
        <v>6.1440900580993274E-2</v>
      </c>
      <c r="M144" s="19">
        <v>204042</v>
      </c>
      <c r="N144" s="21">
        <v>6.9464172462772922E-2</v>
      </c>
      <c r="O144" s="21">
        <v>6.1440900580993274E-2</v>
      </c>
      <c r="P144" s="21">
        <v>1.4304888689607775E-2</v>
      </c>
      <c r="R144" s="110"/>
      <c r="S144" s="111"/>
      <c r="U144" s="19">
        <v>651356</v>
      </c>
      <c r="V144" s="19">
        <v>656279</v>
      </c>
      <c r="X144" s="19">
        <v>188972.21950702008</v>
      </c>
      <c r="Y144" s="19">
        <v>188371.74062530877</v>
      </c>
      <c r="Z144" s="19">
        <v>201164.36613413569</v>
      </c>
      <c r="AA144" s="19">
        <v>642949.76322956046</v>
      </c>
    </row>
    <row r="145" spans="1:27" x14ac:dyDescent="0.2">
      <c r="A145" s="18" t="s">
        <v>293</v>
      </c>
      <c r="B145" s="18" t="s">
        <v>294</v>
      </c>
      <c r="D145" s="19">
        <v>91640</v>
      </c>
      <c r="E145" s="20">
        <v>0</v>
      </c>
      <c r="F145" s="20">
        <v>91640</v>
      </c>
      <c r="G145" s="21">
        <v>3.2339409802612185E-2</v>
      </c>
      <c r="I145" s="21">
        <v>4.2571128016223536E-2</v>
      </c>
      <c r="J145" s="19">
        <v>98113</v>
      </c>
      <c r="K145" s="21">
        <v>7.0635093845482277E-2</v>
      </c>
      <c r="L145" s="21">
        <v>6.1442568501324235E-2</v>
      </c>
      <c r="M145" s="19">
        <v>98113</v>
      </c>
      <c r="N145" s="21">
        <v>7.0635093845482277E-2</v>
      </c>
      <c r="O145" s="21">
        <v>6.1442568501324235E-2</v>
      </c>
      <c r="P145" s="21">
        <v>3.6255604230514438E-2</v>
      </c>
      <c r="R145" s="110"/>
      <c r="S145" s="111"/>
      <c r="U145" s="19">
        <v>316014</v>
      </c>
      <c r="V145" s="19">
        <v>318751</v>
      </c>
      <c r="X145" s="19">
        <v>88769.254694560164</v>
      </c>
      <c r="Y145" s="19">
        <v>88659.312802245622</v>
      </c>
      <c r="Z145" s="19">
        <v>94680.308216866179</v>
      </c>
      <c r="AA145" s="19">
        <v>302611.65493865294</v>
      </c>
    </row>
    <row r="146" spans="1:27" ht="25.5" customHeight="1" x14ac:dyDescent="0.2">
      <c r="A146" s="22" t="s">
        <v>295</v>
      </c>
      <c r="B146" s="22" t="s">
        <v>296</v>
      </c>
      <c r="C146" s="54"/>
      <c r="D146" s="24">
        <v>446447</v>
      </c>
      <c r="E146" s="25">
        <v>0</v>
      </c>
      <c r="F146" s="25">
        <v>446447</v>
      </c>
      <c r="G146" s="26">
        <v>1.6896963693340927E-2</v>
      </c>
      <c r="H146" s="23"/>
      <c r="I146" s="26">
        <v>2.7526575191135549E-2</v>
      </c>
      <c r="J146" s="24">
        <v>477672</v>
      </c>
      <c r="K146" s="26">
        <v>6.994111283086224E-2</v>
      </c>
      <c r="L146" s="26">
        <v>6.1435445551824674E-2</v>
      </c>
      <c r="M146" s="24">
        <v>477672</v>
      </c>
      <c r="N146" s="26">
        <v>6.994111283086224E-2</v>
      </c>
      <c r="O146" s="26">
        <v>6.1435445551824674E-2</v>
      </c>
      <c r="P146" s="26">
        <v>2.129533235463521E-2</v>
      </c>
      <c r="Q146" s="23"/>
      <c r="R146" s="109"/>
      <c r="S146" s="112"/>
      <c r="T146" s="23"/>
      <c r="U146" s="24">
        <v>1570689</v>
      </c>
      <c r="V146" s="24">
        <v>1583275</v>
      </c>
      <c r="W146" s="23"/>
      <c r="X146" s="24">
        <v>439028.74719825806</v>
      </c>
      <c r="Y146" s="24">
        <v>437968.76171651366</v>
      </c>
      <c r="Z146" s="24">
        <v>467711.91923369415</v>
      </c>
      <c r="AA146" s="24">
        <f>SUM(AA143:AA145)</f>
        <v>1494873.4386209885</v>
      </c>
    </row>
    <row r="147" spans="1:27" x14ac:dyDescent="0.2">
      <c r="A147" s="18" t="s">
        <v>297</v>
      </c>
      <c r="B147" s="18" t="s">
        <v>298</v>
      </c>
      <c r="D147" s="19">
        <v>82596</v>
      </c>
      <c r="E147" s="20">
        <v>0</v>
      </c>
      <c r="F147" s="20">
        <v>82596</v>
      </c>
      <c r="G147" s="21">
        <v>-2.0519569205590393E-2</v>
      </c>
      <c r="I147" s="21">
        <v>-9.9226026407976953E-3</v>
      </c>
      <c r="J147" s="19">
        <v>88431</v>
      </c>
      <c r="K147" s="21">
        <v>7.0645067557751018E-2</v>
      </c>
      <c r="L147" s="21">
        <v>6.1438255729757474E-2</v>
      </c>
      <c r="M147" s="19">
        <v>88431</v>
      </c>
      <c r="N147" s="21">
        <v>7.0645067557751018E-2</v>
      </c>
      <c r="O147" s="21">
        <v>6.1438255729757474E-2</v>
      </c>
      <c r="P147" s="21">
        <v>-1.5924136579297699E-2</v>
      </c>
      <c r="R147" s="110"/>
      <c r="S147" s="111"/>
      <c r="U147" s="19">
        <v>281462</v>
      </c>
      <c r="V147" s="19">
        <v>283904</v>
      </c>
      <c r="X147" s="19">
        <v>84326.34017303474</v>
      </c>
      <c r="Y147" s="19">
        <v>84147.390763987525</v>
      </c>
      <c r="Z147" s="19">
        <v>89861.974352880614</v>
      </c>
      <c r="AA147" s="19">
        <v>287211.57849099429</v>
      </c>
    </row>
    <row r="148" spans="1:27" x14ac:dyDescent="0.2">
      <c r="A148" s="18" t="s">
        <v>299</v>
      </c>
      <c r="B148" s="18" t="s">
        <v>300</v>
      </c>
      <c r="D148" s="19">
        <v>49111</v>
      </c>
      <c r="E148" s="20">
        <v>0</v>
      </c>
      <c r="F148" s="20">
        <v>49111</v>
      </c>
      <c r="G148" s="21">
        <v>2.6206614449321375E-2</v>
      </c>
      <c r="I148" s="21">
        <v>3.4896731154495209E-2</v>
      </c>
      <c r="J148" s="19">
        <v>52397</v>
      </c>
      <c r="K148" s="21">
        <v>6.6909653641750388E-2</v>
      </c>
      <c r="L148" s="21">
        <v>6.1432328042424267E-2</v>
      </c>
      <c r="M148" s="19">
        <v>52397</v>
      </c>
      <c r="N148" s="21">
        <v>6.6909653641750388E-2</v>
      </c>
      <c r="O148" s="21">
        <v>6.1432328042424267E-2</v>
      </c>
      <c r="P148" s="21">
        <v>2.8617772254386331E-2</v>
      </c>
      <c r="R148" s="110"/>
      <c r="S148" s="111"/>
      <c r="U148" s="19">
        <v>186162</v>
      </c>
      <c r="V148" s="19">
        <v>187123</v>
      </c>
      <c r="X148" s="19">
        <v>47856.834392315563</v>
      </c>
      <c r="Y148" s="19">
        <v>47699.859091296123</v>
      </c>
      <c r="Z148" s="19">
        <v>50939.23264145368</v>
      </c>
      <c r="AA148" s="19">
        <v>162808.99144970658</v>
      </c>
    </row>
    <row r="149" spans="1:27" x14ac:dyDescent="0.2">
      <c r="A149" s="18" t="s">
        <v>301</v>
      </c>
      <c r="B149" s="18" t="s">
        <v>302</v>
      </c>
      <c r="D149" s="19">
        <v>104922</v>
      </c>
      <c r="E149" s="20">
        <v>0</v>
      </c>
      <c r="F149" s="20">
        <v>104922</v>
      </c>
      <c r="G149" s="21">
        <v>-8.1158499331711598E-3</v>
      </c>
      <c r="I149" s="21">
        <v>-1.0492492700858724E-3</v>
      </c>
      <c r="J149" s="19">
        <v>111968</v>
      </c>
      <c r="K149" s="21">
        <v>6.7154648214864388E-2</v>
      </c>
      <c r="L149" s="21">
        <v>6.1444169583409591E-2</v>
      </c>
      <c r="M149" s="19">
        <v>111968</v>
      </c>
      <c r="N149" s="21">
        <v>6.7154648214864388E-2</v>
      </c>
      <c r="O149" s="21">
        <v>6.1444169583409591E-2</v>
      </c>
      <c r="P149" s="21">
        <v>-7.0990386873710509E-3</v>
      </c>
      <c r="R149" s="110"/>
      <c r="S149" s="111"/>
      <c r="U149" s="19">
        <v>393605</v>
      </c>
      <c r="V149" s="19">
        <v>395723</v>
      </c>
      <c r="X149" s="19">
        <v>105780.49865292314</v>
      </c>
      <c r="Y149" s="19">
        <v>105597.26922236585</v>
      </c>
      <c r="Z149" s="19">
        <v>112768.54828700815</v>
      </c>
      <c r="AA149" s="19">
        <v>360424.22827772284</v>
      </c>
    </row>
    <row r="150" spans="1:27" x14ac:dyDescent="0.2">
      <c r="A150" s="18" t="s">
        <v>303</v>
      </c>
      <c r="B150" s="18" t="s">
        <v>304</v>
      </c>
      <c r="D150" s="19">
        <v>52273</v>
      </c>
      <c r="E150" s="20">
        <v>0</v>
      </c>
      <c r="F150" s="20">
        <v>52273</v>
      </c>
      <c r="G150" s="21">
        <v>-2.8035172135944864E-2</v>
      </c>
      <c r="I150" s="21">
        <v>-2.016699023341606E-2</v>
      </c>
      <c r="J150" s="19">
        <v>55878</v>
      </c>
      <c r="K150" s="21">
        <v>6.8964857574656202E-2</v>
      </c>
      <c r="L150" s="21">
        <v>6.1445140021883393E-2</v>
      </c>
      <c r="M150" s="19">
        <v>55878</v>
      </c>
      <c r="N150" s="21">
        <v>6.8964857574656202E-2</v>
      </c>
      <c r="O150" s="21">
        <v>6.1445140021883393E-2</v>
      </c>
      <c r="P150" s="21">
        <v>-2.6100109462661059E-2</v>
      </c>
      <c r="R150" s="110"/>
      <c r="S150" s="111"/>
      <c r="U150" s="19">
        <v>189659</v>
      </c>
      <c r="V150" s="19">
        <v>191003</v>
      </c>
      <c r="X150" s="19">
        <v>53780.752658378311</v>
      </c>
      <c r="Y150" s="19">
        <v>53726.832107985465</v>
      </c>
      <c r="Z150" s="19">
        <v>57375.507013528775</v>
      </c>
      <c r="AA150" s="19">
        <v>183380.23457358486</v>
      </c>
    </row>
    <row r="151" spans="1:27" x14ac:dyDescent="0.2">
      <c r="A151" s="18" t="s">
        <v>305</v>
      </c>
      <c r="B151" s="18" t="s">
        <v>306</v>
      </c>
      <c r="D151" s="19">
        <v>47937</v>
      </c>
      <c r="E151" s="20">
        <v>0</v>
      </c>
      <c r="F151" s="20">
        <v>47937</v>
      </c>
      <c r="G151" s="21">
        <v>-2.621435725314436E-2</v>
      </c>
      <c r="I151" s="21">
        <v>-1.4962468134661289E-2</v>
      </c>
      <c r="J151" s="19">
        <v>51466</v>
      </c>
      <c r="K151" s="21">
        <v>7.3617456244654544E-2</v>
      </c>
      <c r="L151" s="21">
        <v>6.1433305698870511E-2</v>
      </c>
      <c r="M151" s="19">
        <v>51466</v>
      </c>
      <c r="N151" s="21">
        <v>7.3617456244654544E-2</v>
      </c>
      <c r="O151" s="21">
        <v>6.1433305698870511E-2</v>
      </c>
      <c r="P151" s="21">
        <v>-2.0938017902622952E-2</v>
      </c>
      <c r="R151" s="110"/>
      <c r="S151" s="111"/>
      <c r="U151" s="19">
        <v>178555</v>
      </c>
      <c r="V151" s="19">
        <v>180605</v>
      </c>
      <c r="X151" s="19">
        <v>49227.466390631162</v>
      </c>
      <c r="Y151" s="19">
        <v>49223.776090673491</v>
      </c>
      <c r="Z151" s="19">
        <v>52566.641276120165</v>
      </c>
      <c r="AA151" s="19">
        <v>168010.41959746741</v>
      </c>
    </row>
    <row r="152" spans="1:27" ht="25.5" customHeight="1" x14ac:dyDescent="0.2">
      <c r="A152" s="22" t="s">
        <v>307</v>
      </c>
      <c r="B152" s="22" t="s">
        <v>308</v>
      </c>
      <c r="C152" s="54"/>
      <c r="D152" s="24">
        <v>336839</v>
      </c>
      <c r="E152" s="25">
        <v>0</v>
      </c>
      <c r="F152" s="25">
        <v>336839</v>
      </c>
      <c r="G152" s="26">
        <v>-1.212091776774149E-2</v>
      </c>
      <c r="H152" s="23"/>
      <c r="I152" s="26">
        <v>-3.2733008047005629E-3</v>
      </c>
      <c r="J152" s="24">
        <v>360140</v>
      </c>
      <c r="K152" s="26">
        <v>6.917548146146979E-2</v>
      </c>
      <c r="L152" s="26">
        <v>6.1480288612077105E-2</v>
      </c>
      <c r="M152" s="24">
        <v>360140</v>
      </c>
      <c r="N152" s="26">
        <v>6.917548146146979E-2</v>
      </c>
      <c r="O152" s="26">
        <v>6.1480288612077105E-2</v>
      </c>
      <c r="P152" s="26">
        <v>-9.2759096411071384E-3</v>
      </c>
      <c r="Q152" s="23"/>
      <c r="R152" s="109"/>
      <c r="S152" s="112"/>
      <c r="T152" s="23"/>
      <c r="U152" s="24">
        <v>1229444</v>
      </c>
      <c r="V152" s="24">
        <v>1238357</v>
      </c>
      <c r="W152" s="23"/>
      <c r="X152" s="24">
        <v>340971.89226728294</v>
      </c>
      <c r="Y152" s="24">
        <v>340395.12727630849</v>
      </c>
      <c r="Z152" s="24">
        <v>363511.90357099136</v>
      </c>
      <c r="AA152" s="24">
        <f>SUM(AA147:AA151)</f>
        <v>1161835.4523894759</v>
      </c>
    </row>
    <row r="153" spans="1:27" ht="25.5" customHeight="1" x14ac:dyDescent="0.2">
      <c r="A153" s="22" t="s">
        <v>309</v>
      </c>
      <c r="B153" s="22" t="s">
        <v>310</v>
      </c>
      <c r="C153" s="54"/>
      <c r="D153" s="24">
        <v>1851051</v>
      </c>
      <c r="E153" s="25">
        <v>0</v>
      </c>
      <c r="F153" s="25">
        <v>1851051</v>
      </c>
      <c r="G153" s="26">
        <v>-1.3115771201612558E-2</v>
      </c>
      <c r="H153" s="23"/>
      <c r="I153" s="26">
        <v>-5.8382282285780462E-3</v>
      </c>
      <c r="J153" s="24">
        <v>1979154</v>
      </c>
      <c r="K153" s="26">
        <v>6.9205548631561253E-2</v>
      </c>
      <c r="L153" s="26">
        <v>6.1482879006939495E-2</v>
      </c>
      <c r="M153" s="24">
        <v>1979154</v>
      </c>
      <c r="N153" s="26">
        <v>6.9205548631561253E-2</v>
      </c>
      <c r="O153" s="26">
        <v>6.1482879006939495E-2</v>
      </c>
      <c r="P153" s="26">
        <v>-1.1822978744324586E-2</v>
      </c>
      <c r="Q153" s="23"/>
      <c r="R153" s="109"/>
      <c r="S153" s="112"/>
      <c r="T153" s="23"/>
      <c r="U153" s="24">
        <v>6869987</v>
      </c>
      <c r="V153" s="24">
        <v>6919969</v>
      </c>
      <c r="W153" s="23"/>
      <c r="X153" s="24">
        <v>1875651.6174686535</v>
      </c>
      <c r="Y153" s="24">
        <v>1875467.4687293917</v>
      </c>
      <c r="Z153" s="24">
        <v>2002833.4573952057</v>
      </c>
      <c r="AA153" s="24">
        <f>AA152+AA146+AA142+AA138+AA134+AA128</f>
        <v>6401338.9745271346</v>
      </c>
    </row>
    <row r="154" spans="1:27" x14ac:dyDescent="0.2">
      <c r="A154" s="18" t="s">
        <v>311</v>
      </c>
      <c r="B154" s="18" t="s">
        <v>312</v>
      </c>
      <c r="D154" s="19">
        <v>125466</v>
      </c>
      <c r="E154" s="20">
        <v>0</v>
      </c>
      <c r="F154" s="20">
        <v>125466</v>
      </c>
      <c r="G154" s="21">
        <v>-1.4460173326145243E-2</v>
      </c>
      <c r="I154" s="21">
        <v>-8.6392515113649093E-3</v>
      </c>
      <c r="J154" s="19">
        <v>133731</v>
      </c>
      <c r="K154" s="21">
        <v>6.587442016163747E-2</v>
      </c>
      <c r="L154" s="21">
        <v>6.1441683831886529E-2</v>
      </c>
      <c r="M154" s="19">
        <v>133731</v>
      </c>
      <c r="N154" s="21">
        <v>6.587442016163747E-2</v>
      </c>
      <c r="O154" s="21">
        <v>6.1441683831886529E-2</v>
      </c>
      <c r="P154" s="21">
        <v>-1.4645382349470437E-2</v>
      </c>
      <c r="R154" s="110"/>
      <c r="S154" s="111"/>
      <c r="U154" s="19">
        <v>383764</v>
      </c>
      <c r="V154" s="19">
        <v>385367</v>
      </c>
      <c r="X154" s="19">
        <v>127306.87954381426</v>
      </c>
      <c r="Y154" s="19">
        <v>127087.90884753867</v>
      </c>
      <c r="Z154" s="19">
        <v>135718.6515438137</v>
      </c>
      <c r="AA154" s="19">
        <v>433776.00393573375</v>
      </c>
    </row>
    <row r="155" spans="1:27" x14ac:dyDescent="0.2">
      <c r="A155" s="18" t="s">
        <v>313</v>
      </c>
      <c r="B155" s="18" t="s">
        <v>314</v>
      </c>
      <c r="D155" s="19">
        <v>70725</v>
      </c>
      <c r="E155" s="20">
        <v>0</v>
      </c>
      <c r="F155" s="20">
        <v>70725</v>
      </c>
      <c r="G155" s="21">
        <v>-4.4177953072321863E-3</v>
      </c>
      <c r="I155" s="21">
        <v>2.6083661121854007E-3</v>
      </c>
      <c r="J155" s="19">
        <v>75590</v>
      </c>
      <c r="K155" s="21">
        <v>6.8787557440791902E-2</v>
      </c>
      <c r="L155" s="21">
        <v>6.1442951171610138E-2</v>
      </c>
      <c r="M155" s="19">
        <v>75590</v>
      </c>
      <c r="N155" s="21">
        <v>6.8787557440791902E-2</v>
      </c>
      <c r="O155" s="21">
        <v>6.1442951171610138E-2</v>
      </c>
      <c r="P155" s="21">
        <v>-3.4647182553203537E-3</v>
      </c>
      <c r="R155" s="110"/>
      <c r="S155" s="111"/>
      <c r="U155" s="19">
        <v>231309</v>
      </c>
      <c r="V155" s="19">
        <v>232909</v>
      </c>
      <c r="X155" s="19">
        <v>71038.835032035771</v>
      </c>
      <c r="Y155" s="19">
        <v>71029.108504189411</v>
      </c>
      <c r="Z155" s="19">
        <v>75852.808610710854</v>
      </c>
      <c r="AA155" s="19">
        <v>242436.30357493009</v>
      </c>
    </row>
    <row r="156" spans="1:27" x14ac:dyDescent="0.2">
      <c r="A156" s="18" t="s">
        <v>315</v>
      </c>
      <c r="B156" s="18" t="s">
        <v>316</v>
      </c>
      <c r="D156" s="19">
        <v>135810</v>
      </c>
      <c r="E156" s="20">
        <v>0</v>
      </c>
      <c r="F156" s="20">
        <v>135810</v>
      </c>
      <c r="G156" s="21">
        <v>1.127626555611938E-3</v>
      </c>
      <c r="I156" s="21">
        <v>5.4019852112527911E-3</v>
      </c>
      <c r="J156" s="19">
        <v>144351</v>
      </c>
      <c r="K156" s="21">
        <v>6.2889330682571298E-2</v>
      </c>
      <c r="L156" s="21">
        <v>6.1443557472678156E-2</v>
      </c>
      <c r="M156" s="19">
        <v>144351</v>
      </c>
      <c r="N156" s="21">
        <v>6.2889330682571298E-2</v>
      </c>
      <c r="O156" s="21">
        <v>6.1443557472678156E-2</v>
      </c>
      <c r="P156" s="21">
        <v>-6.8745009104964616E-4</v>
      </c>
      <c r="R156" s="110"/>
      <c r="S156" s="111"/>
      <c r="U156" s="19">
        <v>438185</v>
      </c>
      <c r="V156" s="19">
        <v>438782</v>
      </c>
      <c r="X156" s="19">
        <v>135657.02953104535</v>
      </c>
      <c r="Y156" s="19">
        <v>135264.28867530217</v>
      </c>
      <c r="Z156" s="19">
        <v>144450.30237351882</v>
      </c>
      <c r="AA156" s="19">
        <v>461683.59483490279</v>
      </c>
    </row>
    <row r="157" spans="1:27" x14ac:dyDescent="0.2">
      <c r="A157" s="18" t="s">
        <v>317</v>
      </c>
      <c r="B157" s="18" t="s">
        <v>318</v>
      </c>
      <c r="D157" s="19">
        <v>72114</v>
      </c>
      <c r="E157" s="20">
        <v>0</v>
      </c>
      <c r="F157" s="20">
        <v>72114</v>
      </c>
      <c r="G157" s="21">
        <v>1.2026651992178561E-3</v>
      </c>
      <c r="I157" s="21">
        <v>3.0557726606874613E-3</v>
      </c>
      <c r="J157" s="19">
        <v>76412</v>
      </c>
      <c r="K157" s="21">
        <v>5.9600077654824224E-2</v>
      </c>
      <c r="L157" s="21">
        <v>6.1447631760368271E-2</v>
      </c>
      <c r="M157" s="19">
        <v>76412</v>
      </c>
      <c r="N157" s="21">
        <v>5.9600077654824224E-2</v>
      </c>
      <c r="O157" s="21">
        <v>6.1447631760368271E-2</v>
      </c>
      <c r="P157" s="21">
        <v>-3.015625445880965E-3</v>
      </c>
      <c r="R157" s="110"/>
      <c r="S157" s="111"/>
      <c r="U157" s="19">
        <v>239546</v>
      </c>
      <c r="V157" s="19">
        <v>239129</v>
      </c>
      <c r="X157" s="19">
        <v>72027.37518247703</v>
      </c>
      <c r="Y157" s="19">
        <v>71769.168221046406</v>
      </c>
      <c r="Z157" s="19">
        <v>76643.126963924296</v>
      </c>
      <c r="AA157" s="19">
        <v>244962.27280019407</v>
      </c>
    </row>
    <row r="158" spans="1:27" x14ac:dyDescent="0.2">
      <c r="A158" s="18" t="s">
        <v>319</v>
      </c>
      <c r="B158" s="18" t="s">
        <v>320</v>
      </c>
      <c r="D158" s="19">
        <v>82152</v>
      </c>
      <c r="E158" s="20">
        <v>0</v>
      </c>
      <c r="F158" s="20">
        <v>82152</v>
      </c>
      <c r="G158" s="21">
        <v>-4.8524629385913176E-3</v>
      </c>
      <c r="I158" s="21">
        <v>2.8519070508099542E-3</v>
      </c>
      <c r="J158" s="19">
        <v>87544</v>
      </c>
      <c r="K158" s="21">
        <v>6.5634433732593145E-2</v>
      </c>
      <c r="L158" s="21">
        <v>6.1446345191949803E-2</v>
      </c>
      <c r="M158" s="19">
        <v>87544</v>
      </c>
      <c r="N158" s="21">
        <v>6.5634433732593145E-2</v>
      </c>
      <c r="O158" s="21">
        <v>6.1446345191949803E-2</v>
      </c>
      <c r="P158" s="21">
        <v>-3.2194652648799282E-3</v>
      </c>
      <c r="R158" s="110"/>
      <c r="S158" s="111"/>
      <c r="U158" s="19">
        <v>268366</v>
      </c>
      <c r="V158" s="19">
        <v>269425</v>
      </c>
      <c r="X158" s="19">
        <v>82552.583351196648</v>
      </c>
      <c r="Y158" s="19">
        <v>82241.597088520488</v>
      </c>
      <c r="Z158" s="19">
        <v>87826.755187653762</v>
      </c>
      <c r="AA158" s="19">
        <v>280706.73021418595</v>
      </c>
    </row>
    <row r="159" spans="1:27" x14ac:dyDescent="0.2">
      <c r="A159" s="18" t="s">
        <v>321</v>
      </c>
      <c r="B159" s="18" t="s">
        <v>322</v>
      </c>
      <c r="D159" s="19">
        <v>91974</v>
      </c>
      <c r="E159" s="20">
        <v>0</v>
      </c>
      <c r="F159" s="20">
        <v>91974</v>
      </c>
      <c r="G159" s="21">
        <v>-1.0816123094030794E-2</v>
      </c>
      <c r="I159" s="21">
        <v>2.236611630452856E-3</v>
      </c>
      <c r="J159" s="19">
        <v>98761</v>
      </c>
      <c r="K159" s="21">
        <v>7.3792593559049324E-2</v>
      </c>
      <c r="L159" s="21">
        <v>6.1444110304851751E-2</v>
      </c>
      <c r="M159" s="19">
        <v>98761</v>
      </c>
      <c r="N159" s="21">
        <v>7.3792593559049324E-2</v>
      </c>
      <c r="O159" s="21">
        <v>6.1444110304851751E-2</v>
      </c>
      <c r="P159" s="21">
        <v>-3.8331330660383856E-3</v>
      </c>
      <c r="R159" s="110"/>
      <c r="S159" s="111"/>
      <c r="U159" s="19">
        <v>316898</v>
      </c>
      <c r="V159" s="19">
        <v>320585</v>
      </c>
      <c r="X159" s="19">
        <v>92979.679660450987</v>
      </c>
      <c r="Y159" s="19">
        <v>92836.355663689275</v>
      </c>
      <c r="Z159" s="19">
        <v>99141.020724740796</v>
      </c>
      <c r="AA159" s="19">
        <v>316868.72295665741</v>
      </c>
    </row>
    <row r="160" spans="1:27" x14ac:dyDescent="0.2">
      <c r="A160" s="18" t="s">
        <v>323</v>
      </c>
      <c r="B160" s="18" t="s">
        <v>324</v>
      </c>
      <c r="D160" s="19">
        <v>91677</v>
      </c>
      <c r="E160" s="20">
        <v>0</v>
      </c>
      <c r="F160" s="20">
        <v>91677</v>
      </c>
      <c r="G160" s="21">
        <v>-1.7219188932160456E-4</v>
      </c>
      <c r="I160" s="21">
        <v>7.0027836947470501E-3</v>
      </c>
      <c r="J160" s="19">
        <v>97898</v>
      </c>
      <c r="K160" s="21">
        <v>6.7857805120150161E-2</v>
      </c>
      <c r="L160" s="21">
        <v>6.1441130733418614E-2</v>
      </c>
      <c r="M160" s="19">
        <v>97898</v>
      </c>
      <c r="N160" s="21">
        <v>6.7857805120150161E-2</v>
      </c>
      <c r="O160" s="21">
        <v>6.1441130733418614E-2</v>
      </c>
      <c r="P160" s="21">
        <v>9.0136447993693913E-4</v>
      </c>
      <c r="R160" s="110"/>
      <c r="S160" s="111"/>
      <c r="U160" s="19">
        <v>318918</v>
      </c>
      <c r="V160" s="19">
        <v>320846</v>
      </c>
      <c r="X160" s="19">
        <v>91692.788754532812</v>
      </c>
      <c r="Y160" s="19">
        <v>91589.826415894218</v>
      </c>
      <c r="Z160" s="19">
        <v>97809.837686520972</v>
      </c>
      <c r="AA160" s="19">
        <v>312614.07370795327</v>
      </c>
    </row>
    <row r="161" spans="1:27" x14ac:dyDescent="0.2">
      <c r="A161" s="18" t="s">
        <v>325</v>
      </c>
      <c r="B161" s="18" t="s">
        <v>326</v>
      </c>
      <c r="D161" s="19">
        <v>87941</v>
      </c>
      <c r="E161" s="20">
        <v>0</v>
      </c>
      <c r="F161" s="20">
        <v>87941</v>
      </c>
      <c r="G161" s="21">
        <v>3.2211604575167474E-3</v>
      </c>
      <c r="I161" s="21">
        <v>6.1492603759880637E-3</v>
      </c>
      <c r="J161" s="19">
        <v>93373</v>
      </c>
      <c r="K161" s="21">
        <v>6.1768685823449854E-2</v>
      </c>
      <c r="L161" s="21">
        <v>6.1444594758023108E-2</v>
      </c>
      <c r="M161" s="19">
        <v>93373</v>
      </c>
      <c r="N161" s="21">
        <v>6.1768685823449854E-2</v>
      </c>
      <c r="O161" s="21">
        <v>6.1444594758023108E-2</v>
      </c>
      <c r="P161" s="21">
        <v>5.627633375593355E-5</v>
      </c>
      <c r="R161" s="110"/>
      <c r="S161" s="111"/>
      <c r="U161" s="19">
        <v>250446</v>
      </c>
      <c r="V161" s="19">
        <v>250523</v>
      </c>
      <c r="X161" s="19">
        <v>87658.637463243605</v>
      </c>
      <c r="Y161" s="19">
        <v>87430.219854433832</v>
      </c>
      <c r="Z161" s="19">
        <v>93367.745605586271</v>
      </c>
      <c r="AA161" s="19">
        <v>298416.51920778659</v>
      </c>
    </row>
    <row r="162" spans="1:27" ht="25.5" customHeight="1" x14ac:dyDescent="0.2">
      <c r="A162" s="22" t="s">
        <v>327</v>
      </c>
      <c r="B162" s="22" t="s">
        <v>328</v>
      </c>
      <c r="C162" s="54"/>
      <c r="D162" s="24">
        <v>757859</v>
      </c>
      <c r="E162" s="25">
        <v>0</v>
      </c>
      <c r="F162" s="25">
        <v>757859</v>
      </c>
      <c r="G162" s="26">
        <v>-4.0146577504527325E-3</v>
      </c>
      <c r="H162" s="23"/>
      <c r="I162" s="26">
        <v>2.302636619806675E-3</v>
      </c>
      <c r="J162" s="24">
        <v>807660</v>
      </c>
      <c r="K162" s="26">
        <v>6.5712751316537865E-2</v>
      </c>
      <c r="L162" s="26">
        <v>6.1318597745982917E-2</v>
      </c>
      <c r="M162" s="24">
        <v>807660</v>
      </c>
      <c r="N162" s="26">
        <v>6.5712751316537865E-2</v>
      </c>
      <c r="O162" s="26">
        <v>6.1318597745982917E-2</v>
      </c>
      <c r="P162" s="26">
        <v>-3.8853094192310422E-3</v>
      </c>
      <c r="Q162" s="23"/>
      <c r="R162" s="109"/>
      <c r="S162" s="112"/>
      <c r="T162" s="23"/>
      <c r="U162" s="24">
        <v>2447432</v>
      </c>
      <c r="V162" s="24">
        <v>2457565</v>
      </c>
      <c r="W162" s="23"/>
      <c r="X162" s="24">
        <v>760913.80851879646</v>
      </c>
      <c r="Y162" s="24">
        <v>759248.4732706144</v>
      </c>
      <c r="Z162" s="24">
        <v>810810.24869646947</v>
      </c>
      <c r="AA162" s="24">
        <f>SUM(AA154:AA161)</f>
        <v>2591464.2212323439</v>
      </c>
    </row>
    <row r="163" spans="1:27" x14ac:dyDescent="0.2">
      <c r="A163" s="18" t="s">
        <v>329</v>
      </c>
      <c r="B163" s="18" t="s">
        <v>330</v>
      </c>
      <c r="D163" s="19">
        <v>142236</v>
      </c>
      <c r="E163" s="20">
        <v>0</v>
      </c>
      <c r="F163" s="20">
        <v>142236</v>
      </c>
      <c r="G163" s="21">
        <v>3.6679719722437332E-2</v>
      </c>
      <c r="I163" s="21">
        <v>4.8431820861839947E-2</v>
      </c>
      <c r="J163" s="19">
        <v>152624</v>
      </c>
      <c r="K163" s="21">
        <v>7.3033549874855774E-2</v>
      </c>
      <c r="L163" s="21">
        <v>6.1442671037166052E-2</v>
      </c>
      <c r="M163" s="19">
        <v>152624</v>
      </c>
      <c r="N163" s="21">
        <v>7.3033549874855774E-2</v>
      </c>
      <c r="O163" s="21">
        <v>6.1442671037166052E-2</v>
      </c>
      <c r="P163" s="21">
        <v>4.2080895756118952E-2</v>
      </c>
      <c r="R163" s="110"/>
      <c r="S163" s="111"/>
      <c r="U163" s="19">
        <v>428646</v>
      </c>
      <c r="V163" s="19">
        <v>433327</v>
      </c>
      <c r="X163" s="19">
        <v>137203.41711525191</v>
      </c>
      <c r="Y163" s="19">
        <v>137146.93143726466</v>
      </c>
      <c r="Z163" s="19">
        <v>146460.7984097609</v>
      </c>
      <c r="AA163" s="19">
        <v>468109.42449508165</v>
      </c>
    </row>
    <row r="164" spans="1:27" x14ac:dyDescent="0.2">
      <c r="A164" s="18" t="s">
        <v>331</v>
      </c>
      <c r="B164" s="18" t="s">
        <v>332</v>
      </c>
      <c r="D164" s="19">
        <v>106916</v>
      </c>
      <c r="E164" s="20">
        <v>0</v>
      </c>
      <c r="F164" s="20">
        <v>106916</v>
      </c>
      <c r="G164" s="21">
        <v>-7.7595986482126289E-3</v>
      </c>
      <c r="I164" s="21">
        <v>2.4491231648153811E-3</v>
      </c>
      <c r="J164" s="19">
        <v>114701</v>
      </c>
      <c r="K164" s="21">
        <v>7.2814171873246236E-2</v>
      </c>
      <c r="L164" s="21">
        <v>6.1440670646777384E-2</v>
      </c>
      <c r="M164" s="19">
        <v>114701</v>
      </c>
      <c r="N164" s="21">
        <v>7.2814171873246236E-2</v>
      </c>
      <c r="O164" s="21">
        <v>6.1440670646777384E-2</v>
      </c>
      <c r="P164" s="21">
        <v>-3.6251373525592046E-3</v>
      </c>
      <c r="R164" s="110"/>
      <c r="S164" s="111"/>
      <c r="U164" s="19">
        <v>287747</v>
      </c>
      <c r="V164" s="19">
        <v>290830</v>
      </c>
      <c r="X164" s="19">
        <v>107752.11315155284</v>
      </c>
      <c r="Y164" s="19">
        <v>107797.6118752827</v>
      </c>
      <c r="Z164" s="19">
        <v>115118.31972078366</v>
      </c>
      <c r="AA164" s="19">
        <v>367934.43008942029</v>
      </c>
    </row>
    <row r="165" spans="1:27" x14ac:dyDescent="0.2">
      <c r="A165" s="18" t="s">
        <v>333</v>
      </c>
      <c r="B165" s="18" t="s">
        <v>334</v>
      </c>
      <c r="D165" s="19">
        <v>126692</v>
      </c>
      <c r="E165" s="20">
        <v>0</v>
      </c>
      <c r="F165" s="20">
        <v>126692</v>
      </c>
      <c r="G165" s="21">
        <v>6.018081816933929E-2</v>
      </c>
      <c r="I165" s="21">
        <v>7.2467524004363071E-2</v>
      </c>
      <c r="J165" s="19">
        <v>135772</v>
      </c>
      <c r="K165" s="21">
        <v>7.166987655100554E-2</v>
      </c>
      <c r="L165" s="21">
        <v>6.143894373534553E-2</v>
      </c>
      <c r="M165" s="19">
        <v>135772</v>
      </c>
      <c r="N165" s="21">
        <v>7.166987655100554E-2</v>
      </c>
      <c r="O165" s="21">
        <v>6.143894373534553E-2</v>
      </c>
      <c r="P165" s="21">
        <v>6.5967258292219944E-2</v>
      </c>
      <c r="R165" s="110"/>
      <c r="S165" s="111"/>
      <c r="U165" s="19">
        <v>343348</v>
      </c>
      <c r="V165" s="19">
        <v>346657</v>
      </c>
      <c r="X165" s="19">
        <v>119500.36996402618</v>
      </c>
      <c r="Y165" s="19">
        <v>119269.95292927536</v>
      </c>
      <c r="Z165" s="19">
        <v>127369.76576327452</v>
      </c>
      <c r="AA165" s="19">
        <v>407091.78426509391</v>
      </c>
    </row>
    <row r="166" spans="1:27" x14ac:dyDescent="0.2">
      <c r="A166" s="18" t="s">
        <v>335</v>
      </c>
      <c r="B166" s="18" t="s">
        <v>336</v>
      </c>
      <c r="D166" s="19">
        <v>117825</v>
      </c>
      <c r="E166" s="20">
        <v>0</v>
      </c>
      <c r="F166" s="20">
        <v>117825</v>
      </c>
      <c r="G166" s="21">
        <v>8.5297386564489042E-3</v>
      </c>
      <c r="I166" s="21">
        <v>1.8019924036659862E-2</v>
      </c>
      <c r="J166" s="19">
        <v>126197</v>
      </c>
      <c r="K166" s="21">
        <v>7.1054530023339613E-2</v>
      </c>
      <c r="L166" s="21">
        <v>6.1440930349984546E-2</v>
      </c>
      <c r="M166" s="19">
        <v>126197</v>
      </c>
      <c r="N166" s="21">
        <v>7.1054530023339613E-2</v>
      </c>
      <c r="O166" s="21">
        <v>6.1440930349984546E-2</v>
      </c>
      <c r="P166" s="21">
        <v>1.1851561063314975E-2</v>
      </c>
      <c r="R166" s="110"/>
      <c r="S166" s="111"/>
      <c r="U166" s="19">
        <v>321681</v>
      </c>
      <c r="V166" s="19">
        <v>324594</v>
      </c>
      <c r="X166" s="19">
        <v>116828.48356753965</v>
      </c>
      <c r="Y166" s="19">
        <v>116787.65076791405</v>
      </c>
      <c r="Z166" s="19">
        <v>124718.88650088609</v>
      </c>
      <c r="AA166" s="19">
        <v>398619.19924988144</v>
      </c>
    </row>
    <row r="167" spans="1:27" x14ac:dyDescent="0.2">
      <c r="A167" s="18" t="s">
        <v>337</v>
      </c>
      <c r="B167" s="18" t="s">
        <v>338</v>
      </c>
      <c r="D167" s="19">
        <v>105836</v>
      </c>
      <c r="E167" s="20">
        <v>0</v>
      </c>
      <c r="F167" s="20">
        <v>105836</v>
      </c>
      <c r="G167" s="21">
        <v>8.100019010335302E-3</v>
      </c>
      <c r="I167" s="21">
        <v>2.1328449178244391E-2</v>
      </c>
      <c r="J167" s="19">
        <v>113715</v>
      </c>
      <c r="K167" s="21">
        <v>7.4445368305680493E-2</v>
      </c>
      <c r="L167" s="21">
        <v>6.1443757610269101E-2</v>
      </c>
      <c r="M167" s="19">
        <v>113715</v>
      </c>
      <c r="N167" s="21">
        <v>7.4445368305680493E-2</v>
      </c>
      <c r="O167" s="21">
        <v>6.1443757610269101E-2</v>
      </c>
      <c r="P167" s="21">
        <v>1.5142743198209185E-2</v>
      </c>
      <c r="R167" s="110"/>
      <c r="S167" s="111"/>
      <c r="U167" s="19">
        <v>255947</v>
      </c>
      <c r="V167" s="19">
        <v>259082</v>
      </c>
      <c r="X167" s="19">
        <v>104985.61452652344</v>
      </c>
      <c r="Y167" s="19">
        <v>104895.13326009701</v>
      </c>
      <c r="Z167" s="19">
        <v>112018.72915107552</v>
      </c>
      <c r="AA167" s="19">
        <v>358027.70027836825</v>
      </c>
    </row>
    <row r="168" spans="1:27" ht="25.5" customHeight="1" x14ac:dyDescent="0.2">
      <c r="A168" s="22" t="s">
        <v>339</v>
      </c>
      <c r="B168" s="22" t="s">
        <v>340</v>
      </c>
      <c r="C168" s="54"/>
      <c r="D168" s="24">
        <v>599505</v>
      </c>
      <c r="E168" s="25">
        <v>0</v>
      </c>
      <c r="F168" s="25">
        <v>599505</v>
      </c>
      <c r="G168" s="26">
        <v>2.2574925738859886E-2</v>
      </c>
      <c r="H168" s="23"/>
      <c r="I168" s="26">
        <v>3.3925371945943583E-2</v>
      </c>
      <c r="J168" s="24">
        <v>643009</v>
      </c>
      <c r="K168" s="26">
        <v>7.2566534057263876E-2</v>
      </c>
      <c r="L168" s="26">
        <v>6.1466706521513315E-2</v>
      </c>
      <c r="M168" s="24">
        <v>643009</v>
      </c>
      <c r="N168" s="26">
        <v>7.2566534057263876E-2</v>
      </c>
      <c r="O168" s="26">
        <v>6.1466706521513315E-2</v>
      </c>
      <c r="P168" s="26">
        <v>2.7685590893833822E-2</v>
      </c>
      <c r="Q168" s="23"/>
      <c r="R168" s="109"/>
      <c r="S168" s="112"/>
      <c r="T168" s="23"/>
      <c r="U168" s="24">
        <v>1637368</v>
      </c>
      <c r="V168" s="24">
        <v>1654490</v>
      </c>
      <c r="W168" s="23"/>
      <c r="X168" s="24">
        <v>586269.998324894</v>
      </c>
      <c r="Y168" s="24">
        <v>585897.28026983375</v>
      </c>
      <c r="Z168" s="24">
        <v>625686.49954578059</v>
      </c>
      <c r="AA168" s="24">
        <f>SUM(AA163:AA167)</f>
        <v>1999782.5383778457</v>
      </c>
    </row>
    <row r="169" spans="1:27" x14ac:dyDescent="0.2">
      <c r="A169" s="18" t="s">
        <v>341</v>
      </c>
      <c r="B169" s="18" t="s">
        <v>342</v>
      </c>
      <c r="D169" s="19">
        <v>74429</v>
      </c>
      <c r="E169" s="20">
        <v>0</v>
      </c>
      <c r="F169" s="20">
        <v>74429</v>
      </c>
      <c r="G169" s="21">
        <v>-4.3140891111513424E-2</v>
      </c>
      <c r="I169" s="21">
        <v>-2.937415499731999E-2</v>
      </c>
      <c r="J169" s="19">
        <v>80264</v>
      </c>
      <c r="K169" s="21">
        <v>7.8396861438417842E-2</v>
      </c>
      <c r="L169" s="21">
        <v>6.1442790141222892E-2</v>
      </c>
      <c r="M169" s="19">
        <v>80264</v>
      </c>
      <c r="N169" s="21">
        <v>7.8396861438417842E-2</v>
      </c>
      <c r="O169" s="21">
        <v>6.1442790141222892E-2</v>
      </c>
      <c r="P169" s="21">
        <v>-3.5253658488072381E-2</v>
      </c>
      <c r="R169" s="110"/>
      <c r="S169" s="111"/>
      <c r="U169" s="19">
        <v>227890</v>
      </c>
      <c r="V169" s="19">
        <v>231530</v>
      </c>
      <c r="X169" s="19">
        <v>77784.701330229</v>
      </c>
      <c r="Y169" s="19">
        <v>77906.260127219692</v>
      </c>
      <c r="Z169" s="19">
        <v>83196.998574995538</v>
      </c>
      <c r="AA169" s="19">
        <v>265909.3733307395</v>
      </c>
    </row>
    <row r="170" spans="1:27" x14ac:dyDescent="0.2">
      <c r="A170" s="18" t="s">
        <v>343</v>
      </c>
      <c r="B170" s="18" t="s">
        <v>344</v>
      </c>
      <c r="D170" s="19">
        <v>115839</v>
      </c>
      <c r="E170" s="20">
        <v>0</v>
      </c>
      <c r="F170" s="20">
        <v>115839</v>
      </c>
      <c r="G170" s="21">
        <v>-1.0745596062092799E-3</v>
      </c>
      <c r="I170" s="21">
        <v>1.1649363297732362E-2</v>
      </c>
      <c r="J170" s="19">
        <v>124593</v>
      </c>
      <c r="K170" s="21">
        <v>7.5570403750032433E-2</v>
      </c>
      <c r="L170" s="21">
        <v>6.1438073718741437E-2</v>
      </c>
      <c r="M170" s="19">
        <v>124593</v>
      </c>
      <c r="N170" s="21">
        <v>7.5570403750032433E-2</v>
      </c>
      <c r="O170" s="21">
        <v>6.1438073718741437E-2</v>
      </c>
      <c r="P170" s="21">
        <v>5.5168945484231902E-3</v>
      </c>
      <c r="R170" s="110"/>
      <c r="S170" s="111"/>
      <c r="U170" s="19">
        <v>323519</v>
      </c>
      <c r="V170" s="19">
        <v>327827</v>
      </c>
      <c r="X170" s="19">
        <v>115963.609810893</v>
      </c>
      <c r="Y170" s="19">
        <v>116029.6464308962</v>
      </c>
      <c r="Z170" s="19">
        <v>123909.40487972071</v>
      </c>
      <c r="AA170" s="19">
        <v>396031.98151013558</v>
      </c>
    </row>
    <row r="171" spans="1:27" x14ac:dyDescent="0.2">
      <c r="A171" s="18" t="s">
        <v>345</v>
      </c>
      <c r="B171" s="18" t="s">
        <v>346</v>
      </c>
      <c r="D171" s="19">
        <v>88407</v>
      </c>
      <c r="E171" s="20">
        <v>0</v>
      </c>
      <c r="F171" s="20">
        <v>88407</v>
      </c>
      <c r="G171" s="21">
        <v>-2.7268184513666416E-2</v>
      </c>
      <c r="I171" s="21">
        <v>-1.3215184582374695E-2</v>
      </c>
      <c r="J171" s="19">
        <v>94996</v>
      </c>
      <c r="K171" s="21">
        <v>7.4530297374642229E-2</v>
      </c>
      <c r="L171" s="21">
        <v>6.1447297293827141E-2</v>
      </c>
      <c r="M171" s="19">
        <v>94996</v>
      </c>
      <c r="N171" s="21">
        <v>7.4530297374642229E-2</v>
      </c>
      <c r="O171" s="21">
        <v>6.1447297293827141E-2</v>
      </c>
      <c r="P171" s="21">
        <v>-1.9188405240209927E-2</v>
      </c>
      <c r="R171" s="110"/>
      <c r="S171" s="111"/>
      <c r="U171" s="19">
        <v>281515</v>
      </c>
      <c r="V171" s="19">
        <v>284985</v>
      </c>
      <c r="X171" s="19">
        <v>90885.276488874209</v>
      </c>
      <c r="Y171" s="19">
        <v>90695.225570848721</v>
      </c>
      <c r="Z171" s="19">
        <v>96854.483070487564</v>
      </c>
      <c r="AA171" s="19">
        <v>309560.62524696009</v>
      </c>
    </row>
    <row r="172" spans="1:27" x14ac:dyDescent="0.2">
      <c r="A172" s="18" t="s">
        <v>347</v>
      </c>
      <c r="B172" s="18" t="s">
        <v>348</v>
      </c>
      <c r="D172" s="19">
        <v>130571</v>
      </c>
      <c r="E172" s="20">
        <v>0</v>
      </c>
      <c r="F172" s="20">
        <v>130571</v>
      </c>
      <c r="G172" s="21">
        <v>2.4657326869256035E-2</v>
      </c>
      <c r="I172" s="21">
        <v>3.445625602670388E-2</v>
      </c>
      <c r="J172" s="19">
        <v>140182</v>
      </c>
      <c r="K172" s="21">
        <v>7.3607462606551266E-2</v>
      </c>
      <c r="L172" s="21">
        <v>6.1443476855805645E-2</v>
      </c>
      <c r="M172" s="19">
        <v>140182</v>
      </c>
      <c r="N172" s="21">
        <v>7.3607462606551266E-2</v>
      </c>
      <c r="O172" s="21">
        <v>6.1443476855805645E-2</v>
      </c>
      <c r="P172" s="21">
        <v>2.8190769136916982E-2</v>
      </c>
      <c r="R172" s="110"/>
      <c r="S172" s="111"/>
      <c r="U172" s="19">
        <v>405950</v>
      </c>
      <c r="V172" s="19">
        <v>410602</v>
      </c>
      <c r="X172" s="19">
        <v>127428.94290225532</v>
      </c>
      <c r="Y172" s="19">
        <v>127668.35101999973</v>
      </c>
      <c r="Z172" s="19">
        <v>136338.51247047418</v>
      </c>
      <c r="AA172" s="19">
        <v>435757.16711930605</v>
      </c>
    </row>
    <row r="173" spans="1:27" x14ac:dyDescent="0.2">
      <c r="A173" s="18" t="s">
        <v>349</v>
      </c>
      <c r="B173" s="18" t="s">
        <v>350</v>
      </c>
      <c r="D173" s="19">
        <v>98018</v>
      </c>
      <c r="E173" s="20">
        <v>0</v>
      </c>
      <c r="F173" s="20">
        <v>98018</v>
      </c>
      <c r="G173" s="21">
        <v>-7.2782435576372873E-3</v>
      </c>
      <c r="I173" s="21">
        <v>3.817052439739399E-3</v>
      </c>
      <c r="J173" s="19">
        <v>105198</v>
      </c>
      <c r="K173" s="21">
        <v>7.3251851700708137E-2</v>
      </c>
      <c r="L173" s="21">
        <v>6.1446128045846926E-2</v>
      </c>
      <c r="M173" s="19">
        <v>105198</v>
      </c>
      <c r="N173" s="21">
        <v>7.3251851700708137E-2</v>
      </c>
      <c r="O173" s="21">
        <v>6.1446128045846926E-2</v>
      </c>
      <c r="P173" s="21">
        <v>-2.2603670822884947E-3</v>
      </c>
      <c r="R173" s="110"/>
      <c r="S173" s="111"/>
      <c r="U173" s="19">
        <v>324503</v>
      </c>
      <c r="V173" s="19">
        <v>328112</v>
      </c>
      <c r="X173" s="19">
        <v>98736.629235637098</v>
      </c>
      <c r="Y173" s="19">
        <v>98731.323091601196</v>
      </c>
      <c r="Z173" s="19">
        <v>105436.32479785054</v>
      </c>
      <c r="AA173" s="19">
        <v>336989.40506874229</v>
      </c>
    </row>
    <row r="174" spans="1:27" x14ac:dyDescent="0.2">
      <c r="A174" s="18" t="s">
        <v>351</v>
      </c>
      <c r="B174" s="18" t="s">
        <v>352</v>
      </c>
      <c r="D174" s="19">
        <v>114991</v>
      </c>
      <c r="E174" s="20">
        <v>0</v>
      </c>
      <c r="F174" s="20">
        <v>114991</v>
      </c>
      <c r="G174" s="21">
        <v>6.8773157837039633E-2</v>
      </c>
      <c r="I174" s="21">
        <v>8.3212186162570978E-2</v>
      </c>
      <c r="J174" s="19">
        <v>124139</v>
      </c>
      <c r="K174" s="21">
        <v>7.9554052056247881E-2</v>
      </c>
      <c r="L174" s="21">
        <v>6.1438761075973902E-2</v>
      </c>
      <c r="M174" s="19">
        <v>124139</v>
      </c>
      <c r="N174" s="21">
        <v>7.9554052056247881E-2</v>
      </c>
      <c r="O174" s="21">
        <v>6.1438761075973902E-2</v>
      </c>
      <c r="P174" s="21">
        <v>7.6646611375410734E-2</v>
      </c>
      <c r="R174" s="110"/>
      <c r="S174" s="111"/>
      <c r="U174" s="19">
        <v>331105</v>
      </c>
      <c r="V174" s="19">
        <v>336756</v>
      </c>
      <c r="X174" s="19">
        <v>107591.58681783918</v>
      </c>
      <c r="Y174" s="19">
        <v>107969.16992386831</v>
      </c>
      <c r="Z174" s="19">
        <v>115301.52855022044</v>
      </c>
      <c r="AA174" s="19">
        <v>368519.99141805735</v>
      </c>
    </row>
    <row r="175" spans="1:27" x14ac:dyDescent="0.2">
      <c r="A175" s="18" t="s">
        <v>353</v>
      </c>
      <c r="B175" s="18" t="s">
        <v>354</v>
      </c>
      <c r="D175" s="19">
        <v>112345</v>
      </c>
      <c r="E175" s="20">
        <v>0</v>
      </c>
      <c r="F175" s="20">
        <v>112345</v>
      </c>
      <c r="G175" s="21">
        <v>5.3197810033731807E-2</v>
      </c>
      <c r="I175" s="21">
        <v>6.2484539727617472E-2</v>
      </c>
      <c r="J175" s="19">
        <v>120219</v>
      </c>
      <c r="K175" s="21">
        <v>7.0087676354087858E-2</v>
      </c>
      <c r="L175" s="21">
        <v>6.1438424399630653E-2</v>
      </c>
      <c r="M175" s="19">
        <v>120219</v>
      </c>
      <c r="N175" s="21">
        <v>7.0087676354087858E-2</v>
      </c>
      <c r="O175" s="21">
        <v>6.1438424399630653E-2</v>
      </c>
      <c r="P175" s="21">
        <v>5.6044264559484969E-2</v>
      </c>
      <c r="R175" s="110"/>
      <c r="S175" s="111"/>
      <c r="U175" s="19">
        <v>314321</v>
      </c>
      <c r="V175" s="19">
        <v>316882</v>
      </c>
      <c r="X175" s="19">
        <v>106670.36992452711</v>
      </c>
      <c r="Y175" s="19">
        <v>106599.62738233828</v>
      </c>
      <c r="Z175" s="19">
        <v>113838.97818918394</v>
      </c>
      <c r="AA175" s="19">
        <v>363845.47362740297</v>
      </c>
    </row>
    <row r="176" spans="1:27" ht="25.5" customHeight="1" x14ac:dyDescent="0.2">
      <c r="A176" s="22" t="s">
        <v>355</v>
      </c>
      <c r="B176" s="22" t="s">
        <v>356</v>
      </c>
      <c r="C176" s="54"/>
      <c r="D176" s="24">
        <v>734600</v>
      </c>
      <c r="E176" s="25">
        <v>0</v>
      </c>
      <c r="F176" s="25">
        <v>734600</v>
      </c>
      <c r="G176" s="26">
        <v>1.315597164506066E-2</v>
      </c>
      <c r="H176" s="23"/>
      <c r="I176" s="26">
        <v>2.5187821233188856E-2</v>
      </c>
      <c r="J176" s="24">
        <v>789591</v>
      </c>
      <c r="K176" s="26">
        <v>7.4858426354478702E-2</v>
      </c>
      <c r="L176" s="26">
        <v>6.1455311009990687E-2</v>
      </c>
      <c r="M176" s="24">
        <v>789591</v>
      </c>
      <c r="N176" s="26">
        <v>7.4858426354478702E-2</v>
      </c>
      <c r="O176" s="26">
        <v>6.1455311009990687E-2</v>
      </c>
      <c r="P176" s="26">
        <v>1.8989832036719889E-2</v>
      </c>
      <c r="Q176" s="23"/>
      <c r="R176" s="109"/>
      <c r="S176" s="112"/>
      <c r="T176" s="23"/>
      <c r="U176" s="24">
        <v>2208802</v>
      </c>
      <c r="V176" s="24">
        <v>2236693</v>
      </c>
      <c r="W176" s="23"/>
      <c r="X176" s="24">
        <v>725061.11651025503</v>
      </c>
      <c r="Y176" s="24">
        <v>725599.60354677215</v>
      </c>
      <c r="Z176" s="24">
        <v>774876.23053293291</v>
      </c>
      <c r="AA176" s="24">
        <f>SUM(AA169:AA175)</f>
        <v>2476614.017321344</v>
      </c>
    </row>
    <row r="177" spans="1:27" x14ac:dyDescent="0.2">
      <c r="A177" s="18" t="s">
        <v>357</v>
      </c>
      <c r="B177" s="18" t="s">
        <v>358</v>
      </c>
      <c r="D177" s="19">
        <v>82736</v>
      </c>
      <c r="E177" s="20">
        <v>0</v>
      </c>
      <c r="F177" s="20">
        <v>82736</v>
      </c>
      <c r="G177" s="21">
        <v>5.329569853300109E-2</v>
      </c>
      <c r="I177" s="21">
        <v>6.8401020030159465E-2</v>
      </c>
      <c r="J177" s="19">
        <v>88731</v>
      </c>
      <c r="K177" s="21">
        <v>7.2459388899632549E-2</v>
      </c>
      <c r="L177" s="21">
        <v>6.1438103662781796E-2</v>
      </c>
      <c r="M177" s="19">
        <v>88731</v>
      </c>
      <c r="N177" s="21">
        <v>7.2459388899632549E-2</v>
      </c>
      <c r="O177" s="21">
        <v>6.1438103662781796E-2</v>
      </c>
      <c r="P177" s="21">
        <v>6.192456109289024E-2</v>
      </c>
      <c r="R177" s="110"/>
      <c r="S177" s="111"/>
      <c r="U177" s="19">
        <v>243944</v>
      </c>
      <c r="V177" s="19">
        <v>246477</v>
      </c>
      <c r="X177" s="19">
        <v>78549.641962112102</v>
      </c>
      <c r="Y177" s="19">
        <v>78243.164716922358</v>
      </c>
      <c r="Z177" s="19">
        <v>83556.782893016061</v>
      </c>
      <c r="AA177" s="19">
        <v>267059.29489254713</v>
      </c>
    </row>
    <row r="178" spans="1:27" x14ac:dyDescent="0.2">
      <c r="A178" s="18" t="s">
        <v>359</v>
      </c>
      <c r="B178" s="18" t="s">
        <v>360</v>
      </c>
      <c r="D178" s="19">
        <v>122835</v>
      </c>
      <c r="E178" s="20">
        <v>0</v>
      </c>
      <c r="F178" s="20">
        <v>122835</v>
      </c>
      <c r="G178" s="21">
        <v>7.2929482928473677E-2</v>
      </c>
      <c r="I178" s="21">
        <v>8.7514598078218597E-2</v>
      </c>
      <c r="J178" s="19">
        <v>131764</v>
      </c>
      <c r="K178" s="21">
        <v>7.2691008263117141E-2</v>
      </c>
      <c r="L178" s="21">
        <v>6.1444052616159484E-2</v>
      </c>
      <c r="M178" s="19">
        <v>131764</v>
      </c>
      <c r="N178" s="21">
        <v>7.2691008263117141E-2</v>
      </c>
      <c r="O178" s="21">
        <v>6.1444052616159484E-2</v>
      </c>
      <c r="P178" s="21">
        <v>8.0928334149636738E-2</v>
      </c>
      <c r="R178" s="110"/>
      <c r="S178" s="111"/>
      <c r="U178" s="19">
        <v>353043</v>
      </c>
      <c r="V178" s="19">
        <v>356784</v>
      </c>
      <c r="X178" s="19">
        <v>114485.62273145096</v>
      </c>
      <c r="Y178" s="19">
        <v>114147.01712182917</v>
      </c>
      <c r="Z178" s="19">
        <v>121898.92320998169</v>
      </c>
      <c r="AA178" s="19">
        <v>389606.1977673322</v>
      </c>
    </row>
    <row r="179" spans="1:27" x14ac:dyDescent="0.2">
      <c r="A179" s="18" t="s">
        <v>361</v>
      </c>
      <c r="B179" s="18" t="s">
        <v>362</v>
      </c>
      <c r="D179" s="19">
        <v>114827</v>
      </c>
      <c r="E179" s="20">
        <v>0</v>
      </c>
      <c r="F179" s="20">
        <v>114827</v>
      </c>
      <c r="G179" s="21">
        <v>1.9352482734473098E-2</v>
      </c>
      <c r="I179" s="21">
        <v>3.2621204382419444E-2</v>
      </c>
      <c r="J179" s="19">
        <v>123497</v>
      </c>
      <c r="K179" s="21">
        <v>7.5504889964903787E-2</v>
      </c>
      <c r="L179" s="21">
        <v>6.1441798431058459E-2</v>
      </c>
      <c r="M179" s="19">
        <v>123497</v>
      </c>
      <c r="N179" s="21">
        <v>7.5504889964903787E-2</v>
      </c>
      <c r="O179" s="21">
        <v>6.1441798431058459E-2</v>
      </c>
      <c r="P179" s="21">
        <v>2.6365209060430272E-2</v>
      </c>
      <c r="R179" s="110"/>
      <c r="S179" s="111"/>
      <c r="U179" s="19">
        <v>300541</v>
      </c>
      <c r="V179" s="19">
        <v>304522</v>
      </c>
      <c r="X179" s="19">
        <v>112647.00086075213</v>
      </c>
      <c r="Y179" s="19">
        <v>112672.82498741256</v>
      </c>
      <c r="Z179" s="19">
        <v>120324.61633520621</v>
      </c>
      <c r="AA179" s="19">
        <v>384574.49035393959</v>
      </c>
    </row>
    <row r="180" spans="1:27" x14ac:dyDescent="0.2">
      <c r="A180" s="18" t="s">
        <v>363</v>
      </c>
      <c r="B180" s="18" t="s">
        <v>364</v>
      </c>
      <c r="D180" s="19">
        <v>166707</v>
      </c>
      <c r="E180" s="20">
        <v>0</v>
      </c>
      <c r="F180" s="20">
        <v>166707</v>
      </c>
      <c r="G180" s="21">
        <v>4.3842053785443813E-2</v>
      </c>
      <c r="I180" s="21">
        <v>5.2463955072035606E-2</v>
      </c>
      <c r="J180" s="19">
        <v>178107</v>
      </c>
      <c r="K180" s="21">
        <v>6.8383451204808487E-2</v>
      </c>
      <c r="L180" s="21">
        <v>6.144323539301122E-2</v>
      </c>
      <c r="M180" s="19">
        <v>178107</v>
      </c>
      <c r="N180" s="21">
        <v>6.8383451204808487E-2</v>
      </c>
      <c r="O180" s="21">
        <v>6.144323539301122E-2</v>
      </c>
      <c r="P180" s="21">
        <v>4.6089161315818528E-2</v>
      </c>
      <c r="R180" s="110"/>
      <c r="S180" s="111"/>
      <c r="U180" s="19">
        <v>416707</v>
      </c>
      <c r="V180" s="19">
        <v>419431</v>
      </c>
      <c r="X180" s="19">
        <v>159705.19619845258</v>
      </c>
      <c r="Y180" s="19">
        <v>159432.54690690138</v>
      </c>
      <c r="Z180" s="19">
        <v>170259.86558924758</v>
      </c>
      <c r="AA180" s="19">
        <v>544174.6089121484</v>
      </c>
    </row>
    <row r="181" spans="1:27" x14ac:dyDescent="0.2">
      <c r="A181" s="18" t="s">
        <v>365</v>
      </c>
      <c r="B181" s="18" t="s">
        <v>366</v>
      </c>
      <c r="D181" s="19">
        <v>125608</v>
      </c>
      <c r="E181" s="20">
        <v>0</v>
      </c>
      <c r="F181" s="20">
        <v>125608</v>
      </c>
      <c r="G181" s="21">
        <v>4.2201354358636145E-2</v>
      </c>
      <c r="I181" s="21">
        <v>5.5314898971783988E-2</v>
      </c>
      <c r="J181" s="19">
        <v>134887</v>
      </c>
      <c r="K181" s="21">
        <v>7.3872683268581651E-2</v>
      </c>
      <c r="L181" s="21">
        <v>6.1438567996981774E-2</v>
      </c>
      <c r="M181" s="19">
        <v>134887</v>
      </c>
      <c r="N181" s="21">
        <v>7.3872683268581651E-2</v>
      </c>
      <c r="O181" s="21">
        <v>6.1438567996981774E-2</v>
      </c>
      <c r="P181" s="21">
        <v>4.8918224654203257E-2</v>
      </c>
      <c r="R181" s="110"/>
      <c r="S181" s="111"/>
      <c r="U181" s="19">
        <v>334479</v>
      </c>
      <c r="V181" s="19">
        <v>338397</v>
      </c>
      <c r="X181" s="19">
        <v>120521.81612956965</v>
      </c>
      <c r="Y181" s="19">
        <v>120418.48589216448</v>
      </c>
      <c r="Z181" s="19">
        <v>128596.29743249831</v>
      </c>
      <c r="AA181" s="19">
        <v>411011.95293848187</v>
      </c>
    </row>
    <row r="182" spans="1:27" x14ac:dyDescent="0.2">
      <c r="A182" s="18" t="s">
        <v>367</v>
      </c>
      <c r="B182" s="18" t="s">
        <v>368</v>
      </c>
      <c r="D182" s="19">
        <v>135625</v>
      </c>
      <c r="E182" s="20">
        <v>0</v>
      </c>
      <c r="F182" s="20">
        <v>135625</v>
      </c>
      <c r="G182" s="21">
        <v>8.3510995406748556E-2</v>
      </c>
      <c r="I182" s="21">
        <v>9.4399469494942823E-2</v>
      </c>
      <c r="J182" s="19">
        <v>145352</v>
      </c>
      <c r="K182" s="21">
        <v>7.1719815668202846E-2</v>
      </c>
      <c r="L182" s="21">
        <v>6.144197392083961E-2</v>
      </c>
      <c r="M182" s="19">
        <v>145352</v>
      </c>
      <c r="N182" s="21">
        <v>7.1719815668202846E-2</v>
      </c>
      <c r="O182" s="21">
        <v>6.144197392083961E-2</v>
      </c>
      <c r="P182" s="21">
        <v>8.7769378786673569E-2</v>
      </c>
      <c r="R182" s="110"/>
      <c r="S182" s="111"/>
      <c r="U182" s="19">
        <v>334417</v>
      </c>
      <c r="V182" s="19">
        <v>337655</v>
      </c>
      <c r="X182" s="19">
        <v>125171.78005109821</v>
      </c>
      <c r="Y182" s="19">
        <v>125126.38008454454</v>
      </c>
      <c r="Z182" s="19">
        <v>133623.91223232393</v>
      </c>
      <c r="AA182" s="19">
        <v>427080.92085401167</v>
      </c>
    </row>
    <row r="183" spans="1:27" ht="25.5" customHeight="1" x14ac:dyDescent="0.2">
      <c r="A183" s="22" t="s">
        <v>369</v>
      </c>
      <c r="B183" s="22" t="s">
        <v>370</v>
      </c>
      <c r="C183" s="54"/>
      <c r="D183" s="24">
        <v>748338</v>
      </c>
      <c r="E183" s="25">
        <v>0</v>
      </c>
      <c r="F183" s="25">
        <v>748338</v>
      </c>
      <c r="G183" s="26">
        <v>5.2394789104411643E-2</v>
      </c>
      <c r="H183" s="23"/>
      <c r="I183" s="26">
        <v>6.463881309729147E-2</v>
      </c>
      <c r="J183" s="24">
        <v>802338</v>
      </c>
      <c r="K183" s="26">
        <v>7.2159906352477154E-2</v>
      </c>
      <c r="L183" s="26">
        <v>6.1382675401458364E-2</v>
      </c>
      <c r="M183" s="24">
        <v>802338</v>
      </c>
      <c r="N183" s="26">
        <v>7.2159906352477154E-2</v>
      </c>
      <c r="O183" s="26">
        <v>6.1382675401458364E-2</v>
      </c>
      <c r="P183" s="26">
        <v>5.8129901603557466E-2</v>
      </c>
      <c r="Q183" s="23"/>
      <c r="R183" s="109"/>
      <c r="S183" s="112"/>
      <c r="T183" s="23"/>
      <c r="U183" s="24">
        <v>1983130</v>
      </c>
      <c r="V183" s="24">
        <v>2003266</v>
      </c>
      <c r="W183" s="23"/>
      <c r="X183" s="24">
        <v>711081.05793343566</v>
      </c>
      <c r="Y183" s="24">
        <v>710040.41970977455</v>
      </c>
      <c r="Z183" s="24">
        <v>758260.39769227372</v>
      </c>
      <c r="AA183" s="24">
        <f>SUM(AA177:AA182)</f>
        <v>2423507.4657184612</v>
      </c>
    </row>
    <row r="184" spans="1:27" x14ac:dyDescent="0.2">
      <c r="A184" s="18" t="s">
        <v>371</v>
      </c>
      <c r="B184" s="18" t="s">
        <v>372</v>
      </c>
      <c r="D184" s="19">
        <v>143113</v>
      </c>
      <c r="E184" s="20">
        <v>0</v>
      </c>
      <c r="F184" s="20">
        <v>143113</v>
      </c>
      <c r="G184" s="21">
        <v>-8.9585221461898623E-3</v>
      </c>
      <c r="I184" s="21">
        <v>-3.5708828044134222E-4</v>
      </c>
      <c r="J184" s="19">
        <v>153128</v>
      </c>
      <c r="K184" s="21">
        <v>6.9979666417446351E-2</v>
      </c>
      <c r="L184" s="21">
        <v>6.1441206120675274E-2</v>
      </c>
      <c r="M184" s="19">
        <v>153128</v>
      </c>
      <c r="N184" s="21">
        <v>6.9979666417446351E-2</v>
      </c>
      <c r="O184" s="21">
        <v>6.1441206120675274E-2</v>
      </c>
      <c r="P184" s="21">
        <v>-6.4138435408486183E-3</v>
      </c>
      <c r="R184" s="110"/>
      <c r="S184" s="111"/>
      <c r="U184" s="19">
        <v>415648</v>
      </c>
      <c r="V184" s="19">
        <v>418992</v>
      </c>
      <c r="X184" s="19">
        <v>144406.67035442768</v>
      </c>
      <c r="Y184" s="19">
        <v>144315.76507821257</v>
      </c>
      <c r="Z184" s="19">
        <v>154116.47898326514</v>
      </c>
      <c r="AA184" s="19">
        <v>492578.06228957843</v>
      </c>
    </row>
    <row r="185" spans="1:27" x14ac:dyDescent="0.2">
      <c r="A185" s="18" t="s">
        <v>373</v>
      </c>
      <c r="B185" s="18" t="s">
        <v>374</v>
      </c>
      <c r="D185" s="19">
        <v>54341</v>
      </c>
      <c r="E185" s="20">
        <v>0</v>
      </c>
      <c r="F185" s="20">
        <v>54341</v>
      </c>
      <c r="G185" s="21">
        <v>1.9736836683317271E-3</v>
      </c>
      <c r="I185" s="21">
        <v>1.3679989309038687E-2</v>
      </c>
      <c r="J185" s="19">
        <v>58340</v>
      </c>
      <c r="K185" s="21">
        <v>7.3590843009881945E-2</v>
      </c>
      <c r="L185" s="21">
        <v>6.1446402737817873E-2</v>
      </c>
      <c r="M185" s="19">
        <v>58340</v>
      </c>
      <c r="N185" s="21">
        <v>7.3590843009881945E-2</v>
      </c>
      <c r="O185" s="21">
        <v>6.1446402737817873E-2</v>
      </c>
      <c r="P185" s="21">
        <v>7.5431172529709656E-3</v>
      </c>
      <c r="R185" s="110"/>
      <c r="S185" s="111"/>
      <c r="U185" s="19">
        <v>212190</v>
      </c>
      <c r="V185" s="19">
        <v>214618</v>
      </c>
      <c r="X185" s="19">
        <v>54233.959320220718</v>
      </c>
      <c r="Y185" s="19">
        <v>54220.994866139248</v>
      </c>
      <c r="Z185" s="19">
        <v>57903.229153171975</v>
      </c>
      <c r="AA185" s="19">
        <v>185066.90916339937</v>
      </c>
    </row>
    <row r="186" spans="1:27" x14ac:dyDescent="0.2">
      <c r="A186" s="18" t="s">
        <v>375</v>
      </c>
      <c r="B186" s="18" t="s">
        <v>376</v>
      </c>
      <c r="D186" s="19">
        <v>66286</v>
      </c>
      <c r="E186" s="20">
        <v>0</v>
      </c>
      <c r="F186" s="20">
        <v>66286</v>
      </c>
      <c r="G186" s="21">
        <v>-4.7216040667199755E-2</v>
      </c>
      <c r="I186" s="21">
        <v>-3.9569862351225726E-2</v>
      </c>
      <c r="J186" s="19">
        <v>70785</v>
      </c>
      <c r="K186" s="21">
        <v>6.7872552273481546E-2</v>
      </c>
      <c r="L186" s="21">
        <v>6.1435243721469357E-2</v>
      </c>
      <c r="M186" s="19">
        <v>70785</v>
      </c>
      <c r="N186" s="21">
        <v>6.7872552273481546E-2</v>
      </c>
      <c r="O186" s="21">
        <v>6.1435243721469357E-2</v>
      </c>
      <c r="P186" s="21">
        <v>-4.5394392901653591E-2</v>
      </c>
      <c r="R186" s="110"/>
      <c r="S186" s="111"/>
      <c r="U186" s="19">
        <v>226819</v>
      </c>
      <c r="V186" s="19">
        <v>228195</v>
      </c>
      <c r="X186" s="19">
        <v>69570.860582516165</v>
      </c>
      <c r="Y186" s="19">
        <v>69435.561711622679</v>
      </c>
      <c r="Z186" s="19">
        <v>74151.041512484546</v>
      </c>
      <c r="AA186" s="19">
        <v>236997.21526171023</v>
      </c>
    </row>
    <row r="187" spans="1:27" x14ac:dyDescent="0.2">
      <c r="A187" s="18" t="s">
        <v>377</v>
      </c>
      <c r="B187" s="18" t="s">
        <v>378</v>
      </c>
      <c r="D187" s="19">
        <v>55468</v>
      </c>
      <c r="E187" s="20">
        <v>0</v>
      </c>
      <c r="F187" s="20">
        <v>55468</v>
      </c>
      <c r="G187" s="21">
        <v>-2.1640896054507919E-2</v>
      </c>
      <c r="I187" s="21">
        <v>-1.3016930334813326E-2</v>
      </c>
      <c r="J187" s="19">
        <v>59334</v>
      </c>
      <c r="K187" s="21">
        <v>6.9697843801831638E-2</v>
      </c>
      <c r="L187" s="21">
        <v>6.1440491268867525E-2</v>
      </c>
      <c r="M187" s="19">
        <v>59334</v>
      </c>
      <c r="N187" s="21">
        <v>6.9697843801831638E-2</v>
      </c>
      <c r="O187" s="21">
        <v>6.1440491268867525E-2</v>
      </c>
      <c r="P187" s="21">
        <v>-1.8997641318695857E-2</v>
      </c>
      <c r="R187" s="110"/>
      <c r="S187" s="111"/>
      <c r="U187" s="19">
        <v>219498</v>
      </c>
      <c r="V187" s="19">
        <v>221206</v>
      </c>
      <c r="X187" s="19">
        <v>56694.929066751261</v>
      </c>
      <c r="Y187" s="19">
        <v>56636.74338115834</v>
      </c>
      <c r="Z187" s="19">
        <v>60483.03500488901</v>
      </c>
      <c r="AA187" s="19">
        <v>193312.33350676292</v>
      </c>
    </row>
    <row r="188" spans="1:27" x14ac:dyDescent="0.2">
      <c r="A188" s="18" t="s">
        <v>379</v>
      </c>
      <c r="B188" s="18" t="s">
        <v>380</v>
      </c>
      <c r="D188" s="19">
        <v>60364</v>
      </c>
      <c r="E188" s="20">
        <v>0</v>
      </c>
      <c r="F188" s="20">
        <v>60364</v>
      </c>
      <c r="G188" s="21">
        <v>-4.4369618461435056E-3</v>
      </c>
      <c r="I188" s="21">
        <v>6.5600587841709856E-3</v>
      </c>
      <c r="J188" s="19">
        <v>64678</v>
      </c>
      <c r="K188" s="21">
        <v>7.1466436949175094E-2</v>
      </c>
      <c r="L188" s="21">
        <v>6.1443821916805419E-2</v>
      </c>
      <c r="M188" s="19">
        <v>64678</v>
      </c>
      <c r="N188" s="21">
        <v>7.1466436949175094E-2</v>
      </c>
      <c r="O188" s="21">
        <v>6.1443821916805419E-2</v>
      </c>
      <c r="P188" s="21">
        <v>4.6385860977249393E-4</v>
      </c>
      <c r="R188" s="110"/>
      <c r="S188" s="111"/>
      <c r="U188" s="19">
        <v>198247</v>
      </c>
      <c r="V188" s="19">
        <v>200119</v>
      </c>
      <c r="X188" s="19">
        <v>60633.026424863332</v>
      </c>
      <c r="Y188" s="19">
        <v>60536.857842242585</v>
      </c>
      <c r="Z188" s="19">
        <v>64648.012462814448</v>
      </c>
      <c r="AA188" s="19">
        <v>206624.19048169069</v>
      </c>
    </row>
    <row r="189" spans="1:27" x14ac:dyDescent="0.2">
      <c r="A189" s="18" t="s">
        <v>381</v>
      </c>
      <c r="B189" s="18" t="s">
        <v>382</v>
      </c>
      <c r="D189" s="19">
        <v>120346</v>
      </c>
      <c r="E189" s="20">
        <v>0</v>
      </c>
      <c r="F189" s="20">
        <v>120346</v>
      </c>
      <c r="G189" s="21">
        <v>-3.3824358881708205E-2</v>
      </c>
      <c r="I189" s="21">
        <v>-2.6600497780440824E-2</v>
      </c>
      <c r="J189" s="19">
        <v>128502</v>
      </c>
      <c r="K189" s="21">
        <v>6.7771259535007289E-2</v>
      </c>
      <c r="L189" s="21">
        <v>6.1443411168996542E-2</v>
      </c>
      <c r="M189" s="19">
        <v>128502</v>
      </c>
      <c r="N189" s="21">
        <v>6.7771259535007289E-2</v>
      </c>
      <c r="O189" s="21">
        <v>6.1443411168996542E-2</v>
      </c>
      <c r="P189" s="21">
        <v>-3.2496236455297201E-2</v>
      </c>
      <c r="R189" s="110"/>
      <c r="S189" s="111"/>
      <c r="U189" s="19">
        <v>406574</v>
      </c>
      <c r="V189" s="19">
        <v>408998</v>
      </c>
      <c r="X189" s="19">
        <v>124559.13281016539</v>
      </c>
      <c r="Y189" s="19">
        <v>124371.80054581107</v>
      </c>
      <c r="Z189" s="19">
        <v>132818.08799295968</v>
      </c>
      <c r="AA189" s="19">
        <v>424505.39262373652</v>
      </c>
    </row>
    <row r="190" spans="1:27" ht="25.5" customHeight="1" x14ac:dyDescent="0.2">
      <c r="A190" s="22" t="s">
        <v>383</v>
      </c>
      <c r="B190" s="22" t="s">
        <v>384</v>
      </c>
      <c r="C190" s="54"/>
      <c r="D190" s="24">
        <v>499918</v>
      </c>
      <c r="E190" s="25">
        <v>0</v>
      </c>
      <c r="F190" s="25">
        <v>499918</v>
      </c>
      <c r="G190" s="26">
        <v>-1.9958061023626517E-2</v>
      </c>
      <c r="H190" s="23"/>
      <c r="I190" s="26">
        <v>-1.1156089016007176E-2</v>
      </c>
      <c r="J190" s="24">
        <v>534767</v>
      </c>
      <c r="K190" s="26">
        <v>6.9709432346904965E-2</v>
      </c>
      <c r="L190" s="26">
        <v>6.1396278242793478E-2</v>
      </c>
      <c r="M190" s="24">
        <v>534767</v>
      </c>
      <c r="N190" s="26">
        <v>6.9709432346904965E-2</v>
      </c>
      <c r="O190" s="26">
        <v>6.1396278242793478E-2</v>
      </c>
      <c r="P190" s="26">
        <v>-1.7189015445927214E-2</v>
      </c>
      <c r="Q190" s="23"/>
      <c r="R190" s="109"/>
      <c r="S190" s="112"/>
      <c r="T190" s="23"/>
      <c r="U190" s="24">
        <v>1678977</v>
      </c>
      <c r="V190" s="24">
        <v>1692127</v>
      </c>
      <c r="W190" s="23"/>
      <c r="X190" s="24">
        <v>510098.57855894457</v>
      </c>
      <c r="Y190" s="24">
        <v>509517.72342518647</v>
      </c>
      <c r="Z190" s="24">
        <v>544119.88510958478</v>
      </c>
      <c r="AA190" s="24">
        <f>SUM(AA184:AA189)</f>
        <v>1739084.103326878</v>
      </c>
    </row>
    <row r="191" spans="1:27" ht="25.5" customHeight="1" x14ac:dyDescent="0.2">
      <c r="A191" s="22" t="s">
        <v>385</v>
      </c>
      <c r="B191" s="22" t="s">
        <v>386</v>
      </c>
      <c r="C191" s="54"/>
      <c r="D191" s="24">
        <v>3340220</v>
      </c>
      <c r="E191" s="25">
        <v>0</v>
      </c>
      <c r="F191" s="25">
        <v>3340220</v>
      </c>
      <c r="G191" s="26">
        <v>1.4208748159653783E-2</v>
      </c>
      <c r="H191" s="23"/>
      <c r="I191" s="26">
        <v>2.4188160897692157E-2</v>
      </c>
      <c r="J191" s="24">
        <v>3577365</v>
      </c>
      <c r="K191" s="26">
        <v>7.0996820568705044E-2</v>
      </c>
      <c r="L191" s="26">
        <v>6.1567325948996832E-2</v>
      </c>
      <c r="M191" s="24">
        <v>3577365</v>
      </c>
      <c r="N191" s="26">
        <v>7.0996820568705044E-2</v>
      </c>
      <c r="O191" s="26">
        <v>6.1567325948996832E-2</v>
      </c>
      <c r="P191" s="26">
        <v>1.8103644077275938E-2</v>
      </c>
      <c r="Q191" s="23"/>
      <c r="R191" s="109"/>
      <c r="S191" s="112"/>
      <c r="T191" s="23"/>
      <c r="U191" s="24">
        <v>9955709</v>
      </c>
      <c r="V191" s="24">
        <v>10044141</v>
      </c>
      <c r="W191" s="23"/>
      <c r="X191" s="24">
        <v>3293424.5598463248</v>
      </c>
      <c r="Y191" s="24">
        <v>3290303.5002221819</v>
      </c>
      <c r="Z191" s="24">
        <v>3513753.2615770418</v>
      </c>
      <c r="AA191" s="24">
        <f>AA190+AA183+AA176+AA168+AA162</f>
        <v>11230452.345976872</v>
      </c>
    </row>
    <row r="192" spans="1:27" x14ac:dyDescent="0.2">
      <c r="A192" s="18" t="s">
        <v>387</v>
      </c>
      <c r="B192" s="18" t="s">
        <v>388</v>
      </c>
      <c r="D192" s="19">
        <v>34688</v>
      </c>
      <c r="E192" s="20">
        <v>0</v>
      </c>
      <c r="F192" s="20">
        <v>34688</v>
      </c>
      <c r="G192" s="21">
        <v>-8.6643894231690832E-2</v>
      </c>
      <c r="I192" s="21">
        <v>-7.8478921388865142E-2</v>
      </c>
      <c r="J192" s="19">
        <v>37182</v>
      </c>
      <c r="K192" s="21">
        <v>7.1898062730627377E-2</v>
      </c>
      <c r="L192" s="21">
        <v>6.1445447507805673E-2</v>
      </c>
      <c r="M192" s="19">
        <v>37182</v>
      </c>
      <c r="N192" s="21">
        <v>7.1898062730627377E-2</v>
      </c>
      <c r="O192" s="21">
        <v>6.1445447507805673E-2</v>
      </c>
      <c r="P192" s="21">
        <v>-8.4058682830637554E-2</v>
      </c>
      <c r="R192" s="110"/>
      <c r="S192" s="111"/>
      <c r="U192" s="19">
        <v>134913</v>
      </c>
      <c r="V192" s="19">
        <v>136242</v>
      </c>
      <c r="X192" s="19">
        <v>37978.615110719256</v>
      </c>
      <c r="Y192" s="19">
        <v>38012.79418557258</v>
      </c>
      <c r="Z192" s="19">
        <v>40594.303699398297</v>
      </c>
      <c r="AA192" s="19">
        <v>129745.13555046599</v>
      </c>
    </row>
    <row r="193" spans="1:27" x14ac:dyDescent="0.2">
      <c r="A193" s="18" t="s">
        <v>389</v>
      </c>
      <c r="B193" s="18" t="s">
        <v>390</v>
      </c>
      <c r="D193" s="19">
        <v>62594</v>
      </c>
      <c r="E193" s="20">
        <v>0</v>
      </c>
      <c r="F193" s="20">
        <v>62594</v>
      </c>
      <c r="G193" s="21">
        <v>-4.4706781427888309E-2</v>
      </c>
      <c r="I193" s="21">
        <v>-3.6891541161129027E-2</v>
      </c>
      <c r="J193" s="19">
        <v>66974</v>
      </c>
      <c r="K193" s="21">
        <v>6.9974757964022194E-2</v>
      </c>
      <c r="L193" s="21">
        <v>6.1444089042125283E-2</v>
      </c>
      <c r="M193" s="19">
        <v>66974</v>
      </c>
      <c r="N193" s="21">
        <v>6.9974757964022194E-2</v>
      </c>
      <c r="O193" s="21">
        <v>6.1444089042125283E-2</v>
      </c>
      <c r="P193" s="21">
        <v>-4.2724337140911839E-2</v>
      </c>
      <c r="R193" s="110"/>
      <c r="S193" s="111"/>
      <c r="U193" s="19">
        <v>227709</v>
      </c>
      <c r="V193" s="19">
        <v>229539</v>
      </c>
      <c r="X193" s="19">
        <v>65523.337529350421</v>
      </c>
      <c r="Y193" s="19">
        <v>65513.970028473632</v>
      </c>
      <c r="Z193" s="19">
        <v>69963.128280070596</v>
      </c>
      <c r="AA193" s="19">
        <v>223612.05230789431</v>
      </c>
    </row>
    <row r="194" spans="1:27" x14ac:dyDescent="0.2">
      <c r="A194" s="18" t="s">
        <v>391</v>
      </c>
      <c r="B194" s="18" t="s">
        <v>392</v>
      </c>
      <c r="D194" s="19">
        <v>83791</v>
      </c>
      <c r="E194" s="20">
        <v>0</v>
      </c>
      <c r="F194" s="20">
        <v>83791</v>
      </c>
      <c r="G194" s="21">
        <v>-7.4648501992039984E-2</v>
      </c>
      <c r="I194" s="21">
        <v>-6.4223944537752597E-2</v>
      </c>
      <c r="J194" s="19">
        <v>89769</v>
      </c>
      <c r="K194" s="21">
        <v>7.1344177775656048E-2</v>
      </c>
      <c r="L194" s="21">
        <v>6.1440547773049081E-2</v>
      </c>
      <c r="M194" s="19">
        <v>89769</v>
      </c>
      <c r="N194" s="21">
        <v>7.1344177775656048E-2</v>
      </c>
      <c r="O194" s="21">
        <v>6.1440547773049081E-2</v>
      </c>
      <c r="P194" s="21">
        <v>-6.9894312588737684E-2</v>
      </c>
      <c r="R194" s="110"/>
      <c r="S194" s="111"/>
      <c r="U194" s="19">
        <v>271700</v>
      </c>
      <c r="V194" s="19">
        <v>274235</v>
      </c>
      <c r="X194" s="19">
        <v>90550.455886633485</v>
      </c>
      <c r="Y194" s="19">
        <v>90377.179773877608</v>
      </c>
      <c r="Z194" s="19">
        <v>96514.838275907765</v>
      </c>
      <c r="AA194" s="19">
        <v>308475.07245024049</v>
      </c>
    </row>
    <row r="195" spans="1:27" x14ac:dyDescent="0.2">
      <c r="A195" s="18" t="s">
        <v>393</v>
      </c>
      <c r="B195" s="18" t="s">
        <v>394</v>
      </c>
      <c r="D195" s="19">
        <v>86696</v>
      </c>
      <c r="E195" s="20">
        <v>0</v>
      </c>
      <c r="F195" s="20">
        <v>86696</v>
      </c>
      <c r="G195" s="21">
        <v>-4.7283927452312025E-2</v>
      </c>
      <c r="I195" s="21">
        <v>-3.6836382822924896E-2</v>
      </c>
      <c r="J195" s="19">
        <v>92811</v>
      </c>
      <c r="K195" s="21">
        <v>7.0533819322690761E-2</v>
      </c>
      <c r="L195" s="21">
        <v>6.1445443809223121E-2</v>
      </c>
      <c r="M195" s="19">
        <v>92811</v>
      </c>
      <c r="N195" s="21">
        <v>7.0533819322690761E-2</v>
      </c>
      <c r="O195" s="21">
        <v>6.1445443809223121E-2</v>
      </c>
      <c r="P195" s="21">
        <v>-4.2668290971301315E-2</v>
      </c>
      <c r="R195" s="110"/>
      <c r="S195" s="111"/>
      <c r="U195" s="19">
        <v>302096</v>
      </c>
      <c r="V195" s="19">
        <v>304683</v>
      </c>
      <c r="X195" s="19">
        <v>90998.779697463804</v>
      </c>
      <c r="Y195" s="19">
        <v>90782.409583919827</v>
      </c>
      <c r="Z195" s="19">
        <v>96947.587889014263</v>
      </c>
      <c r="AA195" s="19">
        <v>309858.20141404006</v>
      </c>
    </row>
    <row r="196" spans="1:27" x14ac:dyDescent="0.2">
      <c r="A196" s="18" t="s">
        <v>395</v>
      </c>
      <c r="B196" s="18" t="s">
        <v>396</v>
      </c>
      <c r="D196" s="19">
        <v>63975</v>
      </c>
      <c r="E196" s="20">
        <v>0</v>
      </c>
      <c r="F196" s="20">
        <v>63975</v>
      </c>
      <c r="G196" s="21">
        <v>-5.0936461205106087E-2</v>
      </c>
      <c r="I196" s="21">
        <v>-4.5086725396977889E-2</v>
      </c>
      <c r="J196" s="19">
        <v>68263</v>
      </c>
      <c r="K196" s="21">
        <v>6.7026182102383647E-2</v>
      </c>
      <c r="L196" s="21">
        <v>6.1448133032524499E-2</v>
      </c>
      <c r="M196" s="19">
        <v>68263</v>
      </c>
      <c r="N196" s="21">
        <v>6.7026182102383647E-2</v>
      </c>
      <c r="O196" s="21">
        <v>6.1448133032524499E-2</v>
      </c>
      <c r="P196" s="21">
        <v>-5.0866273458358369E-2</v>
      </c>
      <c r="R196" s="110"/>
      <c r="S196" s="111"/>
      <c r="U196" s="19">
        <v>207538</v>
      </c>
      <c r="V196" s="19">
        <v>208629</v>
      </c>
      <c r="X196" s="19">
        <v>67408.553152547043</v>
      </c>
      <c r="Y196" s="19">
        <v>67347.683523769854</v>
      </c>
      <c r="Z196" s="19">
        <v>71921.372185065935</v>
      </c>
      <c r="AA196" s="19">
        <v>229870.87676700827</v>
      </c>
    </row>
    <row r="197" spans="1:27" x14ac:dyDescent="0.2">
      <c r="A197" s="18" t="s">
        <v>397</v>
      </c>
      <c r="B197" s="18" t="s">
        <v>398</v>
      </c>
      <c r="D197" s="19">
        <v>34478</v>
      </c>
      <c r="E197" s="20">
        <v>0</v>
      </c>
      <c r="F197" s="20">
        <v>34478</v>
      </c>
      <c r="G197" s="21">
        <v>-3.3681968567053522E-2</v>
      </c>
      <c r="I197" s="21">
        <v>-2.3292768766583816E-2</v>
      </c>
      <c r="J197" s="19">
        <v>36974</v>
      </c>
      <c r="K197" s="21">
        <v>7.239399037067118E-2</v>
      </c>
      <c r="L197" s="21">
        <v>6.1441434391736438E-2</v>
      </c>
      <c r="M197" s="19">
        <v>36974</v>
      </c>
      <c r="N197" s="21">
        <v>7.239399037067118E-2</v>
      </c>
      <c r="O197" s="21">
        <v>6.1441434391736438E-2</v>
      </c>
      <c r="P197" s="21">
        <v>-2.9210349824925208E-2</v>
      </c>
      <c r="R197" s="110"/>
      <c r="S197" s="111"/>
      <c r="U197" s="19">
        <v>114336</v>
      </c>
      <c r="V197" s="19">
        <v>115516</v>
      </c>
      <c r="X197" s="19">
        <v>35679.764713562065</v>
      </c>
      <c r="Y197" s="19">
        <v>35664.488277836528</v>
      </c>
      <c r="Z197" s="19">
        <v>38086.520590049564</v>
      </c>
      <c r="AA197" s="19">
        <v>121729.90607731104</v>
      </c>
    </row>
    <row r="198" spans="1:27" x14ac:dyDescent="0.2">
      <c r="A198" s="18" t="s">
        <v>399</v>
      </c>
      <c r="B198" s="18" t="s">
        <v>400</v>
      </c>
      <c r="D198" s="19">
        <v>47705</v>
      </c>
      <c r="E198" s="20">
        <v>0</v>
      </c>
      <c r="F198" s="20">
        <v>47705</v>
      </c>
      <c r="G198" s="21">
        <v>-8.2199561027995749E-2</v>
      </c>
      <c r="I198" s="21">
        <v>-7.427580971580483E-2</v>
      </c>
      <c r="J198" s="19">
        <v>51095</v>
      </c>
      <c r="K198" s="21">
        <v>7.1061733570904506E-2</v>
      </c>
      <c r="L198" s="21">
        <v>6.1440379105264675E-2</v>
      </c>
      <c r="M198" s="19">
        <v>51095</v>
      </c>
      <c r="N198" s="21">
        <v>7.1061733570904506E-2</v>
      </c>
      <c r="O198" s="21">
        <v>6.1440379105264675E-2</v>
      </c>
      <c r="P198" s="21">
        <v>-7.9885414345267414E-2</v>
      </c>
      <c r="R198" s="110"/>
      <c r="S198" s="111"/>
      <c r="U198" s="19">
        <v>146795</v>
      </c>
      <c r="V198" s="19">
        <v>148125</v>
      </c>
      <c r="X198" s="19">
        <v>51977.530162692754</v>
      </c>
      <c r="Y198" s="19">
        <v>51999.741660080042</v>
      </c>
      <c r="Z198" s="19">
        <v>55531.127097221222</v>
      </c>
      <c r="AA198" s="19">
        <v>177485.33552518886</v>
      </c>
    </row>
    <row r="199" spans="1:27" x14ac:dyDescent="0.2">
      <c r="A199" s="18" t="s">
        <v>401</v>
      </c>
      <c r="B199" s="18" t="s">
        <v>402</v>
      </c>
      <c r="D199" s="19">
        <v>145630</v>
      </c>
      <c r="E199" s="20">
        <v>0</v>
      </c>
      <c r="F199" s="20">
        <v>145630</v>
      </c>
      <c r="G199" s="21">
        <v>-1.4375655041040991E-2</v>
      </c>
      <c r="I199" s="21">
        <v>-5.0815139736799519E-3</v>
      </c>
      <c r="J199" s="19">
        <v>155709</v>
      </c>
      <c r="K199" s="21">
        <v>6.9209640870699696E-2</v>
      </c>
      <c r="L199" s="21">
        <v>6.1443676275619863E-2</v>
      </c>
      <c r="M199" s="19">
        <v>155709</v>
      </c>
      <c r="N199" s="21">
        <v>6.9209640870699696E-2</v>
      </c>
      <c r="O199" s="21">
        <v>6.1443676275619863E-2</v>
      </c>
      <c r="P199" s="21">
        <v>-1.1107343005570147E-2</v>
      </c>
      <c r="R199" s="110"/>
      <c r="S199" s="111"/>
      <c r="U199" s="19">
        <v>496486</v>
      </c>
      <c r="V199" s="19">
        <v>500119</v>
      </c>
      <c r="X199" s="19">
        <v>147754.06141785588</v>
      </c>
      <c r="Y199" s="19">
        <v>147444.73228027372</v>
      </c>
      <c r="Z199" s="19">
        <v>157457.93934121312</v>
      </c>
      <c r="AA199" s="19">
        <v>503257.84214955161</v>
      </c>
    </row>
    <row r="200" spans="1:27" ht="25.5" customHeight="1" x14ac:dyDescent="0.2">
      <c r="A200" s="22" t="s">
        <v>403</v>
      </c>
      <c r="B200" s="22" t="s">
        <v>404</v>
      </c>
      <c r="C200" s="54"/>
      <c r="D200" s="24">
        <v>559557</v>
      </c>
      <c r="E200" s="25">
        <v>0</v>
      </c>
      <c r="F200" s="25">
        <v>559557</v>
      </c>
      <c r="G200" s="26">
        <v>-4.8163785875860565E-2</v>
      </c>
      <c r="H200" s="23"/>
      <c r="I200" s="26">
        <v>-3.9208326870530885E-2</v>
      </c>
      <c r="J200" s="24">
        <v>598777</v>
      </c>
      <c r="K200" s="26">
        <v>7.0091161400893887E-2</v>
      </c>
      <c r="L200" s="26">
        <v>6.1431550077053476E-2</v>
      </c>
      <c r="M200" s="24">
        <v>598777</v>
      </c>
      <c r="N200" s="26">
        <v>7.0091161400893887E-2</v>
      </c>
      <c r="O200" s="26">
        <v>6.1431550077053476E-2</v>
      </c>
      <c r="P200" s="26">
        <v>-4.5038373096490059E-2</v>
      </c>
      <c r="Q200" s="23"/>
      <c r="R200" s="109"/>
      <c r="S200" s="112"/>
      <c r="T200" s="23"/>
      <c r="U200" s="24">
        <v>1901573</v>
      </c>
      <c r="V200" s="24">
        <v>1917087</v>
      </c>
      <c r="W200" s="23"/>
      <c r="X200" s="24">
        <v>587871.09767082473</v>
      </c>
      <c r="Y200" s="24">
        <v>587142.99931380374</v>
      </c>
      <c r="Z200" s="24">
        <v>627016.81735794072</v>
      </c>
      <c r="AA200" s="24">
        <f>SUM(AA192:AA199)</f>
        <v>2004034.4222417008</v>
      </c>
    </row>
    <row r="201" spans="1:27" x14ac:dyDescent="0.2">
      <c r="A201" s="18" t="s">
        <v>405</v>
      </c>
      <c r="B201" s="18" t="s">
        <v>406</v>
      </c>
      <c r="D201" s="19">
        <v>95822</v>
      </c>
      <c r="E201" s="20">
        <v>0</v>
      </c>
      <c r="F201" s="20">
        <v>95822</v>
      </c>
      <c r="G201" s="21">
        <v>7.1518376570580688E-2</v>
      </c>
      <c r="I201" s="21">
        <v>7.7841066851729535E-2</v>
      </c>
      <c r="J201" s="19">
        <v>102299</v>
      </c>
      <c r="K201" s="21">
        <v>6.759408069128181E-2</v>
      </c>
      <c r="L201" s="21">
        <v>6.1440697236777142E-2</v>
      </c>
      <c r="M201" s="19">
        <v>102299</v>
      </c>
      <c r="N201" s="21">
        <v>6.759408069128181E-2</v>
      </c>
      <c r="O201" s="21">
        <v>6.1440697236777142E-2</v>
      </c>
      <c r="P201" s="21">
        <v>7.1310001701260228E-2</v>
      </c>
      <c r="R201" s="110"/>
      <c r="S201" s="111"/>
      <c r="U201" s="19">
        <v>319713</v>
      </c>
      <c r="V201" s="19">
        <v>321566</v>
      </c>
      <c r="X201" s="19">
        <v>89426.371115239788</v>
      </c>
      <c r="Y201" s="19">
        <v>89417.171243771547</v>
      </c>
      <c r="Z201" s="19">
        <v>95489.634034543953</v>
      </c>
      <c r="AA201" s="19">
        <v>305198.37470841839</v>
      </c>
    </row>
    <row r="202" spans="1:27" x14ac:dyDescent="0.2">
      <c r="A202" s="18" t="s">
        <v>407</v>
      </c>
      <c r="B202" s="18" t="s">
        <v>408</v>
      </c>
      <c r="D202" s="19">
        <v>149986</v>
      </c>
      <c r="E202" s="20">
        <v>0</v>
      </c>
      <c r="F202" s="20">
        <v>149986</v>
      </c>
      <c r="G202" s="21">
        <v>-3.2499745517650447E-2</v>
      </c>
      <c r="I202" s="21">
        <v>-2.4665065541674247E-2</v>
      </c>
      <c r="J202" s="19">
        <v>160482</v>
      </c>
      <c r="K202" s="21">
        <v>6.9979864787380164E-2</v>
      </c>
      <c r="L202" s="21">
        <v>6.1439147653547188E-2</v>
      </c>
      <c r="M202" s="19">
        <v>160482</v>
      </c>
      <c r="N202" s="21">
        <v>6.9979864787380164E-2</v>
      </c>
      <c r="O202" s="21">
        <v>6.1439147653547188E-2</v>
      </c>
      <c r="P202" s="21">
        <v>-3.0576420760710543E-2</v>
      </c>
      <c r="R202" s="110"/>
      <c r="S202" s="111"/>
      <c r="U202" s="19">
        <v>519346</v>
      </c>
      <c r="V202" s="19">
        <v>523525</v>
      </c>
      <c r="X202" s="19">
        <v>155024.24862952452</v>
      </c>
      <c r="Y202" s="19">
        <v>155016.32863991876</v>
      </c>
      <c r="Z202" s="19">
        <v>165543.73489236858</v>
      </c>
      <c r="AA202" s="19">
        <v>529101.18824033742</v>
      </c>
    </row>
    <row r="203" spans="1:27" x14ac:dyDescent="0.2">
      <c r="A203" s="18" t="s">
        <v>409</v>
      </c>
      <c r="B203" s="18" t="s">
        <v>410</v>
      </c>
      <c r="D203" s="19">
        <v>41284</v>
      </c>
      <c r="E203" s="20">
        <v>0</v>
      </c>
      <c r="F203" s="20">
        <v>41284</v>
      </c>
      <c r="G203" s="21">
        <v>5.9404754555753669E-2</v>
      </c>
      <c r="I203" s="21">
        <v>6.6410956773887975E-2</v>
      </c>
      <c r="J203" s="19">
        <v>44081</v>
      </c>
      <c r="K203" s="21">
        <v>6.7750218002131657E-2</v>
      </c>
      <c r="L203" s="21">
        <v>6.1430688386980625E-2</v>
      </c>
      <c r="M203" s="19">
        <v>44081</v>
      </c>
      <c r="N203" s="21">
        <v>6.7750218002131657E-2</v>
      </c>
      <c r="O203" s="21">
        <v>6.1430688386980625E-2</v>
      </c>
      <c r="P203" s="21">
        <v>5.9939156394024362E-2</v>
      </c>
      <c r="R203" s="110"/>
      <c r="S203" s="111"/>
      <c r="U203" s="19">
        <v>134316</v>
      </c>
      <c r="V203" s="19">
        <v>135116</v>
      </c>
      <c r="X203" s="19">
        <v>38969.052972876132</v>
      </c>
      <c r="Y203" s="19">
        <v>38943.519641140985</v>
      </c>
      <c r="Z203" s="19">
        <v>41588.236205902766</v>
      </c>
      <c r="AA203" s="19">
        <v>132921.8844051667</v>
      </c>
    </row>
    <row r="204" spans="1:27" x14ac:dyDescent="0.2">
      <c r="A204" s="18" t="s">
        <v>411</v>
      </c>
      <c r="B204" s="18" t="s">
        <v>412</v>
      </c>
      <c r="D204" s="19">
        <v>55239</v>
      </c>
      <c r="E204" s="20">
        <v>0</v>
      </c>
      <c r="F204" s="20">
        <v>55239</v>
      </c>
      <c r="G204" s="21">
        <v>3.1227896137869804E-2</v>
      </c>
      <c r="I204" s="21">
        <v>4.0323537214057126E-2</v>
      </c>
      <c r="J204" s="19">
        <v>59060</v>
      </c>
      <c r="K204" s="21">
        <v>6.9172142870073783E-2</v>
      </c>
      <c r="L204" s="21">
        <v>6.1439036546153236E-2</v>
      </c>
      <c r="M204" s="19">
        <v>59060</v>
      </c>
      <c r="N204" s="21">
        <v>6.9172142870073783E-2</v>
      </c>
      <c r="O204" s="21">
        <v>6.1439036546153236E-2</v>
      </c>
      <c r="P204" s="21">
        <v>3.4018187819368384E-2</v>
      </c>
      <c r="R204" s="110"/>
      <c r="S204" s="111"/>
      <c r="U204" s="19">
        <v>183940</v>
      </c>
      <c r="V204" s="19">
        <v>185280</v>
      </c>
      <c r="X204" s="19">
        <v>53566.239050436663</v>
      </c>
      <c r="Y204" s="19">
        <v>53484.749060649287</v>
      </c>
      <c r="Z204" s="19">
        <v>57116.983720132717</v>
      </c>
      <c r="AA204" s="19">
        <v>182553.95756701258</v>
      </c>
    </row>
    <row r="205" spans="1:27" x14ac:dyDescent="0.2">
      <c r="A205" s="18" t="s">
        <v>413</v>
      </c>
      <c r="B205" s="18" t="s">
        <v>414</v>
      </c>
      <c r="D205" s="19">
        <v>64498</v>
      </c>
      <c r="E205" s="20">
        <v>0</v>
      </c>
      <c r="F205" s="20">
        <v>64498</v>
      </c>
      <c r="G205" s="21">
        <v>4.0913474952185336E-2</v>
      </c>
      <c r="I205" s="21">
        <v>4.7867158693261525E-2</v>
      </c>
      <c r="J205" s="19">
        <v>69035</v>
      </c>
      <c r="K205" s="21">
        <v>7.0343266457874698E-2</v>
      </c>
      <c r="L205" s="21">
        <v>6.1448628631162405E-2</v>
      </c>
      <c r="M205" s="19">
        <v>69035</v>
      </c>
      <c r="N205" s="21">
        <v>7.0343266457874698E-2</v>
      </c>
      <c r="O205" s="21">
        <v>6.1448628631162405E-2</v>
      </c>
      <c r="P205" s="21">
        <v>4.1525499826633006E-2</v>
      </c>
      <c r="R205" s="110"/>
      <c r="S205" s="111"/>
      <c r="U205" s="19">
        <v>198129</v>
      </c>
      <c r="V205" s="19">
        <v>199789</v>
      </c>
      <c r="X205" s="19">
        <v>61962.883132973882</v>
      </c>
      <c r="Y205" s="19">
        <v>62067.480948357988</v>
      </c>
      <c r="Z205" s="19">
        <v>66282.582626629126</v>
      </c>
      <c r="AA205" s="19">
        <v>211848.50788940684</v>
      </c>
    </row>
    <row r="206" spans="1:27" x14ac:dyDescent="0.2">
      <c r="A206" s="18" t="s">
        <v>415</v>
      </c>
      <c r="B206" s="18" t="s">
        <v>416</v>
      </c>
      <c r="D206" s="19">
        <v>53023</v>
      </c>
      <c r="E206" s="20">
        <v>0</v>
      </c>
      <c r="F206" s="20">
        <v>53023</v>
      </c>
      <c r="G206" s="21">
        <v>-4.45833642758523E-2</v>
      </c>
      <c r="I206" s="21">
        <v>-3.8730139495024241E-2</v>
      </c>
      <c r="J206" s="19">
        <v>56653</v>
      </c>
      <c r="K206" s="21">
        <v>6.8460856609395826E-2</v>
      </c>
      <c r="L206" s="21">
        <v>6.1450704420611402E-2</v>
      </c>
      <c r="M206" s="19">
        <v>56653</v>
      </c>
      <c r="N206" s="21">
        <v>6.8460856609395826E-2</v>
      </c>
      <c r="O206" s="21">
        <v>6.1450704420611402E-2</v>
      </c>
      <c r="P206" s="21">
        <v>-4.454584575392595E-2</v>
      </c>
      <c r="R206" s="110"/>
      <c r="S206" s="111"/>
      <c r="U206" s="19">
        <v>189923</v>
      </c>
      <c r="V206" s="19">
        <v>191178</v>
      </c>
      <c r="X206" s="19">
        <v>55497.254304988935</v>
      </c>
      <c r="Y206" s="19">
        <v>55523.617931098088</v>
      </c>
      <c r="Z206" s="19">
        <v>59294.315429193484</v>
      </c>
      <c r="AA206" s="19">
        <v>189513.01763175274</v>
      </c>
    </row>
    <row r="207" spans="1:27" x14ac:dyDescent="0.2">
      <c r="A207" s="18" t="s">
        <v>417</v>
      </c>
      <c r="B207" s="18" t="s">
        <v>418</v>
      </c>
      <c r="D207" s="19">
        <v>49954</v>
      </c>
      <c r="E207" s="20">
        <v>0</v>
      </c>
      <c r="F207" s="20">
        <v>49954</v>
      </c>
      <c r="G207" s="21">
        <v>4.676735938052401E-2</v>
      </c>
      <c r="I207" s="21">
        <v>5.5578733084762799E-2</v>
      </c>
      <c r="J207" s="19">
        <v>53472</v>
      </c>
      <c r="K207" s="21">
        <v>7.0424790807543047E-2</v>
      </c>
      <c r="L207" s="21">
        <v>6.1434146053414906E-2</v>
      </c>
      <c r="M207" s="19">
        <v>53472</v>
      </c>
      <c r="N207" s="21">
        <v>7.0424790807543047E-2</v>
      </c>
      <c r="O207" s="21">
        <v>6.1434146053414906E-2</v>
      </c>
      <c r="P207" s="21">
        <v>4.9176088689545372E-2</v>
      </c>
      <c r="R207" s="110"/>
      <c r="S207" s="111"/>
      <c r="U207" s="19">
        <v>171932</v>
      </c>
      <c r="V207" s="19">
        <v>173388</v>
      </c>
      <c r="X207" s="19">
        <v>47722.16056637717</v>
      </c>
      <c r="Y207" s="19">
        <v>47724.648862231326</v>
      </c>
      <c r="Z207" s="19">
        <v>50965.705925292532</v>
      </c>
      <c r="AA207" s="19">
        <v>162893.60380876</v>
      </c>
    </row>
    <row r="208" spans="1:27" x14ac:dyDescent="0.2">
      <c r="A208" s="18" t="s">
        <v>419</v>
      </c>
      <c r="B208" s="18" t="s">
        <v>420</v>
      </c>
      <c r="D208" s="19">
        <v>68009</v>
      </c>
      <c r="E208" s="20">
        <v>0</v>
      </c>
      <c r="F208" s="20">
        <v>68009</v>
      </c>
      <c r="G208" s="21">
        <v>5.3406196919640658E-2</v>
      </c>
      <c r="I208" s="21">
        <v>6.1531228622998979E-2</v>
      </c>
      <c r="J208" s="19">
        <v>72781</v>
      </c>
      <c r="K208" s="21">
        <v>7.0167183755091234E-2</v>
      </c>
      <c r="L208" s="21">
        <v>6.1444408228200631E-2</v>
      </c>
      <c r="M208" s="19">
        <v>72781</v>
      </c>
      <c r="N208" s="21">
        <v>7.0167183755091234E-2</v>
      </c>
      <c r="O208" s="21">
        <v>6.1444408228200631E-2</v>
      </c>
      <c r="P208" s="21">
        <v>5.5102680050137076E-2</v>
      </c>
      <c r="R208" s="110"/>
      <c r="S208" s="111"/>
      <c r="U208" s="19">
        <v>242898</v>
      </c>
      <c r="V208" s="19">
        <v>244894</v>
      </c>
      <c r="X208" s="19">
        <v>64561.040364933498</v>
      </c>
      <c r="Y208" s="19">
        <v>64593.376930300059</v>
      </c>
      <c r="Z208" s="19">
        <v>68980.01623552083</v>
      </c>
      <c r="AA208" s="19">
        <v>220469.88717985206</v>
      </c>
    </row>
    <row r="209" spans="1:27" ht="25.5" customHeight="1" x14ac:dyDescent="0.2">
      <c r="A209" s="22" t="s">
        <v>421</v>
      </c>
      <c r="B209" s="22" t="s">
        <v>422</v>
      </c>
      <c r="C209" s="54"/>
      <c r="D209" s="24">
        <v>577815</v>
      </c>
      <c r="E209" s="25">
        <v>0</v>
      </c>
      <c r="F209" s="25">
        <v>577815</v>
      </c>
      <c r="G209" s="26">
        <v>1.9560927656306459E-2</v>
      </c>
      <c r="H209" s="23"/>
      <c r="I209" s="26">
        <v>2.7047683274222356E-2</v>
      </c>
      <c r="J209" s="24">
        <v>617863</v>
      </c>
      <c r="K209" s="26">
        <v>6.930938103026052E-2</v>
      </c>
      <c r="L209" s="26">
        <v>6.1436560913599836E-2</v>
      </c>
      <c r="M209" s="24">
        <v>617863</v>
      </c>
      <c r="N209" s="26">
        <v>6.930938103026052E-2</v>
      </c>
      <c r="O209" s="26">
        <v>6.1436560913599836E-2</v>
      </c>
      <c r="P209" s="26">
        <v>2.0820417270400737E-2</v>
      </c>
      <c r="Q209" s="23"/>
      <c r="R209" s="109"/>
      <c r="S209" s="112"/>
      <c r="T209" s="23"/>
      <c r="U209" s="24">
        <v>1960197</v>
      </c>
      <c r="V209" s="24">
        <v>1974736</v>
      </c>
      <c r="W209" s="23"/>
      <c r="X209" s="24">
        <v>566729.25013735052</v>
      </c>
      <c r="Y209" s="24">
        <v>566770.89325746812</v>
      </c>
      <c r="Z209" s="24">
        <v>605261.20906958403</v>
      </c>
      <c r="AA209" s="24">
        <f>SUM(AA201:AA208)</f>
        <v>1934500.4214307065</v>
      </c>
    </row>
    <row r="210" spans="1:27" x14ac:dyDescent="0.2">
      <c r="A210" s="18" t="s">
        <v>423</v>
      </c>
      <c r="B210" s="18" t="s">
        <v>521</v>
      </c>
      <c r="D210" s="19">
        <v>118689</v>
      </c>
      <c r="E210" s="20">
        <v>0</v>
      </c>
      <c r="F210" s="20">
        <v>118689</v>
      </c>
      <c r="G210" s="21">
        <v>2.3018127404730304E-3</v>
      </c>
      <c r="I210" s="21">
        <v>8.3995842633606266E-3</v>
      </c>
      <c r="J210" s="19">
        <v>126644</v>
      </c>
      <c r="K210" s="21">
        <v>6.7023902804809188E-2</v>
      </c>
      <c r="L210" s="21">
        <v>6.1443644551120391E-2</v>
      </c>
      <c r="M210" s="19">
        <v>126644</v>
      </c>
      <c r="N210" s="21">
        <v>6.7023902804809188E-2</v>
      </c>
      <c r="O210" s="21">
        <v>6.1443644551120391E-2</v>
      </c>
      <c r="P210" s="21">
        <v>2.2920755776814072E-3</v>
      </c>
      <c r="R210" s="110"/>
      <c r="S210" s="111"/>
      <c r="U210" s="19">
        <v>462630</v>
      </c>
      <c r="V210" s="19">
        <v>465063</v>
      </c>
      <c r="X210" s="19">
        <v>118416.42755836484</v>
      </c>
      <c r="Y210" s="19">
        <v>118319.14429492124</v>
      </c>
      <c r="Z210" s="19">
        <v>126354.38619726434</v>
      </c>
      <c r="AA210" s="19">
        <v>403846.48757512704</v>
      </c>
    </row>
    <row r="211" spans="1:27" x14ac:dyDescent="0.2">
      <c r="A211" s="18" t="s">
        <v>425</v>
      </c>
      <c r="B211" s="18" t="s">
        <v>426</v>
      </c>
      <c r="D211" s="19">
        <v>54515</v>
      </c>
      <c r="E211" s="20">
        <v>0</v>
      </c>
      <c r="F211" s="20">
        <v>54515</v>
      </c>
      <c r="G211" s="21">
        <v>-7.3025179016259489E-2</v>
      </c>
      <c r="I211" s="21">
        <v>-6.8330556669384146E-2</v>
      </c>
      <c r="J211" s="19">
        <v>58000</v>
      </c>
      <c r="K211" s="21">
        <v>6.392735944235528E-2</v>
      </c>
      <c r="L211" s="21">
        <v>6.1449963134461827E-2</v>
      </c>
      <c r="M211" s="19">
        <v>58000</v>
      </c>
      <c r="N211" s="21">
        <v>6.392735944235528E-2</v>
      </c>
      <c r="O211" s="21">
        <v>6.1449963134461827E-2</v>
      </c>
      <c r="P211" s="21">
        <v>-7.3967826391834746E-2</v>
      </c>
      <c r="R211" s="110"/>
      <c r="S211" s="111"/>
      <c r="U211" s="19">
        <v>227991</v>
      </c>
      <c r="V211" s="19">
        <v>228523</v>
      </c>
      <c r="X211" s="19">
        <v>58809.580115829507</v>
      </c>
      <c r="Y211" s="19">
        <v>58649.810797092134</v>
      </c>
      <c r="Z211" s="19">
        <v>62632.813041484791</v>
      </c>
      <c r="AA211" s="19">
        <v>200183.32813760982</v>
      </c>
    </row>
    <row r="212" spans="1:27" x14ac:dyDescent="0.2">
      <c r="A212" s="18" t="s">
        <v>427</v>
      </c>
      <c r="B212" s="18" t="s">
        <v>428</v>
      </c>
      <c r="D212" s="19">
        <v>28631</v>
      </c>
      <c r="E212" s="20">
        <v>0</v>
      </c>
      <c r="F212" s="20">
        <v>28631</v>
      </c>
      <c r="G212" s="21">
        <v>-2.2272048429906266E-2</v>
      </c>
      <c r="I212" s="21">
        <v>-1.5809590726969636E-2</v>
      </c>
      <c r="J212" s="19">
        <v>30506</v>
      </c>
      <c r="K212" s="21">
        <v>6.5488456568055575E-2</v>
      </c>
      <c r="L212" s="21">
        <v>6.1425124120827901E-2</v>
      </c>
      <c r="M212" s="19">
        <v>30506</v>
      </c>
      <c r="N212" s="21">
        <v>6.5488456568055575E-2</v>
      </c>
      <c r="O212" s="21">
        <v>6.1425124120827901E-2</v>
      </c>
      <c r="P212" s="21">
        <v>-2.178754174682429E-2</v>
      </c>
      <c r="R212" s="110"/>
      <c r="S212" s="111"/>
      <c r="U212" s="19">
        <v>97135</v>
      </c>
      <c r="V212" s="19">
        <v>97507</v>
      </c>
      <c r="X212" s="19">
        <v>29283.196776795259</v>
      </c>
      <c r="Y212" s="19">
        <v>29202.28089305793</v>
      </c>
      <c r="Z212" s="19">
        <v>31185.454389402799</v>
      </c>
      <c r="AA212" s="19">
        <v>99673.122537532632</v>
      </c>
    </row>
    <row r="213" spans="1:27" ht="25.5" customHeight="1" x14ac:dyDescent="0.2">
      <c r="A213" s="22" t="s">
        <v>429</v>
      </c>
      <c r="B213" s="22" t="s">
        <v>430</v>
      </c>
      <c r="C213" s="54"/>
      <c r="D213" s="24">
        <v>201835</v>
      </c>
      <c r="E213" s="25">
        <v>0</v>
      </c>
      <c r="F213" s="25">
        <v>201835</v>
      </c>
      <c r="G213" s="26">
        <v>-2.2634363748657682E-2</v>
      </c>
      <c r="H213" s="23"/>
      <c r="I213" s="26">
        <v>-1.6886297820810747E-2</v>
      </c>
      <c r="J213" s="24">
        <v>215150</v>
      </c>
      <c r="K213" s="26">
        <v>6.5969727747912987E-2</v>
      </c>
      <c r="L213" s="26">
        <v>6.1474405376334529E-2</v>
      </c>
      <c r="M213" s="24">
        <v>215150</v>
      </c>
      <c r="N213" s="26">
        <v>6.5969727747912987E-2</v>
      </c>
      <c r="O213" s="26">
        <v>6.1474405376334529E-2</v>
      </c>
      <c r="P213" s="26">
        <v>-2.2812340885143056E-2</v>
      </c>
      <c r="Q213" s="23"/>
      <c r="R213" s="109"/>
      <c r="S213" s="112"/>
      <c r="T213" s="23"/>
      <c r="U213" s="24">
        <v>787757</v>
      </c>
      <c r="V213" s="24">
        <v>791093</v>
      </c>
      <c r="W213" s="23"/>
      <c r="X213" s="24">
        <v>206509.20445098961</v>
      </c>
      <c r="Y213" s="24">
        <v>206171.23598507131</v>
      </c>
      <c r="Z213" s="24">
        <v>220172.65362815192</v>
      </c>
      <c r="AA213" s="24">
        <f>SUM(AA210:AA212)</f>
        <v>703702.93825026951</v>
      </c>
    </row>
    <row r="214" spans="1:27" x14ac:dyDescent="0.2">
      <c r="A214" s="18" t="s">
        <v>431</v>
      </c>
      <c r="B214" s="18" t="s">
        <v>432</v>
      </c>
      <c r="D214" s="19">
        <v>54533</v>
      </c>
      <c r="E214" s="20">
        <v>0</v>
      </c>
      <c r="F214" s="20">
        <v>54533</v>
      </c>
      <c r="G214" s="21">
        <v>7.5639068564542056E-2</v>
      </c>
      <c r="I214" s="21">
        <v>8.5453760746479146E-2</v>
      </c>
      <c r="J214" s="19">
        <v>58168</v>
      </c>
      <c r="K214" s="21">
        <v>6.6656886655786396E-2</v>
      </c>
      <c r="L214" s="21">
        <v>6.1444195872331964E-2</v>
      </c>
      <c r="M214" s="19">
        <v>58168</v>
      </c>
      <c r="N214" s="21">
        <v>6.6656886655786396E-2</v>
      </c>
      <c r="O214" s="21">
        <v>6.1444195872331964E-2</v>
      </c>
      <c r="P214" s="21">
        <v>7.8880123380278278E-2</v>
      </c>
      <c r="R214" s="110"/>
      <c r="S214" s="111"/>
      <c r="U214" s="19">
        <v>226834</v>
      </c>
      <c r="V214" s="19">
        <v>227948</v>
      </c>
      <c r="X214" s="19">
        <v>50698.232886590093</v>
      </c>
      <c r="Y214" s="19">
        <v>50486.543394835564</v>
      </c>
      <c r="Z214" s="19">
        <v>53915.165123027517</v>
      </c>
      <c r="AA214" s="19">
        <v>172320.49252310855</v>
      </c>
    </row>
    <row r="215" spans="1:27" x14ac:dyDescent="0.2">
      <c r="A215" s="18" t="s">
        <v>433</v>
      </c>
      <c r="B215" s="18" t="s">
        <v>434</v>
      </c>
      <c r="D215" s="19">
        <v>101787</v>
      </c>
      <c r="E215" s="20">
        <v>0</v>
      </c>
      <c r="F215" s="20">
        <v>101787</v>
      </c>
      <c r="G215" s="21">
        <v>6.5931656924754334E-2</v>
      </c>
      <c r="I215" s="21">
        <v>7.4520530345213887E-2</v>
      </c>
      <c r="J215" s="19">
        <v>108586</v>
      </c>
      <c r="K215" s="21">
        <v>6.6796349239097275E-2</v>
      </c>
      <c r="L215" s="21">
        <v>6.1446455069012806E-2</v>
      </c>
      <c r="M215" s="19">
        <v>108586</v>
      </c>
      <c r="N215" s="21">
        <v>6.6796349239097275E-2</v>
      </c>
      <c r="O215" s="21">
        <v>6.1446455069012806E-2</v>
      </c>
      <c r="P215" s="21">
        <v>6.8015379103680162E-2</v>
      </c>
      <c r="R215" s="110"/>
      <c r="S215" s="111"/>
      <c r="U215" s="19">
        <v>374093</v>
      </c>
      <c r="V215" s="19">
        <v>375978</v>
      </c>
      <c r="X215" s="19">
        <v>95491.112716980962</v>
      </c>
      <c r="Y215" s="19">
        <v>95205.278221291039</v>
      </c>
      <c r="Z215" s="19">
        <v>101670.8205935476</v>
      </c>
      <c r="AA215" s="19">
        <v>324954.32110669429</v>
      </c>
    </row>
    <row r="216" spans="1:27" x14ac:dyDescent="0.2">
      <c r="A216" s="18" t="s">
        <v>435</v>
      </c>
      <c r="B216" s="18" t="s">
        <v>436</v>
      </c>
      <c r="D216" s="19">
        <v>82029</v>
      </c>
      <c r="E216" s="20">
        <v>0</v>
      </c>
      <c r="F216" s="20">
        <v>82029</v>
      </c>
      <c r="G216" s="21">
        <v>-2.8309479079588362E-2</v>
      </c>
      <c r="I216" s="21">
        <v>-1.9211958384839356E-2</v>
      </c>
      <c r="J216" s="19">
        <v>87609</v>
      </c>
      <c r="K216" s="21">
        <v>6.8024722963829776E-2</v>
      </c>
      <c r="L216" s="21">
        <v>6.144233473591898E-2</v>
      </c>
      <c r="M216" s="19">
        <v>87609</v>
      </c>
      <c r="N216" s="21">
        <v>6.8024722963829776E-2</v>
      </c>
      <c r="O216" s="21">
        <v>6.144233473591898E-2</v>
      </c>
      <c r="P216" s="21">
        <v>-2.5153436978449628E-2</v>
      </c>
      <c r="R216" s="110"/>
      <c r="S216" s="111"/>
      <c r="U216" s="19">
        <v>309494</v>
      </c>
      <c r="V216" s="19">
        <v>311413</v>
      </c>
      <c r="X216" s="19">
        <v>84418.853774862291</v>
      </c>
      <c r="Y216" s="19">
        <v>84154.463580976095</v>
      </c>
      <c r="Z216" s="19">
        <v>89869.527496157651</v>
      </c>
      <c r="AA216" s="19">
        <v>287235.71940508822</v>
      </c>
    </row>
    <row r="217" spans="1:27" ht="25.5" customHeight="1" x14ac:dyDescent="0.2">
      <c r="A217" s="22" t="s">
        <v>437</v>
      </c>
      <c r="B217" s="22" t="s">
        <v>438</v>
      </c>
      <c r="C217" s="54"/>
      <c r="D217" s="24">
        <v>238349</v>
      </c>
      <c r="E217" s="25">
        <v>0</v>
      </c>
      <c r="F217" s="25">
        <v>238349</v>
      </c>
      <c r="G217" s="26">
        <v>3.3566892428069428E-2</v>
      </c>
      <c r="H217" s="23"/>
      <c r="I217" s="26">
        <v>4.2595635645499952E-2</v>
      </c>
      <c r="J217" s="24">
        <v>254363</v>
      </c>
      <c r="K217" s="26">
        <v>6.7187191890882625E-2</v>
      </c>
      <c r="L217" s="26">
        <v>6.1452457432872087E-2</v>
      </c>
      <c r="M217" s="24">
        <v>254363</v>
      </c>
      <c r="N217" s="26">
        <v>6.7187191890882625E-2</v>
      </c>
      <c r="O217" s="26">
        <v>6.1452457432872087E-2</v>
      </c>
      <c r="P217" s="26">
        <v>3.6289617905413518E-2</v>
      </c>
      <c r="Q217" s="23"/>
      <c r="R217" s="109"/>
      <c r="S217" s="112"/>
      <c r="T217" s="23"/>
      <c r="U217" s="24">
        <v>910420</v>
      </c>
      <c r="V217" s="24">
        <v>915339</v>
      </c>
      <c r="W217" s="23"/>
      <c r="X217" s="24">
        <v>230608.19937843335</v>
      </c>
      <c r="Y217" s="24">
        <v>229846.2851971027</v>
      </c>
      <c r="Z217" s="24">
        <v>245455.51321273277</v>
      </c>
      <c r="AA217" s="24">
        <f>SUM(AA214:AA216)</f>
        <v>784510.53303489112</v>
      </c>
    </row>
    <row r="218" spans="1:27" x14ac:dyDescent="0.2">
      <c r="A218" s="18" t="s">
        <v>439</v>
      </c>
      <c r="B218" s="18" t="s">
        <v>440</v>
      </c>
      <c r="D218" s="19">
        <v>57739</v>
      </c>
      <c r="E218" s="20">
        <v>0</v>
      </c>
      <c r="F218" s="20">
        <v>57739</v>
      </c>
      <c r="G218" s="21">
        <v>9.5044982788458077E-2</v>
      </c>
      <c r="I218" s="21">
        <v>0.10041054168457908</v>
      </c>
      <c r="J218" s="19">
        <v>61599</v>
      </c>
      <c r="K218" s="21">
        <v>6.6852560660905169E-2</v>
      </c>
      <c r="L218" s="21">
        <v>6.1445376351858982E-2</v>
      </c>
      <c r="M218" s="19">
        <v>61599</v>
      </c>
      <c r="N218" s="21">
        <v>6.6852560660905169E-2</v>
      </c>
      <c r="O218" s="21">
        <v>6.1445376351858982E-2</v>
      </c>
      <c r="P218" s="21">
        <v>9.3747540674266716E-2</v>
      </c>
      <c r="R218" s="110"/>
      <c r="S218" s="111"/>
      <c r="U218" s="19">
        <v>205879</v>
      </c>
      <c r="V218" s="19">
        <v>206927</v>
      </c>
      <c r="X218" s="19">
        <v>52727.514309934137</v>
      </c>
      <c r="Y218" s="19">
        <v>52737.710285387126</v>
      </c>
      <c r="Z218" s="19">
        <v>56319.212349520654</v>
      </c>
      <c r="AA218" s="19">
        <v>180004.16744412208</v>
      </c>
    </row>
    <row r="219" spans="1:27" x14ac:dyDescent="0.2">
      <c r="A219" s="18" t="s">
        <v>441</v>
      </c>
      <c r="B219" s="18" t="s">
        <v>442</v>
      </c>
      <c r="D219" s="19">
        <v>36866</v>
      </c>
      <c r="E219" s="20">
        <v>0</v>
      </c>
      <c r="F219" s="20">
        <v>36866</v>
      </c>
      <c r="G219" s="21">
        <v>-9.1552211797971683E-3</v>
      </c>
      <c r="I219" s="21">
        <v>-5.6062914885040005E-3</v>
      </c>
      <c r="J219" s="19">
        <v>39281</v>
      </c>
      <c r="K219" s="21">
        <v>6.5507513698258579E-2</v>
      </c>
      <c r="L219" s="21">
        <v>6.1454837821766528E-2</v>
      </c>
      <c r="M219" s="19">
        <v>39281</v>
      </c>
      <c r="N219" s="21">
        <v>6.5507513698258579E-2</v>
      </c>
      <c r="O219" s="21">
        <v>6.1454837821766528E-2</v>
      </c>
      <c r="P219" s="21">
        <v>-1.1618548994385303E-2</v>
      </c>
      <c r="R219" s="110"/>
      <c r="S219" s="111"/>
      <c r="U219" s="19">
        <v>145043</v>
      </c>
      <c r="V219" s="19">
        <v>145597</v>
      </c>
      <c r="X219" s="19">
        <v>37206.634972529486</v>
      </c>
      <c r="Y219" s="19">
        <v>37215.396181465141</v>
      </c>
      <c r="Z219" s="19">
        <v>39742.753124346986</v>
      </c>
      <c r="AA219" s="19">
        <v>127023.45948462558</v>
      </c>
    </row>
    <row r="220" spans="1:27" x14ac:dyDescent="0.2">
      <c r="A220" s="18" t="s">
        <v>443</v>
      </c>
      <c r="B220" s="18" t="s">
        <v>444</v>
      </c>
      <c r="D220" s="19">
        <v>56689</v>
      </c>
      <c r="E220" s="20">
        <v>0</v>
      </c>
      <c r="F220" s="20">
        <v>56689</v>
      </c>
      <c r="G220" s="21">
        <v>6.7483380272370663E-3</v>
      </c>
      <c r="I220" s="21">
        <v>1.2041826632248842E-2</v>
      </c>
      <c r="J220" s="19">
        <v>60476</v>
      </c>
      <c r="K220" s="21">
        <v>6.680308349062436E-2</v>
      </c>
      <c r="L220" s="21">
        <v>6.1444037236014548E-2</v>
      </c>
      <c r="M220" s="19">
        <v>60476</v>
      </c>
      <c r="N220" s="21">
        <v>6.680308349062436E-2</v>
      </c>
      <c r="O220" s="21">
        <v>6.1444037236014548E-2</v>
      </c>
      <c r="P220" s="21">
        <v>5.9126303531207292E-3</v>
      </c>
      <c r="R220" s="110"/>
      <c r="S220" s="111"/>
      <c r="U220" s="19">
        <v>227383</v>
      </c>
      <c r="V220" s="19">
        <v>228531</v>
      </c>
      <c r="X220" s="19">
        <v>56309.007781512031</v>
      </c>
      <c r="Y220" s="19">
        <v>56297.290682944425</v>
      </c>
      <c r="Z220" s="19">
        <v>60120.52953224197</v>
      </c>
      <c r="AA220" s="19">
        <v>192153.71474993788</v>
      </c>
    </row>
    <row r="221" spans="1:27" x14ac:dyDescent="0.2">
      <c r="A221" s="18" t="s">
        <v>445</v>
      </c>
      <c r="B221" s="18" t="s">
        <v>446</v>
      </c>
      <c r="D221" s="19">
        <v>63645</v>
      </c>
      <c r="E221" s="20">
        <v>0</v>
      </c>
      <c r="F221" s="20">
        <v>63645</v>
      </c>
      <c r="G221" s="21">
        <v>2.063446598302443E-2</v>
      </c>
      <c r="I221" s="21">
        <v>2.6026391474568866E-2</v>
      </c>
      <c r="J221" s="19">
        <v>67851</v>
      </c>
      <c r="K221" s="21">
        <v>6.6085316992693821E-2</v>
      </c>
      <c r="L221" s="21">
        <v>6.1434596530185681E-2</v>
      </c>
      <c r="M221" s="19">
        <v>67851</v>
      </c>
      <c r="N221" s="21">
        <v>6.6085316992693821E-2</v>
      </c>
      <c r="O221" s="21">
        <v>6.1434596530185681E-2</v>
      </c>
      <c r="P221" s="21">
        <v>1.9803430500134001E-2</v>
      </c>
      <c r="R221" s="110"/>
      <c r="S221" s="111"/>
      <c r="U221" s="19">
        <v>231311</v>
      </c>
      <c r="V221" s="19">
        <v>232325</v>
      </c>
      <c r="X221" s="19">
        <v>62358.270390859572</v>
      </c>
      <c r="Y221" s="19">
        <v>62302.357701117922</v>
      </c>
      <c r="Z221" s="19">
        <v>66533.410234484487</v>
      </c>
      <c r="AA221" s="19">
        <v>212650.18839665188</v>
      </c>
    </row>
    <row r="222" spans="1:27" x14ac:dyDescent="0.2">
      <c r="A222" s="18" t="s">
        <v>447</v>
      </c>
      <c r="B222" s="18" t="s">
        <v>448</v>
      </c>
      <c r="D222" s="19">
        <v>61436</v>
      </c>
      <c r="E222" s="20">
        <v>0</v>
      </c>
      <c r="F222" s="20">
        <v>61436</v>
      </c>
      <c r="G222" s="21">
        <v>8.0504815497769666E-2</v>
      </c>
      <c r="I222" s="21">
        <v>8.6975116508208883E-2</v>
      </c>
      <c r="J222" s="19">
        <v>65537</v>
      </c>
      <c r="K222" s="21">
        <v>6.6752392733901988E-2</v>
      </c>
      <c r="L222" s="21">
        <v>6.1441877448757509E-2</v>
      </c>
      <c r="M222" s="19">
        <v>65537</v>
      </c>
      <c r="N222" s="21">
        <v>6.6752392733901988E-2</v>
      </c>
      <c r="O222" s="21">
        <v>6.1441877448757509E-2</v>
      </c>
      <c r="P222" s="21">
        <v>8.0389905819907348E-2</v>
      </c>
      <c r="R222" s="110"/>
      <c r="S222" s="111"/>
      <c r="U222" s="19">
        <v>216375</v>
      </c>
      <c r="V222" s="19">
        <v>217457</v>
      </c>
      <c r="X222" s="19">
        <v>56858.608234612548</v>
      </c>
      <c r="Y222" s="19">
        <v>56802.929898632407</v>
      </c>
      <c r="Z222" s="19">
        <v>60660.507513964607</v>
      </c>
      <c r="AA222" s="19">
        <v>193879.56074428384</v>
      </c>
    </row>
    <row r="223" spans="1:27" x14ac:dyDescent="0.2">
      <c r="A223" s="18" t="s">
        <v>449</v>
      </c>
      <c r="B223" s="18" t="s">
        <v>450</v>
      </c>
      <c r="D223" s="19">
        <v>91490</v>
      </c>
      <c r="E223" s="20">
        <v>0</v>
      </c>
      <c r="F223" s="20">
        <v>91490</v>
      </c>
      <c r="G223" s="21">
        <v>0.1069339122209263</v>
      </c>
      <c r="I223" s="21">
        <v>0.11205200497404388</v>
      </c>
      <c r="J223" s="19">
        <v>97607</v>
      </c>
      <c r="K223" s="21">
        <v>6.6859766094655049E-2</v>
      </c>
      <c r="L223" s="21">
        <v>6.1444265820160382E-2</v>
      </c>
      <c r="M223" s="19">
        <v>97607</v>
      </c>
      <c r="N223" s="21">
        <v>6.6859766094655049E-2</v>
      </c>
      <c r="O223" s="21">
        <v>6.1444265820160382E-2</v>
      </c>
      <c r="P223" s="21">
        <v>0.10531735830917577</v>
      </c>
      <c r="R223" s="110"/>
      <c r="S223" s="111"/>
      <c r="U223" s="19">
        <v>288342</v>
      </c>
      <c r="V223" s="19">
        <v>289813</v>
      </c>
      <c r="X223" s="19">
        <v>82651.727433697102</v>
      </c>
      <c r="Y223" s="19">
        <v>82691.081506215472</v>
      </c>
      <c r="Z223" s="19">
        <v>88306.764809440079</v>
      </c>
      <c r="AA223" s="19">
        <v>282240.90884933068</v>
      </c>
    </row>
    <row r="224" spans="1:27" x14ac:dyDescent="0.2">
      <c r="A224" s="18" t="s">
        <v>451</v>
      </c>
      <c r="B224" s="18" t="s">
        <v>452</v>
      </c>
      <c r="D224" s="19">
        <v>170976</v>
      </c>
      <c r="E224" s="20">
        <v>0</v>
      </c>
      <c r="F224" s="20">
        <v>170976</v>
      </c>
      <c r="G224" s="21">
        <v>7.5114548493007138E-2</v>
      </c>
      <c r="I224" s="21">
        <v>7.9918577857134077E-2</v>
      </c>
      <c r="J224" s="19">
        <v>182501</v>
      </c>
      <c r="K224" s="21">
        <v>6.7407121467340403E-2</v>
      </c>
      <c r="L224" s="21">
        <v>6.1444154721084221E-2</v>
      </c>
      <c r="M224" s="19">
        <v>182501</v>
      </c>
      <c r="N224" s="21">
        <v>6.7407121467340403E-2</v>
      </c>
      <c r="O224" s="21">
        <v>6.1444154721084221E-2</v>
      </c>
      <c r="P224" s="21">
        <v>7.3378420604401695E-2</v>
      </c>
      <c r="R224" s="110"/>
      <c r="S224" s="111"/>
      <c r="U224" s="19">
        <v>566415</v>
      </c>
      <c r="V224" s="19">
        <v>569597</v>
      </c>
      <c r="X224" s="19">
        <v>159030.49608961001</v>
      </c>
      <c r="Y224" s="19">
        <v>159212.47231661124</v>
      </c>
      <c r="Z224" s="19">
        <v>170024.84538233656</v>
      </c>
      <c r="AA224" s="19">
        <v>543423.45109383552</v>
      </c>
    </row>
    <row r="225" spans="1:27" ht="25.5" customHeight="1" x14ac:dyDescent="0.2">
      <c r="A225" s="22" t="s">
        <v>453</v>
      </c>
      <c r="B225" s="22" t="s">
        <v>454</v>
      </c>
      <c r="C225" s="54"/>
      <c r="D225" s="24">
        <v>538841</v>
      </c>
      <c r="E225" s="25">
        <v>0</v>
      </c>
      <c r="F225" s="25">
        <v>538841</v>
      </c>
      <c r="G225" s="26">
        <v>6.2504632992824494E-2</v>
      </c>
      <c r="H225" s="23"/>
      <c r="I225" s="26">
        <v>6.7625133227482426E-2</v>
      </c>
      <c r="J225" s="24">
        <v>574852</v>
      </c>
      <c r="K225" s="26">
        <v>6.6830475038091031E-2</v>
      </c>
      <c r="L225" s="26">
        <v>6.1468943652750019E-2</v>
      </c>
      <c r="M225" s="24">
        <v>574852</v>
      </c>
      <c r="N225" s="26">
        <v>6.6830475038091031E-2</v>
      </c>
      <c r="O225" s="26">
        <v>6.1468943652750019E-2</v>
      </c>
      <c r="P225" s="26">
        <v>6.1184209296726966E-2</v>
      </c>
      <c r="Q225" s="23"/>
      <c r="R225" s="109"/>
      <c r="S225" s="112"/>
      <c r="T225" s="23"/>
      <c r="U225" s="24">
        <v>1880748</v>
      </c>
      <c r="V225" s="24">
        <v>1890248</v>
      </c>
      <c r="W225" s="23"/>
      <c r="X225" s="24">
        <v>507142.2592127549</v>
      </c>
      <c r="Y225" s="24">
        <v>507259.23857237375</v>
      </c>
      <c r="Z225" s="24">
        <v>541708.02294633526</v>
      </c>
      <c r="AA225" s="24">
        <f>SUM(AA218:AA224)</f>
        <v>1731375.4507627874</v>
      </c>
    </row>
    <row r="226" spans="1:27" x14ac:dyDescent="0.2">
      <c r="A226" s="18" t="s">
        <v>455</v>
      </c>
      <c r="B226" s="18" t="s">
        <v>456</v>
      </c>
      <c r="D226" s="19">
        <v>126116</v>
      </c>
      <c r="E226" s="20">
        <v>0</v>
      </c>
      <c r="F226" s="20">
        <v>126116</v>
      </c>
      <c r="G226" s="21">
        <v>-7.5085281624956979E-3</v>
      </c>
      <c r="I226" s="21">
        <v>-2.4400106797938248E-3</v>
      </c>
      <c r="J226" s="19">
        <v>134586</v>
      </c>
      <c r="K226" s="21">
        <v>6.7160392020044979E-2</v>
      </c>
      <c r="L226" s="21">
        <v>6.1440977994593693E-2</v>
      </c>
      <c r="M226" s="19">
        <v>134586</v>
      </c>
      <c r="N226" s="21">
        <v>6.7160392020044979E-2</v>
      </c>
      <c r="O226" s="21">
        <v>6.1440977994593693E-2</v>
      </c>
      <c r="P226" s="21">
        <v>-8.4843587801055609E-3</v>
      </c>
      <c r="R226" s="110"/>
      <c r="S226" s="111"/>
      <c r="U226" s="19">
        <v>547396</v>
      </c>
      <c r="V226" s="19">
        <v>550346</v>
      </c>
      <c r="X226" s="19">
        <v>127070.10949576033</v>
      </c>
      <c r="Y226" s="19">
        <v>127105.69623040444</v>
      </c>
      <c r="Z226" s="19">
        <v>135737.64689623495</v>
      </c>
      <c r="AA226" s="19">
        <v>433836.71576843259</v>
      </c>
    </row>
    <row r="227" spans="1:27" x14ac:dyDescent="0.2">
      <c r="A227" s="18" t="s">
        <v>457</v>
      </c>
      <c r="B227" s="18" t="s">
        <v>458</v>
      </c>
      <c r="D227" s="19">
        <v>159172</v>
      </c>
      <c r="E227" s="20">
        <v>0</v>
      </c>
      <c r="F227" s="20">
        <v>159172</v>
      </c>
      <c r="G227" s="21">
        <v>8.3919777522331485E-2</v>
      </c>
      <c r="I227" s="21">
        <v>9.3399541572863454E-2</v>
      </c>
      <c r="J227" s="19">
        <v>170262</v>
      </c>
      <c r="K227" s="21">
        <v>6.9673058075540917E-2</v>
      </c>
      <c r="L227" s="21">
        <v>6.1442674902876693E-2</v>
      </c>
      <c r="M227" s="19">
        <v>170262</v>
      </c>
      <c r="N227" s="21">
        <v>6.9673058075540917E-2</v>
      </c>
      <c r="O227" s="21">
        <v>6.1442674902876693E-2</v>
      </c>
      <c r="P227" s="21">
        <v>8.6776226340228302E-2</v>
      </c>
      <c r="R227" s="110"/>
      <c r="S227" s="111"/>
      <c r="U227" s="19">
        <v>563793</v>
      </c>
      <c r="V227" s="19">
        <v>568164</v>
      </c>
      <c r="X227" s="19">
        <v>146848.50604335489</v>
      </c>
      <c r="Y227" s="19">
        <v>146704.11600848768</v>
      </c>
      <c r="Z227" s="19">
        <v>156667.02663653725</v>
      </c>
      <c r="AA227" s="19">
        <v>500729.97329295933</v>
      </c>
    </row>
    <row r="228" spans="1:27" x14ac:dyDescent="0.2">
      <c r="A228" s="18" t="s">
        <v>459</v>
      </c>
      <c r="B228" s="18" t="s">
        <v>460</v>
      </c>
      <c r="D228" s="19">
        <v>232350</v>
      </c>
      <c r="E228" s="20">
        <v>0</v>
      </c>
      <c r="F228" s="20">
        <v>232350</v>
      </c>
      <c r="G228" s="21">
        <v>8.5995021617294443E-2</v>
      </c>
      <c r="I228" s="21">
        <v>8.850774508408743E-2</v>
      </c>
      <c r="J228" s="19">
        <v>247426</v>
      </c>
      <c r="K228" s="21">
        <v>6.4884871960404489E-2</v>
      </c>
      <c r="L228" s="21">
        <v>6.1442379534625946E-2</v>
      </c>
      <c r="M228" s="19">
        <v>247426</v>
      </c>
      <c r="N228" s="21">
        <v>6.4884871960404489E-2</v>
      </c>
      <c r="O228" s="21">
        <v>6.1442379534625946E-2</v>
      </c>
      <c r="P228" s="21">
        <v>8.1913761056403134E-2</v>
      </c>
      <c r="R228" s="110"/>
      <c r="S228" s="111"/>
      <c r="U228" s="19">
        <v>747848</v>
      </c>
      <c r="V228" s="19">
        <v>750274</v>
      </c>
      <c r="X228" s="19">
        <v>213951.25702692248</v>
      </c>
      <c r="Y228" s="19">
        <v>214149.65901538121</v>
      </c>
      <c r="Z228" s="19">
        <v>228692.90409838961</v>
      </c>
      <c r="AA228" s="19">
        <v>730934.8637039212</v>
      </c>
    </row>
    <row r="229" spans="1:27" ht="25.5" customHeight="1" x14ac:dyDescent="0.2">
      <c r="A229" s="22" t="s">
        <v>461</v>
      </c>
      <c r="B229" s="22" t="s">
        <v>462</v>
      </c>
      <c r="C229" s="54"/>
      <c r="D229" s="24">
        <v>517638</v>
      </c>
      <c r="E229" s="25">
        <v>0</v>
      </c>
      <c r="F229" s="25">
        <v>517638</v>
      </c>
      <c r="G229" s="26">
        <v>6.1016531472606772E-2</v>
      </c>
      <c r="H229" s="23"/>
      <c r="I229" s="26">
        <v>6.6383421227294015E-2</v>
      </c>
      <c r="J229" s="24">
        <v>552274</v>
      </c>
      <c r="K229" s="26">
        <v>6.691162549890084E-2</v>
      </c>
      <c r="L229" s="26">
        <v>6.1347157979028344E-2</v>
      </c>
      <c r="M229" s="24">
        <v>552274</v>
      </c>
      <c r="N229" s="26">
        <v>6.691162549890084E-2</v>
      </c>
      <c r="O229" s="26">
        <v>6.1347157979028344E-2</v>
      </c>
      <c r="P229" s="26">
        <v>5.9828377077786321E-2</v>
      </c>
      <c r="Q229" s="23"/>
      <c r="R229" s="109"/>
      <c r="S229" s="112"/>
      <c r="T229" s="23"/>
      <c r="U229" s="24">
        <v>1859037</v>
      </c>
      <c r="V229" s="24">
        <v>1868784</v>
      </c>
      <c r="W229" s="23"/>
      <c r="X229" s="24">
        <v>487869.87256603769</v>
      </c>
      <c r="Y229" s="24">
        <v>487959.47125427332</v>
      </c>
      <c r="Z229" s="24">
        <v>521097.57763116184</v>
      </c>
      <c r="AA229" s="24">
        <f>SUM(AA226:AA228)</f>
        <v>1665501.5527653131</v>
      </c>
    </row>
    <row r="230" spans="1:27" ht="25.5" customHeight="1" x14ac:dyDescent="0.2">
      <c r="A230" s="22" t="s">
        <v>463</v>
      </c>
      <c r="B230" s="22" t="s">
        <v>464</v>
      </c>
      <c r="C230" s="54"/>
      <c r="D230" s="24">
        <v>2634035</v>
      </c>
      <c r="E230" s="25">
        <v>0</v>
      </c>
      <c r="F230" s="25">
        <v>2634035</v>
      </c>
      <c r="G230" s="26">
        <v>1.8287613595406205E-2</v>
      </c>
      <c r="H230" s="23"/>
      <c r="I230" s="26">
        <v>2.5215705003100553E-2</v>
      </c>
      <c r="J230" s="24">
        <v>2813279</v>
      </c>
      <c r="K230" s="26">
        <v>6.8049209672612632E-2</v>
      </c>
      <c r="L230" s="26">
        <v>6.1479926460766166E-2</v>
      </c>
      <c r="M230" s="24">
        <v>2813279</v>
      </c>
      <c r="N230" s="26">
        <v>6.8049209672612632E-2</v>
      </c>
      <c r="O230" s="26">
        <v>6.1479926460766166E-2</v>
      </c>
      <c r="P230" s="26">
        <v>1.9041178536373993E-2</v>
      </c>
      <c r="Q230" s="23"/>
      <c r="R230" s="109"/>
      <c r="S230" s="112"/>
      <c r="T230" s="23"/>
      <c r="U230" s="24">
        <v>9299732</v>
      </c>
      <c r="V230" s="24">
        <v>9357286</v>
      </c>
      <c r="W230" s="23"/>
      <c r="X230" s="24">
        <v>2586729.883416391</v>
      </c>
      <c r="Y230" s="24">
        <v>2585150.123580093</v>
      </c>
      <c r="Z230" s="24">
        <v>2760711.7938459069</v>
      </c>
      <c r="AA230" s="24">
        <f>AA229+AA225+AA217+AA213+AA209+AA200</f>
        <v>8823625.3184856679</v>
      </c>
    </row>
    <row r="231" spans="1:27" x14ac:dyDescent="0.2">
      <c r="A231" s="18" t="s">
        <v>465</v>
      </c>
      <c r="B231" s="18" t="s">
        <v>466</v>
      </c>
      <c r="D231" s="19">
        <v>161877</v>
      </c>
      <c r="E231" s="20">
        <v>0</v>
      </c>
      <c r="F231" s="20">
        <v>161877</v>
      </c>
      <c r="G231" s="21">
        <v>2.9863873628376503E-2</v>
      </c>
      <c r="I231" s="21">
        <v>3.3364318884991251E-2</v>
      </c>
      <c r="J231" s="19">
        <v>172958</v>
      </c>
      <c r="K231" s="21">
        <v>6.845320830012902E-2</v>
      </c>
      <c r="L231" s="21">
        <v>6.1440151934599285E-2</v>
      </c>
      <c r="M231" s="19">
        <v>172958</v>
      </c>
      <c r="N231" s="21">
        <v>6.845320830012902E-2</v>
      </c>
      <c r="O231" s="21">
        <v>6.1440151934599285E-2</v>
      </c>
      <c r="P231" s="21">
        <v>2.7102228272934736E-2</v>
      </c>
      <c r="R231" s="110"/>
      <c r="S231" s="111"/>
      <c r="U231" s="19">
        <v>579196</v>
      </c>
      <c r="V231" s="19">
        <v>583023</v>
      </c>
      <c r="X231" s="19">
        <v>157182.90945548099</v>
      </c>
      <c r="Y231" s="19">
        <v>157685.47148127048</v>
      </c>
      <c r="Z231" s="19">
        <v>168394.14348348524</v>
      </c>
      <c r="AA231" s="19">
        <v>538211.49720800004</v>
      </c>
    </row>
    <row r="232" spans="1:27" ht="25.5" customHeight="1" x14ac:dyDescent="0.2">
      <c r="A232" s="22" t="s">
        <v>467</v>
      </c>
      <c r="B232" s="22" t="s">
        <v>468</v>
      </c>
      <c r="C232" s="54"/>
      <c r="D232" s="24">
        <v>161877</v>
      </c>
      <c r="E232" s="25">
        <v>0</v>
      </c>
      <c r="F232" s="25">
        <v>161877</v>
      </c>
      <c r="G232" s="26">
        <v>2.9863873628376503E-2</v>
      </c>
      <c r="H232" s="23"/>
      <c r="I232" s="26">
        <v>3.3364318884991251E-2</v>
      </c>
      <c r="J232" s="24">
        <v>172958</v>
      </c>
      <c r="K232" s="26">
        <v>6.845320830012902E-2</v>
      </c>
      <c r="L232" s="26">
        <v>6.1440151934599285E-2</v>
      </c>
      <c r="M232" s="24">
        <v>172958</v>
      </c>
      <c r="N232" s="26">
        <v>6.845320830012902E-2</v>
      </c>
      <c r="O232" s="26">
        <v>6.1440151934599285E-2</v>
      </c>
      <c r="P232" s="26">
        <v>2.7102228272934736E-2</v>
      </c>
      <c r="Q232" s="23"/>
      <c r="R232" s="109"/>
      <c r="S232" s="112"/>
      <c r="T232" s="23"/>
      <c r="U232" s="24">
        <v>579196</v>
      </c>
      <c r="V232" s="24">
        <v>583023</v>
      </c>
      <c r="W232" s="23"/>
      <c r="X232" s="24">
        <v>157182.90945548099</v>
      </c>
      <c r="Y232" s="24">
        <v>157685.47148127048</v>
      </c>
      <c r="Z232" s="24">
        <v>168394.14348348524</v>
      </c>
      <c r="AA232" s="24">
        <f>AA231</f>
        <v>538211.49720800004</v>
      </c>
    </row>
    <row r="233" spans="1:27" x14ac:dyDescent="0.2">
      <c r="A233" s="18" t="s">
        <v>469</v>
      </c>
      <c r="B233" s="18" t="s">
        <v>470</v>
      </c>
      <c r="D233" s="19">
        <v>272702</v>
      </c>
      <c r="E233" s="20">
        <v>0</v>
      </c>
      <c r="F233" s="20">
        <v>272702</v>
      </c>
      <c r="G233" s="21">
        <v>4.7293565085215761E-4</v>
      </c>
      <c r="I233" s="21">
        <v>4.1243399229091704E-3</v>
      </c>
      <c r="J233" s="19">
        <v>290921</v>
      </c>
      <c r="K233" s="21">
        <v>6.6809190985031242E-2</v>
      </c>
      <c r="L233" s="21">
        <v>6.1443265452988172E-2</v>
      </c>
      <c r="M233" s="19">
        <v>290921</v>
      </c>
      <c r="N233" s="21">
        <v>6.6809190985031242E-2</v>
      </c>
      <c r="O233" s="21">
        <v>6.1443265452988172E-2</v>
      </c>
      <c r="P233" s="21">
        <v>-1.9576316205560662E-3</v>
      </c>
      <c r="R233" s="110"/>
      <c r="S233" s="111"/>
      <c r="U233" s="19">
        <v>936392</v>
      </c>
      <c r="V233" s="19">
        <v>941125</v>
      </c>
      <c r="X233" s="19">
        <v>272573.0904680547</v>
      </c>
      <c r="Y233" s="19">
        <v>272954.83482502081</v>
      </c>
      <c r="Z233" s="19">
        <v>291491.63323835493</v>
      </c>
      <c r="AA233" s="19">
        <v>931648.48315645941</v>
      </c>
    </row>
    <row r="234" spans="1:27" x14ac:dyDescent="0.2">
      <c r="A234" s="18" t="s">
        <v>471</v>
      </c>
      <c r="B234" s="18" t="s">
        <v>472</v>
      </c>
      <c r="D234" s="19">
        <v>89886</v>
      </c>
      <c r="E234" s="20">
        <v>0</v>
      </c>
      <c r="F234" s="20">
        <v>89886</v>
      </c>
      <c r="G234" s="21">
        <v>2.2380844689411372E-2</v>
      </c>
      <c r="I234" s="21">
        <v>2.6944798301065775E-2</v>
      </c>
      <c r="J234" s="19">
        <v>96019</v>
      </c>
      <c r="K234" s="21">
        <v>6.8230870213381367E-2</v>
      </c>
      <c r="L234" s="21">
        <v>6.1443695524946662E-2</v>
      </c>
      <c r="M234" s="19">
        <v>96019</v>
      </c>
      <c r="N234" s="21">
        <v>6.8230870213381367E-2</v>
      </c>
      <c r="O234" s="21">
        <v>6.1443695524946662E-2</v>
      </c>
      <c r="P234" s="21">
        <v>2.0725017032714899E-2</v>
      </c>
      <c r="R234" s="110"/>
      <c r="S234" s="111"/>
      <c r="U234" s="19">
        <v>295596</v>
      </c>
      <c r="V234" s="19">
        <v>297486</v>
      </c>
      <c r="X234" s="19">
        <v>87918.313871878563</v>
      </c>
      <c r="Y234" s="19">
        <v>88087.263260644802</v>
      </c>
      <c r="Z234" s="19">
        <v>94069.409878020582</v>
      </c>
      <c r="AA234" s="19">
        <v>300659.13745324401</v>
      </c>
    </row>
    <row r="235" spans="1:27" ht="25.5" customHeight="1" x14ac:dyDescent="0.2">
      <c r="A235" s="22" t="s">
        <v>473</v>
      </c>
      <c r="B235" s="22" t="s">
        <v>474</v>
      </c>
      <c r="C235" s="54"/>
      <c r="D235" s="24">
        <v>362588</v>
      </c>
      <c r="E235" s="25">
        <v>0</v>
      </c>
      <c r="F235" s="25">
        <v>362588</v>
      </c>
      <c r="G235" s="26">
        <v>5.8159380080244905E-3</v>
      </c>
      <c r="H235" s="23"/>
      <c r="I235" s="26">
        <v>9.6813754953868347E-3</v>
      </c>
      <c r="J235" s="24">
        <v>386940</v>
      </c>
      <c r="K235" s="26">
        <v>6.7161626970556165E-2</v>
      </c>
      <c r="L235" s="26">
        <v>6.1454634671590069E-2</v>
      </c>
      <c r="M235" s="24">
        <v>386940</v>
      </c>
      <c r="N235" s="26">
        <v>6.7161626970556165E-2</v>
      </c>
      <c r="O235" s="26">
        <v>6.1454634671590069E-2</v>
      </c>
      <c r="P235" s="26">
        <v>3.5764943275358174E-3</v>
      </c>
      <c r="Q235" s="23"/>
      <c r="R235" s="109"/>
      <c r="S235" s="112"/>
      <c r="T235" s="23"/>
      <c r="U235" s="24">
        <v>1231987</v>
      </c>
      <c r="V235" s="24">
        <v>1238611</v>
      </c>
      <c r="W235" s="23"/>
      <c r="X235" s="24">
        <v>360491.40433993324</v>
      </c>
      <c r="Y235" s="24">
        <v>361042.09808566561</v>
      </c>
      <c r="Z235" s="24">
        <v>385561.04311637551</v>
      </c>
      <c r="AA235" s="24">
        <f>SUM(AA233:AA234)</f>
        <v>1232307.6206097035</v>
      </c>
    </row>
    <row r="236" spans="1:27" x14ac:dyDescent="0.2">
      <c r="A236" s="18" t="s">
        <v>475</v>
      </c>
      <c r="B236" s="18" t="s">
        <v>476</v>
      </c>
      <c r="D236" s="19">
        <v>147412</v>
      </c>
      <c r="E236" s="20">
        <v>0</v>
      </c>
      <c r="F236" s="20">
        <v>147412</v>
      </c>
      <c r="G236" s="21">
        <v>-6.35816698422218E-2</v>
      </c>
      <c r="I236" s="21">
        <v>-6.064394424995434E-2</v>
      </c>
      <c r="J236" s="19">
        <v>157471</v>
      </c>
      <c r="K236" s="21">
        <v>6.8237321249287719E-2</v>
      </c>
      <c r="L236" s="21">
        <v>6.1442315687736171E-2</v>
      </c>
      <c r="M236" s="19">
        <v>157471</v>
      </c>
      <c r="N236" s="21">
        <v>6.8237321249287719E-2</v>
      </c>
      <c r="O236" s="21">
        <v>6.1442315687736171E-2</v>
      </c>
      <c r="P236" s="21">
        <v>-6.6334450346544838E-2</v>
      </c>
      <c r="R236" s="110"/>
      <c r="S236" s="111"/>
      <c r="U236" s="19">
        <v>578765</v>
      </c>
      <c r="V236" s="19">
        <v>582470</v>
      </c>
      <c r="X236" s="19">
        <v>157421.09616239826</v>
      </c>
      <c r="Y236" s="19">
        <v>157933.38677711479</v>
      </c>
      <c r="Z236" s="19">
        <v>168658.89510269268</v>
      </c>
      <c r="AA236" s="19">
        <v>539057.6808246877</v>
      </c>
    </row>
    <row r="237" spans="1:27" ht="25.5" customHeight="1" x14ac:dyDescent="0.2">
      <c r="A237" s="22" t="s">
        <v>477</v>
      </c>
      <c r="B237" s="22" t="s">
        <v>478</v>
      </c>
      <c r="C237" s="54"/>
      <c r="D237" s="24">
        <v>147412</v>
      </c>
      <c r="E237" s="25">
        <v>0</v>
      </c>
      <c r="F237" s="25">
        <v>147412</v>
      </c>
      <c r="G237" s="26">
        <v>-6.35816698422218E-2</v>
      </c>
      <c r="H237" s="23"/>
      <c r="I237" s="26">
        <v>-6.064394424995434E-2</v>
      </c>
      <c r="J237" s="24">
        <v>157471</v>
      </c>
      <c r="K237" s="26">
        <v>6.8237321249287719E-2</v>
      </c>
      <c r="L237" s="26">
        <v>6.1442315687736171E-2</v>
      </c>
      <c r="M237" s="24">
        <v>157471</v>
      </c>
      <c r="N237" s="26">
        <v>6.8237321249287719E-2</v>
      </c>
      <c r="O237" s="26">
        <v>6.1442315687736171E-2</v>
      </c>
      <c r="P237" s="26">
        <v>-6.6334450346544838E-2</v>
      </c>
      <c r="Q237" s="23"/>
      <c r="R237" s="109"/>
      <c r="S237" s="112"/>
      <c r="T237" s="23"/>
      <c r="U237" s="24">
        <v>578765</v>
      </c>
      <c r="V237" s="24">
        <v>582470</v>
      </c>
      <c r="W237" s="23"/>
      <c r="X237" s="24">
        <v>157421.09616239826</v>
      </c>
      <c r="Y237" s="24">
        <v>157933.38677711479</v>
      </c>
      <c r="Z237" s="24">
        <v>168658.89510269268</v>
      </c>
      <c r="AA237" s="24">
        <f>AA236</f>
        <v>539057.6808246877</v>
      </c>
    </row>
    <row r="238" spans="1:27" x14ac:dyDescent="0.2">
      <c r="A238" s="18" t="s">
        <v>479</v>
      </c>
      <c r="B238" s="18" t="s">
        <v>480</v>
      </c>
      <c r="D238" s="19">
        <v>329430</v>
      </c>
      <c r="E238" s="20">
        <v>0</v>
      </c>
      <c r="F238" s="20">
        <v>329430</v>
      </c>
      <c r="G238" s="21">
        <v>4.8894458881532765E-2</v>
      </c>
      <c r="I238" s="21">
        <v>5.8182215287140737E-2</v>
      </c>
      <c r="J238" s="19">
        <v>352793</v>
      </c>
      <c r="K238" s="21">
        <v>7.0919466958079047E-2</v>
      </c>
      <c r="L238" s="21">
        <v>6.1440729897953794E-2</v>
      </c>
      <c r="M238" s="19">
        <v>352793</v>
      </c>
      <c r="N238" s="21">
        <v>7.0919466958079047E-2</v>
      </c>
      <c r="O238" s="21">
        <v>6.1440729897953794E-2</v>
      </c>
      <c r="P238" s="21">
        <v>5.17703032540755E-2</v>
      </c>
      <c r="R238" s="110"/>
      <c r="S238" s="111"/>
      <c r="U238" s="19">
        <v>1017742</v>
      </c>
      <c r="V238" s="19">
        <v>1026830</v>
      </c>
      <c r="X238" s="19">
        <v>314073.54401631694</v>
      </c>
      <c r="Y238" s="19">
        <v>314096.9742641534</v>
      </c>
      <c r="Z238" s="19">
        <v>335427.80102128064</v>
      </c>
      <c r="AA238" s="19">
        <v>1072074.6889309462</v>
      </c>
    </row>
    <row r="239" spans="1:27" ht="25.5" customHeight="1" x14ac:dyDescent="0.2">
      <c r="A239" s="22" t="s">
        <v>481</v>
      </c>
      <c r="B239" s="22" t="s">
        <v>482</v>
      </c>
      <c r="C239" s="54"/>
      <c r="D239" s="24">
        <v>329430</v>
      </c>
      <c r="E239" s="25">
        <v>0</v>
      </c>
      <c r="F239" s="25">
        <v>329430</v>
      </c>
      <c r="G239" s="26">
        <v>4.8894458881532765E-2</v>
      </c>
      <c r="H239" s="23"/>
      <c r="I239" s="26">
        <v>5.8182215287140737E-2</v>
      </c>
      <c r="J239" s="24">
        <v>352793</v>
      </c>
      <c r="K239" s="26">
        <v>7.0919466958079047E-2</v>
      </c>
      <c r="L239" s="26">
        <v>6.1440729897953794E-2</v>
      </c>
      <c r="M239" s="24">
        <v>352793</v>
      </c>
      <c r="N239" s="26">
        <v>7.0919466958079047E-2</v>
      </c>
      <c r="O239" s="26">
        <v>6.1440729897953794E-2</v>
      </c>
      <c r="P239" s="26">
        <v>5.17703032540755E-2</v>
      </c>
      <c r="Q239" s="23"/>
      <c r="R239" s="109"/>
      <c r="S239" s="112"/>
      <c r="T239" s="23"/>
      <c r="U239" s="24">
        <v>1017742</v>
      </c>
      <c r="V239" s="24">
        <v>1026830</v>
      </c>
      <c r="W239" s="23"/>
      <c r="X239" s="24">
        <v>314073.54401631694</v>
      </c>
      <c r="Y239" s="24">
        <v>314096.9742641534</v>
      </c>
      <c r="Z239" s="24">
        <v>335427.80102128064</v>
      </c>
      <c r="AA239" s="24">
        <f>AA238</f>
        <v>1072074.6889309462</v>
      </c>
    </row>
    <row r="240" spans="1:27" x14ac:dyDescent="0.2">
      <c r="A240" s="18" t="s">
        <v>483</v>
      </c>
      <c r="B240" s="18" t="s">
        <v>484</v>
      </c>
      <c r="D240" s="19">
        <v>50475</v>
      </c>
      <c r="E240" s="20">
        <v>0</v>
      </c>
      <c r="F240" s="20">
        <v>50475</v>
      </c>
      <c r="G240" s="21">
        <v>-4.5086936507362285E-2</v>
      </c>
      <c r="I240" s="21">
        <v>-3.8540327161628696E-2</v>
      </c>
      <c r="J240" s="19">
        <v>53888</v>
      </c>
      <c r="K240" s="21">
        <v>6.7617632491332236E-2</v>
      </c>
      <c r="L240" s="21">
        <v>6.1448769867365582E-2</v>
      </c>
      <c r="M240" s="19">
        <v>53888</v>
      </c>
      <c r="N240" s="21">
        <v>6.7617632491332236E-2</v>
      </c>
      <c r="O240" s="21">
        <v>6.1448769867365582E-2</v>
      </c>
      <c r="P240" s="21">
        <v>-4.4358923502266334E-2</v>
      </c>
      <c r="R240" s="110"/>
      <c r="S240" s="111"/>
      <c r="U240" s="19">
        <v>209078</v>
      </c>
      <c r="V240" s="19">
        <v>210294</v>
      </c>
      <c r="X240" s="19">
        <v>52858.214982823047</v>
      </c>
      <c r="Y240" s="19">
        <v>52803.408122329711</v>
      </c>
      <c r="Z240" s="19">
        <v>56389.371831410383</v>
      </c>
      <c r="AA240" s="19">
        <v>180228.40707033515</v>
      </c>
    </row>
    <row r="241" spans="1:27" x14ac:dyDescent="0.2">
      <c r="A241" s="18" t="s">
        <v>485</v>
      </c>
      <c r="B241" s="18" t="s">
        <v>486</v>
      </c>
      <c r="D241" s="19">
        <v>60385</v>
      </c>
      <c r="E241" s="20">
        <v>0</v>
      </c>
      <c r="F241" s="20">
        <v>60385</v>
      </c>
      <c r="G241" s="21">
        <v>-4.7987278663458532E-2</v>
      </c>
      <c r="I241" s="21">
        <v>-4.463978025605897E-2</v>
      </c>
      <c r="J241" s="19">
        <v>64475</v>
      </c>
      <c r="K241" s="21">
        <v>6.773205266208504E-2</v>
      </c>
      <c r="L241" s="21">
        <v>6.143483677656536E-2</v>
      </c>
      <c r="M241" s="19">
        <v>64475</v>
      </c>
      <c r="N241" s="21">
        <v>6.773205266208504E-2</v>
      </c>
      <c r="O241" s="21">
        <v>6.143483677656536E-2</v>
      </c>
      <c r="P241" s="21">
        <v>-5.0433928334287725E-2</v>
      </c>
      <c r="R241" s="110"/>
      <c r="S241" s="111"/>
      <c r="U241" s="19">
        <v>239150</v>
      </c>
      <c r="V241" s="19">
        <v>240568</v>
      </c>
      <c r="X241" s="19">
        <v>63428.774265983353</v>
      </c>
      <c r="Y241" s="19">
        <v>63581.513225133749</v>
      </c>
      <c r="Z241" s="19">
        <v>67899.435251408126</v>
      </c>
      <c r="AA241" s="19">
        <v>217016.19753671534</v>
      </c>
    </row>
    <row r="242" spans="1:27" x14ac:dyDescent="0.2">
      <c r="A242" s="18" t="s">
        <v>487</v>
      </c>
      <c r="B242" s="18" t="s">
        <v>488</v>
      </c>
      <c r="D242" s="19">
        <v>129648</v>
      </c>
      <c r="E242" s="20">
        <v>0</v>
      </c>
      <c r="F242" s="20">
        <v>129648</v>
      </c>
      <c r="G242" s="21">
        <v>-8.8591446934503937E-3</v>
      </c>
      <c r="I242" s="21">
        <v>6.6153610448527189E-4</v>
      </c>
      <c r="J242" s="19">
        <v>139353</v>
      </c>
      <c r="K242" s="21">
        <v>7.4856534616808634E-2</v>
      </c>
      <c r="L242" s="21">
        <v>6.1444902201895024E-2</v>
      </c>
      <c r="M242" s="19">
        <v>139353</v>
      </c>
      <c r="N242" s="21">
        <v>7.4856534616808634E-2</v>
      </c>
      <c r="O242" s="21">
        <v>6.1444902201895024E-2</v>
      </c>
      <c r="P242" s="21">
        <v>-5.3979275920924552E-3</v>
      </c>
      <c r="R242" s="110"/>
      <c r="S242" s="111"/>
      <c r="U242" s="19">
        <v>495483</v>
      </c>
      <c r="V242" s="19">
        <v>501744</v>
      </c>
      <c r="X242" s="19">
        <v>130806.83669315721</v>
      </c>
      <c r="Y242" s="19">
        <v>131199.34309834</v>
      </c>
      <c r="Z242" s="19">
        <v>140109.2998555993</v>
      </c>
      <c r="AA242" s="19">
        <v>447809.13687441975</v>
      </c>
    </row>
    <row r="243" spans="1:27" ht="25.5" customHeight="1" x14ac:dyDescent="0.2">
      <c r="A243" s="22" t="s">
        <v>489</v>
      </c>
      <c r="B243" s="22" t="s">
        <v>490</v>
      </c>
      <c r="C243" s="54"/>
      <c r="D243" s="24">
        <v>240508</v>
      </c>
      <c r="E243" s="25">
        <v>0</v>
      </c>
      <c r="F243" s="25">
        <v>240508</v>
      </c>
      <c r="G243" s="26">
        <v>-2.6653138405451138E-2</v>
      </c>
      <c r="H243" s="23"/>
      <c r="I243" s="26">
        <v>-1.9425612095966827E-2</v>
      </c>
      <c r="J243" s="24">
        <v>257716</v>
      </c>
      <c r="K243" s="26">
        <v>7.1548555557403581E-2</v>
      </c>
      <c r="L243" s="26">
        <v>6.1543505092872985E-2</v>
      </c>
      <c r="M243" s="24">
        <v>257716</v>
      </c>
      <c r="N243" s="26">
        <v>7.1548555557403581E-2</v>
      </c>
      <c r="O243" s="26">
        <v>6.1543505092872985E-2</v>
      </c>
      <c r="P243" s="26">
        <v>-2.5272900081595995E-2</v>
      </c>
      <c r="Q243" s="23"/>
      <c r="R243" s="109"/>
      <c r="S243" s="112"/>
      <c r="T243" s="23"/>
      <c r="U243" s="24">
        <v>943712</v>
      </c>
      <c r="V243" s="24">
        <v>952606</v>
      </c>
      <c r="W243" s="23"/>
      <c r="X243" s="24">
        <v>247093.82594196362</v>
      </c>
      <c r="Y243" s="24">
        <v>247584.26444580348</v>
      </c>
      <c r="Z243" s="24">
        <v>264398.10693841777</v>
      </c>
      <c r="AA243" s="24">
        <f>SUM(AA240:AA242)</f>
        <v>845053.74148147018</v>
      </c>
    </row>
    <row r="244" spans="1:27" x14ac:dyDescent="0.2">
      <c r="A244" s="18" t="s">
        <v>491</v>
      </c>
      <c r="B244" s="18" t="s">
        <v>492</v>
      </c>
      <c r="D244" s="19">
        <v>209862</v>
      </c>
      <c r="E244" s="20">
        <v>0</v>
      </c>
      <c r="F244" s="20">
        <v>209862</v>
      </c>
      <c r="G244" s="21">
        <v>-1.217467349501955E-2</v>
      </c>
      <c r="I244" s="21">
        <v>-8.1178987756422849E-3</v>
      </c>
      <c r="J244" s="19">
        <v>223733</v>
      </c>
      <c r="K244" s="21">
        <v>6.6095815345322162E-2</v>
      </c>
      <c r="L244" s="21">
        <v>6.1444449885173169E-2</v>
      </c>
      <c r="M244" s="19">
        <v>223733</v>
      </c>
      <c r="N244" s="21">
        <v>6.6095815345322162E-2</v>
      </c>
      <c r="O244" s="21">
        <v>6.1444449885173169E-2</v>
      </c>
      <c r="P244" s="21">
        <v>-1.4124619089092905E-2</v>
      </c>
      <c r="R244" s="110"/>
      <c r="S244" s="111"/>
      <c r="U244" s="19">
        <v>804864</v>
      </c>
      <c r="V244" s="19">
        <v>808391</v>
      </c>
      <c r="X244" s="19">
        <v>212448.49101258785</v>
      </c>
      <c r="Y244" s="19">
        <v>212506.74645203908</v>
      </c>
      <c r="Z244" s="19">
        <v>226938.41872111685</v>
      </c>
      <c r="AA244" s="19">
        <v>725327.28031534492</v>
      </c>
    </row>
    <row r="245" spans="1:27" ht="25.5" customHeight="1" x14ac:dyDescent="0.2">
      <c r="A245" s="22" t="s">
        <v>493</v>
      </c>
      <c r="B245" s="22" t="s">
        <v>494</v>
      </c>
      <c r="C245" s="54"/>
      <c r="D245" s="24">
        <v>209862</v>
      </c>
      <c r="E245" s="25">
        <v>0</v>
      </c>
      <c r="F245" s="25">
        <v>209862</v>
      </c>
      <c r="G245" s="26">
        <v>-1.217467349501955E-2</v>
      </c>
      <c r="H245" s="23"/>
      <c r="I245" s="26">
        <v>-8.1178987756422849E-3</v>
      </c>
      <c r="J245" s="24">
        <v>223733</v>
      </c>
      <c r="K245" s="26">
        <v>6.6095815345322162E-2</v>
      </c>
      <c r="L245" s="26">
        <v>6.1444449885173169E-2</v>
      </c>
      <c r="M245" s="24">
        <v>223733</v>
      </c>
      <c r="N245" s="26">
        <v>6.6095815345322162E-2</v>
      </c>
      <c r="O245" s="26">
        <v>6.1444449885173169E-2</v>
      </c>
      <c r="P245" s="26">
        <v>-1.4124619089092905E-2</v>
      </c>
      <c r="Q245" s="23"/>
      <c r="R245" s="109"/>
      <c r="S245" s="112"/>
      <c r="T245" s="23"/>
      <c r="U245" s="24">
        <v>804864</v>
      </c>
      <c r="V245" s="24">
        <v>808391</v>
      </c>
      <c r="W245" s="23"/>
      <c r="X245" s="24">
        <v>212448.49101258785</v>
      </c>
      <c r="Y245" s="24">
        <v>212506.74645203908</v>
      </c>
      <c r="Z245" s="24">
        <v>226938.41872111685</v>
      </c>
      <c r="AA245" s="24">
        <f>AA244</f>
        <v>725327.28031534492</v>
      </c>
    </row>
    <row r="246" spans="1:27" x14ac:dyDescent="0.2">
      <c r="A246" s="18" t="s">
        <v>495</v>
      </c>
      <c r="B246" s="18" t="s">
        <v>496</v>
      </c>
      <c r="D246" s="19">
        <v>171294</v>
      </c>
      <c r="E246" s="20">
        <v>0</v>
      </c>
      <c r="F246" s="20">
        <v>171294</v>
      </c>
      <c r="G246" s="21">
        <v>-1.2981364371975723E-2</v>
      </c>
      <c r="I246" s="21">
        <v>-8.4951934682691022E-3</v>
      </c>
      <c r="J246" s="19">
        <v>183129</v>
      </c>
      <c r="K246" s="21">
        <v>6.9091737013555532E-2</v>
      </c>
      <c r="L246" s="21">
        <v>6.1440731110540714E-2</v>
      </c>
      <c r="M246" s="19">
        <v>183129</v>
      </c>
      <c r="N246" s="21">
        <v>6.9091737013555532E-2</v>
      </c>
      <c r="O246" s="21">
        <v>6.1440731110540714E-2</v>
      </c>
      <c r="P246" s="21">
        <v>-1.4503081634094972E-2</v>
      </c>
      <c r="R246" s="110"/>
      <c r="S246" s="111"/>
      <c r="U246" s="19">
        <v>651781</v>
      </c>
      <c r="V246" s="19">
        <v>656479</v>
      </c>
      <c r="X246" s="19">
        <v>173546.8752228861</v>
      </c>
      <c r="Y246" s="19">
        <v>174006.9324809153</v>
      </c>
      <c r="Z246" s="19">
        <v>185824.02094534613</v>
      </c>
      <c r="AA246" s="19">
        <v>593919.85054405371</v>
      </c>
    </row>
    <row r="247" spans="1:27" ht="25.5" customHeight="1" x14ac:dyDescent="0.2">
      <c r="A247" s="22" t="s">
        <v>497</v>
      </c>
      <c r="B247" s="22" t="s">
        <v>498</v>
      </c>
      <c r="C247" s="54"/>
      <c r="D247" s="24">
        <v>171294</v>
      </c>
      <c r="E247" s="25">
        <v>0</v>
      </c>
      <c r="F247" s="25">
        <v>171294</v>
      </c>
      <c r="G247" s="26">
        <v>-1.2981364371975723E-2</v>
      </c>
      <c r="H247" s="23"/>
      <c r="I247" s="26">
        <v>-8.4951934682691022E-3</v>
      </c>
      <c r="J247" s="24">
        <v>183129</v>
      </c>
      <c r="K247" s="26">
        <v>6.9091737013555532E-2</v>
      </c>
      <c r="L247" s="26">
        <v>6.1440731110540714E-2</v>
      </c>
      <c r="M247" s="24">
        <v>183129</v>
      </c>
      <c r="N247" s="26">
        <v>6.9091737013555532E-2</v>
      </c>
      <c r="O247" s="26">
        <v>6.1440731110540714E-2</v>
      </c>
      <c r="P247" s="26">
        <v>-1.4503081634094972E-2</v>
      </c>
      <c r="Q247" s="23"/>
      <c r="R247" s="109"/>
      <c r="S247" s="112"/>
      <c r="T247" s="23"/>
      <c r="U247" s="24">
        <v>651781</v>
      </c>
      <c r="V247" s="24">
        <v>656479</v>
      </c>
      <c r="W247" s="23"/>
      <c r="X247" s="24">
        <v>173546.8752228861</v>
      </c>
      <c r="Y247" s="24">
        <v>174006.9324809153</v>
      </c>
      <c r="Z247" s="24">
        <v>185824.02094534613</v>
      </c>
      <c r="AA247" s="24">
        <f>AA246</f>
        <v>593919.85054405371</v>
      </c>
    </row>
    <row r="248" spans="1:27" ht="25.5" customHeight="1" x14ac:dyDescent="0.2">
      <c r="A248" s="27" t="s">
        <v>499</v>
      </c>
      <c r="B248" s="27" t="s">
        <v>500</v>
      </c>
      <c r="C248" s="54"/>
      <c r="D248" s="28">
        <v>1622971</v>
      </c>
      <c r="E248" s="29">
        <v>0</v>
      </c>
      <c r="F248" s="29">
        <v>1622971</v>
      </c>
      <c r="G248" s="30">
        <v>4.3942072359093309E-4</v>
      </c>
      <c r="H248" s="23"/>
      <c r="I248" s="30">
        <v>5.7815584209301996E-3</v>
      </c>
      <c r="J248" s="28">
        <v>1734740</v>
      </c>
      <c r="K248" s="30">
        <v>6.8866911361940453E-2</v>
      </c>
      <c r="L248" s="30">
        <v>6.1489932601575648E-2</v>
      </c>
      <c r="M248" s="28">
        <v>1734740</v>
      </c>
      <c r="N248" s="30">
        <v>6.8866911361940453E-2</v>
      </c>
      <c r="O248" s="30">
        <v>6.1489932601575648E-2</v>
      </c>
      <c r="P248" s="30">
        <v>-2.6649877898876628E-4</v>
      </c>
      <c r="Q248" s="23"/>
      <c r="R248" s="109"/>
      <c r="S248" s="112"/>
      <c r="T248" s="23"/>
      <c r="U248" s="28">
        <v>5808046</v>
      </c>
      <c r="V248" s="28">
        <v>5848410</v>
      </c>
      <c r="W248" s="23"/>
      <c r="X248" s="28">
        <v>1622258.1461515669</v>
      </c>
      <c r="Y248" s="28">
        <v>1624855.873986962</v>
      </c>
      <c r="Z248" s="28">
        <v>1735202.4293287145</v>
      </c>
      <c r="AA248" s="28">
        <f>AA247+AA245+AA243+AA239+AA237+AA235+AA232</f>
        <v>5545952.3599142069</v>
      </c>
    </row>
    <row r="249" spans="1:27" x14ac:dyDescent="0.2">
      <c r="A249" s="23"/>
      <c r="B249" s="23"/>
      <c r="C249" s="54"/>
      <c r="D249" s="23"/>
      <c r="E249" s="23"/>
      <c r="F249" s="23"/>
      <c r="G249" s="23"/>
      <c r="H249" s="23"/>
      <c r="I249" s="23"/>
      <c r="J249" s="23"/>
      <c r="K249" s="23"/>
      <c r="L249" s="23"/>
      <c r="M249" s="23"/>
      <c r="N249" s="23"/>
      <c r="O249" s="23"/>
      <c r="P249" s="23"/>
      <c r="Q249" s="23"/>
      <c r="R249" s="113"/>
      <c r="S249" s="114"/>
      <c r="T249" s="23"/>
      <c r="U249" s="23"/>
      <c r="V249" s="23"/>
      <c r="W249" s="23"/>
      <c r="X249" s="23"/>
      <c r="Y249" s="23"/>
      <c r="Z249" s="23"/>
      <c r="AA249" s="23"/>
    </row>
    <row r="250" spans="1:27" x14ac:dyDescent="0.2">
      <c r="A250" s="31" t="s">
        <v>501</v>
      </c>
      <c r="B250" s="31" t="s">
        <v>502</v>
      </c>
      <c r="C250" s="55"/>
      <c r="D250" s="32">
        <v>17521036</v>
      </c>
      <c r="E250" s="33">
        <v>0</v>
      </c>
      <c r="F250" s="32">
        <v>17521036</v>
      </c>
      <c r="G250" s="34">
        <v>-2.1217642087734134E-8</v>
      </c>
      <c r="H250" s="24"/>
      <c r="I250" s="34">
        <v>5.9770740677651535E-3</v>
      </c>
      <c r="J250" s="32">
        <v>18710918</v>
      </c>
      <c r="K250" s="34">
        <v>6.7911623490757078E-2</v>
      </c>
      <c r="L250" s="34">
        <v>6.1566539000720288E-2</v>
      </c>
      <c r="M250" s="32">
        <v>18710918</v>
      </c>
      <c r="N250" s="34">
        <v>6.7911623490757078E-2</v>
      </c>
      <c r="O250" s="34">
        <v>6.1566539000720288E-2</v>
      </c>
      <c r="P250" s="34">
        <v>4.7154655735681672E-9</v>
      </c>
      <c r="Q250" s="35"/>
      <c r="R250" s="109"/>
      <c r="S250" s="109"/>
      <c r="T250" s="109"/>
      <c r="U250" s="32">
        <v>59447417</v>
      </c>
      <c r="V250" s="32">
        <v>59802740</v>
      </c>
      <c r="W250" s="35"/>
      <c r="X250" s="32">
        <v>17521036.371755078</v>
      </c>
      <c r="Y250" s="32">
        <v>17521036.371755105</v>
      </c>
      <c r="Z250" s="32">
        <v>18710917.911769312</v>
      </c>
      <c r="AA250" s="32">
        <f>SUM(AA248,AA230,AA191,AA153,AA126,AA78,AA44)</f>
        <v>59802739.781250015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2497491</v>
      </c>
      <c r="E257" s="64">
        <f t="shared" ref="E257:AA273" si="0">INDEX(E$8:E$248,MATCH($A257,$A$8:$A$248,0))</f>
        <v>0</v>
      </c>
      <c r="F257" s="64">
        <f t="shared" si="0"/>
        <v>2497491</v>
      </c>
      <c r="G257" s="65">
        <f t="shared" si="0"/>
        <v>-3.6599775511745869E-2</v>
      </c>
      <c r="H257" s="68"/>
      <c r="I257" s="65">
        <f t="shared" si="0"/>
        <v>-3.3867028213884875E-2</v>
      </c>
      <c r="J257" s="63">
        <f t="shared" si="0"/>
        <v>2658536</v>
      </c>
      <c r="K257" s="65">
        <f t="shared" si="0"/>
        <v>6.4482714852626133E-2</v>
      </c>
      <c r="L257" s="65">
        <f t="shared" si="0"/>
        <v>6.1457738007711704E-2</v>
      </c>
      <c r="M257" s="63">
        <f t="shared" si="0"/>
        <v>2658536</v>
      </c>
      <c r="N257" s="65">
        <f t="shared" si="0"/>
        <v>6.4482714852626133E-2</v>
      </c>
      <c r="O257" s="65">
        <f t="shared" si="0"/>
        <v>6.1457738007711704E-2</v>
      </c>
      <c r="P257" s="65">
        <f t="shared" si="0"/>
        <v>-3.9705793172987391E-2</v>
      </c>
      <c r="Q257" s="68"/>
      <c r="R257" s="62"/>
      <c r="S257" s="115"/>
      <c r="T257" s="68"/>
      <c r="U257" s="63">
        <f t="shared" si="0"/>
        <v>8964518</v>
      </c>
      <c r="V257" s="63">
        <f t="shared" si="0"/>
        <v>8990065</v>
      </c>
      <c r="W257" s="68"/>
      <c r="X257" s="63">
        <f t="shared" si="0"/>
        <v>2592371.2041136748</v>
      </c>
      <c r="Y257" s="63">
        <f t="shared" si="0"/>
        <v>2592405.501482591</v>
      </c>
      <c r="Z257" s="63">
        <f t="shared" si="0"/>
        <v>2768459.8960398692</v>
      </c>
      <c r="AA257" s="63">
        <f t="shared" si="0"/>
        <v>8848389.3488496002</v>
      </c>
      <c r="AC257" s="85"/>
    </row>
    <row r="258" spans="1:30" x14ac:dyDescent="0.2">
      <c r="A258" s="78" t="s">
        <v>159</v>
      </c>
      <c r="B258" s="79" t="s">
        <v>160</v>
      </c>
      <c r="D258" s="57">
        <f t="shared" ref="D258:P290" si="1">INDEX(D$8:D$248,MATCH($A258,$A$8:$A$248,0))</f>
        <v>2386900</v>
      </c>
      <c r="E258" s="58">
        <f t="shared" si="1"/>
        <v>0</v>
      </c>
      <c r="F258" s="58">
        <f t="shared" si="1"/>
        <v>2386900</v>
      </c>
      <c r="G258" s="59">
        <f t="shared" si="1"/>
        <v>2.1380518901669143E-2</v>
      </c>
      <c r="H258" s="68"/>
      <c r="I258" s="59">
        <f t="shared" si="1"/>
        <v>2.5866987024963928E-2</v>
      </c>
      <c r="J258" s="57">
        <f t="shared" si="1"/>
        <v>2543800</v>
      </c>
      <c r="K258" s="59">
        <f t="shared" si="1"/>
        <v>6.5733796975156134E-2</v>
      </c>
      <c r="L258" s="59">
        <f t="shared" si="1"/>
        <v>6.1619866543959789E-2</v>
      </c>
      <c r="M258" s="57">
        <f t="shared" si="1"/>
        <v>2543800</v>
      </c>
      <c r="N258" s="59">
        <f t="shared" si="1"/>
        <v>6.5733796975156134E-2</v>
      </c>
      <c r="O258" s="59">
        <f t="shared" si="1"/>
        <v>6.1619866543959789E-2</v>
      </c>
      <c r="P258" s="59">
        <f t="shared" si="1"/>
        <v>1.9822968627866144E-2</v>
      </c>
      <c r="Q258" s="68"/>
      <c r="R258" s="62"/>
      <c r="S258" s="115"/>
      <c r="T258" s="68"/>
      <c r="U258" s="57">
        <f t="shared" si="0"/>
        <v>7464413</v>
      </c>
      <c r="V258" s="57">
        <f t="shared" si="0"/>
        <v>7493339</v>
      </c>
      <c r="W258" s="68"/>
      <c r="X258" s="57">
        <f t="shared" si="0"/>
        <v>2336935.1146101044</v>
      </c>
      <c r="Y258" s="57">
        <f t="shared" si="0"/>
        <v>2335731.2525042496</v>
      </c>
      <c r="Z258" s="57">
        <f t="shared" si="0"/>
        <v>2494354.489213543</v>
      </c>
      <c r="AA258" s="57">
        <f t="shared" si="0"/>
        <v>7972309.7041007122</v>
      </c>
      <c r="AC258" s="85"/>
    </row>
    <row r="259" spans="1:30" x14ac:dyDescent="0.2">
      <c r="A259" s="78" t="s">
        <v>255</v>
      </c>
      <c r="B259" s="79" t="s">
        <v>256</v>
      </c>
      <c r="D259" s="57">
        <f t="shared" si="1"/>
        <v>3188368</v>
      </c>
      <c r="E259" s="58">
        <f t="shared" si="0"/>
        <v>0</v>
      </c>
      <c r="F259" s="58">
        <f t="shared" si="0"/>
        <v>3188368</v>
      </c>
      <c r="G259" s="59">
        <f t="shared" si="0"/>
        <v>-7.8719591144470469E-3</v>
      </c>
      <c r="H259" s="68"/>
      <c r="I259" s="59">
        <f t="shared" si="0"/>
        <v>-3.1697816894963315E-3</v>
      </c>
      <c r="J259" s="57">
        <f t="shared" si="0"/>
        <v>3404044</v>
      </c>
      <c r="K259" s="59">
        <f t="shared" si="0"/>
        <v>6.7644638260075274E-2</v>
      </c>
      <c r="L259" s="59">
        <f t="shared" si="0"/>
        <v>6.1466645034380152E-2</v>
      </c>
      <c r="M259" s="57">
        <f t="shared" si="0"/>
        <v>3404044</v>
      </c>
      <c r="N259" s="59">
        <f t="shared" si="0"/>
        <v>6.7644638260075274E-2</v>
      </c>
      <c r="O259" s="59">
        <f t="shared" si="0"/>
        <v>6.1466645034380152E-2</v>
      </c>
      <c r="P259" s="59">
        <f t="shared" si="0"/>
        <v>-9.1857493973864779E-3</v>
      </c>
      <c r="Q259" s="68"/>
      <c r="R259" s="62"/>
      <c r="S259" s="115"/>
      <c r="T259" s="68"/>
      <c r="U259" s="57">
        <f t="shared" si="0"/>
        <v>11085013</v>
      </c>
      <c r="V259" s="57">
        <f t="shared" si="0"/>
        <v>11149530</v>
      </c>
      <c r="W259" s="68"/>
      <c r="X259" s="57">
        <f t="shared" si="0"/>
        <v>3213665.846148375</v>
      </c>
      <c r="Y259" s="57">
        <f t="shared" si="0"/>
        <v>3217122.6512496346</v>
      </c>
      <c r="Z259" s="57">
        <f t="shared" si="0"/>
        <v>3435602.5843690271</v>
      </c>
      <c r="AA259" s="57">
        <f t="shared" si="0"/>
        <v>10980671.729395812</v>
      </c>
      <c r="AC259" s="85"/>
    </row>
    <row r="260" spans="1:30" x14ac:dyDescent="0.2">
      <c r="A260" s="78" t="s">
        <v>309</v>
      </c>
      <c r="B260" s="79" t="s">
        <v>310</v>
      </c>
      <c r="D260" s="57">
        <f t="shared" si="1"/>
        <v>1851051</v>
      </c>
      <c r="E260" s="58">
        <f t="shared" si="0"/>
        <v>0</v>
      </c>
      <c r="F260" s="58">
        <f t="shared" si="0"/>
        <v>1851051</v>
      </c>
      <c r="G260" s="59">
        <f t="shared" si="0"/>
        <v>-1.3115771201612558E-2</v>
      </c>
      <c r="H260" s="68"/>
      <c r="I260" s="59">
        <f t="shared" si="0"/>
        <v>-5.8382282285780462E-3</v>
      </c>
      <c r="J260" s="57">
        <f t="shared" si="0"/>
        <v>1979154</v>
      </c>
      <c r="K260" s="59">
        <f t="shared" si="0"/>
        <v>6.9205548631561253E-2</v>
      </c>
      <c r="L260" s="59">
        <f t="shared" si="0"/>
        <v>6.1482879006939495E-2</v>
      </c>
      <c r="M260" s="57">
        <f t="shared" si="0"/>
        <v>1979154</v>
      </c>
      <c r="N260" s="59">
        <f t="shared" si="0"/>
        <v>6.9205548631561253E-2</v>
      </c>
      <c r="O260" s="59">
        <f t="shared" si="0"/>
        <v>6.1482879006939495E-2</v>
      </c>
      <c r="P260" s="59">
        <f t="shared" si="0"/>
        <v>-1.1822978744324586E-2</v>
      </c>
      <c r="Q260" s="68"/>
      <c r="R260" s="62"/>
      <c r="S260" s="115"/>
      <c r="T260" s="68"/>
      <c r="U260" s="57">
        <f t="shared" si="0"/>
        <v>6869987</v>
      </c>
      <c r="V260" s="57">
        <f t="shared" si="0"/>
        <v>6919969</v>
      </c>
      <c r="W260" s="68"/>
      <c r="X260" s="57">
        <f t="shared" si="0"/>
        <v>1875651.6174686535</v>
      </c>
      <c r="Y260" s="57">
        <f t="shared" si="0"/>
        <v>1875467.4687293917</v>
      </c>
      <c r="Z260" s="57">
        <f t="shared" si="0"/>
        <v>2002833.4573952057</v>
      </c>
      <c r="AA260" s="57">
        <f t="shared" si="0"/>
        <v>6401338.9745271346</v>
      </c>
      <c r="AC260" s="85"/>
    </row>
    <row r="261" spans="1:30" x14ac:dyDescent="0.2">
      <c r="A261" s="78" t="s">
        <v>385</v>
      </c>
      <c r="B261" s="79" t="s">
        <v>386</v>
      </c>
      <c r="D261" s="57">
        <f t="shared" si="1"/>
        <v>3340220</v>
      </c>
      <c r="E261" s="58">
        <f t="shared" si="0"/>
        <v>0</v>
      </c>
      <c r="F261" s="58">
        <f t="shared" si="0"/>
        <v>3340220</v>
      </c>
      <c r="G261" s="59">
        <f t="shared" si="0"/>
        <v>1.4208748159653783E-2</v>
      </c>
      <c r="H261" s="68"/>
      <c r="I261" s="59">
        <f t="shared" si="0"/>
        <v>2.4188160897692157E-2</v>
      </c>
      <c r="J261" s="57">
        <f t="shared" si="0"/>
        <v>3577365</v>
      </c>
      <c r="K261" s="59">
        <f t="shared" si="0"/>
        <v>7.0996820568705044E-2</v>
      </c>
      <c r="L261" s="59">
        <f t="shared" si="0"/>
        <v>6.1567325948996832E-2</v>
      </c>
      <c r="M261" s="57">
        <f t="shared" si="0"/>
        <v>3577365</v>
      </c>
      <c r="N261" s="59">
        <f t="shared" si="0"/>
        <v>7.0996820568705044E-2</v>
      </c>
      <c r="O261" s="59">
        <f t="shared" si="0"/>
        <v>6.1567325948996832E-2</v>
      </c>
      <c r="P261" s="59">
        <f t="shared" si="0"/>
        <v>1.8103644077275938E-2</v>
      </c>
      <c r="Q261" s="68"/>
      <c r="R261" s="62"/>
      <c r="S261" s="115"/>
      <c r="T261" s="68"/>
      <c r="U261" s="57">
        <f t="shared" si="0"/>
        <v>9955709</v>
      </c>
      <c r="V261" s="57">
        <f t="shared" si="0"/>
        <v>10044141</v>
      </c>
      <c r="W261" s="68"/>
      <c r="X261" s="57">
        <f t="shared" si="0"/>
        <v>3293424.5598463248</v>
      </c>
      <c r="Y261" s="57">
        <f t="shared" si="0"/>
        <v>3290303.5002221819</v>
      </c>
      <c r="Z261" s="57">
        <f t="shared" si="0"/>
        <v>3513753.2615770418</v>
      </c>
      <c r="AA261" s="57">
        <f t="shared" si="0"/>
        <v>11230452.345976872</v>
      </c>
      <c r="AC261" s="85"/>
    </row>
    <row r="262" spans="1:30" x14ac:dyDescent="0.2">
      <c r="A262" s="78" t="s">
        <v>463</v>
      </c>
      <c r="B262" s="79" t="s">
        <v>464</v>
      </c>
      <c r="D262" s="57">
        <f t="shared" si="1"/>
        <v>2634035</v>
      </c>
      <c r="E262" s="58">
        <f t="shared" si="0"/>
        <v>0</v>
      </c>
      <c r="F262" s="58">
        <f t="shared" si="0"/>
        <v>2634035</v>
      </c>
      <c r="G262" s="59">
        <f t="shared" si="0"/>
        <v>1.8287613595406205E-2</v>
      </c>
      <c r="H262" s="68"/>
      <c r="I262" s="59">
        <f t="shared" si="0"/>
        <v>2.5215705003100553E-2</v>
      </c>
      <c r="J262" s="57">
        <f t="shared" si="0"/>
        <v>2813279</v>
      </c>
      <c r="K262" s="59">
        <f t="shared" si="0"/>
        <v>6.8049209672612632E-2</v>
      </c>
      <c r="L262" s="59">
        <f t="shared" si="0"/>
        <v>6.1479926460766166E-2</v>
      </c>
      <c r="M262" s="57">
        <f t="shared" si="0"/>
        <v>2813279</v>
      </c>
      <c r="N262" s="59">
        <f t="shared" si="0"/>
        <v>6.8049209672612632E-2</v>
      </c>
      <c r="O262" s="59">
        <f t="shared" si="0"/>
        <v>6.1479926460766166E-2</v>
      </c>
      <c r="P262" s="59">
        <f t="shared" si="0"/>
        <v>1.9041178536373993E-2</v>
      </c>
      <c r="Q262" s="68"/>
      <c r="R262" s="62"/>
      <c r="S262" s="115"/>
      <c r="T262" s="68"/>
      <c r="U262" s="57">
        <f t="shared" si="0"/>
        <v>9299732</v>
      </c>
      <c r="V262" s="57">
        <f t="shared" si="0"/>
        <v>9357286</v>
      </c>
      <c r="W262" s="68"/>
      <c r="X262" s="57">
        <f t="shared" si="0"/>
        <v>2586729.883416391</v>
      </c>
      <c r="Y262" s="57">
        <f t="shared" si="0"/>
        <v>2585150.123580093</v>
      </c>
      <c r="Z262" s="57">
        <f t="shared" si="0"/>
        <v>2760711.7938459069</v>
      </c>
      <c r="AA262" s="57">
        <f t="shared" si="0"/>
        <v>8823625.3184856679</v>
      </c>
      <c r="AC262" s="84" t="s">
        <v>514</v>
      </c>
      <c r="AD262" s="84" t="s">
        <v>515</v>
      </c>
    </row>
    <row r="263" spans="1:30" x14ac:dyDescent="0.2">
      <c r="A263" s="80" t="s">
        <v>499</v>
      </c>
      <c r="B263" s="81" t="s">
        <v>500</v>
      </c>
      <c r="D263" s="69">
        <f t="shared" si="1"/>
        <v>1622971</v>
      </c>
      <c r="E263" s="70">
        <f t="shared" si="0"/>
        <v>0</v>
      </c>
      <c r="F263" s="70">
        <f t="shared" si="0"/>
        <v>1622971</v>
      </c>
      <c r="G263" s="71">
        <f t="shared" si="0"/>
        <v>4.3942072359093309E-4</v>
      </c>
      <c r="H263" s="68"/>
      <c r="I263" s="71">
        <f t="shared" si="0"/>
        <v>5.7815584209301996E-3</v>
      </c>
      <c r="J263" s="69">
        <f t="shared" si="0"/>
        <v>1734740</v>
      </c>
      <c r="K263" s="71">
        <f t="shared" si="0"/>
        <v>6.8866911361940453E-2</v>
      </c>
      <c r="L263" s="71">
        <f t="shared" si="0"/>
        <v>6.1489932601575648E-2</v>
      </c>
      <c r="M263" s="69">
        <f t="shared" si="0"/>
        <v>1734740</v>
      </c>
      <c r="N263" s="71">
        <f t="shared" si="0"/>
        <v>6.8866911361940453E-2</v>
      </c>
      <c r="O263" s="71">
        <f t="shared" si="0"/>
        <v>6.1489932601575648E-2</v>
      </c>
      <c r="P263" s="71">
        <f t="shared" si="0"/>
        <v>-2.6649877898876628E-4</v>
      </c>
      <c r="Q263" s="68"/>
      <c r="R263" s="62"/>
      <c r="S263" s="115"/>
      <c r="T263" s="68"/>
      <c r="U263" s="69">
        <f t="shared" si="0"/>
        <v>5808046</v>
      </c>
      <c r="V263" s="69">
        <f t="shared" si="0"/>
        <v>5848410</v>
      </c>
      <c r="W263" s="68"/>
      <c r="X263" s="69">
        <f t="shared" si="0"/>
        <v>1622258.1461515669</v>
      </c>
      <c r="Y263" s="69">
        <f t="shared" si="0"/>
        <v>1624855.873986962</v>
      </c>
      <c r="Z263" s="69">
        <f t="shared" si="0"/>
        <v>1735202.4293287145</v>
      </c>
      <c r="AA263" s="69">
        <f t="shared" si="0"/>
        <v>5545952.3599142069</v>
      </c>
      <c r="AC263" s="84" t="s">
        <v>516</v>
      </c>
      <c r="AD263" s="84" t="s">
        <v>516</v>
      </c>
    </row>
    <row r="264" spans="1:30" x14ac:dyDescent="0.2">
      <c r="A264" s="31" t="s">
        <v>501</v>
      </c>
      <c r="B264" s="31" t="s">
        <v>502</v>
      </c>
      <c r="C264" s="118"/>
      <c r="D264" s="32">
        <f>SUM(D257:D263)</f>
        <v>17521036</v>
      </c>
      <c r="E264" s="33">
        <f t="shared" ref="E264:Z264" si="2">SUM(E257:E263)</f>
        <v>0</v>
      </c>
      <c r="F264" s="32">
        <f t="shared" si="2"/>
        <v>17521036</v>
      </c>
      <c r="G264" s="34">
        <f>F264/X264-1</f>
        <v>-2.1217642975912554E-8</v>
      </c>
      <c r="H264" s="24"/>
      <c r="I264" s="34">
        <f>AC264/AD264-1</f>
        <v>5.9770591067012102E-3</v>
      </c>
      <c r="J264" s="32">
        <f t="shared" si="2"/>
        <v>18710918</v>
      </c>
      <c r="K264" s="34">
        <f t="shared" ref="K264" si="3">J264/F264-1</f>
        <v>6.7911623490757078E-2</v>
      </c>
      <c r="L264" s="34">
        <f>(1+K264)/(V264/U264)-1</f>
        <v>6.1566554788520467E-2</v>
      </c>
      <c r="M264" s="32">
        <f t="shared" si="2"/>
        <v>18710918</v>
      </c>
      <c r="N264" s="34">
        <f t="shared" ref="N264" si="4">M264/F264-1</f>
        <v>6.7911623490757078E-2</v>
      </c>
      <c r="O264" s="34">
        <f>(1+N264)/(V264/U264)-1</f>
        <v>6.1566554788520467E-2</v>
      </c>
      <c r="P264" s="34">
        <f>M264/Z264-1</f>
        <v>4.7154657956127721E-9</v>
      </c>
      <c r="Q264" s="35"/>
      <c r="R264" s="109"/>
      <c r="S264" s="109"/>
      <c r="T264" s="109"/>
      <c r="U264" s="32">
        <f t="shared" si="2"/>
        <v>59447418</v>
      </c>
      <c r="V264" s="32">
        <f t="shared" si="2"/>
        <v>59802740</v>
      </c>
      <c r="W264" s="35"/>
      <c r="X264" s="32">
        <f t="shared" si="2"/>
        <v>17521036.371755093</v>
      </c>
      <c r="Y264" s="32">
        <f t="shared" si="2"/>
        <v>17521036.371755105</v>
      </c>
      <c r="Z264" s="32">
        <f t="shared" si="2"/>
        <v>18710917.911769308</v>
      </c>
      <c r="AA264" s="32">
        <f t="shared" ref="AA264" si="5">SUM(AA257:AA263)</f>
        <v>59802739.781250007</v>
      </c>
      <c r="AC264" s="85">
        <f>F264/U264*1000</f>
        <v>294.73165680635617</v>
      </c>
      <c r="AD264" s="85">
        <f>Y264/V264*1000</f>
        <v>292.98049507021091</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62"/>
      <c r="S267" s="62"/>
      <c r="T267" s="62"/>
      <c r="U267" s="75"/>
      <c r="V267" s="75"/>
      <c r="W267" s="62"/>
      <c r="X267" s="75"/>
      <c r="Y267" s="75"/>
      <c r="Z267" s="75"/>
      <c r="AA267" s="75"/>
    </row>
    <row r="268" spans="1:30" x14ac:dyDescent="0.2">
      <c r="A268" s="78" t="s">
        <v>489</v>
      </c>
      <c r="B268" s="79" t="s">
        <v>490</v>
      </c>
      <c r="D268" s="63">
        <f t="shared" si="1"/>
        <v>240508</v>
      </c>
      <c r="E268" s="64">
        <f t="shared" si="0"/>
        <v>0</v>
      </c>
      <c r="F268" s="64">
        <f t="shared" si="0"/>
        <v>240508</v>
      </c>
      <c r="G268" s="65">
        <f t="shared" si="0"/>
        <v>-2.6653138405451138E-2</v>
      </c>
      <c r="H268" s="68"/>
      <c r="I268" s="65">
        <f t="shared" si="0"/>
        <v>-1.9425612095966827E-2</v>
      </c>
      <c r="J268" s="63">
        <f t="shared" si="0"/>
        <v>257716</v>
      </c>
      <c r="K268" s="65">
        <f t="shared" si="0"/>
        <v>7.1548555557403581E-2</v>
      </c>
      <c r="L268" s="65">
        <f t="shared" si="0"/>
        <v>6.1543505092872985E-2</v>
      </c>
      <c r="M268" s="63">
        <f t="shared" si="0"/>
        <v>257716</v>
      </c>
      <c r="N268" s="65">
        <f t="shared" si="0"/>
        <v>7.1548555557403581E-2</v>
      </c>
      <c r="O268" s="65">
        <f t="shared" si="0"/>
        <v>6.1543505092872985E-2</v>
      </c>
      <c r="P268" s="65">
        <f t="shared" si="0"/>
        <v>-2.5272900081595995E-2</v>
      </c>
      <c r="Q268" s="68"/>
      <c r="R268" s="62"/>
      <c r="S268" s="115"/>
      <c r="T268" s="68"/>
      <c r="U268" s="63">
        <f t="shared" si="0"/>
        <v>943712</v>
      </c>
      <c r="V268" s="63">
        <f t="shared" si="0"/>
        <v>952606</v>
      </c>
      <c r="W268" s="68"/>
      <c r="X268" s="63">
        <f t="shared" si="0"/>
        <v>247093.82594196362</v>
      </c>
      <c r="Y268" s="63">
        <f t="shared" si="0"/>
        <v>247584.26444580348</v>
      </c>
      <c r="Z268" s="63">
        <f t="shared" si="0"/>
        <v>264398.10693841777</v>
      </c>
      <c r="AA268" s="63">
        <f t="shared" si="0"/>
        <v>845053.74148147018</v>
      </c>
    </row>
    <row r="269" spans="1:30" x14ac:dyDescent="0.2">
      <c r="A269" s="78" t="s">
        <v>287</v>
      </c>
      <c r="B269" s="79" t="s">
        <v>288</v>
      </c>
      <c r="D269" s="57">
        <f t="shared" si="1"/>
        <v>273280</v>
      </c>
      <c r="E269" s="58">
        <f t="shared" si="0"/>
        <v>0</v>
      </c>
      <c r="F269" s="58">
        <f t="shared" si="0"/>
        <v>273280</v>
      </c>
      <c r="G269" s="59">
        <f t="shared" si="0"/>
        <v>-1.8877945511039718E-2</v>
      </c>
      <c r="H269" s="68"/>
      <c r="I269" s="59">
        <f t="shared" si="0"/>
        <v>-9.96533820471035E-3</v>
      </c>
      <c r="J269" s="57">
        <f t="shared" si="0"/>
        <v>293099</v>
      </c>
      <c r="K269" s="59">
        <f t="shared" si="0"/>
        <v>7.2522687353629989E-2</v>
      </c>
      <c r="L269" s="59">
        <f t="shared" si="0"/>
        <v>6.1409302157283907E-2</v>
      </c>
      <c r="M269" s="57">
        <f t="shared" si="0"/>
        <v>293099</v>
      </c>
      <c r="N269" s="59">
        <f t="shared" si="0"/>
        <v>7.2522687353629989E-2</v>
      </c>
      <c r="O269" s="59">
        <f t="shared" si="0"/>
        <v>6.1409302157283907E-2</v>
      </c>
      <c r="P269" s="59">
        <f t="shared" si="0"/>
        <v>-1.5993455241104293E-2</v>
      </c>
      <c r="Q269" s="68"/>
      <c r="R269" s="62"/>
      <c r="S269" s="115"/>
      <c r="T269" s="68"/>
      <c r="U269" s="57">
        <f t="shared" si="0"/>
        <v>1019748</v>
      </c>
      <c r="V269" s="57">
        <f t="shared" si="0"/>
        <v>1030425</v>
      </c>
      <c r="W269" s="68"/>
      <c r="X269" s="57">
        <f t="shared" si="0"/>
        <v>278538.22951961274</v>
      </c>
      <c r="Y269" s="57">
        <f t="shared" si="0"/>
        <v>278920.89329493389</v>
      </c>
      <c r="Z269" s="57">
        <f t="shared" si="0"/>
        <v>297862.856259575</v>
      </c>
      <c r="AA269" s="57">
        <f t="shared" si="0"/>
        <v>952011.81296331366</v>
      </c>
    </row>
    <row r="270" spans="1:30" x14ac:dyDescent="0.2">
      <c r="A270" s="78" t="s">
        <v>229</v>
      </c>
      <c r="B270" s="79" t="s">
        <v>230</v>
      </c>
      <c r="D270" s="57">
        <f t="shared" si="1"/>
        <v>460551</v>
      </c>
      <c r="E270" s="58">
        <f t="shared" si="0"/>
        <v>0</v>
      </c>
      <c r="F270" s="58">
        <f t="shared" si="0"/>
        <v>460551</v>
      </c>
      <c r="G270" s="59">
        <f t="shared" si="0"/>
        <v>4.3989149874500422E-2</v>
      </c>
      <c r="H270" s="68"/>
      <c r="I270" s="59">
        <f t="shared" si="0"/>
        <v>5.0307853064267771E-2</v>
      </c>
      <c r="J270" s="57">
        <f t="shared" si="0"/>
        <v>492284</v>
      </c>
      <c r="K270" s="59">
        <f t="shared" si="0"/>
        <v>6.8902249696559226E-2</v>
      </c>
      <c r="L270" s="59">
        <f t="shared" si="0"/>
        <v>6.1443041524142483E-2</v>
      </c>
      <c r="M270" s="57">
        <f t="shared" si="0"/>
        <v>492284</v>
      </c>
      <c r="N270" s="59">
        <f t="shared" si="0"/>
        <v>6.8902249696559226E-2</v>
      </c>
      <c r="O270" s="59">
        <f t="shared" si="0"/>
        <v>6.1443041524142483E-2</v>
      </c>
      <c r="P270" s="59">
        <f t="shared" si="0"/>
        <v>4.394592818494214E-2</v>
      </c>
      <c r="Q270" s="68"/>
      <c r="R270" s="62"/>
      <c r="S270" s="115"/>
      <c r="T270" s="68"/>
      <c r="U270" s="57">
        <f t="shared" si="0"/>
        <v>1320168</v>
      </c>
      <c r="V270" s="57">
        <f t="shared" si="0"/>
        <v>1329445</v>
      </c>
      <c r="W270" s="68"/>
      <c r="X270" s="57">
        <f t="shared" si="0"/>
        <v>441145.38935137738</v>
      </c>
      <c r="Y270" s="57">
        <f t="shared" si="0"/>
        <v>441572.90157583164</v>
      </c>
      <c r="Z270" s="57">
        <f t="shared" si="0"/>
        <v>471560.8219823321</v>
      </c>
      <c r="AA270" s="57">
        <f t="shared" si="0"/>
        <v>1507175.0761251193</v>
      </c>
    </row>
    <row r="271" spans="1:30" x14ac:dyDescent="0.2">
      <c r="A271" s="78" t="s">
        <v>481</v>
      </c>
      <c r="B271" s="79" t="s">
        <v>482</v>
      </c>
      <c r="D271" s="57">
        <f t="shared" si="1"/>
        <v>329430</v>
      </c>
      <c r="E271" s="58">
        <f t="shared" si="0"/>
        <v>0</v>
      </c>
      <c r="F271" s="58">
        <f t="shared" si="0"/>
        <v>329430</v>
      </c>
      <c r="G271" s="59">
        <f t="shared" si="0"/>
        <v>4.8894458881532765E-2</v>
      </c>
      <c r="H271" s="68"/>
      <c r="I271" s="59">
        <f t="shared" si="0"/>
        <v>5.8182215287140737E-2</v>
      </c>
      <c r="J271" s="57">
        <f t="shared" si="0"/>
        <v>352793</v>
      </c>
      <c r="K271" s="59">
        <f t="shared" si="0"/>
        <v>7.0919466958079047E-2</v>
      </c>
      <c r="L271" s="59">
        <f t="shared" si="0"/>
        <v>6.1440729897953794E-2</v>
      </c>
      <c r="M271" s="57">
        <f t="shared" si="0"/>
        <v>352793</v>
      </c>
      <c r="N271" s="59">
        <f t="shared" si="0"/>
        <v>7.0919466958079047E-2</v>
      </c>
      <c r="O271" s="59">
        <f t="shared" si="0"/>
        <v>6.1440729897953794E-2</v>
      </c>
      <c r="P271" s="59">
        <f t="shared" si="0"/>
        <v>5.17703032540755E-2</v>
      </c>
      <c r="Q271" s="68"/>
      <c r="R271" s="62"/>
      <c r="S271" s="115"/>
      <c r="T271" s="68"/>
      <c r="U271" s="57">
        <f t="shared" si="0"/>
        <v>1017742</v>
      </c>
      <c r="V271" s="57">
        <f t="shared" si="0"/>
        <v>1026830</v>
      </c>
      <c r="W271" s="68"/>
      <c r="X271" s="57">
        <f t="shared" si="0"/>
        <v>314073.54401631694</v>
      </c>
      <c r="Y271" s="57">
        <f t="shared" si="0"/>
        <v>314096.9742641534</v>
      </c>
      <c r="Z271" s="57">
        <f t="shared" si="0"/>
        <v>335427.80102128064</v>
      </c>
      <c r="AA271" s="57">
        <f t="shared" si="0"/>
        <v>1072074.6889309462</v>
      </c>
    </row>
    <row r="272" spans="1:30" x14ac:dyDescent="0.2">
      <c r="A272" s="78" t="s">
        <v>461</v>
      </c>
      <c r="B272" s="79" t="s">
        <v>462</v>
      </c>
      <c r="D272" s="57">
        <f t="shared" si="1"/>
        <v>517638</v>
      </c>
      <c r="E272" s="58">
        <f t="shared" si="0"/>
        <v>0</v>
      </c>
      <c r="F272" s="58">
        <f t="shared" si="0"/>
        <v>517638</v>
      </c>
      <c r="G272" s="59">
        <f t="shared" si="0"/>
        <v>6.1016531472606772E-2</v>
      </c>
      <c r="H272" s="68"/>
      <c r="I272" s="59">
        <f t="shared" si="0"/>
        <v>6.6383421227294015E-2</v>
      </c>
      <c r="J272" s="57">
        <f t="shared" si="0"/>
        <v>552274</v>
      </c>
      <c r="K272" s="59">
        <f t="shared" si="0"/>
        <v>6.691162549890084E-2</v>
      </c>
      <c r="L272" s="59">
        <f t="shared" si="0"/>
        <v>6.1347157979028344E-2</v>
      </c>
      <c r="M272" s="57">
        <f t="shared" si="0"/>
        <v>552274</v>
      </c>
      <c r="N272" s="59">
        <f t="shared" si="0"/>
        <v>6.691162549890084E-2</v>
      </c>
      <c r="O272" s="59">
        <f t="shared" si="0"/>
        <v>6.1347157979028344E-2</v>
      </c>
      <c r="P272" s="59">
        <f t="shared" si="0"/>
        <v>5.9828377077786321E-2</v>
      </c>
      <c r="Q272" s="68"/>
      <c r="R272" s="62"/>
      <c r="S272" s="115"/>
      <c r="T272" s="68"/>
      <c r="U272" s="57">
        <f t="shared" si="0"/>
        <v>1859037</v>
      </c>
      <c r="V272" s="57">
        <f t="shared" si="0"/>
        <v>1868784</v>
      </c>
      <c r="W272" s="68"/>
      <c r="X272" s="57">
        <f t="shared" si="0"/>
        <v>487869.87256603769</v>
      </c>
      <c r="Y272" s="57">
        <f t="shared" si="0"/>
        <v>487959.47125427332</v>
      </c>
      <c r="Z272" s="57">
        <f t="shared" si="0"/>
        <v>521097.57763116184</v>
      </c>
      <c r="AA272" s="57">
        <f t="shared" si="0"/>
        <v>1665501.5527653131</v>
      </c>
    </row>
    <row r="273" spans="1:27" x14ac:dyDescent="0.2">
      <c r="A273" s="78" t="s">
        <v>259</v>
      </c>
      <c r="B273" s="79" t="s">
        <v>260</v>
      </c>
      <c r="D273" s="57">
        <f t="shared" si="1"/>
        <v>250153</v>
      </c>
      <c r="E273" s="58">
        <f t="shared" si="0"/>
        <v>0</v>
      </c>
      <c r="F273" s="58">
        <f t="shared" si="0"/>
        <v>250153</v>
      </c>
      <c r="G273" s="59">
        <f t="shared" si="0"/>
        <v>-1.3284260793859026E-2</v>
      </c>
      <c r="H273" s="68"/>
      <c r="I273" s="59">
        <f t="shared" si="0"/>
        <v>-9.5673203401679396E-3</v>
      </c>
      <c r="J273" s="57">
        <f t="shared" si="0"/>
        <v>266928</v>
      </c>
      <c r="K273" s="59">
        <f t="shared" si="0"/>
        <v>6.7058959916530991E-2</v>
      </c>
      <c r="L273" s="59">
        <f t="shared" si="0"/>
        <v>6.1441800248152045E-2</v>
      </c>
      <c r="M273" s="57">
        <f t="shared" si="0"/>
        <v>266928</v>
      </c>
      <c r="N273" s="59">
        <f t="shared" si="0"/>
        <v>6.7058959916530991E-2</v>
      </c>
      <c r="O273" s="59">
        <f t="shared" si="0"/>
        <v>6.1441800248152045E-2</v>
      </c>
      <c r="P273" s="59">
        <f t="shared" si="0"/>
        <v>-1.556772052967148E-2</v>
      </c>
      <c r="Q273" s="68"/>
      <c r="R273" s="62"/>
      <c r="S273" s="115"/>
      <c r="T273" s="68"/>
      <c r="U273" s="57">
        <f t="shared" si="0"/>
        <v>973472</v>
      </c>
      <c r="V273" s="57">
        <f t="shared" si="0"/>
        <v>978624</v>
      </c>
      <c r="W273" s="68"/>
      <c r="X273" s="57">
        <f t="shared" si="0"/>
        <v>253520.83691424626</v>
      </c>
      <c r="Y273" s="57">
        <f t="shared" si="0"/>
        <v>253906.01210706792</v>
      </c>
      <c r="Z273" s="57">
        <f t="shared" si="0"/>
        <v>271149.17457158148</v>
      </c>
      <c r="AA273" s="57">
        <f t="shared" si="0"/>
        <v>866631.10838647676</v>
      </c>
    </row>
    <row r="274" spans="1:27" x14ac:dyDescent="0.2">
      <c r="A274" s="78" t="s">
        <v>157</v>
      </c>
      <c r="B274" s="79" t="s">
        <v>158</v>
      </c>
      <c r="D274" s="57">
        <f t="shared" si="1"/>
        <v>825399</v>
      </c>
      <c r="E274" s="58">
        <f t="shared" si="1"/>
        <v>0</v>
      </c>
      <c r="F274" s="58">
        <f t="shared" si="1"/>
        <v>825399</v>
      </c>
      <c r="G274" s="59">
        <f t="shared" si="1"/>
        <v>2.1350516130637764E-2</v>
      </c>
      <c r="H274" s="68"/>
      <c r="I274" s="59">
        <f t="shared" si="1"/>
        <v>2.5243976246315469E-2</v>
      </c>
      <c r="J274" s="57">
        <f t="shared" si="1"/>
        <v>879156</v>
      </c>
      <c r="K274" s="59">
        <f t="shared" si="1"/>
        <v>6.5128501488371127E-2</v>
      </c>
      <c r="L274" s="59">
        <f t="shared" si="1"/>
        <v>6.1556290953678205E-2</v>
      </c>
      <c r="M274" s="57">
        <f t="shared" si="1"/>
        <v>879156</v>
      </c>
      <c r="N274" s="59">
        <f t="shared" si="1"/>
        <v>6.5128501488371127E-2</v>
      </c>
      <c r="O274" s="59">
        <f t="shared" si="1"/>
        <v>6.1556290953678205E-2</v>
      </c>
      <c r="P274" s="59">
        <f t="shared" si="1"/>
        <v>1.9142592917444246E-2</v>
      </c>
      <c r="Q274" s="68"/>
      <c r="R274" s="62"/>
      <c r="S274" s="115"/>
      <c r="T274" s="68"/>
      <c r="U274" s="57">
        <f t="shared" ref="U274:AA289" si="6">INDEX(U$8:U$248,MATCH($A274,$A$8:$A$248,0))</f>
        <v>2636129</v>
      </c>
      <c r="V274" s="57">
        <f t="shared" si="6"/>
        <v>2645000</v>
      </c>
      <c r="W274" s="68"/>
      <c r="X274" s="57">
        <f t="shared" si="6"/>
        <v>808144.69368166046</v>
      </c>
      <c r="Y274" s="57">
        <f t="shared" si="6"/>
        <v>807784.82396553853</v>
      </c>
      <c r="Z274" s="57">
        <f t="shared" si="6"/>
        <v>862642.78042122431</v>
      </c>
      <c r="AA274" s="57">
        <f t="shared" si="6"/>
        <v>2757128.3228844134</v>
      </c>
    </row>
    <row r="275" spans="1:27" x14ac:dyDescent="0.2">
      <c r="A275" s="78" t="s">
        <v>467</v>
      </c>
      <c r="B275" s="79" t="s">
        <v>468</v>
      </c>
      <c r="D275" s="57">
        <f t="shared" si="1"/>
        <v>161877</v>
      </c>
      <c r="E275" s="58">
        <f t="shared" si="1"/>
        <v>0</v>
      </c>
      <c r="F275" s="58">
        <f t="shared" si="1"/>
        <v>161877</v>
      </c>
      <c r="G275" s="59">
        <f t="shared" si="1"/>
        <v>2.9863873628376503E-2</v>
      </c>
      <c r="H275" s="68"/>
      <c r="I275" s="59">
        <f t="shared" si="1"/>
        <v>3.3364318884991251E-2</v>
      </c>
      <c r="J275" s="57">
        <f t="shared" si="1"/>
        <v>172958</v>
      </c>
      <c r="K275" s="59">
        <f t="shared" si="1"/>
        <v>6.845320830012902E-2</v>
      </c>
      <c r="L275" s="59">
        <f t="shared" si="1"/>
        <v>6.1440151934599285E-2</v>
      </c>
      <c r="M275" s="57">
        <f t="shared" si="1"/>
        <v>172958</v>
      </c>
      <c r="N275" s="59">
        <f t="shared" si="1"/>
        <v>6.845320830012902E-2</v>
      </c>
      <c r="O275" s="59">
        <f t="shared" si="1"/>
        <v>6.1440151934599285E-2</v>
      </c>
      <c r="P275" s="59">
        <f t="shared" si="1"/>
        <v>2.7102228272934736E-2</v>
      </c>
      <c r="Q275" s="68"/>
      <c r="R275" s="62"/>
      <c r="S275" s="115"/>
      <c r="T275" s="68"/>
      <c r="U275" s="57">
        <f t="shared" si="6"/>
        <v>579196</v>
      </c>
      <c r="V275" s="57">
        <f t="shared" si="6"/>
        <v>583023</v>
      </c>
      <c r="W275" s="68"/>
      <c r="X275" s="57">
        <f t="shared" si="6"/>
        <v>157182.90945548099</v>
      </c>
      <c r="Y275" s="57">
        <f t="shared" si="6"/>
        <v>157685.47148127048</v>
      </c>
      <c r="Z275" s="57">
        <f t="shared" si="6"/>
        <v>168394.14348348524</v>
      </c>
      <c r="AA275" s="57">
        <f t="shared" si="6"/>
        <v>538211.49720800004</v>
      </c>
    </row>
    <row r="276" spans="1:27" x14ac:dyDescent="0.2">
      <c r="A276" s="78" t="s">
        <v>237</v>
      </c>
      <c r="B276" s="79" t="s">
        <v>238</v>
      </c>
      <c r="D276" s="57">
        <f t="shared" si="1"/>
        <v>292083</v>
      </c>
      <c r="E276" s="58">
        <f t="shared" si="1"/>
        <v>0</v>
      </c>
      <c r="F276" s="58">
        <f t="shared" si="1"/>
        <v>292083</v>
      </c>
      <c r="G276" s="59">
        <f t="shared" si="1"/>
        <v>2.8942076021690744E-2</v>
      </c>
      <c r="H276" s="68"/>
      <c r="I276" s="59">
        <f t="shared" si="1"/>
        <v>3.7135677637815778E-2</v>
      </c>
      <c r="J276" s="57">
        <f t="shared" si="1"/>
        <v>312678</v>
      </c>
      <c r="K276" s="59">
        <f t="shared" si="1"/>
        <v>7.0510779470219109E-2</v>
      </c>
      <c r="L276" s="59">
        <f t="shared" si="1"/>
        <v>6.1563019061238844E-2</v>
      </c>
      <c r="M276" s="57">
        <f t="shared" si="1"/>
        <v>312678</v>
      </c>
      <c r="N276" s="59">
        <f t="shared" si="1"/>
        <v>7.0510779470219109E-2</v>
      </c>
      <c r="O276" s="59">
        <f t="shared" si="1"/>
        <v>6.1563019061238844E-2</v>
      </c>
      <c r="P276" s="59">
        <f t="shared" si="1"/>
        <v>3.0970059191245847E-2</v>
      </c>
      <c r="Q276" s="68"/>
      <c r="R276" s="62"/>
      <c r="S276" s="115"/>
      <c r="T276" s="68"/>
      <c r="U276" s="57">
        <f t="shared" si="6"/>
        <v>1002353</v>
      </c>
      <c r="V276" s="57">
        <f t="shared" si="6"/>
        <v>1010802</v>
      </c>
      <c r="W276" s="68"/>
      <c r="X276" s="57">
        <f t="shared" si="6"/>
        <v>283867.29127582366</v>
      </c>
      <c r="Y276" s="57">
        <f t="shared" si="6"/>
        <v>283998.45025962015</v>
      </c>
      <c r="Z276" s="57">
        <f t="shared" si="6"/>
        <v>303285.23822048062</v>
      </c>
      <c r="AA276" s="57">
        <f t="shared" si="6"/>
        <v>969342.51255441247</v>
      </c>
    </row>
    <row r="277" spans="1:27" x14ac:dyDescent="0.2">
      <c r="A277" s="78" t="s">
        <v>43</v>
      </c>
      <c r="B277" s="79" t="s">
        <v>44</v>
      </c>
      <c r="D277" s="57">
        <f t="shared" si="1"/>
        <v>918731</v>
      </c>
      <c r="E277" s="58">
        <f t="shared" si="1"/>
        <v>0</v>
      </c>
      <c r="F277" s="58">
        <f t="shared" si="1"/>
        <v>918731</v>
      </c>
      <c r="G277" s="59">
        <f t="shared" si="1"/>
        <v>-4.114354841002299E-2</v>
      </c>
      <c r="H277" s="68"/>
      <c r="I277" s="59">
        <f t="shared" si="1"/>
        <v>-3.952348805361583E-2</v>
      </c>
      <c r="J277" s="57">
        <f t="shared" si="1"/>
        <v>976667</v>
      </c>
      <c r="K277" s="59">
        <f t="shared" si="1"/>
        <v>6.3060895953222396E-2</v>
      </c>
      <c r="L277" s="59">
        <f t="shared" si="1"/>
        <v>6.1410166523131027E-2</v>
      </c>
      <c r="M277" s="57">
        <f t="shared" si="1"/>
        <v>976667</v>
      </c>
      <c r="N277" s="59">
        <f t="shared" si="1"/>
        <v>6.3060895953222396E-2</v>
      </c>
      <c r="O277" s="59">
        <f t="shared" si="1"/>
        <v>6.1410166523131027E-2</v>
      </c>
      <c r="P277" s="59">
        <f t="shared" si="1"/>
        <v>-4.5370854198641064E-2</v>
      </c>
      <c r="Q277" s="68"/>
      <c r="R277" s="62"/>
      <c r="S277" s="115"/>
      <c r="T277" s="68"/>
      <c r="U277" s="57">
        <f t="shared" si="6"/>
        <v>3239377</v>
      </c>
      <c r="V277" s="57">
        <f t="shared" si="6"/>
        <v>3244415</v>
      </c>
      <c r="W277" s="68"/>
      <c r="X277" s="57">
        <f t="shared" si="6"/>
        <v>958152.80637321575</v>
      </c>
      <c r="Y277" s="57">
        <f t="shared" si="6"/>
        <v>958024.29322697979</v>
      </c>
      <c r="Z277" s="57">
        <f t="shared" si="6"/>
        <v>1023085.2517918269</v>
      </c>
      <c r="AA277" s="57">
        <f t="shared" si="6"/>
        <v>3269925.1514783525</v>
      </c>
    </row>
    <row r="278" spans="1:27" x14ac:dyDescent="0.2">
      <c r="A278" s="78" t="s">
        <v>473</v>
      </c>
      <c r="B278" s="79" t="s">
        <v>474</v>
      </c>
      <c r="D278" s="57">
        <f t="shared" si="1"/>
        <v>362588</v>
      </c>
      <c r="E278" s="58">
        <f t="shared" si="1"/>
        <v>0</v>
      </c>
      <c r="F278" s="58">
        <f t="shared" si="1"/>
        <v>362588</v>
      </c>
      <c r="G278" s="59">
        <f t="shared" si="1"/>
        <v>5.8159380080244905E-3</v>
      </c>
      <c r="H278" s="68"/>
      <c r="I278" s="59">
        <f t="shared" si="1"/>
        <v>9.6813754953868347E-3</v>
      </c>
      <c r="J278" s="57">
        <f t="shared" si="1"/>
        <v>386940</v>
      </c>
      <c r="K278" s="59">
        <f t="shared" si="1"/>
        <v>6.7161626970556165E-2</v>
      </c>
      <c r="L278" s="59">
        <f t="shared" si="1"/>
        <v>6.1454634671590069E-2</v>
      </c>
      <c r="M278" s="57">
        <f t="shared" si="1"/>
        <v>386940</v>
      </c>
      <c r="N278" s="59">
        <f t="shared" si="1"/>
        <v>6.7161626970556165E-2</v>
      </c>
      <c r="O278" s="59">
        <f t="shared" si="1"/>
        <v>6.1454634671590069E-2</v>
      </c>
      <c r="P278" s="59">
        <f t="shared" si="1"/>
        <v>3.5764943275358174E-3</v>
      </c>
      <c r="Q278" s="68"/>
      <c r="R278" s="62"/>
      <c r="S278" s="115"/>
      <c r="T278" s="68"/>
      <c r="U278" s="57">
        <f t="shared" si="6"/>
        <v>1231987</v>
      </c>
      <c r="V278" s="57">
        <f t="shared" si="6"/>
        <v>1238611</v>
      </c>
      <c r="W278" s="68"/>
      <c r="X278" s="57">
        <f t="shared" si="6"/>
        <v>360491.40433993324</v>
      </c>
      <c r="Y278" s="57">
        <f t="shared" si="6"/>
        <v>361042.09808566561</v>
      </c>
      <c r="Z278" s="57">
        <f t="shared" si="6"/>
        <v>385561.04311637551</v>
      </c>
      <c r="AA278" s="57">
        <f t="shared" si="6"/>
        <v>1232307.6206097035</v>
      </c>
    </row>
    <row r="279" spans="1:27" x14ac:dyDescent="0.2">
      <c r="A279" s="78" t="s">
        <v>493</v>
      </c>
      <c r="B279" s="79" t="s">
        <v>494</v>
      </c>
      <c r="D279" s="57">
        <f t="shared" si="1"/>
        <v>209862</v>
      </c>
      <c r="E279" s="58">
        <f t="shared" si="1"/>
        <v>0</v>
      </c>
      <c r="F279" s="58">
        <f t="shared" si="1"/>
        <v>209862</v>
      </c>
      <c r="G279" s="59">
        <f t="shared" si="1"/>
        <v>-1.217467349501955E-2</v>
      </c>
      <c r="H279" s="68"/>
      <c r="I279" s="59">
        <f t="shared" si="1"/>
        <v>-8.1178987756422849E-3</v>
      </c>
      <c r="J279" s="57">
        <f t="shared" si="1"/>
        <v>223733</v>
      </c>
      <c r="K279" s="59">
        <f t="shared" si="1"/>
        <v>6.6095815345322162E-2</v>
      </c>
      <c r="L279" s="59">
        <f t="shared" si="1"/>
        <v>6.1444449885173169E-2</v>
      </c>
      <c r="M279" s="57">
        <f t="shared" si="1"/>
        <v>223733</v>
      </c>
      <c r="N279" s="59">
        <f t="shared" si="1"/>
        <v>6.6095815345322162E-2</v>
      </c>
      <c r="O279" s="59">
        <f t="shared" si="1"/>
        <v>6.1444449885173169E-2</v>
      </c>
      <c r="P279" s="59">
        <f t="shared" si="1"/>
        <v>-1.4124619089092905E-2</v>
      </c>
      <c r="Q279" s="68"/>
      <c r="R279" s="62"/>
      <c r="S279" s="115"/>
      <c r="T279" s="68"/>
      <c r="U279" s="57">
        <f t="shared" si="6"/>
        <v>804864</v>
      </c>
      <c r="V279" s="57">
        <f t="shared" si="6"/>
        <v>808391</v>
      </c>
      <c r="W279" s="68"/>
      <c r="X279" s="57">
        <f t="shared" si="6"/>
        <v>212448.49101258785</v>
      </c>
      <c r="Y279" s="57">
        <f t="shared" si="6"/>
        <v>212506.74645203908</v>
      </c>
      <c r="Z279" s="57">
        <f t="shared" si="6"/>
        <v>226938.41872111685</v>
      </c>
      <c r="AA279" s="57">
        <f t="shared" si="6"/>
        <v>725327.28031534492</v>
      </c>
    </row>
    <row r="280" spans="1:27" x14ac:dyDescent="0.2">
      <c r="A280" s="78" t="s">
        <v>355</v>
      </c>
      <c r="B280" s="79" t="s">
        <v>356</v>
      </c>
      <c r="D280" s="57">
        <f t="shared" si="1"/>
        <v>734600</v>
      </c>
      <c r="E280" s="58">
        <f t="shared" si="1"/>
        <v>0</v>
      </c>
      <c r="F280" s="58">
        <f t="shared" si="1"/>
        <v>734600</v>
      </c>
      <c r="G280" s="59">
        <f t="shared" si="1"/>
        <v>1.315597164506066E-2</v>
      </c>
      <c r="H280" s="68"/>
      <c r="I280" s="59">
        <f t="shared" si="1"/>
        <v>2.5187821233188856E-2</v>
      </c>
      <c r="J280" s="57">
        <f t="shared" si="1"/>
        <v>789591</v>
      </c>
      <c r="K280" s="59">
        <f t="shared" si="1"/>
        <v>7.4858426354478702E-2</v>
      </c>
      <c r="L280" s="59">
        <f t="shared" si="1"/>
        <v>6.1455311009990687E-2</v>
      </c>
      <c r="M280" s="57">
        <f t="shared" si="1"/>
        <v>789591</v>
      </c>
      <c r="N280" s="59">
        <f t="shared" si="1"/>
        <v>7.4858426354478702E-2</v>
      </c>
      <c r="O280" s="59">
        <f t="shared" si="1"/>
        <v>6.1455311009990687E-2</v>
      </c>
      <c r="P280" s="59">
        <f t="shared" si="1"/>
        <v>1.8989832036719889E-2</v>
      </c>
      <c r="Q280" s="68"/>
      <c r="R280" s="62"/>
      <c r="S280" s="115"/>
      <c r="T280" s="68"/>
      <c r="U280" s="57">
        <f t="shared" si="6"/>
        <v>2208802</v>
      </c>
      <c r="V280" s="57">
        <f t="shared" si="6"/>
        <v>2236693</v>
      </c>
      <c r="W280" s="68"/>
      <c r="X280" s="57">
        <f t="shared" si="6"/>
        <v>725061.11651025503</v>
      </c>
      <c r="Y280" s="57">
        <f t="shared" si="6"/>
        <v>725599.60354677215</v>
      </c>
      <c r="Z280" s="57">
        <f t="shared" si="6"/>
        <v>774876.23053293291</v>
      </c>
      <c r="AA280" s="57">
        <f t="shared" si="6"/>
        <v>2476614.017321344</v>
      </c>
    </row>
    <row r="281" spans="1:27" x14ac:dyDescent="0.2">
      <c r="A281" s="78" t="s">
        <v>429</v>
      </c>
      <c r="B281" s="79" t="s">
        <v>430</v>
      </c>
      <c r="D281" s="57">
        <f t="shared" si="1"/>
        <v>201835</v>
      </c>
      <c r="E281" s="58">
        <f t="shared" si="1"/>
        <v>0</v>
      </c>
      <c r="F281" s="58">
        <f t="shared" si="1"/>
        <v>201835</v>
      </c>
      <c r="G281" s="59">
        <f t="shared" si="1"/>
        <v>-2.2634363748657682E-2</v>
      </c>
      <c r="H281" s="68"/>
      <c r="I281" s="59">
        <f t="shared" si="1"/>
        <v>-1.6886297820810747E-2</v>
      </c>
      <c r="J281" s="57">
        <f t="shared" si="1"/>
        <v>215150</v>
      </c>
      <c r="K281" s="59">
        <f t="shared" si="1"/>
        <v>6.5969727747912987E-2</v>
      </c>
      <c r="L281" s="59">
        <f t="shared" si="1"/>
        <v>6.1474405376334529E-2</v>
      </c>
      <c r="M281" s="57">
        <f t="shared" si="1"/>
        <v>215150</v>
      </c>
      <c r="N281" s="59">
        <f t="shared" si="1"/>
        <v>6.5969727747912987E-2</v>
      </c>
      <c r="O281" s="59">
        <f t="shared" si="1"/>
        <v>6.1474405376334529E-2</v>
      </c>
      <c r="P281" s="59">
        <f t="shared" si="1"/>
        <v>-2.2812340885143056E-2</v>
      </c>
      <c r="Q281" s="68"/>
      <c r="R281" s="62"/>
      <c r="S281" s="115"/>
      <c r="T281" s="68"/>
      <c r="U281" s="57">
        <f t="shared" si="6"/>
        <v>787757</v>
      </c>
      <c r="V281" s="57">
        <f t="shared" si="6"/>
        <v>791093</v>
      </c>
      <c r="W281" s="68"/>
      <c r="X281" s="57">
        <f t="shared" si="6"/>
        <v>206509.20445098961</v>
      </c>
      <c r="Y281" s="57">
        <f t="shared" si="6"/>
        <v>206171.23598507131</v>
      </c>
      <c r="Z281" s="57">
        <f t="shared" si="6"/>
        <v>220172.65362815192</v>
      </c>
      <c r="AA281" s="57">
        <f t="shared" si="6"/>
        <v>703702.93825026951</v>
      </c>
    </row>
    <row r="282" spans="1:27" x14ac:dyDescent="0.2">
      <c r="A282" s="78" t="s">
        <v>497</v>
      </c>
      <c r="B282" s="79" t="s">
        <v>498</v>
      </c>
      <c r="D282" s="57">
        <f t="shared" si="1"/>
        <v>171294</v>
      </c>
      <c r="E282" s="58">
        <f t="shared" si="1"/>
        <v>0</v>
      </c>
      <c r="F282" s="58">
        <f t="shared" si="1"/>
        <v>171294</v>
      </c>
      <c r="G282" s="59">
        <f t="shared" si="1"/>
        <v>-1.2981364371975723E-2</v>
      </c>
      <c r="H282" s="68"/>
      <c r="I282" s="59">
        <f t="shared" si="1"/>
        <v>-8.4951934682691022E-3</v>
      </c>
      <c r="J282" s="57">
        <f t="shared" si="1"/>
        <v>183129</v>
      </c>
      <c r="K282" s="59">
        <f t="shared" si="1"/>
        <v>6.9091737013555532E-2</v>
      </c>
      <c r="L282" s="59">
        <f t="shared" si="1"/>
        <v>6.1440731110540714E-2</v>
      </c>
      <c r="M282" s="57">
        <f t="shared" si="1"/>
        <v>183129</v>
      </c>
      <c r="N282" s="59">
        <f t="shared" si="1"/>
        <v>6.9091737013555532E-2</v>
      </c>
      <c r="O282" s="59">
        <f t="shared" si="1"/>
        <v>6.1440731110540714E-2</v>
      </c>
      <c r="P282" s="59">
        <f t="shared" si="1"/>
        <v>-1.4503081634094972E-2</v>
      </c>
      <c r="Q282" s="68"/>
      <c r="R282" s="62"/>
      <c r="S282" s="115"/>
      <c r="T282" s="68"/>
      <c r="U282" s="57">
        <f t="shared" si="6"/>
        <v>651781</v>
      </c>
      <c r="V282" s="57">
        <f t="shared" si="6"/>
        <v>656479</v>
      </c>
      <c r="W282" s="68"/>
      <c r="X282" s="57">
        <f t="shared" si="6"/>
        <v>173546.8752228861</v>
      </c>
      <c r="Y282" s="57">
        <f t="shared" si="6"/>
        <v>174006.9324809153</v>
      </c>
      <c r="Z282" s="57">
        <f t="shared" si="6"/>
        <v>185824.02094534613</v>
      </c>
      <c r="AA282" s="57">
        <f t="shared" si="6"/>
        <v>593919.85054405371</v>
      </c>
    </row>
    <row r="283" spans="1:27" x14ac:dyDescent="0.2">
      <c r="A283" s="78" t="s">
        <v>131</v>
      </c>
      <c r="B283" s="79" t="s">
        <v>132</v>
      </c>
      <c r="D283" s="57">
        <f t="shared" si="1"/>
        <v>1034818</v>
      </c>
      <c r="E283" s="58">
        <f t="shared" si="1"/>
        <v>0</v>
      </c>
      <c r="F283" s="58">
        <f t="shared" si="1"/>
        <v>1034818</v>
      </c>
      <c r="G283" s="59">
        <f t="shared" si="1"/>
        <v>5.6974222652746542E-2</v>
      </c>
      <c r="H283" s="68"/>
      <c r="I283" s="59">
        <f t="shared" si="1"/>
        <v>6.3275176169414138E-2</v>
      </c>
      <c r="J283" s="57">
        <f t="shared" si="1"/>
        <v>1104771</v>
      </c>
      <c r="K283" s="59">
        <f t="shared" si="1"/>
        <v>6.7599326644878666E-2</v>
      </c>
      <c r="L283" s="59">
        <f t="shared" si="1"/>
        <v>6.1647625177919885E-2</v>
      </c>
      <c r="M283" s="57">
        <f t="shared" si="1"/>
        <v>1104771</v>
      </c>
      <c r="N283" s="59">
        <f t="shared" si="1"/>
        <v>6.7599326644878666E-2</v>
      </c>
      <c r="O283" s="59">
        <f t="shared" si="1"/>
        <v>6.1647625177919885E-2</v>
      </c>
      <c r="P283" s="59">
        <f t="shared" si="1"/>
        <v>5.703840105694713E-2</v>
      </c>
      <c r="Q283" s="68"/>
      <c r="R283" s="62"/>
      <c r="S283" s="115"/>
      <c r="T283" s="68"/>
      <c r="U283" s="57">
        <f t="shared" si="6"/>
        <v>3064559</v>
      </c>
      <c r="V283" s="57">
        <f t="shared" si="6"/>
        <v>3081739</v>
      </c>
      <c r="W283" s="68"/>
      <c r="X283" s="57">
        <f t="shared" si="6"/>
        <v>979038.06717524305</v>
      </c>
      <c r="Y283" s="57">
        <f t="shared" si="6"/>
        <v>978692.36041668593</v>
      </c>
      <c r="Z283" s="57">
        <f t="shared" si="6"/>
        <v>1045156.9204064151</v>
      </c>
      <c r="AA283" s="57">
        <f t="shared" si="6"/>
        <v>3340469.3257898614</v>
      </c>
    </row>
    <row r="284" spans="1:27" x14ac:dyDescent="0.2">
      <c r="A284" s="78" t="s">
        <v>453</v>
      </c>
      <c r="B284" s="79" t="s">
        <v>454</v>
      </c>
      <c r="D284" s="57">
        <f t="shared" si="1"/>
        <v>538841</v>
      </c>
      <c r="E284" s="58">
        <f t="shared" si="1"/>
        <v>0</v>
      </c>
      <c r="F284" s="58">
        <f t="shared" si="1"/>
        <v>538841</v>
      </c>
      <c r="G284" s="59">
        <f t="shared" si="1"/>
        <v>6.2504632992824494E-2</v>
      </c>
      <c r="H284" s="68"/>
      <c r="I284" s="59">
        <f t="shared" si="1"/>
        <v>6.7625133227482426E-2</v>
      </c>
      <c r="J284" s="57">
        <f t="shared" si="1"/>
        <v>574852</v>
      </c>
      <c r="K284" s="59">
        <f t="shared" si="1"/>
        <v>6.6830475038091031E-2</v>
      </c>
      <c r="L284" s="59">
        <f t="shared" si="1"/>
        <v>6.1468943652750019E-2</v>
      </c>
      <c r="M284" s="57">
        <f t="shared" si="1"/>
        <v>574852</v>
      </c>
      <c r="N284" s="59">
        <f t="shared" si="1"/>
        <v>6.6830475038091031E-2</v>
      </c>
      <c r="O284" s="59">
        <f t="shared" si="1"/>
        <v>6.1468943652750019E-2</v>
      </c>
      <c r="P284" s="59">
        <f t="shared" si="1"/>
        <v>6.1184209296726966E-2</v>
      </c>
      <c r="Q284" s="68"/>
      <c r="R284" s="62"/>
      <c r="S284" s="115"/>
      <c r="T284" s="68"/>
      <c r="U284" s="57">
        <f t="shared" si="6"/>
        <v>1880748</v>
      </c>
      <c r="V284" s="57">
        <f t="shared" si="6"/>
        <v>1890248</v>
      </c>
      <c r="W284" s="68"/>
      <c r="X284" s="57">
        <f t="shared" si="6"/>
        <v>507142.2592127549</v>
      </c>
      <c r="Y284" s="57">
        <f t="shared" si="6"/>
        <v>507259.23857237375</v>
      </c>
      <c r="Z284" s="57">
        <f t="shared" si="6"/>
        <v>541708.02294633526</v>
      </c>
      <c r="AA284" s="57">
        <f t="shared" si="6"/>
        <v>1731375.4507627874</v>
      </c>
    </row>
    <row r="285" spans="1:27" x14ac:dyDescent="0.2">
      <c r="A285" s="78" t="s">
        <v>109</v>
      </c>
      <c r="B285" s="79" t="s">
        <v>110</v>
      </c>
      <c r="D285" s="57">
        <f t="shared" si="1"/>
        <v>526683</v>
      </c>
      <c r="E285" s="58">
        <f t="shared" si="1"/>
        <v>0</v>
      </c>
      <c r="F285" s="58">
        <f t="shared" si="1"/>
        <v>526683</v>
      </c>
      <c r="G285" s="59">
        <f t="shared" si="1"/>
        <v>-4.1963174137781722E-2</v>
      </c>
      <c r="H285" s="68"/>
      <c r="I285" s="59">
        <f t="shared" si="1"/>
        <v>-3.9531114133486311E-2</v>
      </c>
      <c r="J285" s="57">
        <f t="shared" si="1"/>
        <v>559873</v>
      </c>
      <c r="K285" s="59">
        <f t="shared" si="1"/>
        <v>6.301703301606465E-2</v>
      </c>
      <c r="L285" s="59">
        <f t="shared" si="1"/>
        <v>6.1287236425427105E-2</v>
      </c>
      <c r="M285" s="57">
        <f t="shared" si="1"/>
        <v>559873</v>
      </c>
      <c r="N285" s="59">
        <f t="shared" si="1"/>
        <v>6.301703301606465E-2</v>
      </c>
      <c r="O285" s="59">
        <f t="shared" si="1"/>
        <v>6.1287236425427105E-2</v>
      </c>
      <c r="P285" s="59">
        <f t="shared" si="1"/>
        <v>-4.5488995937323473E-2</v>
      </c>
      <c r="Q285" s="68"/>
      <c r="R285" s="62"/>
      <c r="S285" s="115"/>
      <c r="T285" s="68"/>
      <c r="U285" s="57">
        <f t="shared" si="6"/>
        <v>1763725</v>
      </c>
      <c r="V285" s="57">
        <f t="shared" si="6"/>
        <v>1766600</v>
      </c>
      <c r="W285" s="68"/>
      <c r="X285" s="57">
        <f t="shared" si="6"/>
        <v>549752.35375320097</v>
      </c>
      <c r="Y285" s="57">
        <f t="shared" si="6"/>
        <v>549254.06812202407</v>
      </c>
      <c r="Z285" s="57">
        <f t="shared" si="6"/>
        <v>586554.78838590404</v>
      </c>
      <c r="AA285" s="57">
        <f t="shared" si="6"/>
        <v>1874712.0554264374</v>
      </c>
    </row>
    <row r="286" spans="1:27" x14ac:dyDescent="0.2">
      <c r="A286" s="78" t="s">
        <v>247</v>
      </c>
      <c r="B286" s="79" t="s">
        <v>248</v>
      </c>
      <c r="D286" s="57">
        <f t="shared" si="1"/>
        <v>213543</v>
      </c>
      <c r="E286" s="58">
        <f t="shared" si="1"/>
        <v>0</v>
      </c>
      <c r="F286" s="58">
        <f t="shared" si="1"/>
        <v>213543</v>
      </c>
      <c r="G286" s="59">
        <f t="shared" si="1"/>
        <v>-1.9029130217011581E-2</v>
      </c>
      <c r="H286" s="68"/>
      <c r="I286" s="59">
        <f t="shared" si="1"/>
        <v>-1.5990060367892633E-2</v>
      </c>
      <c r="J286" s="57">
        <f t="shared" si="1"/>
        <v>227756</v>
      </c>
      <c r="K286" s="59">
        <f t="shared" si="1"/>
        <v>6.6558023442585323E-2</v>
      </c>
      <c r="L286" s="59">
        <f t="shared" si="1"/>
        <v>6.1446655907793524E-2</v>
      </c>
      <c r="M286" s="57">
        <f t="shared" si="1"/>
        <v>227756</v>
      </c>
      <c r="N286" s="59">
        <f t="shared" si="1"/>
        <v>6.6558023442585323E-2</v>
      </c>
      <c r="O286" s="59">
        <f t="shared" si="1"/>
        <v>6.1446655907793524E-2</v>
      </c>
      <c r="P286" s="59">
        <f t="shared" si="1"/>
        <v>-2.1947075100797742E-2</v>
      </c>
      <c r="Q286" s="68"/>
      <c r="R286" s="62"/>
      <c r="S286" s="115"/>
      <c r="T286" s="68"/>
      <c r="U286" s="57">
        <f t="shared" si="6"/>
        <v>797147</v>
      </c>
      <c r="V286" s="57">
        <f t="shared" si="6"/>
        <v>800986</v>
      </c>
      <c r="W286" s="68"/>
      <c r="X286" s="57">
        <f t="shared" si="6"/>
        <v>217685.3631211702</v>
      </c>
      <c r="Y286" s="57">
        <f t="shared" si="6"/>
        <v>218058.0722541447</v>
      </c>
      <c r="Z286" s="57">
        <f t="shared" si="6"/>
        <v>232866.74391722967</v>
      </c>
      <c r="AA286" s="57">
        <f t="shared" si="6"/>
        <v>744275.04603766487</v>
      </c>
    </row>
    <row r="287" spans="1:27" x14ac:dyDescent="0.2">
      <c r="A287" s="78" t="s">
        <v>295</v>
      </c>
      <c r="B287" s="79" t="s">
        <v>296</v>
      </c>
      <c r="D287" s="57">
        <f t="shared" si="1"/>
        <v>446447</v>
      </c>
      <c r="E287" s="58">
        <f t="shared" si="1"/>
        <v>0</v>
      </c>
      <c r="F287" s="58">
        <f t="shared" si="1"/>
        <v>446447</v>
      </c>
      <c r="G287" s="59">
        <f t="shared" si="1"/>
        <v>1.6896963693340927E-2</v>
      </c>
      <c r="H287" s="68"/>
      <c r="I287" s="59">
        <f t="shared" si="1"/>
        <v>2.7526575191135549E-2</v>
      </c>
      <c r="J287" s="57">
        <f t="shared" si="1"/>
        <v>477672</v>
      </c>
      <c r="K287" s="59">
        <f t="shared" si="1"/>
        <v>6.994111283086224E-2</v>
      </c>
      <c r="L287" s="59">
        <f t="shared" si="1"/>
        <v>6.1435445551824674E-2</v>
      </c>
      <c r="M287" s="57">
        <f t="shared" si="1"/>
        <v>477672</v>
      </c>
      <c r="N287" s="59">
        <f t="shared" si="1"/>
        <v>6.994111283086224E-2</v>
      </c>
      <c r="O287" s="59">
        <f t="shared" si="1"/>
        <v>6.1435445551824674E-2</v>
      </c>
      <c r="P287" s="59">
        <f t="shared" si="1"/>
        <v>2.129533235463521E-2</v>
      </c>
      <c r="Q287" s="68"/>
      <c r="R287" s="62"/>
      <c r="S287" s="115"/>
      <c r="T287" s="68"/>
      <c r="U287" s="57">
        <f t="shared" si="6"/>
        <v>1570689</v>
      </c>
      <c r="V287" s="57">
        <f t="shared" si="6"/>
        <v>1583275</v>
      </c>
      <c r="W287" s="68"/>
      <c r="X287" s="57">
        <f t="shared" si="6"/>
        <v>439028.74719825806</v>
      </c>
      <c r="Y287" s="57">
        <f t="shared" si="6"/>
        <v>437968.76171651366</v>
      </c>
      <c r="Z287" s="57">
        <f t="shared" si="6"/>
        <v>467711.91923369415</v>
      </c>
      <c r="AA287" s="57">
        <f t="shared" si="6"/>
        <v>1494873.4386209885</v>
      </c>
    </row>
    <row r="288" spans="1:27" x14ac:dyDescent="0.2">
      <c r="A288" s="78" t="s">
        <v>77</v>
      </c>
      <c r="B288" s="79" t="s">
        <v>78</v>
      </c>
      <c r="D288" s="57">
        <f t="shared" si="1"/>
        <v>392165</v>
      </c>
      <c r="E288" s="58">
        <f t="shared" si="1"/>
        <v>0</v>
      </c>
      <c r="F288" s="58">
        <f t="shared" si="1"/>
        <v>392165</v>
      </c>
      <c r="G288" s="59">
        <f t="shared" si="1"/>
        <v>-5.0228914954359216E-2</v>
      </c>
      <c r="H288" s="68"/>
      <c r="I288" s="59">
        <f t="shared" si="1"/>
        <v>-4.8162137383186421E-2</v>
      </c>
      <c r="J288" s="57">
        <f t="shared" si="1"/>
        <v>417184</v>
      </c>
      <c r="K288" s="59">
        <f t="shared" si="1"/>
        <v>6.3797126209631072E-2</v>
      </c>
      <c r="L288" s="59">
        <f t="shared" si="1"/>
        <v>6.1337279157889446E-2</v>
      </c>
      <c r="M288" s="57">
        <f t="shared" si="1"/>
        <v>417184</v>
      </c>
      <c r="N288" s="59">
        <f t="shared" si="1"/>
        <v>6.3797126209631072E-2</v>
      </c>
      <c r="O288" s="59">
        <f t="shared" si="1"/>
        <v>6.1337279157889446E-2</v>
      </c>
      <c r="P288" s="59">
        <f t="shared" si="1"/>
        <v>-5.4021876636961341E-2</v>
      </c>
      <c r="Q288" s="68"/>
      <c r="R288" s="62"/>
      <c r="S288" s="115"/>
      <c r="T288" s="68"/>
      <c r="U288" s="57">
        <f t="shared" si="6"/>
        <v>1431290</v>
      </c>
      <c r="V288" s="57">
        <f t="shared" si="6"/>
        <v>1434607</v>
      </c>
      <c r="W288" s="68"/>
      <c r="X288" s="57">
        <f t="shared" si="6"/>
        <v>412904.75797244837</v>
      </c>
      <c r="Y288" s="57">
        <f t="shared" si="6"/>
        <v>412963.10112497583</v>
      </c>
      <c r="Z288" s="57">
        <f t="shared" si="6"/>
        <v>441008.0843274396</v>
      </c>
      <c r="AA288" s="57">
        <f t="shared" si="6"/>
        <v>1409524.2057511408</v>
      </c>
    </row>
    <row r="289" spans="1:27" x14ac:dyDescent="0.2">
      <c r="A289" s="78" t="s">
        <v>183</v>
      </c>
      <c r="B289" s="79" t="s">
        <v>184</v>
      </c>
      <c r="D289" s="57">
        <f t="shared" si="1"/>
        <v>265677</v>
      </c>
      <c r="E289" s="58">
        <f t="shared" si="1"/>
        <v>0</v>
      </c>
      <c r="F289" s="58">
        <f t="shared" si="1"/>
        <v>265677</v>
      </c>
      <c r="G289" s="59">
        <f t="shared" si="1"/>
        <v>-2.6376912618210957E-2</v>
      </c>
      <c r="H289" s="68"/>
      <c r="I289" s="59">
        <f t="shared" si="1"/>
        <v>-2.3740729661726911E-2</v>
      </c>
      <c r="J289" s="57">
        <f t="shared" si="1"/>
        <v>283125</v>
      </c>
      <c r="K289" s="59">
        <f t="shared" si="1"/>
        <v>6.5673731636536115E-2</v>
      </c>
      <c r="L289" s="59">
        <f t="shared" si="1"/>
        <v>6.1444051232725005E-2</v>
      </c>
      <c r="M289" s="57">
        <f t="shared" si="1"/>
        <v>283125</v>
      </c>
      <c r="N289" s="59">
        <f t="shared" si="1"/>
        <v>6.5673731636536115E-2</v>
      </c>
      <c r="O289" s="59">
        <f t="shared" si="1"/>
        <v>6.1444051232725005E-2</v>
      </c>
      <c r="P289" s="59">
        <f t="shared" si="1"/>
        <v>-2.9653204403599864E-2</v>
      </c>
      <c r="Q289" s="68"/>
      <c r="R289" s="62"/>
      <c r="S289" s="115"/>
      <c r="T289" s="68"/>
      <c r="U289" s="57">
        <f t="shared" si="6"/>
        <v>1053808</v>
      </c>
      <c r="V289" s="57">
        <f t="shared" si="6"/>
        <v>1058007</v>
      </c>
      <c r="W289" s="68"/>
      <c r="X289" s="57">
        <f t="shared" si="6"/>
        <v>272874.58919492475</v>
      </c>
      <c r="Y289" s="57">
        <f t="shared" si="6"/>
        <v>273222.17300497193</v>
      </c>
      <c r="Z289" s="57">
        <f t="shared" si="6"/>
        <v>291777.12678072386</v>
      </c>
      <c r="AA289" s="57">
        <f t="shared" si="6"/>
        <v>932560.9608929354</v>
      </c>
    </row>
    <row r="290" spans="1:27" x14ac:dyDescent="0.2">
      <c r="A290" s="78" t="s">
        <v>403</v>
      </c>
      <c r="B290" s="79" t="s">
        <v>404</v>
      </c>
      <c r="D290" s="57">
        <f t="shared" si="1"/>
        <v>559557</v>
      </c>
      <c r="E290" s="58">
        <f t="shared" si="1"/>
        <v>0</v>
      </c>
      <c r="F290" s="58">
        <f t="shared" si="1"/>
        <v>559557</v>
      </c>
      <c r="G290" s="59">
        <f t="shared" si="1"/>
        <v>-4.8163785875860565E-2</v>
      </c>
      <c r="H290" s="68"/>
      <c r="I290" s="59">
        <f t="shared" si="1"/>
        <v>-3.9208326870530885E-2</v>
      </c>
      <c r="J290" s="57">
        <f t="shared" si="1"/>
        <v>598777</v>
      </c>
      <c r="K290" s="59">
        <f t="shared" ref="K290:AA305" si="7">INDEX(K$8:K$248,MATCH($A290,$A$8:$A$248,0))</f>
        <v>7.0091161400893887E-2</v>
      </c>
      <c r="L290" s="59">
        <f t="shared" si="7"/>
        <v>6.1431550077053476E-2</v>
      </c>
      <c r="M290" s="57">
        <f t="shared" si="7"/>
        <v>598777</v>
      </c>
      <c r="N290" s="59">
        <f t="shared" si="7"/>
        <v>7.0091161400893887E-2</v>
      </c>
      <c r="O290" s="59">
        <f t="shared" si="7"/>
        <v>6.1431550077053476E-2</v>
      </c>
      <c r="P290" s="59">
        <f t="shared" si="7"/>
        <v>-4.5038373096490059E-2</v>
      </c>
      <c r="Q290" s="68"/>
      <c r="R290" s="62"/>
      <c r="S290" s="115"/>
      <c r="T290" s="68"/>
      <c r="U290" s="57">
        <f t="shared" si="7"/>
        <v>1901573</v>
      </c>
      <c r="V290" s="57">
        <f t="shared" si="7"/>
        <v>1917087</v>
      </c>
      <c r="W290" s="68"/>
      <c r="X290" s="57">
        <f t="shared" si="7"/>
        <v>587871.09767082473</v>
      </c>
      <c r="Y290" s="57">
        <f t="shared" si="7"/>
        <v>587142.99931380374</v>
      </c>
      <c r="Z290" s="57">
        <f t="shared" si="7"/>
        <v>627016.81735794072</v>
      </c>
      <c r="AA290" s="57">
        <f t="shared" si="7"/>
        <v>2004034.4222417008</v>
      </c>
    </row>
    <row r="291" spans="1:27" x14ac:dyDescent="0.2">
      <c r="A291" s="78" t="s">
        <v>215</v>
      </c>
      <c r="B291" s="79" t="s">
        <v>216</v>
      </c>
      <c r="D291" s="57">
        <f t="shared" ref="D291:P309" si="8">INDEX(D$8:D$248,MATCH($A291,$A$8:$A$248,0))</f>
        <v>298791</v>
      </c>
      <c r="E291" s="58">
        <f t="shared" si="8"/>
        <v>0</v>
      </c>
      <c r="F291" s="58">
        <f t="shared" si="8"/>
        <v>298791</v>
      </c>
      <c r="G291" s="59">
        <f t="shared" si="8"/>
        <v>-4.8466922817066882E-2</v>
      </c>
      <c r="H291" s="68"/>
      <c r="I291" s="59">
        <f t="shared" si="8"/>
        <v>-4.3138866714281021E-2</v>
      </c>
      <c r="J291" s="57">
        <f t="shared" si="8"/>
        <v>319445</v>
      </c>
      <c r="K291" s="59">
        <f t="shared" si="8"/>
        <v>6.9125241389466296E-2</v>
      </c>
      <c r="L291" s="59">
        <f t="shared" si="8"/>
        <v>6.1427204546059322E-2</v>
      </c>
      <c r="M291" s="57">
        <f t="shared" si="8"/>
        <v>319445</v>
      </c>
      <c r="N291" s="59">
        <f t="shared" si="8"/>
        <v>6.9125241389466296E-2</v>
      </c>
      <c r="O291" s="59">
        <f t="shared" si="8"/>
        <v>6.1427204546059322E-2</v>
      </c>
      <c r="P291" s="59">
        <f t="shared" si="8"/>
        <v>-4.8948956224476925E-2</v>
      </c>
      <c r="Q291" s="68"/>
      <c r="R291" s="62"/>
      <c r="S291" s="115"/>
      <c r="T291" s="68"/>
      <c r="U291" s="57">
        <f t="shared" si="7"/>
        <v>1139171</v>
      </c>
      <c r="V291" s="57">
        <f t="shared" si="7"/>
        <v>1147433</v>
      </c>
      <c r="W291" s="68"/>
      <c r="X291" s="57">
        <f t="shared" si="7"/>
        <v>314010.10344757268</v>
      </c>
      <c r="Y291" s="57">
        <f t="shared" si="7"/>
        <v>314526.30000758334</v>
      </c>
      <c r="Z291" s="57">
        <f t="shared" si="7"/>
        <v>335886.28296106338</v>
      </c>
      <c r="AA291" s="57">
        <f t="shared" si="7"/>
        <v>1073540.06204992</v>
      </c>
    </row>
    <row r="292" spans="1:27" x14ac:dyDescent="0.2">
      <c r="A292" s="78" t="s">
        <v>193</v>
      </c>
      <c r="B292" s="79" t="s">
        <v>194</v>
      </c>
      <c r="D292" s="57">
        <f t="shared" si="8"/>
        <v>204442</v>
      </c>
      <c r="E292" s="58">
        <f t="shared" si="8"/>
        <v>0</v>
      </c>
      <c r="F292" s="58">
        <f t="shared" si="8"/>
        <v>204442</v>
      </c>
      <c r="G292" s="59">
        <f t="shared" si="8"/>
        <v>-6.794640661472573E-2</v>
      </c>
      <c r="H292" s="68"/>
      <c r="I292" s="59">
        <f t="shared" si="8"/>
        <v>-6.4060553954892185E-2</v>
      </c>
      <c r="J292" s="57">
        <f t="shared" si="8"/>
        <v>218176</v>
      </c>
      <c r="K292" s="59">
        <f t="shared" si="8"/>
        <v>6.7177977127987454E-2</v>
      </c>
      <c r="L292" s="59">
        <f t="shared" si="8"/>
        <v>6.1352885234891463E-2</v>
      </c>
      <c r="M292" s="57">
        <f t="shared" si="8"/>
        <v>218176</v>
      </c>
      <c r="N292" s="59">
        <f t="shared" si="8"/>
        <v>6.7177977127987454E-2</v>
      </c>
      <c r="O292" s="59">
        <f t="shared" si="8"/>
        <v>6.1352885234891463E-2</v>
      </c>
      <c r="P292" s="59">
        <f t="shared" si="8"/>
        <v>-6.9808741308558853E-2</v>
      </c>
      <c r="Q292" s="68"/>
      <c r="R292" s="62"/>
      <c r="S292" s="115"/>
      <c r="T292" s="68"/>
      <c r="U292" s="57">
        <f t="shared" si="7"/>
        <v>793167</v>
      </c>
      <c r="V292" s="57">
        <f t="shared" si="7"/>
        <v>797520</v>
      </c>
      <c r="W292" s="68"/>
      <c r="X292" s="57">
        <f t="shared" si="7"/>
        <v>219345.75592102431</v>
      </c>
      <c r="Y292" s="57">
        <f t="shared" si="7"/>
        <v>219633.92307053419</v>
      </c>
      <c r="Z292" s="57">
        <f t="shared" si="7"/>
        <v>234549.61327729738</v>
      </c>
      <c r="AA292" s="57">
        <f t="shared" si="7"/>
        <v>749653.734507174</v>
      </c>
    </row>
    <row r="293" spans="1:27" x14ac:dyDescent="0.2">
      <c r="A293" s="78" t="s">
        <v>307</v>
      </c>
      <c r="B293" s="79" t="s">
        <v>308</v>
      </c>
      <c r="D293" s="57">
        <f t="shared" si="8"/>
        <v>336839</v>
      </c>
      <c r="E293" s="58">
        <f t="shared" si="8"/>
        <v>0</v>
      </c>
      <c r="F293" s="58">
        <f t="shared" si="8"/>
        <v>336839</v>
      </c>
      <c r="G293" s="59">
        <f t="shared" si="8"/>
        <v>-1.212091776774149E-2</v>
      </c>
      <c r="H293" s="68"/>
      <c r="I293" s="59">
        <f t="shared" si="8"/>
        <v>-3.2733008047005629E-3</v>
      </c>
      <c r="J293" s="57">
        <f t="shared" si="8"/>
        <v>360140</v>
      </c>
      <c r="K293" s="59">
        <f t="shared" si="8"/>
        <v>6.917548146146979E-2</v>
      </c>
      <c r="L293" s="59">
        <f t="shared" si="8"/>
        <v>6.1480288612077105E-2</v>
      </c>
      <c r="M293" s="57">
        <f t="shared" si="8"/>
        <v>360140</v>
      </c>
      <c r="N293" s="59">
        <f t="shared" si="8"/>
        <v>6.917548146146979E-2</v>
      </c>
      <c r="O293" s="59">
        <f t="shared" si="8"/>
        <v>6.1480288612077105E-2</v>
      </c>
      <c r="P293" s="59">
        <f t="shared" si="8"/>
        <v>-9.2759096411071384E-3</v>
      </c>
      <c r="Q293" s="68"/>
      <c r="R293" s="62"/>
      <c r="S293" s="115"/>
      <c r="T293" s="68"/>
      <c r="U293" s="57">
        <f t="shared" si="7"/>
        <v>1229444</v>
      </c>
      <c r="V293" s="57">
        <f t="shared" si="7"/>
        <v>1238357</v>
      </c>
      <c r="W293" s="68"/>
      <c r="X293" s="57">
        <f t="shared" si="7"/>
        <v>340971.89226728294</v>
      </c>
      <c r="Y293" s="57">
        <f t="shared" si="7"/>
        <v>340395.12727630849</v>
      </c>
      <c r="Z293" s="57">
        <f t="shared" si="7"/>
        <v>363511.90357099136</v>
      </c>
      <c r="AA293" s="57">
        <f t="shared" si="7"/>
        <v>1161835.4523894759</v>
      </c>
    </row>
    <row r="294" spans="1:27" x14ac:dyDescent="0.2">
      <c r="A294" s="78" t="s">
        <v>271</v>
      </c>
      <c r="B294" s="79" t="s">
        <v>272</v>
      </c>
      <c r="D294" s="57">
        <f t="shared" si="8"/>
        <v>274119</v>
      </c>
      <c r="E294" s="58">
        <f t="shared" si="8"/>
        <v>0</v>
      </c>
      <c r="F294" s="58">
        <f t="shared" si="8"/>
        <v>274119</v>
      </c>
      <c r="G294" s="59">
        <f t="shared" si="8"/>
        <v>-5.4558561224210322E-2</v>
      </c>
      <c r="H294" s="68"/>
      <c r="I294" s="59">
        <f t="shared" si="8"/>
        <v>-5.0851349497895826E-2</v>
      </c>
      <c r="J294" s="57">
        <f t="shared" si="8"/>
        <v>292484</v>
      </c>
      <c r="K294" s="59">
        <f t="shared" si="8"/>
        <v>6.699645044670377E-2</v>
      </c>
      <c r="L294" s="59">
        <f t="shared" si="8"/>
        <v>6.1418389273659946E-2</v>
      </c>
      <c r="M294" s="57">
        <f t="shared" si="8"/>
        <v>292484</v>
      </c>
      <c r="N294" s="59">
        <f t="shared" si="8"/>
        <v>6.699645044670377E-2</v>
      </c>
      <c r="O294" s="59">
        <f t="shared" si="8"/>
        <v>6.1418389273659946E-2</v>
      </c>
      <c r="P294" s="59">
        <f t="shared" si="8"/>
        <v>-5.6622443503086317E-2</v>
      </c>
      <c r="Q294" s="68"/>
      <c r="R294" s="62"/>
      <c r="S294" s="115"/>
      <c r="T294" s="68"/>
      <c r="U294" s="57">
        <f t="shared" si="7"/>
        <v>1059213</v>
      </c>
      <c r="V294" s="57">
        <f t="shared" si="7"/>
        <v>1064779</v>
      </c>
      <c r="W294" s="68"/>
      <c r="X294" s="57">
        <f t="shared" si="7"/>
        <v>289937.57704860554</v>
      </c>
      <c r="Y294" s="57">
        <f t="shared" si="7"/>
        <v>290322.88527513086</v>
      </c>
      <c r="Z294" s="57">
        <f t="shared" si="7"/>
        <v>310039.17571040592</v>
      </c>
      <c r="AA294" s="57">
        <f t="shared" si="7"/>
        <v>990929.05192749016</v>
      </c>
    </row>
    <row r="295" spans="1:27" x14ac:dyDescent="0.2">
      <c r="A295" s="78" t="s">
        <v>339</v>
      </c>
      <c r="B295" s="79" t="s">
        <v>340</v>
      </c>
      <c r="D295" s="57">
        <f t="shared" si="8"/>
        <v>599505</v>
      </c>
      <c r="E295" s="58">
        <f t="shared" si="8"/>
        <v>0</v>
      </c>
      <c r="F295" s="58">
        <f t="shared" si="8"/>
        <v>599505</v>
      </c>
      <c r="G295" s="59">
        <f t="shared" si="8"/>
        <v>2.2574925738859886E-2</v>
      </c>
      <c r="H295" s="68"/>
      <c r="I295" s="59">
        <f t="shared" si="8"/>
        <v>3.3925371945943583E-2</v>
      </c>
      <c r="J295" s="57">
        <f t="shared" si="8"/>
        <v>643009</v>
      </c>
      <c r="K295" s="59">
        <f t="shared" si="8"/>
        <v>7.2566534057263876E-2</v>
      </c>
      <c r="L295" s="59">
        <f t="shared" si="8"/>
        <v>6.1466706521513315E-2</v>
      </c>
      <c r="M295" s="57">
        <f t="shared" si="8"/>
        <v>643009</v>
      </c>
      <c r="N295" s="59">
        <f t="shared" si="8"/>
        <v>7.2566534057263876E-2</v>
      </c>
      <c r="O295" s="59">
        <f t="shared" si="8"/>
        <v>6.1466706521513315E-2</v>
      </c>
      <c r="P295" s="59">
        <f t="shared" si="8"/>
        <v>2.7685590893833822E-2</v>
      </c>
      <c r="Q295" s="68"/>
      <c r="R295" s="62"/>
      <c r="S295" s="115"/>
      <c r="T295" s="68"/>
      <c r="U295" s="57">
        <f t="shared" si="7"/>
        <v>1637368</v>
      </c>
      <c r="V295" s="57">
        <f t="shared" si="7"/>
        <v>1654490</v>
      </c>
      <c r="W295" s="68"/>
      <c r="X295" s="57">
        <f t="shared" si="7"/>
        <v>586269.998324894</v>
      </c>
      <c r="Y295" s="57">
        <f t="shared" si="7"/>
        <v>585897.28026983375</v>
      </c>
      <c r="Z295" s="57">
        <f t="shared" si="7"/>
        <v>625686.49954578059</v>
      </c>
      <c r="AA295" s="57">
        <f t="shared" si="7"/>
        <v>1999782.5383778457</v>
      </c>
    </row>
    <row r="296" spans="1:27" x14ac:dyDescent="0.2">
      <c r="A296" s="78" t="s">
        <v>327</v>
      </c>
      <c r="B296" s="79" t="s">
        <v>328</v>
      </c>
      <c r="D296" s="57">
        <f t="shared" si="8"/>
        <v>757859</v>
      </c>
      <c r="E296" s="58">
        <f t="shared" si="8"/>
        <v>0</v>
      </c>
      <c r="F296" s="58">
        <f t="shared" si="8"/>
        <v>757859</v>
      </c>
      <c r="G296" s="59">
        <f t="shared" si="8"/>
        <v>-4.0146577504527325E-3</v>
      </c>
      <c r="H296" s="68"/>
      <c r="I296" s="59">
        <f t="shared" si="8"/>
        <v>2.302636619806675E-3</v>
      </c>
      <c r="J296" s="57">
        <f t="shared" si="8"/>
        <v>807660</v>
      </c>
      <c r="K296" s="59">
        <f t="shared" si="8"/>
        <v>6.5712751316537865E-2</v>
      </c>
      <c r="L296" s="59">
        <f t="shared" si="8"/>
        <v>6.1318597745982917E-2</v>
      </c>
      <c r="M296" s="57">
        <f t="shared" si="8"/>
        <v>807660</v>
      </c>
      <c r="N296" s="59">
        <f t="shared" si="8"/>
        <v>6.5712751316537865E-2</v>
      </c>
      <c r="O296" s="59">
        <f t="shared" si="8"/>
        <v>6.1318597745982917E-2</v>
      </c>
      <c r="P296" s="59">
        <f t="shared" si="8"/>
        <v>-3.8853094192310422E-3</v>
      </c>
      <c r="Q296" s="68"/>
      <c r="R296" s="62"/>
      <c r="S296" s="115"/>
      <c r="T296" s="68"/>
      <c r="U296" s="57">
        <f t="shared" si="7"/>
        <v>2447432</v>
      </c>
      <c r="V296" s="57">
        <f t="shared" si="7"/>
        <v>2457565</v>
      </c>
      <c r="W296" s="68"/>
      <c r="X296" s="57">
        <f t="shared" si="7"/>
        <v>760913.80851879646</v>
      </c>
      <c r="Y296" s="57">
        <f t="shared" si="7"/>
        <v>759248.4732706144</v>
      </c>
      <c r="Z296" s="57">
        <f t="shared" si="7"/>
        <v>810810.24869646947</v>
      </c>
      <c r="AA296" s="57">
        <f t="shared" si="7"/>
        <v>2591464.2212323439</v>
      </c>
    </row>
    <row r="297" spans="1:27" x14ac:dyDescent="0.2">
      <c r="A297" s="78" t="s">
        <v>253</v>
      </c>
      <c r="B297" s="79" t="s">
        <v>254</v>
      </c>
      <c r="D297" s="57">
        <f t="shared" si="8"/>
        <v>204960</v>
      </c>
      <c r="E297" s="58">
        <f t="shared" si="8"/>
        <v>0</v>
      </c>
      <c r="F297" s="58">
        <f t="shared" si="8"/>
        <v>204960</v>
      </c>
      <c r="G297" s="59">
        <f t="shared" si="8"/>
        <v>-3.1945064743833074E-2</v>
      </c>
      <c r="H297" s="68"/>
      <c r="I297" s="59">
        <f t="shared" si="8"/>
        <v>-2.6799116764563702E-2</v>
      </c>
      <c r="J297" s="57">
        <f t="shared" si="8"/>
        <v>219259</v>
      </c>
      <c r="K297" s="59">
        <f t="shared" si="8"/>
        <v>6.9764832162373169E-2</v>
      </c>
      <c r="L297" s="59">
        <f t="shared" si="8"/>
        <v>6.1325796091377338E-2</v>
      </c>
      <c r="M297" s="57">
        <f t="shared" si="8"/>
        <v>219259</v>
      </c>
      <c r="N297" s="59">
        <f t="shared" si="8"/>
        <v>6.9764832162373169E-2</v>
      </c>
      <c r="O297" s="59">
        <f t="shared" si="8"/>
        <v>6.1325796091377338E-2</v>
      </c>
      <c r="P297" s="59">
        <f t="shared" si="8"/>
        <v>-3.2800836490292196E-2</v>
      </c>
      <c r="Q297" s="68"/>
      <c r="R297" s="62"/>
      <c r="S297" s="115"/>
      <c r="T297" s="68"/>
      <c r="U297" s="57">
        <f t="shared" si="7"/>
        <v>770946</v>
      </c>
      <c r="V297" s="57">
        <f t="shared" si="7"/>
        <v>777076</v>
      </c>
      <c r="W297" s="68"/>
      <c r="X297" s="57">
        <f t="shared" si="7"/>
        <v>211723.52160547939</v>
      </c>
      <c r="Y297" s="57">
        <f t="shared" si="7"/>
        <v>212278.59988639838</v>
      </c>
      <c r="Z297" s="57">
        <f t="shared" si="7"/>
        <v>226694.77835812798</v>
      </c>
      <c r="AA297" s="57">
        <f t="shared" si="7"/>
        <v>724548.5712591277</v>
      </c>
    </row>
    <row r="298" spans="1:27" x14ac:dyDescent="0.2">
      <c r="A298" s="78" t="s">
        <v>207</v>
      </c>
      <c r="B298" s="79" t="s">
        <v>208</v>
      </c>
      <c r="D298" s="57">
        <f t="shared" si="8"/>
        <v>327638</v>
      </c>
      <c r="E298" s="58">
        <f t="shared" si="8"/>
        <v>0</v>
      </c>
      <c r="F298" s="58">
        <f t="shared" si="8"/>
        <v>327638</v>
      </c>
      <c r="G298" s="59">
        <f t="shared" si="8"/>
        <v>-1.5910712948244976E-3</v>
      </c>
      <c r="H298" s="68"/>
      <c r="I298" s="59">
        <f t="shared" si="8"/>
        <v>2.9076107588998923E-3</v>
      </c>
      <c r="J298" s="57">
        <f t="shared" si="8"/>
        <v>349721</v>
      </c>
      <c r="K298" s="59">
        <f t="shared" si="8"/>
        <v>6.7400606767224813E-2</v>
      </c>
      <c r="L298" s="59">
        <f t="shared" si="8"/>
        <v>6.1322214629241589E-2</v>
      </c>
      <c r="M298" s="57">
        <f t="shared" si="8"/>
        <v>349721</v>
      </c>
      <c r="N298" s="59">
        <f t="shared" si="8"/>
        <v>6.7400606767224813E-2</v>
      </c>
      <c r="O298" s="59">
        <f t="shared" si="8"/>
        <v>6.1322214629241589E-2</v>
      </c>
      <c r="P298" s="59">
        <f t="shared" si="8"/>
        <v>-3.2806735043630075E-3</v>
      </c>
      <c r="Q298" s="68"/>
      <c r="R298" s="62"/>
      <c r="S298" s="115"/>
      <c r="T298" s="68"/>
      <c r="U298" s="57">
        <f t="shared" si="7"/>
        <v>1088783</v>
      </c>
      <c r="V298" s="57">
        <f t="shared" si="7"/>
        <v>1095018</v>
      </c>
      <c r="W298" s="68"/>
      <c r="X298" s="57">
        <f t="shared" si="7"/>
        <v>328160.12615683413</v>
      </c>
      <c r="Y298" s="57">
        <f t="shared" si="7"/>
        <v>328559.12247087288</v>
      </c>
      <c r="Z298" s="57">
        <f t="shared" si="7"/>
        <v>350872.09679136373</v>
      </c>
      <c r="AA298" s="57">
        <f t="shared" si="7"/>
        <v>1121436.8423751651</v>
      </c>
    </row>
    <row r="299" spans="1:27" x14ac:dyDescent="0.2">
      <c r="A299" s="78" t="s">
        <v>369</v>
      </c>
      <c r="B299" s="79" t="s">
        <v>370</v>
      </c>
      <c r="D299" s="57">
        <f t="shared" si="8"/>
        <v>748338</v>
      </c>
      <c r="E299" s="58">
        <f t="shared" si="8"/>
        <v>0</v>
      </c>
      <c r="F299" s="58">
        <f t="shared" si="8"/>
        <v>748338</v>
      </c>
      <c r="G299" s="59">
        <f t="shared" si="8"/>
        <v>5.2394789104411643E-2</v>
      </c>
      <c r="H299" s="68"/>
      <c r="I299" s="59">
        <f t="shared" si="8"/>
        <v>6.463881309729147E-2</v>
      </c>
      <c r="J299" s="57">
        <f t="shared" si="8"/>
        <v>802338</v>
      </c>
      <c r="K299" s="59">
        <f t="shared" si="8"/>
        <v>7.2159906352477154E-2</v>
      </c>
      <c r="L299" s="59">
        <f t="shared" si="8"/>
        <v>6.1382675401458364E-2</v>
      </c>
      <c r="M299" s="57">
        <f t="shared" si="8"/>
        <v>802338</v>
      </c>
      <c r="N299" s="59">
        <f t="shared" si="8"/>
        <v>7.2159906352477154E-2</v>
      </c>
      <c r="O299" s="59">
        <f t="shared" si="8"/>
        <v>6.1382675401458364E-2</v>
      </c>
      <c r="P299" s="59">
        <f t="shared" si="8"/>
        <v>5.8129901603557466E-2</v>
      </c>
      <c r="Q299" s="68"/>
      <c r="R299" s="62"/>
      <c r="S299" s="115"/>
      <c r="T299" s="68"/>
      <c r="U299" s="57">
        <f t="shared" si="7"/>
        <v>1983130</v>
      </c>
      <c r="V299" s="57">
        <f t="shared" si="7"/>
        <v>2003266</v>
      </c>
      <c r="W299" s="68"/>
      <c r="X299" s="57">
        <f t="shared" si="7"/>
        <v>711081.05793343566</v>
      </c>
      <c r="Y299" s="57">
        <f t="shared" si="7"/>
        <v>710040.41970977455</v>
      </c>
      <c r="Z299" s="57">
        <f t="shared" si="7"/>
        <v>758260.39769227372</v>
      </c>
      <c r="AA299" s="57">
        <f t="shared" si="7"/>
        <v>2423507.4657184612</v>
      </c>
    </row>
    <row r="300" spans="1:27" x14ac:dyDescent="0.2">
      <c r="A300" s="78" t="s">
        <v>179</v>
      </c>
      <c r="B300" s="79" t="s">
        <v>180</v>
      </c>
      <c r="D300" s="57">
        <f t="shared" si="8"/>
        <v>133894</v>
      </c>
      <c r="E300" s="58">
        <f t="shared" si="8"/>
        <v>0</v>
      </c>
      <c r="F300" s="58">
        <f t="shared" si="8"/>
        <v>133894</v>
      </c>
      <c r="G300" s="59">
        <f t="shared" si="8"/>
        <v>-5.1970640809079205E-3</v>
      </c>
      <c r="H300" s="68"/>
      <c r="I300" s="59">
        <f t="shared" si="8"/>
        <v>-3.2425820992193488E-3</v>
      </c>
      <c r="J300" s="57">
        <f t="shared" si="8"/>
        <v>142805</v>
      </c>
      <c r="K300" s="59">
        <f t="shared" si="8"/>
        <v>6.6552646123052561E-2</v>
      </c>
      <c r="L300" s="59">
        <f t="shared" si="8"/>
        <v>6.1470041522199148E-2</v>
      </c>
      <c r="M300" s="57">
        <f t="shared" si="8"/>
        <v>142805</v>
      </c>
      <c r="N300" s="59">
        <f t="shared" si="8"/>
        <v>6.6552646123052561E-2</v>
      </c>
      <c r="O300" s="59">
        <f t="shared" si="8"/>
        <v>6.1470041522199148E-2</v>
      </c>
      <c r="P300" s="59">
        <f t="shared" si="8"/>
        <v>-9.2549402672374992E-3</v>
      </c>
      <c r="Q300" s="68"/>
      <c r="R300" s="62"/>
      <c r="S300" s="115"/>
      <c r="T300" s="68"/>
      <c r="U300" s="57">
        <f t="shared" si="7"/>
        <v>498950</v>
      </c>
      <c r="V300" s="57">
        <f t="shared" si="7"/>
        <v>501340</v>
      </c>
      <c r="W300" s="68"/>
      <c r="X300" s="57">
        <f t="shared" si="7"/>
        <v>134593.49099758756</v>
      </c>
      <c r="Y300" s="57">
        <f t="shared" si="7"/>
        <v>134972.78087654122</v>
      </c>
      <c r="Z300" s="57">
        <f t="shared" si="7"/>
        <v>144138.99781495691</v>
      </c>
      <c r="AA300" s="57">
        <f t="shared" si="7"/>
        <v>460688.62144042883</v>
      </c>
    </row>
    <row r="301" spans="1:27" x14ac:dyDescent="0.2">
      <c r="A301" s="78" t="s">
        <v>477</v>
      </c>
      <c r="B301" s="79" t="s">
        <v>478</v>
      </c>
      <c r="D301" s="57">
        <f t="shared" si="8"/>
        <v>147412</v>
      </c>
      <c r="E301" s="58">
        <f t="shared" si="8"/>
        <v>0</v>
      </c>
      <c r="F301" s="58">
        <f t="shared" si="8"/>
        <v>147412</v>
      </c>
      <c r="G301" s="59">
        <f t="shared" si="8"/>
        <v>-6.35816698422218E-2</v>
      </c>
      <c r="H301" s="68"/>
      <c r="I301" s="59">
        <f t="shared" si="8"/>
        <v>-6.064394424995434E-2</v>
      </c>
      <c r="J301" s="57">
        <f t="shared" si="8"/>
        <v>157471</v>
      </c>
      <c r="K301" s="59">
        <f t="shared" si="8"/>
        <v>6.8237321249287719E-2</v>
      </c>
      <c r="L301" s="59">
        <f t="shared" si="8"/>
        <v>6.1442315687736171E-2</v>
      </c>
      <c r="M301" s="57">
        <f t="shared" si="8"/>
        <v>157471</v>
      </c>
      <c r="N301" s="59">
        <f t="shared" si="8"/>
        <v>6.8237321249287719E-2</v>
      </c>
      <c r="O301" s="59">
        <f t="shared" si="8"/>
        <v>6.1442315687736171E-2</v>
      </c>
      <c r="P301" s="59">
        <f t="shared" si="8"/>
        <v>-6.6334450346544838E-2</v>
      </c>
      <c r="Q301" s="68"/>
      <c r="R301" s="62"/>
      <c r="S301" s="115"/>
      <c r="T301" s="68"/>
      <c r="U301" s="57">
        <f t="shared" si="7"/>
        <v>578765</v>
      </c>
      <c r="V301" s="57">
        <f t="shared" si="7"/>
        <v>582470</v>
      </c>
      <c r="W301" s="68"/>
      <c r="X301" s="57">
        <f t="shared" si="7"/>
        <v>157421.09616239826</v>
      </c>
      <c r="Y301" s="57">
        <f t="shared" si="7"/>
        <v>157933.38677711479</v>
      </c>
      <c r="Z301" s="57">
        <f t="shared" si="7"/>
        <v>168658.89510269268</v>
      </c>
      <c r="AA301" s="57">
        <f t="shared" si="7"/>
        <v>539057.6808246877</v>
      </c>
    </row>
    <row r="302" spans="1:27" x14ac:dyDescent="0.2">
      <c r="A302" s="78" t="s">
        <v>383</v>
      </c>
      <c r="B302" s="79" t="s">
        <v>384</v>
      </c>
      <c r="D302" s="57">
        <f t="shared" si="8"/>
        <v>499918</v>
      </c>
      <c r="E302" s="58">
        <f t="shared" si="8"/>
        <v>0</v>
      </c>
      <c r="F302" s="58">
        <f t="shared" si="8"/>
        <v>499918</v>
      </c>
      <c r="G302" s="59">
        <f t="shared" si="8"/>
        <v>-1.9958061023626517E-2</v>
      </c>
      <c r="H302" s="68"/>
      <c r="I302" s="59">
        <f t="shared" si="8"/>
        <v>-1.1156089016007176E-2</v>
      </c>
      <c r="J302" s="57">
        <f t="shared" si="8"/>
        <v>534767</v>
      </c>
      <c r="K302" s="59">
        <f t="shared" si="8"/>
        <v>6.9709432346904965E-2</v>
      </c>
      <c r="L302" s="59">
        <f t="shared" si="8"/>
        <v>6.1396278242793478E-2</v>
      </c>
      <c r="M302" s="57">
        <f t="shared" si="8"/>
        <v>534767</v>
      </c>
      <c r="N302" s="59">
        <f t="shared" si="8"/>
        <v>6.9709432346904965E-2</v>
      </c>
      <c r="O302" s="59">
        <f t="shared" si="8"/>
        <v>6.1396278242793478E-2</v>
      </c>
      <c r="P302" s="59">
        <f t="shared" si="8"/>
        <v>-1.7189015445927214E-2</v>
      </c>
      <c r="Q302" s="68"/>
      <c r="R302" s="62"/>
      <c r="S302" s="115"/>
      <c r="T302" s="68"/>
      <c r="U302" s="57">
        <f t="shared" si="7"/>
        <v>1678977</v>
      </c>
      <c r="V302" s="57">
        <f t="shared" si="7"/>
        <v>1692127</v>
      </c>
      <c r="W302" s="68"/>
      <c r="X302" s="57">
        <f t="shared" si="7"/>
        <v>510098.57855894457</v>
      </c>
      <c r="Y302" s="57">
        <f t="shared" si="7"/>
        <v>509517.72342518647</v>
      </c>
      <c r="Z302" s="57">
        <f t="shared" si="7"/>
        <v>544119.88510958478</v>
      </c>
      <c r="AA302" s="57">
        <f t="shared" si="7"/>
        <v>1739084.103326878</v>
      </c>
    </row>
    <row r="303" spans="1:27" x14ac:dyDescent="0.2">
      <c r="A303" s="78" t="s">
        <v>89</v>
      </c>
      <c r="B303" s="79" t="s">
        <v>90</v>
      </c>
      <c r="D303" s="57">
        <f t="shared" si="8"/>
        <v>479505</v>
      </c>
      <c r="E303" s="58">
        <f t="shared" si="8"/>
        <v>0</v>
      </c>
      <c r="F303" s="58">
        <f t="shared" si="8"/>
        <v>479505</v>
      </c>
      <c r="G303" s="59">
        <f t="shared" si="8"/>
        <v>-1.9027619741019075E-2</v>
      </c>
      <c r="H303" s="68"/>
      <c r="I303" s="59">
        <f t="shared" si="8"/>
        <v>-1.4971385950877547E-2</v>
      </c>
      <c r="J303" s="57">
        <f t="shared" si="8"/>
        <v>511245</v>
      </c>
      <c r="K303" s="59">
        <f t="shared" si="8"/>
        <v>6.6193261801232417E-2</v>
      </c>
      <c r="L303" s="59">
        <f t="shared" si="8"/>
        <v>6.1557174194902586E-2</v>
      </c>
      <c r="M303" s="57">
        <f t="shared" si="8"/>
        <v>511245</v>
      </c>
      <c r="N303" s="59">
        <f t="shared" si="8"/>
        <v>6.6193261801232417E-2</v>
      </c>
      <c r="O303" s="59">
        <f t="shared" si="8"/>
        <v>6.1557174194902586E-2</v>
      </c>
      <c r="P303" s="59">
        <f t="shared" si="8"/>
        <v>-2.0832626832549384E-2</v>
      </c>
      <c r="Q303" s="68"/>
      <c r="R303" s="62"/>
      <c r="S303" s="115"/>
      <c r="T303" s="68"/>
      <c r="U303" s="57">
        <f t="shared" si="7"/>
        <v>1570034</v>
      </c>
      <c r="V303" s="57">
        <f t="shared" si="7"/>
        <v>1576891</v>
      </c>
      <c r="W303" s="68"/>
      <c r="X303" s="57">
        <f t="shared" si="7"/>
        <v>488805.81110082695</v>
      </c>
      <c r="Y303" s="57">
        <f t="shared" si="7"/>
        <v>488918.91287484259</v>
      </c>
      <c r="Z303" s="57">
        <f t="shared" si="7"/>
        <v>522122.17646325752</v>
      </c>
      <c r="AA303" s="57">
        <f t="shared" si="7"/>
        <v>1668776.3155334964</v>
      </c>
    </row>
    <row r="304" spans="1:27" x14ac:dyDescent="0.2">
      <c r="A304" s="78" t="s">
        <v>173</v>
      </c>
      <c r="B304" s="79" t="s">
        <v>174</v>
      </c>
      <c r="D304" s="57">
        <f t="shared" si="8"/>
        <v>351023</v>
      </c>
      <c r="E304" s="58">
        <f t="shared" si="8"/>
        <v>0</v>
      </c>
      <c r="F304" s="58">
        <f t="shared" si="8"/>
        <v>351023</v>
      </c>
      <c r="G304" s="59">
        <f t="shared" si="8"/>
        <v>1.927146455769746E-2</v>
      </c>
      <c r="H304" s="68"/>
      <c r="I304" s="59">
        <f t="shared" si="8"/>
        <v>2.1907914868294798E-2</v>
      </c>
      <c r="J304" s="57">
        <f t="shared" si="8"/>
        <v>373620</v>
      </c>
      <c r="K304" s="59">
        <f t="shared" si="8"/>
        <v>6.4374699093791676E-2</v>
      </c>
      <c r="L304" s="59">
        <f t="shared" si="8"/>
        <v>6.1494305375932701E-2</v>
      </c>
      <c r="M304" s="57">
        <f t="shared" si="8"/>
        <v>373620</v>
      </c>
      <c r="N304" s="59">
        <f t="shared" si="8"/>
        <v>6.4374699093791676E-2</v>
      </c>
      <c r="O304" s="59">
        <f t="shared" si="8"/>
        <v>6.1494305375932701E-2</v>
      </c>
      <c r="P304" s="59">
        <f t="shared" si="8"/>
        <v>1.5767069597405481E-2</v>
      </c>
      <c r="Q304" s="68"/>
      <c r="R304" s="62"/>
      <c r="S304" s="115"/>
      <c r="T304" s="68"/>
      <c r="U304" s="57">
        <f t="shared" si="7"/>
        <v>1154678</v>
      </c>
      <c r="V304" s="57">
        <f t="shared" si="7"/>
        <v>1157811</v>
      </c>
      <c r="W304" s="68"/>
      <c r="X304" s="57">
        <f t="shared" si="7"/>
        <v>344386.17405258457</v>
      </c>
      <c r="Y304" s="57">
        <f t="shared" si="7"/>
        <v>344429.77234345197</v>
      </c>
      <c r="Z304" s="57">
        <f t="shared" si="7"/>
        <v>367820.54782311711</v>
      </c>
      <c r="AA304" s="57">
        <f t="shared" si="7"/>
        <v>1175606.4887563118</v>
      </c>
    </row>
    <row r="305" spans="1:30" x14ac:dyDescent="0.2">
      <c r="A305" s="78" t="s">
        <v>279</v>
      </c>
      <c r="B305" s="79" t="s">
        <v>280</v>
      </c>
      <c r="D305" s="57">
        <f t="shared" si="8"/>
        <v>270213</v>
      </c>
      <c r="E305" s="58">
        <f t="shared" si="8"/>
        <v>0</v>
      </c>
      <c r="F305" s="58">
        <f t="shared" si="8"/>
        <v>270213</v>
      </c>
      <c r="G305" s="59">
        <f t="shared" si="8"/>
        <v>-1.2575479671010803E-2</v>
      </c>
      <c r="H305" s="68"/>
      <c r="I305" s="59">
        <f t="shared" si="8"/>
        <v>-6.7842684399153086E-3</v>
      </c>
      <c r="J305" s="57">
        <f t="shared" si="8"/>
        <v>288831</v>
      </c>
      <c r="K305" s="59">
        <f t="shared" si="8"/>
        <v>6.890120016431478E-2</v>
      </c>
      <c r="L305" s="59">
        <f t="shared" si="8"/>
        <v>6.1507098196516896E-2</v>
      </c>
      <c r="M305" s="57">
        <f t="shared" si="8"/>
        <v>288831</v>
      </c>
      <c r="N305" s="59">
        <f t="shared" si="8"/>
        <v>6.890120016431478E-2</v>
      </c>
      <c r="O305" s="59">
        <f t="shared" si="8"/>
        <v>6.1507098196516896E-2</v>
      </c>
      <c r="P305" s="59">
        <f t="shared" si="8"/>
        <v>-1.2740798731438185E-2</v>
      </c>
      <c r="Q305" s="68"/>
      <c r="R305" s="62"/>
      <c r="S305" s="115"/>
      <c r="T305" s="68"/>
      <c r="U305" s="57">
        <f t="shared" si="7"/>
        <v>1017421</v>
      </c>
      <c r="V305" s="57">
        <f t="shared" si="7"/>
        <v>1024508</v>
      </c>
      <c r="W305" s="68"/>
      <c r="X305" s="57">
        <f t="shared" si="7"/>
        <v>273654.33452064841</v>
      </c>
      <c r="Y305" s="57">
        <f t="shared" si="7"/>
        <v>273953.78905943676</v>
      </c>
      <c r="Z305" s="57">
        <f t="shared" si="7"/>
        <v>292558.42804895772</v>
      </c>
      <c r="AA305" s="57">
        <f t="shared" si="7"/>
        <v>935058.1102393904</v>
      </c>
    </row>
    <row r="306" spans="1:30" x14ac:dyDescent="0.2">
      <c r="A306" s="78" t="s">
        <v>437</v>
      </c>
      <c r="B306" s="79" t="s">
        <v>438</v>
      </c>
      <c r="D306" s="57">
        <f t="shared" si="8"/>
        <v>238349</v>
      </c>
      <c r="E306" s="58">
        <f t="shared" si="8"/>
        <v>0</v>
      </c>
      <c r="F306" s="58">
        <f t="shared" si="8"/>
        <v>238349</v>
      </c>
      <c r="G306" s="59">
        <f t="shared" si="8"/>
        <v>3.3566892428069428E-2</v>
      </c>
      <c r="H306" s="68"/>
      <c r="I306" s="59">
        <f t="shared" si="8"/>
        <v>4.2595635645499952E-2</v>
      </c>
      <c r="J306" s="57">
        <f t="shared" si="8"/>
        <v>254363</v>
      </c>
      <c r="K306" s="59">
        <f t="shared" si="8"/>
        <v>6.7187191890882625E-2</v>
      </c>
      <c r="L306" s="59">
        <f t="shared" si="8"/>
        <v>6.1452457432872087E-2</v>
      </c>
      <c r="M306" s="57">
        <f t="shared" si="8"/>
        <v>254363</v>
      </c>
      <c r="N306" s="59">
        <f t="shared" si="8"/>
        <v>6.7187191890882625E-2</v>
      </c>
      <c r="O306" s="59">
        <f t="shared" si="8"/>
        <v>6.1452457432872087E-2</v>
      </c>
      <c r="P306" s="59">
        <f t="shared" si="8"/>
        <v>3.6289617905413518E-2</v>
      </c>
      <c r="Q306" s="68"/>
      <c r="R306" s="62"/>
      <c r="S306" s="115"/>
      <c r="T306" s="68"/>
      <c r="U306" s="57">
        <f t="shared" ref="U306:AA308" si="9">INDEX(U$8:U$248,MATCH($A306,$A$8:$A$248,0))</f>
        <v>910420</v>
      </c>
      <c r="V306" s="57">
        <f t="shared" si="9"/>
        <v>915339</v>
      </c>
      <c r="W306" s="68"/>
      <c r="X306" s="57">
        <f t="shared" si="9"/>
        <v>230608.19937843335</v>
      </c>
      <c r="Y306" s="57">
        <f t="shared" si="9"/>
        <v>229846.2851971027</v>
      </c>
      <c r="Z306" s="57">
        <f t="shared" si="9"/>
        <v>245455.51321273277</v>
      </c>
      <c r="AA306" s="57">
        <f t="shared" si="9"/>
        <v>784510.53303489112</v>
      </c>
    </row>
    <row r="307" spans="1:30" x14ac:dyDescent="0.2">
      <c r="A307" s="78" t="s">
        <v>421</v>
      </c>
      <c r="B307" s="79" t="s">
        <v>422</v>
      </c>
      <c r="D307" s="57">
        <f t="shared" si="8"/>
        <v>577815</v>
      </c>
      <c r="E307" s="58">
        <f t="shared" si="8"/>
        <v>0</v>
      </c>
      <c r="F307" s="58">
        <f t="shared" si="8"/>
        <v>577815</v>
      </c>
      <c r="G307" s="59">
        <f t="shared" si="8"/>
        <v>1.9560927656306459E-2</v>
      </c>
      <c r="H307" s="68"/>
      <c r="I307" s="59">
        <f t="shared" si="8"/>
        <v>2.7047683274222356E-2</v>
      </c>
      <c r="J307" s="57">
        <f t="shared" si="8"/>
        <v>617863</v>
      </c>
      <c r="K307" s="59">
        <f t="shared" si="8"/>
        <v>6.930938103026052E-2</v>
      </c>
      <c r="L307" s="59">
        <f t="shared" si="8"/>
        <v>6.1436560913599836E-2</v>
      </c>
      <c r="M307" s="57">
        <f t="shared" si="8"/>
        <v>617863</v>
      </c>
      <c r="N307" s="59">
        <f t="shared" si="8"/>
        <v>6.930938103026052E-2</v>
      </c>
      <c r="O307" s="59">
        <f t="shared" si="8"/>
        <v>6.1436560913599836E-2</v>
      </c>
      <c r="P307" s="59">
        <f t="shared" si="8"/>
        <v>2.0820417270400737E-2</v>
      </c>
      <c r="Q307" s="68"/>
      <c r="R307" s="62"/>
      <c r="S307" s="115"/>
      <c r="T307" s="68"/>
      <c r="U307" s="57">
        <f t="shared" si="9"/>
        <v>1960197</v>
      </c>
      <c r="V307" s="57">
        <f t="shared" si="9"/>
        <v>1974736</v>
      </c>
      <c r="W307" s="68"/>
      <c r="X307" s="57">
        <f t="shared" si="9"/>
        <v>566729.25013735052</v>
      </c>
      <c r="Y307" s="57">
        <f t="shared" si="9"/>
        <v>566770.89325746812</v>
      </c>
      <c r="Z307" s="57">
        <f t="shared" si="9"/>
        <v>605261.20906958403</v>
      </c>
      <c r="AA307" s="57">
        <f t="shared" si="9"/>
        <v>1934500.4214307065</v>
      </c>
    </row>
    <row r="308" spans="1:30" x14ac:dyDescent="0.2">
      <c r="A308" s="78" t="s">
        <v>225</v>
      </c>
      <c r="B308" s="79" t="s">
        <v>226</v>
      </c>
      <c r="D308" s="57">
        <f t="shared" si="8"/>
        <v>435766</v>
      </c>
      <c r="E308" s="58">
        <f t="shared" si="8"/>
        <v>0</v>
      </c>
      <c r="F308" s="58">
        <f t="shared" si="8"/>
        <v>435766</v>
      </c>
      <c r="G308" s="59">
        <f t="shared" si="8"/>
        <v>-2.2670171604479372E-2</v>
      </c>
      <c r="H308" s="68"/>
      <c r="I308" s="59">
        <f t="shared" si="8"/>
        <v>-1.7161708892069694E-2</v>
      </c>
      <c r="J308" s="57">
        <f t="shared" si="8"/>
        <v>465175</v>
      </c>
      <c r="K308" s="59">
        <f t="shared" si="8"/>
        <v>6.7488055516033763E-2</v>
      </c>
      <c r="L308" s="59">
        <f t="shared" si="8"/>
        <v>6.1513458819447253E-2</v>
      </c>
      <c r="M308" s="57">
        <f t="shared" si="8"/>
        <v>465175</v>
      </c>
      <c r="N308" s="59">
        <f t="shared" si="8"/>
        <v>6.7488055516033763E-2</v>
      </c>
      <c r="O308" s="59">
        <f t="shared" si="8"/>
        <v>6.1513458819447253E-2</v>
      </c>
      <c r="P308" s="59">
        <f t="shared" si="8"/>
        <v>-2.3050149506014028E-2</v>
      </c>
      <c r="Q308" s="68"/>
      <c r="R308" s="62"/>
      <c r="S308" s="115"/>
      <c r="T308" s="68"/>
      <c r="U308" s="57">
        <f t="shared" si="9"/>
        <v>1465843</v>
      </c>
      <c r="V308" s="57">
        <f t="shared" si="9"/>
        <v>1474093</v>
      </c>
      <c r="W308" s="68"/>
      <c r="X308" s="57">
        <f t="shared" si="9"/>
        <v>445874.04102399666</v>
      </c>
      <c r="Y308" s="57">
        <f t="shared" si="9"/>
        <v>445870.55549968424</v>
      </c>
      <c r="Z308" s="57">
        <f t="shared" si="9"/>
        <v>476150.33644233469</v>
      </c>
      <c r="AA308" s="57">
        <f t="shared" si="9"/>
        <v>1521843.8133975528</v>
      </c>
      <c r="AC308" s="84" t="s">
        <v>514</v>
      </c>
      <c r="AD308" s="84" t="s">
        <v>515</v>
      </c>
    </row>
    <row r="309" spans="1:30" x14ac:dyDescent="0.2">
      <c r="A309" s="80" t="s">
        <v>63</v>
      </c>
      <c r="B309" s="81" t="s">
        <v>64</v>
      </c>
      <c r="D309" s="69">
        <f t="shared" si="8"/>
        <v>707090</v>
      </c>
      <c r="E309" s="70">
        <f t="shared" si="8"/>
        <v>0</v>
      </c>
      <c r="F309" s="70">
        <f t="shared" si="8"/>
        <v>707090</v>
      </c>
      <c r="G309" s="71">
        <f t="shared" ref="G309:AA309" si="10">INDEX(G$8:G$248,MATCH($A309,$A$8:$A$248,0))</f>
        <v>-3.4699736538559622E-2</v>
      </c>
      <c r="H309" s="68"/>
      <c r="I309" s="71">
        <f t="shared" si="10"/>
        <v>-3.1025524546091199E-2</v>
      </c>
      <c r="J309" s="69">
        <f t="shared" si="10"/>
        <v>753440</v>
      </c>
      <c r="K309" s="71">
        <f t="shared" si="10"/>
        <v>6.5550354268904876E-2</v>
      </c>
      <c r="L309" s="71">
        <f t="shared" si="10"/>
        <v>6.1522453079823292E-2</v>
      </c>
      <c r="M309" s="69">
        <f t="shared" si="10"/>
        <v>753440</v>
      </c>
      <c r="N309" s="71">
        <f t="shared" si="10"/>
        <v>6.5550354268904876E-2</v>
      </c>
      <c r="O309" s="71">
        <f t="shared" si="10"/>
        <v>6.1522453079823292E-2</v>
      </c>
      <c r="P309" s="71">
        <f t="shared" si="10"/>
        <v>-3.6822742440203005E-2</v>
      </c>
      <c r="Q309" s="68"/>
      <c r="R309" s="62"/>
      <c r="S309" s="115"/>
      <c r="T309" s="68"/>
      <c r="U309" s="69">
        <f t="shared" si="10"/>
        <v>2723817</v>
      </c>
      <c r="V309" s="69">
        <f t="shared" si="10"/>
        <v>2734152</v>
      </c>
      <c r="W309" s="68"/>
      <c r="X309" s="69">
        <f t="shared" si="10"/>
        <v>732507.82866718364</v>
      </c>
      <c r="Y309" s="69">
        <f t="shared" si="10"/>
        <v>732499.1942557923</v>
      </c>
      <c r="Z309" s="69">
        <f t="shared" si="10"/>
        <v>782244.38345734519</v>
      </c>
      <c r="AA309" s="69">
        <f t="shared" si="10"/>
        <v>2500163.6760866106</v>
      </c>
      <c r="AC309" s="84" t="s">
        <v>516</v>
      </c>
      <c r="AD309" s="84" t="s">
        <v>516</v>
      </c>
    </row>
    <row r="310" spans="1:30" x14ac:dyDescent="0.2">
      <c r="A310" s="31" t="s">
        <v>501</v>
      </c>
      <c r="B310" s="31" t="s">
        <v>502</v>
      </c>
      <c r="C310" s="118"/>
      <c r="D310" s="32">
        <f>SUM(D268:D309)</f>
        <v>17521036</v>
      </c>
      <c r="E310" s="33">
        <f t="shared" ref="E310:Z310" si="11">SUM(E268:E309)</f>
        <v>0</v>
      </c>
      <c r="F310" s="32">
        <f t="shared" si="11"/>
        <v>17521036</v>
      </c>
      <c r="G310" s="34">
        <f>F310/X310-1</f>
        <v>-2.1217642975912554E-8</v>
      </c>
      <c r="H310" s="24"/>
      <c r="I310" s="34">
        <f>AC310/AD310-1</f>
        <v>5.9770420840261629E-3</v>
      </c>
      <c r="J310" s="32">
        <f t="shared" si="11"/>
        <v>18710918</v>
      </c>
      <c r="K310" s="34">
        <f>J310/F310-1</f>
        <v>6.7911623490757078E-2</v>
      </c>
      <c r="L310" s="34">
        <f>(1+K310)/(V310/U310)-1</f>
        <v>6.1566572751855952E-2</v>
      </c>
      <c r="M310" s="32">
        <f t="shared" si="11"/>
        <v>18710918</v>
      </c>
      <c r="N310" s="34">
        <f t="shared" ref="N310" si="12">M310/F310-1</f>
        <v>6.7911623490757078E-2</v>
      </c>
      <c r="O310" s="34">
        <f>(1+N310)/(V310/U310)-1</f>
        <v>6.1566572751855952E-2</v>
      </c>
      <c r="P310" s="34">
        <f>M310/Z310-1</f>
        <v>4.7154655735681672E-9</v>
      </c>
      <c r="Q310" s="35"/>
      <c r="R310" s="109"/>
      <c r="S310" s="109"/>
      <c r="T310" s="109"/>
      <c r="U310" s="32">
        <f t="shared" si="11"/>
        <v>59447420</v>
      </c>
      <c r="V310" s="32">
        <f t="shared" si="11"/>
        <v>59802741</v>
      </c>
      <c r="W310" s="35"/>
      <c r="X310" s="32">
        <f t="shared" si="11"/>
        <v>17521036.371755093</v>
      </c>
      <c r="Y310" s="32">
        <f t="shared" si="11"/>
        <v>17521036.371755101</v>
      </c>
      <c r="Z310" s="32">
        <f t="shared" si="11"/>
        <v>18710917.911769312</v>
      </c>
      <c r="AA310" s="32">
        <f t="shared" ref="AA310" si="13">SUM(AA268:AA309)</f>
        <v>59802739.781250022</v>
      </c>
      <c r="AC310" s="85">
        <f>F310/U310*1000</f>
        <v>294.73164689064726</v>
      </c>
      <c r="AD310" s="85">
        <f>Y310/V310*1000</f>
        <v>292.98049017109599</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6:Q6 T6:AA6"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D310"/>
  <sheetViews>
    <sheetView zoomScaleNormal="100" workbookViewId="0">
      <pane ySplit="5" topLeftCell="A6" activePane="bottomLeft" state="frozen"/>
      <selection pane="bottomLef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74" customWidth="1"/>
    <col min="19" max="19" width="12" style="74"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27" x14ac:dyDescent="0.2">
      <c r="B1" s="2"/>
      <c r="C1" s="48"/>
      <c r="D1" s="4"/>
      <c r="E1" s="5"/>
      <c r="F1" s="5"/>
      <c r="G1" s="5"/>
      <c r="H1" s="5"/>
      <c r="I1" s="4"/>
      <c r="J1" s="5"/>
      <c r="K1" s="5"/>
      <c r="L1" s="5"/>
      <c r="M1" s="5"/>
      <c r="N1" s="5"/>
      <c r="O1" s="5"/>
      <c r="P1" s="5"/>
      <c r="Q1" s="5"/>
      <c r="R1" s="5"/>
      <c r="S1" s="5"/>
      <c r="T1" s="5"/>
      <c r="U1" s="5"/>
      <c r="V1" s="5"/>
      <c r="W1" s="5"/>
      <c r="X1" s="5"/>
      <c r="Y1" s="5"/>
      <c r="Z1" s="5"/>
      <c r="AA1" s="5"/>
    </row>
    <row r="2" spans="1:27" x14ac:dyDescent="0.2">
      <c r="A2" s="4" t="s">
        <v>0</v>
      </c>
      <c r="B2" s="38"/>
      <c r="C2" s="49"/>
      <c r="D2" s="2" t="s">
        <v>588</v>
      </c>
      <c r="E2" s="37"/>
      <c r="F2" s="37"/>
      <c r="G2" s="37"/>
      <c r="H2" s="37"/>
      <c r="I2" s="2" t="s">
        <v>589</v>
      </c>
      <c r="J2" s="37"/>
      <c r="K2" s="37"/>
      <c r="L2" s="37"/>
      <c r="M2" s="37"/>
      <c r="N2" s="37"/>
      <c r="O2" s="46"/>
      <c r="P2" s="46"/>
      <c r="Q2" s="46"/>
      <c r="R2" s="46"/>
      <c r="S2" s="46"/>
      <c r="T2" s="46"/>
      <c r="U2" s="46"/>
      <c r="V2" s="46"/>
      <c r="W2" s="46"/>
      <c r="X2" s="46"/>
      <c r="Y2" s="46"/>
      <c r="Z2" s="46"/>
      <c r="AA2" s="46"/>
    </row>
    <row r="3" spans="1:27" x14ac:dyDescent="0.2">
      <c r="A3" s="86" t="s">
        <v>570</v>
      </c>
      <c r="B3" s="2"/>
      <c r="C3" s="50"/>
      <c r="D3" s="9">
        <v>1</v>
      </c>
      <c r="E3" s="9">
        <v>2</v>
      </c>
      <c r="F3" s="9">
        <v>3</v>
      </c>
      <c r="G3" s="9">
        <v>4</v>
      </c>
      <c r="H3" s="44"/>
      <c r="I3" s="9">
        <v>5</v>
      </c>
      <c r="J3" s="9">
        <v>6</v>
      </c>
      <c r="K3" s="9">
        <v>7</v>
      </c>
      <c r="L3" s="9">
        <v>8</v>
      </c>
      <c r="M3" s="9">
        <v>9</v>
      </c>
      <c r="N3" s="9">
        <v>10</v>
      </c>
      <c r="O3" s="9">
        <v>11</v>
      </c>
      <c r="P3" s="9">
        <v>12</v>
      </c>
      <c r="Q3" s="44"/>
      <c r="R3" s="44"/>
      <c r="S3" s="44"/>
      <c r="T3" s="44"/>
      <c r="U3" s="9">
        <v>13</v>
      </c>
      <c r="V3" s="9">
        <v>14</v>
      </c>
      <c r="W3" s="44"/>
      <c r="X3" s="9">
        <v>15</v>
      </c>
      <c r="Y3" s="9">
        <v>16</v>
      </c>
      <c r="Z3" s="9">
        <v>17</v>
      </c>
      <c r="AA3" s="9">
        <v>18</v>
      </c>
    </row>
    <row r="4" spans="1:27" x14ac:dyDescent="0.2">
      <c r="A4" s="2" t="s">
        <v>2</v>
      </c>
      <c r="B4" s="7"/>
      <c r="C4" s="48"/>
      <c r="D4" s="9" t="s">
        <v>588</v>
      </c>
      <c r="E4" s="9" t="s">
        <v>588</v>
      </c>
      <c r="F4" s="9" t="s">
        <v>588</v>
      </c>
      <c r="G4" s="9" t="s">
        <v>588</v>
      </c>
      <c r="H4" s="44"/>
      <c r="I4" s="9" t="s">
        <v>589</v>
      </c>
      <c r="J4" s="9" t="s">
        <v>589</v>
      </c>
      <c r="K4" s="9" t="s">
        <v>589</v>
      </c>
      <c r="L4" s="9" t="s">
        <v>589</v>
      </c>
      <c r="M4" s="9" t="s">
        <v>589</v>
      </c>
      <c r="N4" s="9" t="s">
        <v>589</v>
      </c>
      <c r="O4" s="9" t="s">
        <v>589</v>
      </c>
      <c r="P4" s="9" t="s">
        <v>589</v>
      </c>
      <c r="Q4" s="44"/>
      <c r="R4" s="44"/>
      <c r="S4" s="44"/>
      <c r="T4" s="44"/>
      <c r="U4" s="9" t="s">
        <v>588</v>
      </c>
      <c r="V4" s="9" t="s">
        <v>589</v>
      </c>
      <c r="W4" s="44"/>
      <c r="X4" s="9" t="s">
        <v>588</v>
      </c>
      <c r="Y4" s="9" t="s">
        <v>589</v>
      </c>
      <c r="Z4" s="9" t="s">
        <v>589</v>
      </c>
      <c r="AA4" s="9" t="s">
        <v>589</v>
      </c>
    </row>
    <row r="5" spans="1:27"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8"/>
      <c r="R5" s="142"/>
      <c r="S5" s="142"/>
      <c r="T5" s="142"/>
      <c r="U5" s="141" t="s">
        <v>13</v>
      </c>
      <c r="V5" s="141" t="s">
        <v>13</v>
      </c>
      <c r="W5" s="142"/>
      <c r="X5" s="141" t="s">
        <v>14</v>
      </c>
      <c r="Y5" s="141" t="s">
        <v>15</v>
      </c>
      <c r="Z5" s="141" t="s">
        <v>14</v>
      </c>
      <c r="AA5" s="141" t="s">
        <v>520</v>
      </c>
    </row>
    <row r="6" spans="1:27"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4"/>
      <c r="S6" s="94"/>
      <c r="T6" s="94"/>
      <c r="U6" s="93"/>
      <c r="V6" s="93"/>
      <c r="W6" s="94"/>
      <c r="X6" s="93" t="s">
        <v>17</v>
      </c>
      <c r="Y6" s="93" t="s">
        <v>17</v>
      </c>
      <c r="Z6" s="93" t="s">
        <v>17</v>
      </c>
      <c r="AA6" s="93"/>
    </row>
    <row r="7" spans="1:27" x14ac:dyDescent="0.2">
      <c r="A7" s="12"/>
      <c r="B7" s="12"/>
      <c r="C7" s="52"/>
      <c r="D7" s="14"/>
      <c r="E7" s="14"/>
      <c r="F7" s="14"/>
      <c r="G7" s="14"/>
      <c r="H7" s="15"/>
      <c r="I7" s="16"/>
      <c r="J7" s="17"/>
      <c r="K7" s="16"/>
      <c r="L7" s="16"/>
      <c r="M7" s="16"/>
      <c r="N7" s="16"/>
      <c r="O7" s="16"/>
      <c r="P7" s="14"/>
      <c r="Q7" s="17"/>
      <c r="R7" s="15"/>
      <c r="S7" s="15"/>
      <c r="T7" s="15"/>
      <c r="U7" s="16"/>
      <c r="V7" s="16"/>
      <c r="W7" s="15"/>
      <c r="X7" s="16"/>
      <c r="Y7" s="16"/>
      <c r="Z7" s="16"/>
      <c r="AA7" s="16"/>
    </row>
    <row r="8" spans="1:27" x14ac:dyDescent="0.2">
      <c r="A8" s="18" t="s">
        <v>19</v>
      </c>
      <c r="B8" s="18" t="s">
        <v>20</v>
      </c>
      <c r="D8" s="19">
        <v>31199</v>
      </c>
      <c r="E8" s="20">
        <v>0</v>
      </c>
      <c r="F8" s="20">
        <v>31199</v>
      </c>
      <c r="G8" s="21">
        <v>-3.9153490503640587E-2</v>
      </c>
      <c r="I8" s="21">
        <v>-3.9090046172994386E-2</v>
      </c>
      <c r="J8" s="19">
        <v>33187</v>
      </c>
      <c r="K8" s="21">
        <v>6.3719991025353417E-2</v>
      </c>
      <c r="L8" s="21">
        <v>6.3450940477917772E-2</v>
      </c>
      <c r="M8" s="19">
        <v>33187</v>
      </c>
      <c r="N8" s="21">
        <v>6.3719991025353417E-2</v>
      </c>
      <c r="O8" s="21">
        <v>6.3450940477917772E-2</v>
      </c>
      <c r="P8" s="21">
        <v>-4.4546487483517971E-2</v>
      </c>
      <c r="R8" s="110"/>
      <c r="S8" s="111"/>
      <c r="U8" s="19">
        <v>108450</v>
      </c>
      <c r="V8" s="19">
        <v>108477</v>
      </c>
      <c r="X8" s="19">
        <v>32470.326625168647</v>
      </c>
      <c r="Y8" s="19">
        <v>32476.397136048545</v>
      </c>
      <c r="Z8" s="19">
        <v>34734.290643394866</v>
      </c>
      <c r="AA8" s="19">
        <v>104380.40718546115</v>
      </c>
    </row>
    <row r="9" spans="1:27" x14ac:dyDescent="0.2">
      <c r="A9" s="18" t="s">
        <v>21</v>
      </c>
      <c r="B9" s="18" t="s">
        <v>22</v>
      </c>
      <c r="D9" s="19">
        <v>79494</v>
      </c>
      <c r="E9" s="20">
        <v>0</v>
      </c>
      <c r="F9" s="20">
        <v>79494</v>
      </c>
      <c r="G9" s="21">
        <v>-8.1125082769703316E-2</v>
      </c>
      <c r="I9" s="21">
        <v>-7.8607143494081266E-2</v>
      </c>
      <c r="J9" s="19">
        <v>84825</v>
      </c>
      <c r="K9" s="21">
        <v>6.7061665031323159E-2</v>
      </c>
      <c r="L9" s="21">
        <v>6.3458872522097254E-2</v>
      </c>
      <c r="M9" s="19">
        <v>84825</v>
      </c>
      <c r="N9" s="21">
        <v>6.7061665031323159E-2</v>
      </c>
      <c r="O9" s="21">
        <v>6.3458872522097254E-2</v>
      </c>
      <c r="P9" s="21">
        <v>-8.3832357058692408E-2</v>
      </c>
      <c r="R9" s="110"/>
      <c r="S9" s="111"/>
      <c r="U9" s="19">
        <v>294088</v>
      </c>
      <c r="V9" s="19">
        <v>295084</v>
      </c>
      <c r="X9" s="19">
        <v>86512.319042959032</v>
      </c>
      <c r="Y9" s="19">
        <v>86568.188258601222</v>
      </c>
      <c r="Z9" s="19">
        <v>92586.766901823605</v>
      </c>
      <c r="AA9" s="19">
        <v>278233.53378415672</v>
      </c>
    </row>
    <row r="10" spans="1:27" x14ac:dyDescent="0.2">
      <c r="A10" s="18" t="s">
        <v>23</v>
      </c>
      <c r="B10" s="18" t="s">
        <v>24</v>
      </c>
      <c r="D10" s="19">
        <v>45236</v>
      </c>
      <c r="E10" s="20">
        <v>0</v>
      </c>
      <c r="F10" s="20">
        <v>45236</v>
      </c>
      <c r="G10" s="21">
        <v>4.7515607287724526E-2</v>
      </c>
      <c r="I10" s="21">
        <v>4.7136771341386385E-2</v>
      </c>
      <c r="J10" s="19">
        <v>48118</v>
      </c>
      <c r="K10" s="21">
        <v>6.3710319214784761E-2</v>
      </c>
      <c r="L10" s="21">
        <v>6.345825843696673E-2</v>
      </c>
      <c r="M10" s="19">
        <v>48118</v>
      </c>
      <c r="N10" s="21">
        <v>6.3710319214784761E-2</v>
      </c>
      <c r="O10" s="21">
        <v>6.345825843696673E-2</v>
      </c>
      <c r="P10" s="21">
        <v>4.1197863531354129E-2</v>
      </c>
      <c r="R10" s="110"/>
      <c r="S10" s="111"/>
      <c r="U10" s="19">
        <v>144107</v>
      </c>
      <c r="V10" s="19">
        <v>144141</v>
      </c>
      <c r="X10" s="19">
        <v>43184.08211322705</v>
      </c>
      <c r="Y10" s="19">
        <v>43209.944556301649</v>
      </c>
      <c r="Z10" s="19">
        <v>46214.07869278729</v>
      </c>
      <c r="AA10" s="19">
        <v>138878.44727214525</v>
      </c>
    </row>
    <row r="11" spans="1:27" x14ac:dyDescent="0.2">
      <c r="A11" s="18" t="s">
        <v>25</v>
      </c>
      <c r="B11" s="18" t="s">
        <v>26</v>
      </c>
      <c r="D11" s="19">
        <v>83693</v>
      </c>
      <c r="E11" s="20">
        <v>0</v>
      </c>
      <c r="F11" s="20">
        <v>83693</v>
      </c>
      <c r="G11" s="21">
        <v>-7.628050440765588E-2</v>
      </c>
      <c r="I11" s="21">
        <v>-7.4400192499496809E-2</v>
      </c>
      <c r="J11" s="19">
        <v>89211</v>
      </c>
      <c r="K11" s="21">
        <v>6.5931439905368538E-2</v>
      </c>
      <c r="L11" s="21">
        <v>6.3455520777352836E-2</v>
      </c>
      <c r="M11" s="19">
        <v>89211</v>
      </c>
      <c r="N11" s="21">
        <v>6.5931439905368538E-2</v>
      </c>
      <c r="O11" s="21">
        <v>6.3455520777352836E-2</v>
      </c>
      <c r="P11" s="21">
        <v>-7.9652164364144462E-2</v>
      </c>
      <c r="R11" s="110"/>
      <c r="S11" s="111"/>
      <c r="U11" s="19">
        <v>298892</v>
      </c>
      <c r="V11" s="19">
        <v>299588</v>
      </c>
      <c r="X11" s="19">
        <v>90604.345149531626</v>
      </c>
      <c r="Y11" s="19">
        <v>90630.801719083</v>
      </c>
      <c r="Z11" s="19">
        <v>96931.830060061329</v>
      </c>
      <c r="AA11" s="19">
        <v>291290.93191442906</v>
      </c>
    </row>
    <row r="12" spans="1:27" x14ac:dyDescent="0.2">
      <c r="A12" s="18" t="s">
        <v>27</v>
      </c>
      <c r="B12" s="18" t="s">
        <v>28</v>
      </c>
      <c r="D12" s="19">
        <v>167432</v>
      </c>
      <c r="E12" s="20">
        <v>0</v>
      </c>
      <c r="F12" s="20">
        <v>167432</v>
      </c>
      <c r="G12" s="21">
        <v>-2.4122575988545836E-2</v>
      </c>
      <c r="I12" s="21">
        <v>-2.1820542521718056E-2</v>
      </c>
      <c r="J12" s="19">
        <v>178471</v>
      </c>
      <c r="K12" s="21">
        <v>6.5931243728797329E-2</v>
      </c>
      <c r="L12" s="21">
        <v>6.346143585003805E-2</v>
      </c>
      <c r="M12" s="19">
        <v>178471</v>
      </c>
      <c r="N12" s="21">
        <v>6.5931243728797329E-2</v>
      </c>
      <c r="O12" s="21">
        <v>6.346143585003805E-2</v>
      </c>
      <c r="P12" s="21">
        <v>-2.7365448170085682E-2</v>
      </c>
      <c r="R12" s="110"/>
      <c r="S12" s="111"/>
      <c r="U12" s="19">
        <v>529458</v>
      </c>
      <c r="V12" s="19">
        <v>530687</v>
      </c>
      <c r="X12" s="19">
        <v>171570.72792170136</v>
      </c>
      <c r="Y12" s="19">
        <v>171564.47800669612</v>
      </c>
      <c r="Z12" s="19">
        <v>183492.3504046044</v>
      </c>
      <c r="AA12" s="19">
        <v>551414.92444130545</v>
      </c>
    </row>
    <row r="13" spans="1:27" x14ac:dyDescent="0.2">
      <c r="A13" s="18" t="s">
        <v>29</v>
      </c>
      <c r="B13" s="18" t="s">
        <v>30</v>
      </c>
      <c r="D13" s="19">
        <v>97432</v>
      </c>
      <c r="E13" s="20">
        <v>0</v>
      </c>
      <c r="F13" s="20">
        <v>97432</v>
      </c>
      <c r="G13" s="21">
        <v>-1.1048060056909059E-2</v>
      </c>
      <c r="I13" s="21">
        <v>-1.1638025813938135E-2</v>
      </c>
      <c r="J13" s="19">
        <v>103483</v>
      </c>
      <c r="K13" s="21">
        <v>6.2104852615157302E-2</v>
      </c>
      <c r="L13" s="21">
        <v>6.3466334444032046E-2</v>
      </c>
      <c r="M13" s="19">
        <v>103483</v>
      </c>
      <c r="N13" s="21">
        <v>6.2104852615157302E-2</v>
      </c>
      <c r="O13" s="21">
        <v>6.3466334444032046E-2</v>
      </c>
      <c r="P13" s="21">
        <v>-1.723612519315687E-2</v>
      </c>
      <c r="R13" s="110"/>
      <c r="S13" s="111"/>
      <c r="U13" s="19">
        <v>323355</v>
      </c>
      <c r="V13" s="19">
        <v>322941</v>
      </c>
      <c r="X13" s="19">
        <v>98520.459958455322</v>
      </c>
      <c r="Y13" s="19">
        <v>98453.063900130102</v>
      </c>
      <c r="Z13" s="19">
        <v>105297.92827431616</v>
      </c>
      <c r="AA13" s="19">
        <v>316431.98768329184</v>
      </c>
    </row>
    <row r="14" spans="1:27" x14ac:dyDescent="0.2">
      <c r="A14" s="18" t="s">
        <v>31</v>
      </c>
      <c r="B14" s="18" t="s">
        <v>32</v>
      </c>
      <c r="D14" s="19">
        <v>68786</v>
      </c>
      <c r="E14" s="20">
        <v>0</v>
      </c>
      <c r="F14" s="20">
        <v>68786</v>
      </c>
      <c r="G14" s="21">
        <v>-7.3887431514267132E-2</v>
      </c>
      <c r="I14" s="21">
        <v>-7.2152448403131841E-2</v>
      </c>
      <c r="J14" s="19">
        <v>73283</v>
      </c>
      <c r="K14" s="21">
        <v>6.5376675486290781E-2</v>
      </c>
      <c r="L14" s="21">
        <v>6.3462646096110742E-2</v>
      </c>
      <c r="M14" s="19">
        <v>73283</v>
      </c>
      <c r="N14" s="21">
        <v>6.5376675486290781E-2</v>
      </c>
      <c r="O14" s="21">
        <v>6.3462646096110742E-2</v>
      </c>
      <c r="P14" s="21">
        <v>-7.7410992806078771E-2</v>
      </c>
      <c r="R14" s="110"/>
      <c r="S14" s="111"/>
      <c r="U14" s="19">
        <v>260705</v>
      </c>
      <c r="V14" s="19">
        <v>261174</v>
      </c>
      <c r="X14" s="19">
        <v>74273.908313835476</v>
      </c>
      <c r="Y14" s="19">
        <v>74268.452319580363</v>
      </c>
      <c r="Z14" s="19">
        <v>79431.902427378984</v>
      </c>
      <c r="AA14" s="19">
        <v>238701.7027066391</v>
      </c>
    </row>
    <row r="15" spans="1:27" x14ac:dyDescent="0.2">
      <c r="A15" s="18" t="s">
        <v>33</v>
      </c>
      <c r="B15" s="18" t="s">
        <v>34</v>
      </c>
      <c r="D15" s="19">
        <v>68400</v>
      </c>
      <c r="E15" s="20">
        <v>0</v>
      </c>
      <c r="F15" s="20">
        <v>68400</v>
      </c>
      <c r="G15" s="21">
        <v>-6.2610919790867081E-2</v>
      </c>
      <c r="I15" s="21">
        <v>-6.1102966339295017E-2</v>
      </c>
      <c r="J15" s="19">
        <v>72943</v>
      </c>
      <c r="K15" s="21">
        <v>6.6418128654970765E-2</v>
      </c>
      <c r="L15" s="21">
        <v>6.346394817089962E-2</v>
      </c>
      <c r="M15" s="19">
        <v>72943</v>
      </c>
      <c r="N15" s="21">
        <v>6.6418128654970765E-2</v>
      </c>
      <c r="O15" s="21">
        <v>6.346394817089962E-2</v>
      </c>
      <c r="P15" s="21">
        <v>-6.6422990260631032E-2</v>
      </c>
      <c r="R15" s="110"/>
      <c r="S15" s="111"/>
      <c r="U15" s="19">
        <v>220334</v>
      </c>
      <c r="V15" s="19">
        <v>220946</v>
      </c>
      <c r="X15" s="19">
        <v>72968.633243241813</v>
      </c>
      <c r="Y15" s="19">
        <v>73053.811941819338</v>
      </c>
      <c r="Z15" s="19">
        <v>78132.815224706355</v>
      </c>
      <c r="AA15" s="19">
        <v>234797.80115365962</v>
      </c>
    </row>
    <row r="16" spans="1:27" x14ac:dyDescent="0.2">
      <c r="A16" s="18" t="s">
        <v>35</v>
      </c>
      <c r="B16" s="18" t="s">
        <v>36</v>
      </c>
      <c r="D16" s="19">
        <v>96139</v>
      </c>
      <c r="E16" s="20">
        <v>0</v>
      </c>
      <c r="F16" s="20">
        <v>96139</v>
      </c>
      <c r="G16" s="21">
        <v>-5.4291310417588723E-2</v>
      </c>
      <c r="I16" s="21">
        <v>-5.4958904858283031E-2</v>
      </c>
      <c r="J16" s="19">
        <v>102268</v>
      </c>
      <c r="K16" s="21">
        <v>6.3751443222833659E-2</v>
      </c>
      <c r="L16" s="21">
        <v>6.3463784693140735E-2</v>
      </c>
      <c r="M16" s="19">
        <v>102268</v>
      </c>
      <c r="N16" s="21">
        <v>6.3751443222833659E-2</v>
      </c>
      <c r="O16" s="21">
        <v>6.3463784693140735E-2</v>
      </c>
      <c r="P16" s="21">
        <v>-6.0313887009262546E-2</v>
      </c>
      <c r="R16" s="110"/>
      <c r="S16" s="111"/>
      <c r="U16" s="19">
        <v>325564</v>
      </c>
      <c r="V16" s="19">
        <v>325652</v>
      </c>
      <c r="X16" s="19">
        <v>101658.15441798605</v>
      </c>
      <c r="Y16" s="19">
        <v>101757.48476157934</v>
      </c>
      <c r="Z16" s="19">
        <v>108832.08614684302</v>
      </c>
      <c r="AA16" s="19">
        <v>327052.52522584295</v>
      </c>
    </row>
    <row r="17" spans="1:27" x14ac:dyDescent="0.2">
      <c r="A17" s="18" t="s">
        <v>37</v>
      </c>
      <c r="B17" s="18" t="s">
        <v>38</v>
      </c>
      <c r="D17" s="19">
        <v>104932</v>
      </c>
      <c r="E17" s="20">
        <v>0</v>
      </c>
      <c r="F17" s="20">
        <v>104932</v>
      </c>
      <c r="G17" s="21">
        <v>-4.3477135960755753E-2</v>
      </c>
      <c r="I17" s="21">
        <v>-4.2088645850685502E-2</v>
      </c>
      <c r="J17" s="19">
        <v>111607</v>
      </c>
      <c r="K17" s="21">
        <v>6.3612625319254379E-2</v>
      </c>
      <c r="L17" s="21">
        <v>6.3460100008764675E-2</v>
      </c>
      <c r="M17" s="19">
        <v>111607</v>
      </c>
      <c r="N17" s="21">
        <v>6.3612625319254379E-2</v>
      </c>
      <c r="O17" s="21">
        <v>6.3460100008764675E-2</v>
      </c>
      <c r="P17" s="21">
        <v>-4.7519856215074263E-2</v>
      </c>
      <c r="R17" s="110"/>
      <c r="S17" s="111"/>
      <c r="U17" s="19">
        <v>297414</v>
      </c>
      <c r="V17" s="19">
        <v>297457</v>
      </c>
      <c r="X17" s="19">
        <v>109701.50735016288</v>
      </c>
      <c r="Y17" s="19">
        <v>109558.20627243523</v>
      </c>
      <c r="Z17" s="19">
        <v>117175.14609438552</v>
      </c>
      <c r="AA17" s="19">
        <v>352124.34844048519</v>
      </c>
    </row>
    <row r="18" spans="1:27" x14ac:dyDescent="0.2">
      <c r="A18" s="18" t="s">
        <v>39</v>
      </c>
      <c r="B18" s="18" t="s">
        <v>40</v>
      </c>
      <c r="D18" s="19">
        <v>49079</v>
      </c>
      <c r="E18" s="20">
        <v>0</v>
      </c>
      <c r="F18" s="20">
        <v>49079</v>
      </c>
      <c r="G18" s="21">
        <v>-6.6530517120395039E-2</v>
      </c>
      <c r="I18" s="21">
        <v>-6.6059413176259962E-2</v>
      </c>
      <c r="J18" s="19">
        <v>52253</v>
      </c>
      <c r="K18" s="21">
        <v>6.4671244320381405E-2</v>
      </c>
      <c r="L18" s="21">
        <v>6.3461240319321766E-2</v>
      </c>
      <c r="M18" s="19">
        <v>52253</v>
      </c>
      <c r="N18" s="21">
        <v>6.4671244320381405E-2</v>
      </c>
      <c r="O18" s="21">
        <v>6.3461240319321766E-2</v>
      </c>
      <c r="P18" s="21">
        <v>-7.1353717215367651E-2</v>
      </c>
      <c r="R18" s="110"/>
      <c r="S18" s="111"/>
      <c r="U18" s="19">
        <v>157527</v>
      </c>
      <c r="V18" s="19">
        <v>157707</v>
      </c>
      <c r="X18" s="19">
        <v>52576.973216734506</v>
      </c>
      <c r="Y18" s="19">
        <v>52610.243818461146</v>
      </c>
      <c r="Z18" s="19">
        <v>56267.925655519248</v>
      </c>
      <c r="AA18" s="19">
        <v>169091.37577338796</v>
      </c>
    </row>
    <row r="19" spans="1:27" x14ac:dyDescent="0.2">
      <c r="A19" s="18" t="s">
        <v>41</v>
      </c>
      <c r="B19" s="18" t="s">
        <v>42</v>
      </c>
      <c r="D19" s="19">
        <v>84845</v>
      </c>
      <c r="E19" s="20">
        <v>0</v>
      </c>
      <c r="F19" s="20">
        <v>84845</v>
      </c>
      <c r="G19" s="21">
        <v>-4.715447631354619E-2</v>
      </c>
      <c r="I19" s="21">
        <v>-4.5623709166328963E-2</v>
      </c>
      <c r="J19" s="19">
        <v>90298</v>
      </c>
      <c r="K19" s="21">
        <v>6.4270139666450676E-2</v>
      </c>
      <c r="L19" s="21">
        <v>6.3464540989550455E-2</v>
      </c>
      <c r="M19" s="19">
        <v>90298</v>
      </c>
      <c r="N19" s="21">
        <v>6.4270139666450676E-2</v>
      </c>
      <c r="O19" s="21">
        <v>6.3464540989550455E-2</v>
      </c>
      <c r="P19" s="21">
        <v>-5.1030913411411971E-2</v>
      </c>
      <c r="R19" s="110"/>
      <c r="S19" s="111"/>
      <c r="U19" s="19">
        <v>284521</v>
      </c>
      <c r="V19" s="19">
        <v>284737</v>
      </c>
      <c r="X19" s="19">
        <v>89043.81443882329</v>
      </c>
      <c r="Y19" s="19">
        <v>88968.337584115419</v>
      </c>
      <c r="Z19" s="19">
        <v>95153.78453960894</v>
      </c>
      <c r="AA19" s="19">
        <v>285947.70733775559</v>
      </c>
    </row>
    <row r="20" spans="1:27" ht="25.5" customHeight="1" x14ac:dyDescent="0.2">
      <c r="A20" s="22" t="s">
        <v>43</v>
      </c>
      <c r="B20" s="22" t="s">
        <v>44</v>
      </c>
      <c r="C20" s="54"/>
      <c r="D20" s="24">
        <v>976667</v>
      </c>
      <c r="E20" s="25">
        <v>0</v>
      </c>
      <c r="F20" s="25">
        <v>976667</v>
      </c>
      <c r="G20" s="26">
        <v>-4.5370854198641064E-2</v>
      </c>
      <c r="H20" s="23"/>
      <c r="I20" s="26">
        <v>-4.417397064390427E-2</v>
      </c>
      <c r="J20" s="24">
        <v>1039947</v>
      </c>
      <c r="K20" s="26">
        <v>6.4791786760482362E-2</v>
      </c>
      <c r="L20" s="26">
        <v>6.3422951222634971E-2</v>
      </c>
      <c r="M20" s="24">
        <v>1039947</v>
      </c>
      <c r="N20" s="26">
        <v>6.4791786760482362E-2</v>
      </c>
      <c r="O20" s="26">
        <v>6.3422951222634971E-2</v>
      </c>
      <c r="P20" s="26">
        <v>-4.9626557139728966E-2</v>
      </c>
      <c r="Q20" s="23"/>
      <c r="R20" s="109"/>
      <c r="S20" s="112"/>
      <c r="T20" s="23"/>
      <c r="U20" s="24">
        <v>3244415</v>
      </c>
      <c r="V20" s="24">
        <v>3248591</v>
      </c>
      <c r="W20" s="23"/>
      <c r="X20" s="24">
        <v>1023085.2517918269</v>
      </c>
      <c r="Y20" s="24">
        <v>1023119.4102748516</v>
      </c>
      <c r="Z20" s="24">
        <v>1094250.9050654296</v>
      </c>
      <c r="AA20" s="24">
        <f>SUM(AA8:AA19)</f>
        <v>3288345.69291856</v>
      </c>
    </row>
    <row r="21" spans="1:27" x14ac:dyDescent="0.2">
      <c r="A21" s="18" t="s">
        <v>45</v>
      </c>
      <c r="B21" s="18" t="s">
        <v>46</v>
      </c>
      <c r="D21" s="19">
        <v>41015</v>
      </c>
      <c r="E21" s="20">
        <v>0</v>
      </c>
      <c r="F21" s="20">
        <v>41015</v>
      </c>
      <c r="G21" s="21">
        <v>-3.488353972517344E-2</v>
      </c>
      <c r="I21" s="21">
        <v>-3.2538280600665548E-2</v>
      </c>
      <c r="J21" s="19">
        <v>43750</v>
      </c>
      <c r="K21" s="21">
        <v>6.6682920882603858E-2</v>
      </c>
      <c r="L21" s="21">
        <v>6.3448484925983095E-2</v>
      </c>
      <c r="M21" s="19">
        <v>43750</v>
      </c>
      <c r="N21" s="21">
        <v>6.6682920882603858E-2</v>
      </c>
      <c r="O21" s="21">
        <v>6.3448484925983095E-2</v>
      </c>
      <c r="P21" s="21">
        <v>-3.803414675038308E-2</v>
      </c>
      <c r="R21" s="110"/>
      <c r="S21" s="111"/>
      <c r="U21" s="19">
        <v>160223</v>
      </c>
      <c r="V21" s="19">
        <v>160711</v>
      </c>
      <c r="X21" s="19">
        <v>42497.46190042243</v>
      </c>
      <c r="Y21" s="19">
        <v>42523.383255569264</v>
      </c>
      <c r="Z21" s="19">
        <v>45479.784809625125</v>
      </c>
      <c r="AA21" s="19">
        <v>136671.81247124608</v>
      </c>
    </row>
    <row r="22" spans="1:27" x14ac:dyDescent="0.2">
      <c r="A22" s="18" t="s">
        <v>47</v>
      </c>
      <c r="B22" s="18" t="s">
        <v>48</v>
      </c>
      <c r="D22" s="19">
        <v>36861</v>
      </c>
      <c r="E22" s="20">
        <v>0</v>
      </c>
      <c r="F22" s="20">
        <v>36861</v>
      </c>
      <c r="G22" s="21">
        <v>-0.13277407659878704</v>
      </c>
      <c r="I22" s="21">
        <v>-0.13247418515576115</v>
      </c>
      <c r="J22" s="19">
        <v>39160</v>
      </c>
      <c r="K22" s="21">
        <v>6.2369441957624616E-2</v>
      </c>
      <c r="L22" s="21">
        <v>6.3473178167384514E-2</v>
      </c>
      <c r="M22" s="19">
        <v>39160</v>
      </c>
      <c r="N22" s="21">
        <v>6.2369441957624616E-2</v>
      </c>
      <c r="O22" s="21">
        <v>6.3473178167384514E-2</v>
      </c>
      <c r="P22" s="21">
        <v>-0.13738231526421096</v>
      </c>
      <c r="R22" s="110"/>
      <c r="S22" s="111"/>
      <c r="U22" s="19">
        <v>140253</v>
      </c>
      <c r="V22" s="19">
        <v>140107</v>
      </c>
      <c r="X22" s="19">
        <v>42504.495086393588</v>
      </c>
      <c r="Y22" s="19">
        <v>42445.703418442601</v>
      </c>
      <c r="Z22" s="19">
        <v>45396.704348803498</v>
      </c>
      <c r="AA22" s="19">
        <v>136422.14644470334</v>
      </c>
    </row>
    <row r="23" spans="1:27" x14ac:dyDescent="0.2">
      <c r="A23" s="18" t="s">
        <v>49</v>
      </c>
      <c r="B23" s="18" t="s">
        <v>50</v>
      </c>
      <c r="D23" s="19">
        <v>81639</v>
      </c>
      <c r="E23" s="20">
        <v>0</v>
      </c>
      <c r="F23" s="20">
        <v>81639</v>
      </c>
      <c r="G23" s="21">
        <v>-9.123772037803779E-2</v>
      </c>
      <c r="I23" s="21">
        <v>-8.931219974807314E-2</v>
      </c>
      <c r="J23" s="19">
        <v>87010</v>
      </c>
      <c r="K23" s="21">
        <v>6.5789634855889956E-2</v>
      </c>
      <c r="L23" s="21">
        <v>6.345597316224727E-2</v>
      </c>
      <c r="M23" s="19">
        <v>87010</v>
      </c>
      <c r="N23" s="21">
        <v>6.5789634855889956E-2</v>
      </c>
      <c r="O23" s="21">
        <v>6.345597316224727E-2</v>
      </c>
      <c r="P23" s="21">
        <v>-9.4479173772904712E-2</v>
      </c>
      <c r="R23" s="110"/>
      <c r="S23" s="111"/>
      <c r="U23" s="19">
        <v>334984</v>
      </c>
      <c r="V23" s="19">
        <v>335719</v>
      </c>
      <c r="X23" s="19">
        <v>89835.374806666892</v>
      </c>
      <c r="Y23" s="19">
        <v>89842.14970982098</v>
      </c>
      <c r="Z23" s="19">
        <v>96088.347699889113</v>
      </c>
      <c r="AA23" s="19">
        <v>288756.17359411565</v>
      </c>
    </row>
    <row r="24" spans="1:27" x14ac:dyDescent="0.2">
      <c r="A24" s="18" t="s">
        <v>51</v>
      </c>
      <c r="B24" s="18" t="s">
        <v>52</v>
      </c>
      <c r="D24" s="19">
        <v>62138</v>
      </c>
      <c r="E24" s="20">
        <v>0</v>
      </c>
      <c r="F24" s="20">
        <v>62138</v>
      </c>
      <c r="G24" s="21">
        <v>-6.3708925011361939E-2</v>
      </c>
      <c r="I24" s="21">
        <v>-6.1038492916459686E-2</v>
      </c>
      <c r="J24" s="19">
        <v>66302</v>
      </c>
      <c r="K24" s="21">
        <v>6.7012134281760005E-2</v>
      </c>
      <c r="L24" s="21">
        <v>6.3466768926468742E-2</v>
      </c>
      <c r="M24" s="19">
        <v>66302</v>
      </c>
      <c r="N24" s="21">
        <v>6.7012134281760005E-2</v>
      </c>
      <c r="O24" s="21">
        <v>6.3466768926468742E-2</v>
      </c>
      <c r="P24" s="21">
        <v>-6.6356405749642411E-2</v>
      </c>
      <c r="R24" s="110"/>
      <c r="S24" s="111"/>
      <c r="U24" s="19">
        <v>222195</v>
      </c>
      <c r="V24" s="19">
        <v>222936</v>
      </c>
      <c r="X24" s="19">
        <v>66366.113765160102</v>
      </c>
      <c r="Y24" s="19">
        <v>66397.987581158843</v>
      </c>
      <c r="Z24" s="19">
        <v>71014.250414512077</v>
      </c>
      <c r="AA24" s="19">
        <v>213405.72203816249</v>
      </c>
    </row>
    <row r="25" spans="1:27" x14ac:dyDescent="0.2">
      <c r="A25" s="18" t="s">
        <v>53</v>
      </c>
      <c r="B25" s="18" t="s">
        <v>54</v>
      </c>
      <c r="D25" s="19">
        <v>56066</v>
      </c>
      <c r="E25" s="20">
        <v>0</v>
      </c>
      <c r="F25" s="20">
        <v>56066</v>
      </c>
      <c r="G25" s="21">
        <v>-8.229260339637956E-2</v>
      </c>
      <c r="I25" s="21">
        <v>-7.9022887491213001E-2</v>
      </c>
      <c r="J25" s="19">
        <v>59850</v>
      </c>
      <c r="K25" s="21">
        <v>6.7491884564620186E-2</v>
      </c>
      <c r="L25" s="21">
        <v>6.3455378100732762E-2</v>
      </c>
      <c r="M25" s="19">
        <v>59850</v>
      </c>
      <c r="N25" s="21">
        <v>6.7491884564620186E-2</v>
      </c>
      <c r="O25" s="21">
        <v>6.3455378100732762E-2</v>
      </c>
      <c r="P25" s="21">
        <v>-8.4248752452527942E-2</v>
      </c>
      <c r="R25" s="110"/>
      <c r="S25" s="111"/>
      <c r="U25" s="19">
        <v>251007</v>
      </c>
      <c r="V25" s="19">
        <v>251960</v>
      </c>
      <c r="X25" s="19">
        <v>61093.547036339551</v>
      </c>
      <c r="Y25" s="19">
        <v>61107.715118014938</v>
      </c>
      <c r="Z25" s="19">
        <v>65356.176320029976</v>
      </c>
      <c r="AA25" s="19">
        <v>196402.57998666767</v>
      </c>
    </row>
    <row r="26" spans="1:27" x14ac:dyDescent="0.2">
      <c r="A26" s="18" t="s">
        <v>55</v>
      </c>
      <c r="B26" s="18" t="s">
        <v>56</v>
      </c>
      <c r="D26" s="19">
        <v>42546</v>
      </c>
      <c r="E26" s="20">
        <v>0</v>
      </c>
      <c r="F26" s="20">
        <v>42546</v>
      </c>
      <c r="G26" s="21">
        <v>-2.5203778662678866E-2</v>
      </c>
      <c r="I26" s="21">
        <v>-2.6282260194706142E-2</v>
      </c>
      <c r="J26" s="19">
        <v>45262</v>
      </c>
      <c r="K26" s="21">
        <v>6.3836788417242607E-2</v>
      </c>
      <c r="L26" s="21">
        <v>6.3455556365341392E-2</v>
      </c>
      <c r="M26" s="19">
        <v>45262</v>
      </c>
      <c r="N26" s="21">
        <v>6.3836788417242607E-2</v>
      </c>
      <c r="O26" s="21">
        <v>6.3455556365341392E-2</v>
      </c>
      <c r="P26" s="21">
        <v>-3.1807226970443137E-2</v>
      </c>
      <c r="R26" s="110"/>
      <c r="S26" s="111"/>
      <c r="U26" s="19">
        <v>163361</v>
      </c>
      <c r="V26" s="19">
        <v>163420</v>
      </c>
      <c r="X26" s="19">
        <v>43646.045264343782</v>
      </c>
      <c r="Y26" s="19">
        <v>43710.051003883098</v>
      </c>
      <c r="Z26" s="19">
        <v>46748.954609908295</v>
      </c>
      <c r="AA26" s="19">
        <v>140485.80890206827</v>
      </c>
    </row>
    <row r="27" spans="1:27" x14ac:dyDescent="0.2">
      <c r="A27" s="18" t="s">
        <v>57</v>
      </c>
      <c r="B27" s="18" t="s">
        <v>58</v>
      </c>
      <c r="D27" s="19">
        <v>278478</v>
      </c>
      <c r="E27" s="20">
        <v>0</v>
      </c>
      <c r="F27" s="20">
        <v>278478</v>
      </c>
      <c r="G27" s="21">
        <v>1.5519487783550501E-2</v>
      </c>
      <c r="I27" s="21">
        <v>2.0255120353641187E-2</v>
      </c>
      <c r="J27" s="19">
        <v>297415</v>
      </c>
      <c r="K27" s="21">
        <v>6.8001781110177406E-2</v>
      </c>
      <c r="L27" s="21">
        <v>6.3459846143927523E-2</v>
      </c>
      <c r="M27" s="19">
        <v>297415</v>
      </c>
      <c r="N27" s="21">
        <v>6.8001781110177406E-2</v>
      </c>
      <c r="O27" s="21">
        <v>6.3459846143927523E-2</v>
      </c>
      <c r="P27" s="21">
        <v>1.4470188232741599E-2</v>
      </c>
      <c r="R27" s="110"/>
      <c r="S27" s="111"/>
      <c r="U27" s="19">
        <v>888937</v>
      </c>
      <c r="V27" s="19">
        <v>892733</v>
      </c>
      <c r="X27" s="19">
        <v>274222.21173500048</v>
      </c>
      <c r="Y27" s="19">
        <v>274115.11811056698</v>
      </c>
      <c r="Z27" s="19">
        <v>293172.73533499491</v>
      </c>
      <c r="AA27" s="19">
        <v>881016.68187547778</v>
      </c>
    </row>
    <row r="28" spans="1:27" x14ac:dyDescent="0.2">
      <c r="A28" s="18" t="s">
        <v>59</v>
      </c>
      <c r="B28" s="18" t="s">
        <v>60</v>
      </c>
      <c r="D28" s="19">
        <v>50247</v>
      </c>
      <c r="E28" s="20">
        <v>0</v>
      </c>
      <c r="F28" s="20">
        <v>50247</v>
      </c>
      <c r="G28" s="21">
        <v>-6.3604565937859459E-2</v>
      </c>
      <c r="I28" s="21">
        <v>-6.044766851910377E-2</v>
      </c>
      <c r="J28" s="19">
        <v>53645</v>
      </c>
      <c r="K28" s="21">
        <v>6.7625927916094453E-2</v>
      </c>
      <c r="L28" s="21">
        <v>6.345037292678235E-2</v>
      </c>
      <c r="M28" s="19">
        <v>53645</v>
      </c>
      <c r="N28" s="21">
        <v>6.7625927916094453E-2</v>
      </c>
      <c r="O28" s="21">
        <v>6.345037292678235E-2</v>
      </c>
      <c r="P28" s="21">
        <v>-6.5783331060154882E-2</v>
      </c>
      <c r="R28" s="110"/>
      <c r="S28" s="111"/>
      <c r="U28" s="19">
        <v>195498</v>
      </c>
      <c r="V28" s="19">
        <v>196266</v>
      </c>
      <c r="X28" s="19">
        <v>53660.022435207153</v>
      </c>
      <c r="Y28" s="19">
        <v>53689.708639269855</v>
      </c>
      <c r="Z28" s="19">
        <v>57422.43933720074</v>
      </c>
      <c r="AA28" s="19">
        <v>172560.81781359893</v>
      </c>
    </row>
    <row r="29" spans="1:27" x14ac:dyDescent="0.2">
      <c r="A29" s="18" t="s">
        <v>61</v>
      </c>
      <c r="B29" s="18" t="s">
        <v>62</v>
      </c>
      <c r="D29" s="19">
        <v>104450</v>
      </c>
      <c r="E29" s="20">
        <v>0</v>
      </c>
      <c r="F29" s="20">
        <v>104450</v>
      </c>
      <c r="G29" s="21">
        <v>-3.6608964743766514E-2</v>
      </c>
      <c r="I29" s="21">
        <v>-3.2457301850824405E-2</v>
      </c>
      <c r="J29" s="19">
        <v>111637</v>
      </c>
      <c r="K29" s="21">
        <v>6.8808042125418911E-2</v>
      </c>
      <c r="L29" s="21">
        <v>6.3463715947850607E-2</v>
      </c>
      <c r="M29" s="19">
        <v>111637</v>
      </c>
      <c r="N29" s="21">
        <v>6.8808042125418911E-2</v>
      </c>
      <c r="O29" s="21">
        <v>6.3463715947850607E-2</v>
      </c>
      <c r="P29" s="21">
        <v>-3.7939849306066309E-2</v>
      </c>
      <c r="R29" s="110"/>
      <c r="S29" s="111"/>
      <c r="U29" s="19">
        <v>377694</v>
      </c>
      <c r="V29" s="19">
        <v>379592</v>
      </c>
      <c r="X29" s="19">
        <v>108419.11142781124</v>
      </c>
      <c r="Y29" s="19">
        <v>108496.40310506568</v>
      </c>
      <c r="Z29" s="19">
        <v>116039.52197736937</v>
      </c>
      <c r="AA29" s="19">
        <v>348711.67164334678</v>
      </c>
    </row>
    <row r="30" spans="1:27" ht="25.5" customHeight="1" x14ac:dyDescent="0.2">
      <c r="A30" s="22" t="s">
        <v>63</v>
      </c>
      <c r="B30" s="22" t="s">
        <v>64</v>
      </c>
      <c r="C30" s="54"/>
      <c r="D30" s="24">
        <v>753440</v>
      </c>
      <c r="E30" s="25">
        <v>0</v>
      </c>
      <c r="F30" s="25">
        <v>753440</v>
      </c>
      <c r="G30" s="26">
        <v>-3.6822742440203005E-2</v>
      </c>
      <c r="H30" s="23"/>
      <c r="I30" s="26">
        <v>-3.365326628558285E-2</v>
      </c>
      <c r="J30" s="24">
        <v>804031</v>
      </c>
      <c r="K30" s="26">
        <v>6.714668719473349E-2</v>
      </c>
      <c r="L30" s="26">
        <v>6.3532618563594268E-2</v>
      </c>
      <c r="M30" s="24">
        <v>804031</v>
      </c>
      <c r="N30" s="26">
        <v>6.714668719473349E-2</v>
      </c>
      <c r="O30" s="26">
        <v>6.3532618563594268E-2</v>
      </c>
      <c r="P30" s="26">
        <v>-3.9066781295486575E-2</v>
      </c>
      <c r="Q30" s="23"/>
      <c r="R30" s="109"/>
      <c r="S30" s="112"/>
      <c r="T30" s="23"/>
      <c r="U30" s="24">
        <v>2734152</v>
      </c>
      <c r="V30" s="24">
        <v>2743444</v>
      </c>
      <c r="W30" s="23"/>
      <c r="X30" s="24">
        <v>782244.38345734519</v>
      </c>
      <c r="Y30" s="24">
        <v>782328.21994179219</v>
      </c>
      <c r="Z30" s="24">
        <v>836718.91485233291</v>
      </c>
      <c r="AA30" s="24">
        <f>SUM(AA21:AA29)</f>
        <v>2514433.4147693869</v>
      </c>
    </row>
    <row r="31" spans="1:27" x14ac:dyDescent="0.2">
      <c r="A31" s="18" t="s">
        <v>65</v>
      </c>
      <c r="B31" s="18" t="s">
        <v>66</v>
      </c>
      <c r="D31" s="19">
        <v>89966</v>
      </c>
      <c r="E31" s="20">
        <v>0</v>
      </c>
      <c r="F31" s="20">
        <v>89966</v>
      </c>
      <c r="G31" s="21">
        <v>-4.1767045589246155E-2</v>
      </c>
      <c r="I31" s="21">
        <v>-4.0980348194762595E-2</v>
      </c>
      <c r="J31" s="19">
        <v>95852</v>
      </c>
      <c r="K31" s="21">
        <v>6.5424716003823713E-2</v>
      </c>
      <c r="L31" s="21">
        <v>6.3459775001597496E-2</v>
      </c>
      <c r="M31" s="19">
        <v>95852</v>
      </c>
      <c r="N31" s="21">
        <v>6.5424716003823713E-2</v>
      </c>
      <c r="O31" s="21">
        <v>6.3459775001597496E-2</v>
      </c>
      <c r="P31" s="21">
        <v>-4.6418133863812994E-2</v>
      </c>
      <c r="R31" s="110"/>
      <c r="S31" s="111"/>
      <c r="U31" s="19">
        <v>305466</v>
      </c>
      <c r="V31" s="19">
        <v>306031</v>
      </c>
      <c r="X31" s="19">
        <v>93887.399286244327</v>
      </c>
      <c r="Y31" s="19">
        <v>93983.71436495331</v>
      </c>
      <c r="Z31" s="19">
        <v>100517.85106650798</v>
      </c>
      <c r="AA31" s="19">
        <v>302067.32394360378</v>
      </c>
    </row>
    <row r="32" spans="1:27" x14ac:dyDescent="0.2">
      <c r="A32" s="18" t="s">
        <v>67</v>
      </c>
      <c r="B32" s="18" t="s">
        <v>68</v>
      </c>
      <c r="D32" s="19">
        <v>102775</v>
      </c>
      <c r="E32" s="20">
        <v>0</v>
      </c>
      <c r="F32" s="20">
        <v>102775</v>
      </c>
      <c r="G32" s="21">
        <v>-5.5448393011021779E-2</v>
      </c>
      <c r="I32" s="21">
        <v>-5.3362904502715747E-2</v>
      </c>
      <c r="J32" s="19">
        <v>109497</v>
      </c>
      <c r="K32" s="21">
        <v>6.5405010946241848E-2</v>
      </c>
      <c r="L32" s="21">
        <v>6.3456449177134777E-2</v>
      </c>
      <c r="M32" s="19">
        <v>109497</v>
      </c>
      <c r="N32" s="21">
        <v>6.5405010946241848E-2</v>
      </c>
      <c r="O32" s="21">
        <v>6.3456449177134777E-2</v>
      </c>
      <c r="P32" s="21">
        <v>-5.8733422906292021E-2</v>
      </c>
      <c r="R32" s="110"/>
      <c r="S32" s="111"/>
      <c r="U32" s="19">
        <v>300222</v>
      </c>
      <c r="V32" s="19">
        <v>300772</v>
      </c>
      <c r="X32" s="19">
        <v>108808.24217495536</v>
      </c>
      <c r="Y32" s="19">
        <v>108767.461370166</v>
      </c>
      <c r="Z32" s="19">
        <v>116329.42533462442</v>
      </c>
      <c r="AA32" s="19">
        <v>349582.86348041019</v>
      </c>
    </row>
    <row r="33" spans="1:27" x14ac:dyDescent="0.2">
      <c r="A33" s="18" t="s">
        <v>69</v>
      </c>
      <c r="B33" s="18" t="s">
        <v>70</v>
      </c>
      <c r="D33" s="19">
        <v>51429</v>
      </c>
      <c r="E33" s="20">
        <v>0</v>
      </c>
      <c r="F33" s="20">
        <v>51429</v>
      </c>
      <c r="G33" s="21">
        <v>-7.7884498937810798E-2</v>
      </c>
      <c r="I33" s="21">
        <v>-7.7694785961872737E-2</v>
      </c>
      <c r="J33" s="19">
        <v>54658</v>
      </c>
      <c r="K33" s="21">
        <v>6.2785587897878692E-2</v>
      </c>
      <c r="L33" s="21">
        <v>6.3469274096319417E-2</v>
      </c>
      <c r="M33" s="19">
        <v>54658</v>
      </c>
      <c r="N33" s="21">
        <v>6.2785587897878692E-2</v>
      </c>
      <c r="O33" s="21">
        <v>6.3469274096319417E-2</v>
      </c>
      <c r="P33" s="21">
        <v>-8.291620369280206E-2</v>
      </c>
      <c r="R33" s="110"/>
      <c r="S33" s="111"/>
      <c r="U33" s="19">
        <v>169500</v>
      </c>
      <c r="V33" s="19">
        <v>169391</v>
      </c>
      <c r="X33" s="19">
        <v>55772.839672208844</v>
      </c>
      <c r="Y33" s="19">
        <v>55725.519484939403</v>
      </c>
      <c r="Z33" s="19">
        <v>59599.788176489674</v>
      </c>
      <c r="AA33" s="19">
        <v>179103.99328141255</v>
      </c>
    </row>
    <row r="34" spans="1:27" x14ac:dyDescent="0.2">
      <c r="A34" s="18" t="s">
        <v>71</v>
      </c>
      <c r="B34" s="18" t="s">
        <v>72</v>
      </c>
      <c r="D34" s="19">
        <v>48392</v>
      </c>
      <c r="E34" s="20">
        <v>0</v>
      </c>
      <c r="F34" s="20">
        <v>48392</v>
      </c>
      <c r="G34" s="21">
        <v>-0.12203295193360564</v>
      </c>
      <c r="I34" s="21">
        <v>-0.12094716496162927</v>
      </c>
      <c r="J34" s="19">
        <v>51592</v>
      </c>
      <c r="K34" s="21">
        <v>6.6126632501239957E-2</v>
      </c>
      <c r="L34" s="21">
        <v>6.3454818766790932E-2</v>
      </c>
      <c r="M34" s="19">
        <v>51592</v>
      </c>
      <c r="N34" s="21">
        <v>6.6126632501239957E-2</v>
      </c>
      <c r="O34" s="21">
        <v>6.3454818766790932E-2</v>
      </c>
      <c r="P34" s="21">
        <v>-0.12593560033215179</v>
      </c>
      <c r="R34" s="110"/>
      <c r="S34" s="111"/>
      <c r="U34" s="19">
        <v>178117</v>
      </c>
      <c r="V34" s="19">
        <v>178565</v>
      </c>
      <c r="X34" s="19">
        <v>55118.24174560645</v>
      </c>
      <c r="Y34" s="19">
        <v>55188.468389059315</v>
      </c>
      <c r="Z34" s="19">
        <v>59025.399066253463</v>
      </c>
      <c r="AA34" s="19">
        <v>177377.89011077673</v>
      </c>
    </row>
    <row r="35" spans="1:27" x14ac:dyDescent="0.2">
      <c r="A35" s="18" t="s">
        <v>73</v>
      </c>
      <c r="B35" s="18" t="s">
        <v>74</v>
      </c>
      <c r="D35" s="19">
        <v>33836</v>
      </c>
      <c r="E35" s="20">
        <v>0</v>
      </c>
      <c r="F35" s="20">
        <v>33836</v>
      </c>
      <c r="G35" s="21">
        <v>2.9165453490569426E-3</v>
      </c>
      <c r="I35" s="21">
        <v>4.6829513128110456E-3</v>
      </c>
      <c r="J35" s="19">
        <v>36028</v>
      </c>
      <c r="K35" s="21">
        <v>6.478307128502192E-2</v>
      </c>
      <c r="L35" s="21">
        <v>6.3447452856875364E-2</v>
      </c>
      <c r="M35" s="19">
        <v>36028</v>
      </c>
      <c r="N35" s="21">
        <v>6.478307128502192E-2</v>
      </c>
      <c r="O35" s="21">
        <v>6.3447452856875364E-2</v>
      </c>
      <c r="P35" s="21">
        <v>-1.0253272324165508E-3</v>
      </c>
      <c r="R35" s="110"/>
      <c r="S35" s="111"/>
      <c r="U35" s="19">
        <v>120802</v>
      </c>
      <c r="V35" s="19">
        <v>120953</v>
      </c>
      <c r="X35" s="19">
        <v>33737.602751606471</v>
      </c>
      <c r="Y35" s="19">
        <v>33720.583886175067</v>
      </c>
      <c r="Z35" s="19">
        <v>36064.978404494643</v>
      </c>
      <c r="AA35" s="19">
        <v>108379.27193172356</v>
      </c>
    </row>
    <row r="36" spans="1:27" x14ac:dyDescent="0.2">
      <c r="A36" s="18" t="s">
        <v>75</v>
      </c>
      <c r="B36" s="18" t="s">
        <v>76</v>
      </c>
      <c r="D36" s="19">
        <v>90786</v>
      </c>
      <c r="E36" s="20">
        <v>0</v>
      </c>
      <c r="F36" s="20">
        <v>90786</v>
      </c>
      <c r="G36" s="21">
        <v>-3.0931281335497607E-2</v>
      </c>
      <c r="I36" s="21">
        <v>-2.7873778086279333E-2</v>
      </c>
      <c r="J36" s="19">
        <v>96934</v>
      </c>
      <c r="K36" s="21">
        <v>6.771969246359566E-2</v>
      </c>
      <c r="L36" s="21">
        <v>6.346316639028271E-2</v>
      </c>
      <c r="M36" s="19">
        <v>96934</v>
      </c>
      <c r="N36" s="21">
        <v>6.771969246359566E-2</v>
      </c>
      <c r="O36" s="21">
        <v>6.346316639028271E-2</v>
      </c>
      <c r="P36" s="21">
        <v>-3.3382797432681799E-2</v>
      </c>
      <c r="R36" s="110"/>
      <c r="S36" s="111"/>
      <c r="U36" s="19">
        <v>360500</v>
      </c>
      <c r="V36" s="19">
        <v>361943</v>
      </c>
      <c r="X36" s="19">
        <v>93683.758696818157</v>
      </c>
      <c r="Y36" s="19">
        <v>93762.898448240419</v>
      </c>
      <c r="Z36" s="19">
        <v>100281.68311358934</v>
      </c>
      <c r="AA36" s="19">
        <v>301357.61297403509</v>
      </c>
    </row>
    <row r="37" spans="1:27" ht="25.5" customHeight="1" x14ac:dyDescent="0.2">
      <c r="A37" s="22" t="s">
        <v>77</v>
      </c>
      <c r="B37" s="22" t="s">
        <v>78</v>
      </c>
      <c r="C37" s="54"/>
      <c r="D37" s="24">
        <v>417184</v>
      </c>
      <c r="E37" s="25">
        <v>0</v>
      </c>
      <c r="F37" s="25">
        <v>417184</v>
      </c>
      <c r="G37" s="26">
        <v>-5.4021876636961341E-2</v>
      </c>
      <c r="H37" s="23"/>
      <c r="I37" s="26">
        <v>-5.2314309994832997E-2</v>
      </c>
      <c r="J37" s="24">
        <v>444561</v>
      </c>
      <c r="K37" s="26">
        <v>6.562332208330135E-2</v>
      </c>
      <c r="L37" s="26">
        <v>6.3364328144796644E-2</v>
      </c>
      <c r="M37" s="24">
        <v>444561</v>
      </c>
      <c r="N37" s="26">
        <v>6.562332208330135E-2</v>
      </c>
      <c r="O37" s="26">
        <v>6.3364328144796644E-2</v>
      </c>
      <c r="P37" s="26">
        <v>-5.7772404102107489E-2</v>
      </c>
      <c r="Q37" s="23"/>
      <c r="R37" s="109"/>
      <c r="S37" s="112"/>
      <c r="T37" s="23"/>
      <c r="U37" s="24">
        <v>1434607</v>
      </c>
      <c r="V37" s="24">
        <v>1437655</v>
      </c>
      <c r="W37" s="23"/>
      <c r="X37" s="24">
        <v>441008.0843274396</v>
      </c>
      <c r="Y37" s="24">
        <v>441148.64594353351</v>
      </c>
      <c r="Z37" s="24">
        <v>471819.12516195956</v>
      </c>
      <c r="AA37" s="24">
        <f>SUM(AA31:AA36)</f>
        <v>1417868.9557219618</v>
      </c>
    </row>
    <row r="38" spans="1:27" x14ac:dyDescent="0.2">
      <c r="A38" s="18" t="s">
        <v>79</v>
      </c>
      <c r="B38" s="18" t="s">
        <v>80</v>
      </c>
      <c r="D38" s="19">
        <v>80467</v>
      </c>
      <c r="E38" s="20">
        <v>0</v>
      </c>
      <c r="F38" s="20">
        <v>80467</v>
      </c>
      <c r="G38" s="21">
        <v>-5.290214803358273E-2</v>
      </c>
      <c r="I38" s="21">
        <v>-4.8312976356286508E-2</v>
      </c>
      <c r="J38" s="19">
        <v>86137</v>
      </c>
      <c r="K38" s="21">
        <v>7.0463668336088192E-2</v>
      </c>
      <c r="L38" s="21">
        <v>6.3455372302450685E-2</v>
      </c>
      <c r="M38" s="19">
        <v>86137</v>
      </c>
      <c r="N38" s="21">
        <v>7.0463668336088192E-2</v>
      </c>
      <c r="O38" s="21">
        <v>6.3455372302450685E-2</v>
      </c>
      <c r="P38" s="21">
        <v>-5.3713102543114455E-2</v>
      </c>
      <c r="R38" s="110"/>
      <c r="S38" s="111"/>
      <c r="U38" s="19">
        <v>264060</v>
      </c>
      <c r="V38" s="19">
        <v>265800</v>
      </c>
      <c r="X38" s="19">
        <v>84961.653996923269</v>
      </c>
      <c r="Y38" s="19">
        <v>85109.164027409846</v>
      </c>
      <c r="Z38" s="19">
        <v>91026.305269036602</v>
      </c>
      <c r="AA38" s="19">
        <v>273544.17299369618</v>
      </c>
    </row>
    <row r="39" spans="1:27" x14ac:dyDescent="0.2">
      <c r="A39" s="18" t="s">
        <v>81</v>
      </c>
      <c r="B39" s="18" t="s">
        <v>82</v>
      </c>
      <c r="D39" s="19">
        <v>32129</v>
      </c>
      <c r="E39" s="20">
        <v>0</v>
      </c>
      <c r="F39" s="20">
        <v>32129</v>
      </c>
      <c r="G39" s="21">
        <v>-8.1889068829316458E-2</v>
      </c>
      <c r="I39" s="21">
        <v>-7.9945361148254901E-2</v>
      </c>
      <c r="J39" s="19">
        <v>34271</v>
      </c>
      <c r="K39" s="21">
        <v>6.6668741635282691E-2</v>
      </c>
      <c r="L39" s="21">
        <v>6.3450329347860546E-2</v>
      </c>
      <c r="M39" s="19">
        <v>34271</v>
      </c>
      <c r="N39" s="21">
        <v>6.6668741635282691E-2</v>
      </c>
      <c r="O39" s="21">
        <v>6.3450329347860546E-2</v>
      </c>
      <c r="P39" s="21">
        <v>-8.5170334925957158E-2</v>
      </c>
      <c r="R39" s="110"/>
      <c r="S39" s="111"/>
      <c r="U39" s="19">
        <v>118099</v>
      </c>
      <c r="V39" s="19">
        <v>118457</v>
      </c>
      <c r="X39" s="19">
        <v>34994.68191608644</v>
      </c>
      <c r="Y39" s="19">
        <v>35026.435853001029</v>
      </c>
      <c r="Z39" s="19">
        <v>37461.6186033126</v>
      </c>
      <c r="AA39" s="19">
        <v>112576.33108980152</v>
      </c>
    </row>
    <row r="40" spans="1:27" x14ac:dyDescent="0.2">
      <c r="A40" s="18" t="s">
        <v>83</v>
      </c>
      <c r="B40" s="18" t="s">
        <v>84</v>
      </c>
      <c r="D40" s="19">
        <v>92803</v>
      </c>
      <c r="E40" s="20">
        <v>0</v>
      </c>
      <c r="F40" s="20">
        <v>92803</v>
      </c>
      <c r="G40" s="21">
        <v>-8.4253255450108311E-2</v>
      </c>
      <c r="I40" s="21">
        <v>-8.258978730437383E-2</v>
      </c>
      <c r="J40" s="19">
        <v>98883</v>
      </c>
      <c r="K40" s="21">
        <v>6.5515123433509626E-2</v>
      </c>
      <c r="L40" s="21">
        <v>6.3459252613180084E-2</v>
      </c>
      <c r="M40" s="19">
        <v>98883</v>
      </c>
      <c r="N40" s="21">
        <v>6.5515123433509626E-2</v>
      </c>
      <c r="O40" s="21">
        <v>6.3459252613180084E-2</v>
      </c>
      <c r="P40" s="21">
        <v>-8.7792089286627073E-2</v>
      </c>
      <c r="R40" s="110"/>
      <c r="S40" s="111"/>
      <c r="U40" s="19">
        <v>322119</v>
      </c>
      <c r="V40" s="19">
        <v>322742</v>
      </c>
      <c r="X40" s="19">
        <v>101341.33760487959</v>
      </c>
      <c r="Y40" s="19">
        <v>101353.1403092992</v>
      </c>
      <c r="Z40" s="19">
        <v>108399.62999517361</v>
      </c>
      <c r="AA40" s="19">
        <v>325752.94638415746</v>
      </c>
    </row>
    <row r="41" spans="1:27" x14ac:dyDescent="0.2">
      <c r="A41" s="18" t="s">
        <v>85</v>
      </c>
      <c r="B41" s="18" t="s">
        <v>86</v>
      </c>
      <c r="D41" s="19">
        <v>78291</v>
      </c>
      <c r="E41" s="20">
        <v>0</v>
      </c>
      <c r="F41" s="20">
        <v>78291</v>
      </c>
      <c r="G41" s="21">
        <v>-7.2870037984215652E-2</v>
      </c>
      <c r="I41" s="21">
        <v>-6.9935518593431945E-2</v>
      </c>
      <c r="J41" s="19">
        <v>83516</v>
      </c>
      <c r="K41" s="21">
        <v>6.6738194683935603E-2</v>
      </c>
      <c r="L41" s="21">
        <v>6.3453169424251499E-2</v>
      </c>
      <c r="M41" s="19">
        <v>83516</v>
      </c>
      <c r="N41" s="21">
        <v>6.6738194683935603E-2</v>
      </c>
      <c r="O41" s="21">
        <v>6.3453169424251499E-2</v>
      </c>
      <c r="P41" s="21">
        <v>-7.5214868340175878E-2</v>
      </c>
      <c r="R41" s="110"/>
      <c r="S41" s="111"/>
      <c r="U41" s="19">
        <v>264819</v>
      </c>
      <c r="V41" s="19">
        <v>265637</v>
      </c>
      <c r="X41" s="19">
        <v>84444.471872938026</v>
      </c>
      <c r="Y41" s="19">
        <v>84438.061903252194</v>
      </c>
      <c r="Z41" s="19">
        <v>90308.545348370491</v>
      </c>
      <c r="AA41" s="19">
        <v>271387.22458931641</v>
      </c>
    </row>
    <row r="42" spans="1:27" x14ac:dyDescent="0.2">
      <c r="A42" s="18" t="s">
        <v>87</v>
      </c>
      <c r="B42" s="18" t="s">
        <v>88</v>
      </c>
      <c r="D42" s="19">
        <v>227555</v>
      </c>
      <c r="E42" s="20">
        <v>0</v>
      </c>
      <c r="F42" s="20">
        <v>227555</v>
      </c>
      <c r="G42" s="21">
        <v>5.1645102702795764E-2</v>
      </c>
      <c r="I42" s="21">
        <v>5.6839287714934184E-2</v>
      </c>
      <c r="J42" s="19">
        <v>243110</v>
      </c>
      <c r="K42" s="21">
        <v>6.8357100481202249E-2</v>
      </c>
      <c r="L42" s="21">
        <v>6.345738210424523E-2</v>
      </c>
      <c r="M42" s="19">
        <v>243110</v>
      </c>
      <c r="N42" s="21">
        <v>6.8357100481202249E-2</v>
      </c>
      <c r="O42" s="21">
        <v>6.345738210424523E-2</v>
      </c>
      <c r="P42" s="21">
        <v>5.0844485480581181E-2</v>
      </c>
      <c r="R42" s="110"/>
      <c r="S42" s="111"/>
      <c r="U42" s="19">
        <v>607793</v>
      </c>
      <c r="V42" s="19">
        <v>610593</v>
      </c>
      <c r="X42" s="19">
        <v>216380.0310724302</v>
      </c>
      <c r="Y42" s="19">
        <v>216308.59844090868</v>
      </c>
      <c r="Z42" s="19">
        <v>231347.2672303351</v>
      </c>
      <c r="AA42" s="19">
        <v>695224.27282786951</v>
      </c>
    </row>
    <row r="43" spans="1:27" ht="25.5" customHeight="1" x14ac:dyDescent="0.2">
      <c r="A43" s="22" t="s">
        <v>89</v>
      </c>
      <c r="B43" s="22" t="s">
        <v>90</v>
      </c>
      <c r="C43" s="54"/>
      <c r="D43" s="24">
        <v>511245</v>
      </c>
      <c r="E43" s="25">
        <v>0</v>
      </c>
      <c r="F43" s="25">
        <v>511245</v>
      </c>
      <c r="G43" s="26">
        <v>-2.0832626832549384E-2</v>
      </c>
      <c r="H43" s="23"/>
      <c r="I43" s="26">
        <v>-1.7109788643673962E-2</v>
      </c>
      <c r="J43" s="24">
        <v>545917</v>
      </c>
      <c r="K43" s="26">
        <v>6.7818756173654515E-2</v>
      </c>
      <c r="L43" s="26">
        <v>6.3543605640001166E-2</v>
      </c>
      <c r="M43" s="24">
        <v>545917</v>
      </c>
      <c r="N43" s="26">
        <v>6.7818756173654515E-2</v>
      </c>
      <c r="O43" s="26">
        <v>6.3543605640001166E-2</v>
      </c>
      <c r="P43" s="26">
        <v>-2.2605883812683358E-2</v>
      </c>
      <c r="Q43" s="23"/>
      <c r="R43" s="109"/>
      <c r="S43" s="112"/>
      <c r="T43" s="23"/>
      <c r="U43" s="24">
        <v>1576891</v>
      </c>
      <c r="V43" s="24">
        <v>1583229</v>
      </c>
      <c r="W43" s="23"/>
      <c r="X43" s="24">
        <v>522122.17646325752</v>
      </c>
      <c r="Y43" s="24">
        <v>522235.40053387091</v>
      </c>
      <c r="Z43" s="24">
        <v>558543.36644622847</v>
      </c>
      <c r="AA43" s="24">
        <f>SUM(AA38:AA42)</f>
        <v>1678484.9478848411</v>
      </c>
    </row>
    <row r="44" spans="1:27" ht="25.5" customHeight="1" x14ac:dyDescent="0.2">
      <c r="A44" s="22" t="s">
        <v>91</v>
      </c>
      <c r="B44" s="22" t="s">
        <v>92</v>
      </c>
      <c r="C44" s="54"/>
      <c r="D44" s="24">
        <v>2658536</v>
      </c>
      <c r="E44" s="25">
        <v>0</v>
      </c>
      <c r="F44" s="25">
        <v>2658536</v>
      </c>
      <c r="G44" s="26">
        <v>-3.9705793172987391E-2</v>
      </c>
      <c r="H44" s="23"/>
      <c r="I44" s="26">
        <v>-3.7393898703270367E-2</v>
      </c>
      <c r="J44" s="24">
        <v>2834456</v>
      </c>
      <c r="K44" s="26">
        <v>6.6171757689194255E-2</v>
      </c>
      <c r="L44" s="26">
        <v>6.3468314453501984E-2</v>
      </c>
      <c r="M44" s="24">
        <v>2834456</v>
      </c>
      <c r="N44" s="26">
        <v>6.6171757689194255E-2</v>
      </c>
      <c r="O44" s="26">
        <v>6.3468314453501984E-2</v>
      </c>
      <c r="P44" s="26">
        <v>-4.2844334299169673E-2</v>
      </c>
      <c r="Q44" s="23"/>
      <c r="R44" s="109"/>
      <c r="S44" s="112"/>
      <c r="T44" s="23"/>
      <c r="U44" s="24">
        <v>8990065</v>
      </c>
      <c r="V44" s="24">
        <v>9012919</v>
      </c>
      <c r="W44" s="23"/>
      <c r="X44" s="24">
        <v>2768459.8960398692</v>
      </c>
      <c r="Y44" s="24">
        <v>2768831.6766940486</v>
      </c>
      <c r="Z44" s="24">
        <v>2961332.3115259507</v>
      </c>
      <c r="AA44" s="24">
        <f>AA43+AA37+AA30+AA20</f>
        <v>8899133.0112947505</v>
      </c>
    </row>
    <row r="45" spans="1:27" x14ac:dyDescent="0.2">
      <c r="A45" s="18" t="s">
        <v>93</v>
      </c>
      <c r="B45" s="18" t="s">
        <v>94</v>
      </c>
      <c r="D45" s="19">
        <v>54574</v>
      </c>
      <c r="E45" s="20">
        <v>0</v>
      </c>
      <c r="F45" s="20">
        <v>54574</v>
      </c>
      <c r="G45" s="21">
        <v>-0.10378782502509121</v>
      </c>
      <c r="I45" s="21">
        <v>-0.10268143142475661</v>
      </c>
      <c r="J45" s="19">
        <v>58022</v>
      </c>
      <c r="K45" s="21">
        <v>6.3180268992560462E-2</v>
      </c>
      <c r="L45" s="21">
        <v>6.347215272140394E-2</v>
      </c>
      <c r="M45" s="19">
        <v>58022</v>
      </c>
      <c r="N45" s="21">
        <v>6.3180268992560462E-2</v>
      </c>
      <c r="O45" s="21">
        <v>6.347215272140394E-2</v>
      </c>
      <c r="P45" s="21">
        <v>-0.10775897790569233</v>
      </c>
      <c r="R45" s="110"/>
      <c r="S45" s="111"/>
      <c r="U45" s="19">
        <v>175172</v>
      </c>
      <c r="V45" s="19">
        <v>175124</v>
      </c>
      <c r="X45" s="19">
        <v>60894.062281097562</v>
      </c>
      <c r="Y45" s="19">
        <v>60802.287357470588</v>
      </c>
      <c r="Z45" s="19">
        <v>65029.513957796058</v>
      </c>
      <c r="AA45" s="19">
        <v>195420.92325061379</v>
      </c>
    </row>
    <row r="46" spans="1:27" x14ac:dyDescent="0.2">
      <c r="A46" s="18" t="s">
        <v>95</v>
      </c>
      <c r="B46" s="18" t="s">
        <v>96</v>
      </c>
      <c r="D46" s="19">
        <v>69052</v>
      </c>
      <c r="E46" s="20">
        <v>0</v>
      </c>
      <c r="F46" s="20">
        <v>69052</v>
      </c>
      <c r="G46" s="21">
        <v>-3.5332749668099073E-2</v>
      </c>
      <c r="I46" s="21">
        <v>-3.3836335535575413E-2</v>
      </c>
      <c r="J46" s="19">
        <v>73296</v>
      </c>
      <c r="K46" s="21">
        <v>6.1460927996292547E-2</v>
      </c>
      <c r="L46" s="21">
        <v>6.3472886676464224E-2</v>
      </c>
      <c r="M46" s="19">
        <v>73296</v>
      </c>
      <c r="N46" s="21">
        <v>6.1460927996292547E-2</v>
      </c>
      <c r="O46" s="21">
        <v>6.3472886676464224E-2</v>
      </c>
      <c r="P46" s="21">
        <v>-3.9302784288663295E-2</v>
      </c>
      <c r="R46" s="110"/>
      <c r="S46" s="111"/>
      <c r="U46" s="19">
        <v>172778</v>
      </c>
      <c r="V46" s="19">
        <v>172451</v>
      </c>
      <c r="X46" s="19">
        <v>71581.159178195536</v>
      </c>
      <c r="Y46" s="19">
        <v>71335.079886743319</v>
      </c>
      <c r="Z46" s="19">
        <v>76294.589805518335</v>
      </c>
      <c r="AA46" s="19">
        <v>229273.72928694371</v>
      </c>
    </row>
    <row r="47" spans="1:27" x14ac:dyDescent="0.2">
      <c r="A47" s="18" t="s">
        <v>97</v>
      </c>
      <c r="B47" s="18" t="s">
        <v>98</v>
      </c>
      <c r="D47" s="19">
        <v>56473</v>
      </c>
      <c r="E47" s="20">
        <v>0</v>
      </c>
      <c r="F47" s="20">
        <v>56473</v>
      </c>
      <c r="G47" s="21">
        <v>-2.8812436365282301E-2</v>
      </c>
      <c r="I47" s="21">
        <v>-2.4543537275564464E-2</v>
      </c>
      <c r="J47" s="19">
        <v>60468</v>
      </c>
      <c r="K47" s="21">
        <v>7.0741770403555781E-2</v>
      </c>
      <c r="L47" s="21">
        <v>6.3450234435566299E-2</v>
      </c>
      <c r="M47" s="19">
        <v>60468</v>
      </c>
      <c r="N47" s="21">
        <v>7.0741770403555781E-2</v>
      </c>
      <c r="O47" s="21">
        <v>6.3450234435566299E-2</v>
      </c>
      <c r="P47" s="21">
        <v>-3.0083223580984475E-2</v>
      </c>
      <c r="R47" s="110"/>
      <c r="S47" s="111"/>
      <c r="U47" s="19">
        <v>186179</v>
      </c>
      <c r="V47" s="19">
        <v>187455</v>
      </c>
      <c r="X47" s="19">
        <v>58148.396987958731</v>
      </c>
      <c r="Y47" s="19">
        <v>58290.87072187927</v>
      </c>
      <c r="Z47" s="19">
        <v>62343.493246143327</v>
      </c>
      <c r="AA47" s="19">
        <v>187349.13222227999</v>
      </c>
    </row>
    <row r="48" spans="1:27" x14ac:dyDescent="0.2">
      <c r="A48" s="18" t="s">
        <v>99</v>
      </c>
      <c r="B48" s="18" t="s">
        <v>100</v>
      </c>
      <c r="D48" s="19">
        <v>119834</v>
      </c>
      <c r="E48" s="20">
        <v>0</v>
      </c>
      <c r="F48" s="20">
        <v>119834</v>
      </c>
      <c r="G48" s="21">
        <v>-7.5616975925909546E-2</v>
      </c>
      <c r="I48" s="21">
        <v>-7.3864950156656617E-2</v>
      </c>
      <c r="J48" s="19">
        <v>127554</v>
      </c>
      <c r="K48" s="21">
        <v>6.4422451057295937E-2</v>
      </c>
      <c r="L48" s="21">
        <v>6.3460527502983588E-2</v>
      </c>
      <c r="M48" s="19">
        <v>127554</v>
      </c>
      <c r="N48" s="21">
        <v>6.4422451057295937E-2</v>
      </c>
      <c r="O48" s="21">
        <v>6.3460527502983588E-2</v>
      </c>
      <c r="P48" s="21">
        <v>-7.9115623571565097E-2</v>
      </c>
      <c r="R48" s="110"/>
      <c r="S48" s="111"/>
      <c r="U48" s="19">
        <v>382833</v>
      </c>
      <c r="V48" s="19">
        <v>383180</v>
      </c>
      <c r="X48" s="19">
        <v>129636.73810435008</v>
      </c>
      <c r="Y48" s="19">
        <v>129508.53390350608</v>
      </c>
      <c r="Z48" s="19">
        <v>138512.50305136724</v>
      </c>
      <c r="AA48" s="19">
        <v>416245.47963896592</v>
      </c>
    </row>
    <row r="49" spans="1:27" x14ac:dyDescent="0.2">
      <c r="A49" s="18" t="s">
        <v>101</v>
      </c>
      <c r="B49" s="18" t="s">
        <v>102</v>
      </c>
      <c r="D49" s="19">
        <v>51756</v>
      </c>
      <c r="E49" s="20">
        <v>0</v>
      </c>
      <c r="F49" s="20">
        <v>51756</v>
      </c>
      <c r="G49" s="21">
        <v>-4.8878890390260277E-2</v>
      </c>
      <c r="I49" s="21">
        <v>-4.6009073111686005E-2</v>
      </c>
      <c r="J49" s="19">
        <v>55263</v>
      </c>
      <c r="K49" s="21">
        <v>6.7760259680037072E-2</v>
      </c>
      <c r="L49" s="21">
        <v>6.3457633738205566E-2</v>
      </c>
      <c r="M49" s="19">
        <v>55263</v>
      </c>
      <c r="N49" s="21">
        <v>6.7760259680037072E-2</v>
      </c>
      <c r="O49" s="21">
        <v>6.3457633738205566E-2</v>
      </c>
      <c r="P49" s="21">
        <v>-5.142025511178816E-2</v>
      </c>
      <c r="R49" s="110"/>
      <c r="S49" s="111"/>
      <c r="U49" s="19">
        <v>178955</v>
      </c>
      <c r="V49" s="19">
        <v>179679</v>
      </c>
      <c r="X49" s="19">
        <v>54415.783097524058</v>
      </c>
      <c r="Y49" s="19">
        <v>54471.58593847468</v>
      </c>
      <c r="Z49" s="19">
        <v>58258.675981440683</v>
      </c>
      <c r="AA49" s="19">
        <v>175073.80195153086</v>
      </c>
    </row>
    <row r="50" spans="1:27" x14ac:dyDescent="0.2">
      <c r="A50" s="18" t="s">
        <v>103</v>
      </c>
      <c r="B50" s="18" t="s">
        <v>104</v>
      </c>
      <c r="D50" s="19">
        <v>68865</v>
      </c>
      <c r="E50" s="20">
        <v>0</v>
      </c>
      <c r="F50" s="20">
        <v>68865</v>
      </c>
      <c r="G50" s="21">
        <v>2.2341892939019559E-3</v>
      </c>
      <c r="I50" s="21">
        <v>3.3866900122814236E-3</v>
      </c>
      <c r="J50" s="19">
        <v>73194</v>
      </c>
      <c r="K50" s="21">
        <v>6.2862121542147653E-2</v>
      </c>
      <c r="L50" s="21">
        <v>6.3473243228155285E-2</v>
      </c>
      <c r="M50" s="19">
        <v>73194</v>
      </c>
      <c r="N50" s="21">
        <v>6.2862121542147653E-2</v>
      </c>
      <c r="O50" s="21">
        <v>6.3473243228155285E-2</v>
      </c>
      <c r="P50" s="21">
        <v>-2.2900280608497692E-3</v>
      </c>
      <c r="R50" s="110"/>
      <c r="S50" s="111"/>
      <c r="U50" s="19">
        <v>209232</v>
      </c>
      <c r="V50" s="19">
        <v>209111</v>
      </c>
      <c r="X50" s="19">
        <v>68711.48553465039</v>
      </c>
      <c r="Y50" s="19">
        <v>68593.12329026268</v>
      </c>
      <c r="Z50" s="19">
        <v>73362.001040983945</v>
      </c>
      <c r="AA50" s="19">
        <v>220460.97383175732</v>
      </c>
    </row>
    <row r="51" spans="1:27" x14ac:dyDescent="0.2">
      <c r="A51" s="18" t="s">
        <v>105</v>
      </c>
      <c r="B51" s="18" t="s">
        <v>106</v>
      </c>
      <c r="D51" s="19">
        <v>99793</v>
      </c>
      <c r="E51" s="20">
        <v>0</v>
      </c>
      <c r="F51" s="20">
        <v>99793</v>
      </c>
      <c r="G51" s="21">
        <v>-4.2967504998122852E-2</v>
      </c>
      <c r="I51" s="21">
        <v>-4.0162174607861423E-2</v>
      </c>
      <c r="J51" s="19">
        <v>106307</v>
      </c>
      <c r="K51" s="21">
        <v>6.5275119497359535E-2</v>
      </c>
      <c r="L51" s="21">
        <v>6.3458636639406985E-2</v>
      </c>
      <c r="M51" s="19">
        <v>106307</v>
      </c>
      <c r="N51" s="21">
        <v>6.5275119497359535E-2</v>
      </c>
      <c r="O51" s="21">
        <v>6.3458636639406985E-2</v>
      </c>
      <c r="P51" s="21">
        <v>-4.5605621060318513E-2</v>
      </c>
      <c r="R51" s="110"/>
      <c r="S51" s="111"/>
      <c r="U51" s="19">
        <v>347574</v>
      </c>
      <c r="V51" s="19">
        <v>348168</v>
      </c>
      <c r="X51" s="19">
        <v>104273.36639160226</v>
      </c>
      <c r="Y51" s="19">
        <v>104146.19299392699</v>
      </c>
      <c r="Z51" s="19">
        <v>111386.86725932476</v>
      </c>
      <c r="AA51" s="19">
        <v>334729.9266597277</v>
      </c>
    </row>
    <row r="52" spans="1:27" x14ac:dyDescent="0.2">
      <c r="A52" s="18" t="s">
        <v>107</v>
      </c>
      <c r="B52" s="18" t="s">
        <v>108</v>
      </c>
      <c r="D52" s="19">
        <v>39526</v>
      </c>
      <c r="E52" s="20">
        <v>0</v>
      </c>
      <c r="F52" s="20">
        <v>39526</v>
      </c>
      <c r="G52" s="21">
        <v>1.6254602052724998E-2</v>
      </c>
      <c r="I52" s="21">
        <v>1.9201798938746961E-2</v>
      </c>
      <c r="J52" s="19">
        <v>42084</v>
      </c>
      <c r="K52" s="21">
        <v>6.4716895208217329E-2</v>
      </c>
      <c r="L52" s="21">
        <v>6.3454725679216839E-2</v>
      </c>
      <c r="M52" s="19">
        <v>42084</v>
      </c>
      <c r="N52" s="21">
        <v>6.4716895208217329E-2</v>
      </c>
      <c r="O52" s="21">
        <v>6.3454725679216839E-2</v>
      </c>
      <c r="P52" s="21">
        <v>1.3417959697666015E-2</v>
      </c>
      <c r="R52" s="110"/>
      <c r="S52" s="111"/>
      <c r="U52" s="19">
        <v>113877</v>
      </c>
      <c r="V52" s="19">
        <v>114013</v>
      </c>
      <c r="X52" s="19">
        <v>38893.796810525368</v>
      </c>
      <c r="Y52" s="19">
        <v>38827.356645508153</v>
      </c>
      <c r="Z52" s="19">
        <v>41526.795136485409</v>
      </c>
      <c r="AA52" s="19">
        <v>124792.6387774914</v>
      </c>
    </row>
    <row r="53" spans="1:27" ht="25.5" customHeight="1" x14ac:dyDescent="0.2">
      <c r="A53" s="22" t="s">
        <v>109</v>
      </c>
      <c r="B53" s="22" t="s">
        <v>110</v>
      </c>
      <c r="C53" s="54"/>
      <c r="D53" s="24">
        <v>559873</v>
      </c>
      <c r="E53" s="25">
        <v>0</v>
      </c>
      <c r="F53" s="25">
        <v>559873</v>
      </c>
      <c r="G53" s="26">
        <v>-4.5488995937323473E-2</v>
      </c>
      <c r="H53" s="23"/>
      <c r="I53" s="26">
        <v>-4.3148963984356303E-2</v>
      </c>
      <c r="J53" s="24">
        <v>596188</v>
      </c>
      <c r="K53" s="26">
        <v>6.4862924270325584E-2</v>
      </c>
      <c r="L53" s="26">
        <v>6.3309731128774471E-2</v>
      </c>
      <c r="M53" s="24">
        <v>596188</v>
      </c>
      <c r="N53" s="26">
        <v>6.4862924270325584E-2</v>
      </c>
      <c r="O53" s="26">
        <v>6.3309731128774471E-2</v>
      </c>
      <c r="P53" s="26">
        <v>-4.8708690204160798E-2</v>
      </c>
      <c r="Q53" s="23"/>
      <c r="R53" s="109"/>
      <c r="S53" s="112"/>
      <c r="T53" s="23"/>
      <c r="U53" s="24">
        <v>1766600</v>
      </c>
      <c r="V53" s="24">
        <v>1769180</v>
      </c>
      <c r="W53" s="23"/>
      <c r="X53" s="24">
        <v>586554.78838590404</v>
      </c>
      <c r="Y53" s="24">
        <v>585975.03073777189</v>
      </c>
      <c r="Z53" s="24">
        <v>626714.43947905977</v>
      </c>
      <c r="AA53" s="24">
        <f>SUM(AA45:AA52)</f>
        <v>1883346.6056193109</v>
      </c>
    </row>
    <row r="54" spans="1:27" x14ac:dyDescent="0.2">
      <c r="A54" s="18" t="s">
        <v>111</v>
      </c>
      <c r="B54" s="18" t="s">
        <v>112</v>
      </c>
      <c r="D54" s="19">
        <v>104114</v>
      </c>
      <c r="E54" s="20">
        <v>0</v>
      </c>
      <c r="F54" s="20">
        <v>104114</v>
      </c>
      <c r="G54" s="21">
        <v>2.3147317829324887E-2</v>
      </c>
      <c r="I54" s="21">
        <v>2.798916317880229E-2</v>
      </c>
      <c r="J54" s="19">
        <v>111105</v>
      </c>
      <c r="K54" s="21">
        <v>6.714754980117954E-2</v>
      </c>
      <c r="L54" s="21">
        <v>6.3456564572949903E-2</v>
      </c>
      <c r="M54" s="19">
        <v>111105</v>
      </c>
      <c r="N54" s="21">
        <v>6.714754980117954E-2</v>
      </c>
      <c r="O54" s="21">
        <v>6.3456564572949903E-2</v>
      </c>
      <c r="P54" s="21">
        <v>2.2157224255126229E-2</v>
      </c>
      <c r="R54" s="110"/>
      <c r="S54" s="111"/>
      <c r="U54" s="19">
        <v>311767</v>
      </c>
      <c r="V54" s="19">
        <v>312849</v>
      </c>
      <c r="X54" s="19">
        <v>101758.56221847386</v>
      </c>
      <c r="Y54" s="19">
        <v>101630.79218855817</v>
      </c>
      <c r="Z54" s="19">
        <v>108696.5853819262</v>
      </c>
      <c r="AA54" s="19">
        <v>326645.33035432053</v>
      </c>
    </row>
    <row r="55" spans="1:27" x14ac:dyDescent="0.2">
      <c r="A55" s="18" t="s">
        <v>113</v>
      </c>
      <c r="B55" s="18" t="s">
        <v>114</v>
      </c>
      <c r="D55" s="19">
        <v>71651</v>
      </c>
      <c r="E55" s="20">
        <v>0</v>
      </c>
      <c r="F55" s="20">
        <v>71651</v>
      </c>
      <c r="G55" s="21">
        <v>7.3657785672269993E-2</v>
      </c>
      <c r="I55" s="21">
        <v>7.8673638999309903E-2</v>
      </c>
      <c r="J55" s="19">
        <v>76437</v>
      </c>
      <c r="K55" s="21">
        <v>6.6795997264518236E-2</v>
      </c>
      <c r="L55" s="21">
        <v>6.3464065465399067E-2</v>
      </c>
      <c r="M55" s="19">
        <v>76437</v>
      </c>
      <c r="N55" s="21">
        <v>6.6795997264518236E-2</v>
      </c>
      <c r="O55" s="21">
        <v>6.3464065465399067E-2</v>
      </c>
      <c r="P55" s="21">
        <v>7.2561724393672034E-2</v>
      </c>
      <c r="R55" s="110"/>
      <c r="S55" s="111"/>
      <c r="U55" s="19">
        <v>205558</v>
      </c>
      <c r="V55" s="19">
        <v>206202</v>
      </c>
      <c r="X55" s="19">
        <v>66735.41696075513</v>
      </c>
      <c r="Y55" s="19">
        <v>66633.211980469932</v>
      </c>
      <c r="Z55" s="19">
        <v>71265.828587357493</v>
      </c>
      <c r="AA55" s="19">
        <v>214161.74243282608</v>
      </c>
    </row>
    <row r="56" spans="1:27" x14ac:dyDescent="0.2">
      <c r="A56" s="18" t="s">
        <v>115</v>
      </c>
      <c r="B56" s="18" t="s">
        <v>116</v>
      </c>
      <c r="D56" s="19">
        <v>88224</v>
      </c>
      <c r="E56" s="20">
        <v>0</v>
      </c>
      <c r="F56" s="20">
        <v>88224</v>
      </c>
      <c r="G56" s="21">
        <v>4.4794498590621901E-2</v>
      </c>
      <c r="I56" s="21">
        <v>4.9185484112206357E-2</v>
      </c>
      <c r="J56" s="19">
        <v>94160</v>
      </c>
      <c r="K56" s="21">
        <v>6.7283278926369317E-2</v>
      </c>
      <c r="L56" s="21">
        <v>6.3463420620482269E-2</v>
      </c>
      <c r="M56" s="19">
        <v>94160</v>
      </c>
      <c r="N56" s="21">
        <v>6.7283278926369317E-2</v>
      </c>
      <c r="O56" s="21">
        <v>6.3463420620482269E-2</v>
      </c>
      <c r="P56" s="21">
        <v>4.3240020904209198E-2</v>
      </c>
      <c r="R56" s="110"/>
      <c r="S56" s="111"/>
      <c r="U56" s="19">
        <v>235364</v>
      </c>
      <c r="V56" s="19">
        <v>236210</v>
      </c>
      <c r="X56" s="19">
        <v>84441.485975481279</v>
      </c>
      <c r="Y56" s="19">
        <v>84390.123064007683</v>
      </c>
      <c r="Z56" s="19">
        <v>90257.273602663889</v>
      </c>
      <c r="AA56" s="19">
        <v>271233.14729005878</v>
      </c>
    </row>
    <row r="57" spans="1:27" x14ac:dyDescent="0.2">
      <c r="A57" s="18" t="s">
        <v>117</v>
      </c>
      <c r="B57" s="18" t="s">
        <v>118</v>
      </c>
      <c r="D57" s="19">
        <v>272824</v>
      </c>
      <c r="E57" s="20">
        <v>0</v>
      </c>
      <c r="F57" s="20">
        <v>272824</v>
      </c>
      <c r="G57" s="21">
        <v>5.7280105047371688E-2</v>
      </c>
      <c r="I57" s="21">
        <v>6.5356910370895749E-2</v>
      </c>
      <c r="J57" s="19">
        <v>292530</v>
      </c>
      <c r="K57" s="21">
        <v>7.2229715860774757E-2</v>
      </c>
      <c r="L57" s="21">
        <v>6.3458480999463829E-2</v>
      </c>
      <c r="M57" s="19">
        <v>292530</v>
      </c>
      <c r="N57" s="21">
        <v>7.2229715860774757E-2</v>
      </c>
      <c r="O57" s="21">
        <v>6.3458480999463829E-2</v>
      </c>
      <c r="P57" s="21">
        <v>5.9314887491640933E-2</v>
      </c>
      <c r="R57" s="110"/>
      <c r="S57" s="111"/>
      <c r="U57" s="19">
        <v>653891</v>
      </c>
      <c r="V57" s="19">
        <v>659284</v>
      </c>
      <c r="X57" s="19">
        <v>258043.25523346156</v>
      </c>
      <c r="Y57" s="19">
        <v>258199.11232070523</v>
      </c>
      <c r="Z57" s="19">
        <v>276150.18296654342</v>
      </c>
      <c r="AA57" s="19">
        <v>829862.01843937032</v>
      </c>
    </row>
    <row r="58" spans="1:27" x14ac:dyDescent="0.2">
      <c r="A58" s="18" t="s">
        <v>119</v>
      </c>
      <c r="B58" s="18" t="s">
        <v>120</v>
      </c>
      <c r="D58" s="19">
        <v>85119</v>
      </c>
      <c r="E58" s="20">
        <v>0</v>
      </c>
      <c r="F58" s="20">
        <v>85119</v>
      </c>
      <c r="G58" s="21">
        <v>5.4789388170976228E-2</v>
      </c>
      <c r="I58" s="21">
        <v>6.0766746062665966E-2</v>
      </c>
      <c r="J58" s="19">
        <v>90962</v>
      </c>
      <c r="K58" s="21">
        <v>6.8645073367873177E-2</v>
      </c>
      <c r="L58" s="21">
        <v>6.3461025118851433E-2</v>
      </c>
      <c r="M58" s="19">
        <v>90962</v>
      </c>
      <c r="N58" s="21">
        <v>6.8645073367873177E-2</v>
      </c>
      <c r="O58" s="21">
        <v>6.3461025118851433E-2</v>
      </c>
      <c r="P58" s="21">
        <v>5.4753278946840567E-2</v>
      </c>
      <c r="R58" s="110"/>
      <c r="S58" s="111"/>
      <c r="U58" s="19">
        <v>258135</v>
      </c>
      <c r="V58" s="19">
        <v>259393</v>
      </c>
      <c r="X58" s="19">
        <v>80697.626421515175</v>
      </c>
      <c r="Y58" s="19">
        <v>80634.05974005771</v>
      </c>
      <c r="Z58" s="19">
        <v>86240.073214870252</v>
      </c>
      <c r="AA58" s="19">
        <v>259161.01325604389</v>
      </c>
    </row>
    <row r="59" spans="1:27" x14ac:dyDescent="0.2">
      <c r="A59" s="18" t="s">
        <v>121</v>
      </c>
      <c r="B59" s="18" t="s">
        <v>122</v>
      </c>
      <c r="D59" s="19">
        <v>101995</v>
      </c>
      <c r="E59" s="20">
        <v>0</v>
      </c>
      <c r="F59" s="20">
        <v>101995</v>
      </c>
      <c r="G59" s="21">
        <v>1.8317902628326443E-2</v>
      </c>
      <c r="I59" s="21">
        <v>2.6750145181848373E-2</v>
      </c>
      <c r="J59" s="19">
        <v>109379</v>
      </c>
      <c r="K59" s="21">
        <v>7.2395705671846722E-2</v>
      </c>
      <c r="L59" s="21">
        <v>6.3458493252664061E-2</v>
      </c>
      <c r="M59" s="19">
        <v>109379</v>
      </c>
      <c r="N59" s="21">
        <v>7.2395705671846722E-2</v>
      </c>
      <c r="O59" s="21">
        <v>6.3458493252664061E-2</v>
      </c>
      <c r="P59" s="21">
        <v>2.0927086940876416E-2</v>
      </c>
      <c r="R59" s="110"/>
      <c r="S59" s="111"/>
      <c r="U59" s="19">
        <v>278115</v>
      </c>
      <c r="V59" s="19">
        <v>280452</v>
      </c>
      <c r="X59" s="19">
        <v>100160.27385627426</v>
      </c>
      <c r="Y59" s="19">
        <v>100172.52743165373</v>
      </c>
      <c r="Z59" s="19">
        <v>107136.93602522108</v>
      </c>
      <c r="AA59" s="19">
        <v>321958.41054384265</v>
      </c>
    </row>
    <row r="60" spans="1:27" x14ac:dyDescent="0.2">
      <c r="A60" s="18" t="s">
        <v>123</v>
      </c>
      <c r="B60" s="18" t="s">
        <v>124</v>
      </c>
      <c r="D60" s="19">
        <v>104249</v>
      </c>
      <c r="E60" s="20">
        <v>0</v>
      </c>
      <c r="F60" s="20">
        <v>104249</v>
      </c>
      <c r="G60" s="21">
        <v>0.11029572035232449</v>
      </c>
      <c r="I60" s="21">
        <v>0.11701530677503191</v>
      </c>
      <c r="J60" s="19">
        <v>111408</v>
      </c>
      <c r="K60" s="21">
        <v>6.8672121555122922E-2</v>
      </c>
      <c r="L60" s="21">
        <v>6.3461277359895707E-2</v>
      </c>
      <c r="M60" s="19">
        <v>111408</v>
      </c>
      <c r="N60" s="21">
        <v>6.8672121555122922E-2</v>
      </c>
      <c r="O60" s="21">
        <v>6.3461277359895707E-2</v>
      </c>
      <c r="P60" s="21">
        <v>0.11068323104768596</v>
      </c>
      <c r="R60" s="110"/>
      <c r="S60" s="111"/>
      <c r="U60" s="19">
        <v>314969</v>
      </c>
      <c r="V60" s="19">
        <v>316512</v>
      </c>
      <c r="X60" s="19">
        <v>93893.003538660138</v>
      </c>
      <c r="Y60" s="19">
        <v>93785.472846336779</v>
      </c>
      <c r="Z60" s="19">
        <v>100305.82697724804</v>
      </c>
      <c r="AA60" s="19">
        <v>301430.16797006479</v>
      </c>
    </row>
    <row r="61" spans="1:27" x14ac:dyDescent="0.2">
      <c r="A61" s="18" t="s">
        <v>125</v>
      </c>
      <c r="B61" s="18" t="s">
        <v>126</v>
      </c>
      <c r="D61" s="19">
        <v>83997</v>
      </c>
      <c r="E61" s="20">
        <v>0</v>
      </c>
      <c r="F61" s="20">
        <v>83997</v>
      </c>
      <c r="G61" s="21">
        <v>4.7562137871782539E-2</v>
      </c>
      <c r="I61" s="21">
        <v>5.127976283830149E-2</v>
      </c>
      <c r="J61" s="19">
        <v>89562</v>
      </c>
      <c r="K61" s="21">
        <v>6.6252366155934217E-2</v>
      </c>
      <c r="L61" s="21">
        <v>6.3454238201364976E-2</v>
      </c>
      <c r="M61" s="19">
        <v>89562</v>
      </c>
      <c r="N61" s="21">
        <v>6.6252366155934217E-2</v>
      </c>
      <c r="O61" s="21">
        <v>6.3454238201364976E-2</v>
      </c>
      <c r="P61" s="21">
        <v>4.5313406111866072E-2</v>
      </c>
      <c r="R61" s="110"/>
      <c r="S61" s="111"/>
      <c r="U61" s="19">
        <v>249224</v>
      </c>
      <c r="V61" s="19">
        <v>249880</v>
      </c>
      <c r="X61" s="19">
        <v>80183.310338656884</v>
      </c>
      <c r="Y61" s="19">
        <v>80109.989072168813</v>
      </c>
      <c r="Z61" s="19">
        <v>85679.566985688652</v>
      </c>
      <c r="AA61" s="19">
        <v>257476.62968729268</v>
      </c>
    </row>
    <row r="62" spans="1:27" x14ac:dyDescent="0.2">
      <c r="A62" s="18" t="s">
        <v>127</v>
      </c>
      <c r="B62" s="18" t="s">
        <v>128</v>
      </c>
      <c r="D62" s="19">
        <v>84729</v>
      </c>
      <c r="E62" s="20">
        <v>0</v>
      </c>
      <c r="F62" s="20">
        <v>84729</v>
      </c>
      <c r="G62" s="21">
        <v>0.14074383277588076</v>
      </c>
      <c r="I62" s="21">
        <v>0.14791817983501465</v>
      </c>
      <c r="J62" s="19">
        <v>90680</v>
      </c>
      <c r="K62" s="21">
        <v>7.023569262000029E-2</v>
      </c>
      <c r="L62" s="21">
        <v>6.346036893828555E-2</v>
      </c>
      <c r="M62" s="19">
        <v>90680</v>
      </c>
      <c r="N62" s="21">
        <v>7.023569262000029E-2</v>
      </c>
      <c r="O62" s="21">
        <v>6.346036893828555E-2</v>
      </c>
      <c r="P62" s="21">
        <v>0.14140994857145928</v>
      </c>
      <c r="R62" s="110"/>
      <c r="S62" s="111"/>
      <c r="U62" s="19">
        <v>245134</v>
      </c>
      <c r="V62" s="19">
        <v>246695</v>
      </c>
      <c r="X62" s="19">
        <v>74275.220751201297</v>
      </c>
      <c r="Y62" s="19">
        <v>74281.260951170101</v>
      </c>
      <c r="Z62" s="19">
        <v>79445.601568035461</v>
      </c>
      <c r="AA62" s="19">
        <v>238742.87014818829</v>
      </c>
    </row>
    <row r="63" spans="1:27" x14ac:dyDescent="0.2">
      <c r="A63" s="18" t="s">
        <v>129</v>
      </c>
      <c r="B63" s="18" t="s">
        <v>130</v>
      </c>
      <c r="D63" s="19">
        <v>107869</v>
      </c>
      <c r="E63" s="20">
        <v>0</v>
      </c>
      <c r="F63" s="20">
        <v>107869</v>
      </c>
      <c r="G63" s="21">
        <v>2.7629503738294314E-2</v>
      </c>
      <c r="I63" s="21">
        <v>3.0561870492151533E-2</v>
      </c>
      <c r="J63" s="19">
        <v>114962</v>
      </c>
      <c r="K63" s="21">
        <v>6.5755685136600794E-2</v>
      </c>
      <c r="L63" s="21">
        <v>6.3463125484095162E-2</v>
      </c>
      <c r="M63" s="19">
        <v>114962</v>
      </c>
      <c r="N63" s="21">
        <v>6.5755685136600794E-2</v>
      </c>
      <c r="O63" s="21">
        <v>6.3463125484095162E-2</v>
      </c>
      <c r="P63" s="21">
        <v>2.4721658108670663E-2</v>
      </c>
      <c r="R63" s="110"/>
      <c r="S63" s="111"/>
      <c r="U63" s="19">
        <v>329584</v>
      </c>
      <c r="V63" s="19">
        <v>330294</v>
      </c>
      <c r="X63" s="19">
        <v>104968.76511193565</v>
      </c>
      <c r="Y63" s="19">
        <v>104895.72881800502</v>
      </c>
      <c r="Z63" s="19">
        <v>112188.51391526693</v>
      </c>
      <c r="AA63" s="19">
        <v>337138.96403507475</v>
      </c>
    </row>
    <row r="64" spans="1:27" ht="25.5" customHeight="1" x14ac:dyDescent="0.2">
      <c r="A64" s="22" t="s">
        <v>131</v>
      </c>
      <c r="B64" s="22" t="s">
        <v>132</v>
      </c>
      <c r="C64" s="54"/>
      <c r="D64" s="24">
        <v>1104771</v>
      </c>
      <c r="E64" s="25">
        <v>0</v>
      </c>
      <c r="F64" s="25">
        <v>1104771</v>
      </c>
      <c r="G64" s="26">
        <v>5.703840105694713E-2</v>
      </c>
      <c r="H64" s="23"/>
      <c r="I64" s="26">
        <v>6.2969121531174954E-2</v>
      </c>
      <c r="J64" s="24">
        <v>1181185</v>
      </c>
      <c r="K64" s="26">
        <v>6.9167275390103367E-2</v>
      </c>
      <c r="L64" s="26">
        <v>6.3634122178603425E-2</v>
      </c>
      <c r="M64" s="24">
        <v>1181185</v>
      </c>
      <c r="N64" s="26">
        <v>6.9167275390103367E-2</v>
      </c>
      <c r="O64" s="26">
        <v>6.3634122178603425E-2</v>
      </c>
      <c r="P64" s="26">
        <v>5.7115205353056142E-2</v>
      </c>
      <c r="Q64" s="23"/>
      <c r="R64" s="109"/>
      <c r="S64" s="112"/>
      <c r="T64" s="23"/>
      <c r="U64" s="24">
        <v>3081739</v>
      </c>
      <c r="V64" s="24">
        <v>3097770</v>
      </c>
      <c r="W64" s="23"/>
      <c r="X64" s="24">
        <v>1045156.9204064151</v>
      </c>
      <c r="Y64" s="24">
        <v>1044732.2784131332</v>
      </c>
      <c r="Z64" s="24">
        <v>1117366.3892248215</v>
      </c>
      <c r="AA64" s="24">
        <f>SUM(AA54:AA63)</f>
        <v>3357810.2941570827</v>
      </c>
    </row>
    <row r="65" spans="1:27" x14ac:dyDescent="0.2">
      <c r="A65" s="18" t="s">
        <v>133</v>
      </c>
      <c r="B65" s="18" t="s">
        <v>134</v>
      </c>
      <c r="D65" s="19">
        <v>64208</v>
      </c>
      <c r="E65" s="20">
        <v>0</v>
      </c>
      <c r="F65" s="20">
        <v>64208</v>
      </c>
      <c r="G65" s="21">
        <v>5.4787438246769238E-2</v>
      </c>
      <c r="I65" s="21">
        <v>5.8254505564746539E-2</v>
      </c>
      <c r="J65" s="19">
        <v>68506</v>
      </c>
      <c r="K65" s="21">
        <v>6.6938699227510501E-2</v>
      </c>
      <c r="L65" s="21">
        <v>6.3453561852957252E-2</v>
      </c>
      <c r="M65" s="19">
        <v>68506</v>
      </c>
      <c r="N65" s="21">
        <v>6.6938699227510501E-2</v>
      </c>
      <c r="O65" s="21">
        <v>6.3453561852957252E-2</v>
      </c>
      <c r="P65" s="21">
        <v>5.2247895668892985E-2</v>
      </c>
      <c r="R65" s="110"/>
      <c r="S65" s="111"/>
      <c r="U65" s="19">
        <v>209984</v>
      </c>
      <c r="V65" s="19">
        <v>210672</v>
      </c>
      <c r="X65" s="19">
        <v>60872.928205064985</v>
      </c>
      <c r="Y65" s="19">
        <v>60872.333976181311</v>
      </c>
      <c r="Z65" s="19">
        <v>65104.430507273297</v>
      </c>
      <c r="AA65" s="19">
        <v>195646.05581542267</v>
      </c>
    </row>
    <row r="66" spans="1:27" x14ac:dyDescent="0.2">
      <c r="A66" s="18" t="s">
        <v>135</v>
      </c>
      <c r="B66" s="18" t="s">
        <v>136</v>
      </c>
      <c r="D66" s="19">
        <v>42564</v>
      </c>
      <c r="E66" s="20">
        <v>0</v>
      </c>
      <c r="F66" s="20">
        <v>42564</v>
      </c>
      <c r="G66" s="21">
        <v>1.0896871190458013E-2</v>
      </c>
      <c r="I66" s="21">
        <v>1.237257932830893E-2</v>
      </c>
      <c r="J66" s="19">
        <v>45340</v>
      </c>
      <c r="K66" s="21">
        <v>6.5219434263696918E-2</v>
      </c>
      <c r="L66" s="21">
        <v>6.3448312954249131E-2</v>
      </c>
      <c r="M66" s="19">
        <v>45340</v>
      </c>
      <c r="N66" s="21">
        <v>6.5219434263696918E-2</v>
      </c>
      <c r="O66" s="21">
        <v>6.3448312954249131E-2</v>
      </c>
      <c r="P66" s="21">
        <v>6.6214249791607394E-3</v>
      </c>
      <c r="R66" s="110"/>
      <c r="S66" s="111"/>
      <c r="U66" s="19">
        <v>131834</v>
      </c>
      <c r="V66" s="19">
        <v>132053</v>
      </c>
      <c r="X66" s="19">
        <v>42105.18522020505</v>
      </c>
      <c r="Y66" s="19">
        <v>42113.831544889617</v>
      </c>
      <c r="Z66" s="19">
        <v>45041.759369406071</v>
      </c>
      <c r="AA66" s="19">
        <v>135355.49729794773</v>
      </c>
    </row>
    <row r="67" spans="1:27" x14ac:dyDescent="0.2">
      <c r="A67" s="18" t="s">
        <v>137</v>
      </c>
      <c r="B67" s="18" t="s">
        <v>138</v>
      </c>
      <c r="D67" s="19">
        <v>60530</v>
      </c>
      <c r="E67" s="20">
        <v>0</v>
      </c>
      <c r="F67" s="20">
        <v>60530</v>
      </c>
      <c r="G67" s="21">
        <v>-1.2398104220236461E-2</v>
      </c>
      <c r="I67" s="21">
        <v>-8.4380854802182936E-3</v>
      </c>
      <c r="J67" s="19">
        <v>64565</v>
      </c>
      <c r="K67" s="21">
        <v>6.6661159755493138E-2</v>
      </c>
      <c r="L67" s="21">
        <v>6.3453501139596469E-2</v>
      </c>
      <c r="M67" s="19">
        <v>64565</v>
      </c>
      <c r="N67" s="21">
        <v>6.6661159755493138E-2</v>
      </c>
      <c r="O67" s="21">
        <v>6.3453501139596469E-2</v>
      </c>
      <c r="P67" s="21">
        <v>-1.4066207206609893E-2</v>
      </c>
      <c r="R67" s="110"/>
      <c r="S67" s="111"/>
      <c r="U67" s="19">
        <v>166136</v>
      </c>
      <c r="V67" s="19">
        <v>166637</v>
      </c>
      <c r="X67" s="19">
        <v>61289.878298794058</v>
      </c>
      <c r="Y67" s="19">
        <v>61229.232073845254</v>
      </c>
      <c r="Z67" s="19">
        <v>65486.141637433546</v>
      </c>
      <c r="AA67" s="19">
        <v>196793.14022265602</v>
      </c>
    </row>
    <row r="68" spans="1:27" x14ac:dyDescent="0.2">
      <c r="A68" s="18" t="s">
        <v>139</v>
      </c>
      <c r="B68" s="18" t="s">
        <v>140</v>
      </c>
      <c r="D68" s="19">
        <v>214339</v>
      </c>
      <c r="E68" s="20">
        <v>0</v>
      </c>
      <c r="F68" s="20">
        <v>214339</v>
      </c>
      <c r="G68" s="21">
        <v>2.8107127794205544E-2</v>
      </c>
      <c r="I68" s="21">
        <v>3.4121089331277998E-2</v>
      </c>
      <c r="J68" s="19">
        <v>229273</v>
      </c>
      <c r="K68" s="21">
        <v>6.9674674231007927E-2</v>
      </c>
      <c r="L68" s="21">
        <v>6.3459195843053484E-2</v>
      </c>
      <c r="M68" s="19">
        <v>229273</v>
      </c>
      <c r="N68" s="21">
        <v>6.9674674231007927E-2</v>
      </c>
      <c r="O68" s="21">
        <v>6.3459195843053484E-2</v>
      </c>
      <c r="P68" s="21">
        <v>2.8256907228247696E-2</v>
      </c>
      <c r="R68" s="110"/>
      <c r="S68" s="111"/>
      <c r="U68" s="19">
        <v>540073</v>
      </c>
      <c r="V68" s="19">
        <v>543229</v>
      </c>
      <c r="X68" s="19">
        <v>208479.24715769882</v>
      </c>
      <c r="Y68" s="19">
        <v>208478.21872544321</v>
      </c>
      <c r="Z68" s="19">
        <v>222972.48711708101</v>
      </c>
      <c r="AA68" s="19">
        <v>670057.1269867497</v>
      </c>
    </row>
    <row r="69" spans="1:27" x14ac:dyDescent="0.2">
      <c r="A69" s="18" t="s">
        <v>141</v>
      </c>
      <c r="B69" s="18" t="s">
        <v>142</v>
      </c>
      <c r="D69" s="19">
        <v>53862</v>
      </c>
      <c r="E69" s="20">
        <v>0</v>
      </c>
      <c r="F69" s="20">
        <v>53862</v>
      </c>
      <c r="G69" s="21">
        <v>5.3964116345193602E-2</v>
      </c>
      <c r="I69" s="21">
        <v>5.659232056626351E-2</v>
      </c>
      <c r="J69" s="19">
        <v>57416</v>
      </c>
      <c r="K69" s="21">
        <v>6.5983439159333024E-2</v>
      </c>
      <c r="L69" s="21">
        <v>6.3450220988895634E-2</v>
      </c>
      <c r="M69" s="19">
        <v>57416</v>
      </c>
      <c r="N69" s="21">
        <v>6.5983439159333024E-2</v>
      </c>
      <c r="O69" s="21">
        <v>6.3450220988895634E-2</v>
      </c>
      <c r="P69" s="21">
        <v>5.0591844696380672E-2</v>
      </c>
      <c r="R69" s="110"/>
      <c r="S69" s="111"/>
      <c r="U69" s="19">
        <v>186707</v>
      </c>
      <c r="V69" s="19">
        <v>187152</v>
      </c>
      <c r="X69" s="19">
        <v>51104.206646784129</v>
      </c>
      <c r="Y69" s="19">
        <v>51098.519525458025</v>
      </c>
      <c r="Z69" s="19">
        <v>54651.100034564923</v>
      </c>
      <c r="AA69" s="19">
        <v>164232.63492862016</v>
      </c>
    </row>
    <row r="70" spans="1:27" x14ac:dyDescent="0.2">
      <c r="A70" s="18" t="s">
        <v>143</v>
      </c>
      <c r="B70" s="18" t="s">
        <v>144</v>
      </c>
      <c r="D70" s="19">
        <v>59228</v>
      </c>
      <c r="E70" s="20">
        <v>0</v>
      </c>
      <c r="F70" s="20">
        <v>59228</v>
      </c>
      <c r="G70" s="21">
        <v>9.0230143341096802E-3</v>
      </c>
      <c r="I70" s="21">
        <v>1.1416420054432885E-2</v>
      </c>
      <c r="J70" s="19">
        <v>63052</v>
      </c>
      <c r="K70" s="21">
        <v>6.4564057540352549E-2</v>
      </c>
      <c r="L70" s="21">
        <v>6.3460869043978407E-2</v>
      </c>
      <c r="M70" s="19">
        <v>63052</v>
      </c>
      <c r="N70" s="21">
        <v>6.4564057540352549E-2</v>
      </c>
      <c r="O70" s="21">
        <v>6.3460869043978407E-2</v>
      </c>
      <c r="P70" s="21">
        <v>5.6825714311428133E-3</v>
      </c>
      <c r="R70" s="110"/>
      <c r="S70" s="111"/>
      <c r="U70" s="19">
        <v>155277</v>
      </c>
      <c r="V70" s="19">
        <v>155439</v>
      </c>
      <c r="X70" s="19">
        <v>58698.363821846695</v>
      </c>
      <c r="Y70" s="19">
        <v>58620.20766157809</v>
      </c>
      <c r="Z70" s="19">
        <v>62695.727052596187</v>
      </c>
      <c r="AA70" s="19">
        <v>188407.63399274944</v>
      </c>
    </row>
    <row r="71" spans="1:27" x14ac:dyDescent="0.2">
      <c r="A71" s="18" t="s">
        <v>145</v>
      </c>
      <c r="B71" s="18" t="s">
        <v>146</v>
      </c>
      <c r="D71" s="19">
        <v>41591</v>
      </c>
      <c r="E71" s="20">
        <v>0</v>
      </c>
      <c r="F71" s="20">
        <v>41591</v>
      </c>
      <c r="G71" s="21">
        <v>-1.8174861803214926E-2</v>
      </c>
      <c r="I71" s="21">
        <v>-1.536709996165897E-2</v>
      </c>
      <c r="J71" s="19">
        <v>44323</v>
      </c>
      <c r="K71" s="21">
        <v>6.568728811521729E-2</v>
      </c>
      <c r="L71" s="21">
        <v>6.3462211763206433E-2</v>
      </c>
      <c r="M71" s="19">
        <v>44323</v>
      </c>
      <c r="N71" s="21">
        <v>6.568728811521729E-2</v>
      </c>
      <c r="O71" s="21">
        <v>6.3462211763206433E-2</v>
      </c>
      <c r="P71" s="21">
        <v>-2.0947873251842331E-2</v>
      </c>
      <c r="R71" s="110"/>
      <c r="S71" s="111"/>
      <c r="U71" s="19">
        <v>125542</v>
      </c>
      <c r="V71" s="19">
        <v>125805</v>
      </c>
      <c r="X71" s="19">
        <v>42360.903568211557</v>
      </c>
      <c r="Y71" s="19">
        <v>42328.486715556544</v>
      </c>
      <c r="Z71" s="19">
        <v>45271.338255722148</v>
      </c>
      <c r="AA71" s="19">
        <v>136045.40738941563</v>
      </c>
    </row>
    <row r="72" spans="1:27" x14ac:dyDescent="0.2">
      <c r="A72" s="18" t="s">
        <v>147</v>
      </c>
      <c r="B72" s="18" t="s">
        <v>148</v>
      </c>
      <c r="D72" s="19">
        <v>62403</v>
      </c>
      <c r="E72" s="20">
        <v>0</v>
      </c>
      <c r="F72" s="20">
        <v>62403</v>
      </c>
      <c r="G72" s="21">
        <v>1.1201215849233614E-2</v>
      </c>
      <c r="I72" s="21">
        <v>1.4942547179598087E-2</v>
      </c>
      <c r="J72" s="19">
        <v>66546</v>
      </c>
      <c r="K72" s="21">
        <v>6.6391038892360976E-2</v>
      </c>
      <c r="L72" s="21">
        <v>6.3460000821058626E-2</v>
      </c>
      <c r="M72" s="19">
        <v>66546</v>
      </c>
      <c r="N72" s="21">
        <v>6.6391038892360976E-2</v>
      </c>
      <c r="O72" s="21">
        <v>6.3460000821058626E-2</v>
      </c>
      <c r="P72" s="21">
        <v>9.1878845776749429E-3</v>
      </c>
      <c r="R72" s="110"/>
      <c r="S72" s="111"/>
      <c r="U72" s="19">
        <v>198716</v>
      </c>
      <c r="V72" s="19">
        <v>199264</v>
      </c>
      <c r="X72" s="19">
        <v>61711.753330510299</v>
      </c>
      <c r="Y72" s="19">
        <v>61653.727289757706</v>
      </c>
      <c r="Z72" s="19">
        <v>65940.149517201324</v>
      </c>
      <c r="AA72" s="19">
        <v>198157.48440466626</v>
      </c>
    </row>
    <row r="73" spans="1:27" x14ac:dyDescent="0.2">
      <c r="A73" s="18" t="s">
        <v>149</v>
      </c>
      <c r="B73" s="18" t="s">
        <v>150</v>
      </c>
      <c r="D73" s="19">
        <v>26621</v>
      </c>
      <c r="E73" s="20">
        <v>0</v>
      </c>
      <c r="F73" s="20">
        <v>26621</v>
      </c>
      <c r="G73" s="21">
        <v>-4.0663182092788297E-3</v>
      </c>
      <c r="I73" s="21">
        <v>-1.1220340862450051E-4</v>
      </c>
      <c r="J73" s="19">
        <v>28387</v>
      </c>
      <c r="K73" s="21">
        <v>6.6338604860824102E-2</v>
      </c>
      <c r="L73" s="21">
        <v>6.3442205332395973E-2</v>
      </c>
      <c r="M73" s="19">
        <v>28387</v>
      </c>
      <c r="N73" s="21">
        <v>6.6338604860824102E-2</v>
      </c>
      <c r="O73" s="21">
        <v>6.3442205332395973E-2</v>
      </c>
      <c r="P73" s="21">
        <v>-5.798143319677207E-3</v>
      </c>
      <c r="R73" s="110"/>
      <c r="S73" s="111"/>
      <c r="U73" s="19">
        <v>107566</v>
      </c>
      <c r="V73" s="19">
        <v>107859</v>
      </c>
      <c r="X73" s="19">
        <v>26729.691430994255</v>
      </c>
      <c r="Y73" s="19">
        <v>26696.500602689583</v>
      </c>
      <c r="Z73" s="19">
        <v>28552.551787405886</v>
      </c>
      <c r="AA73" s="19">
        <v>85803.594273779614</v>
      </c>
    </row>
    <row r="74" spans="1:27" x14ac:dyDescent="0.2">
      <c r="A74" s="18" t="s">
        <v>151</v>
      </c>
      <c r="B74" s="18" t="s">
        <v>152</v>
      </c>
      <c r="D74" s="19">
        <v>64013</v>
      </c>
      <c r="E74" s="20">
        <v>0</v>
      </c>
      <c r="F74" s="20">
        <v>64013</v>
      </c>
      <c r="G74" s="21">
        <v>4.0964730482510037E-2</v>
      </c>
      <c r="I74" s="21">
        <v>4.462633758100254E-2</v>
      </c>
      <c r="J74" s="19">
        <v>68400</v>
      </c>
      <c r="K74" s="21">
        <v>6.8532954243669231E-2</v>
      </c>
      <c r="L74" s="21">
        <v>6.3456004609516725E-2</v>
      </c>
      <c r="M74" s="19">
        <v>68400</v>
      </c>
      <c r="N74" s="21">
        <v>6.8532954243669231E-2</v>
      </c>
      <c r="O74" s="21">
        <v>6.3456004609516725E-2</v>
      </c>
      <c r="P74" s="21">
        <v>3.8699466507857494E-2</v>
      </c>
      <c r="R74" s="110"/>
      <c r="S74" s="111"/>
      <c r="U74" s="19">
        <v>220370</v>
      </c>
      <c r="V74" s="19">
        <v>221422</v>
      </c>
      <c r="X74" s="19">
        <v>61493.918214048004</v>
      </c>
      <c r="Y74" s="19">
        <v>61570.914297538751</v>
      </c>
      <c r="Z74" s="19">
        <v>65851.579023105791</v>
      </c>
      <c r="AA74" s="19">
        <v>197891.32021743053</v>
      </c>
    </row>
    <row r="75" spans="1:27" x14ac:dyDescent="0.2">
      <c r="A75" s="18" t="s">
        <v>153</v>
      </c>
      <c r="B75" s="18" t="s">
        <v>154</v>
      </c>
      <c r="D75" s="19">
        <v>78879</v>
      </c>
      <c r="E75" s="20">
        <v>0</v>
      </c>
      <c r="F75" s="20">
        <v>78879</v>
      </c>
      <c r="G75" s="21">
        <v>2.9633971540941495E-2</v>
      </c>
      <c r="I75" s="21">
        <v>3.2643959582197457E-2</v>
      </c>
      <c r="J75" s="19">
        <v>84125</v>
      </c>
      <c r="K75" s="21">
        <v>6.6506928333269988E-2</v>
      </c>
      <c r="L75" s="21">
        <v>6.3463857667125589E-2</v>
      </c>
      <c r="M75" s="19">
        <v>84125</v>
      </c>
      <c r="N75" s="21">
        <v>6.6506928333269988E-2</v>
      </c>
      <c r="O75" s="21">
        <v>6.3463857667125589E-2</v>
      </c>
      <c r="P75" s="21">
        <v>2.6792654898259993E-2</v>
      </c>
      <c r="R75" s="110"/>
      <c r="S75" s="111"/>
      <c r="U75" s="19">
        <v>265598</v>
      </c>
      <c r="V75" s="19">
        <v>266358</v>
      </c>
      <c r="X75" s="19">
        <v>76608.777662949826</v>
      </c>
      <c r="Y75" s="19">
        <v>76604.050421330379</v>
      </c>
      <c r="Z75" s="19">
        <v>81929.880973228763</v>
      </c>
      <c r="AA75" s="19">
        <v>246208.4061091434</v>
      </c>
    </row>
    <row r="76" spans="1:27" x14ac:dyDescent="0.2">
      <c r="A76" s="18" t="s">
        <v>155</v>
      </c>
      <c r="B76" s="18" t="s">
        <v>156</v>
      </c>
      <c r="D76" s="19">
        <v>110918</v>
      </c>
      <c r="E76" s="20">
        <v>0</v>
      </c>
      <c r="F76" s="20">
        <v>110918</v>
      </c>
      <c r="G76" s="21">
        <v>-2.4276634318959323E-3</v>
      </c>
      <c r="I76" s="21">
        <v>2.6545293197788311E-5</v>
      </c>
      <c r="J76" s="19">
        <v>118109</v>
      </c>
      <c r="K76" s="21">
        <v>6.4831677455417625E-2</v>
      </c>
      <c r="L76" s="21">
        <v>6.3461539982499815E-2</v>
      </c>
      <c r="M76" s="19">
        <v>118109</v>
      </c>
      <c r="N76" s="21">
        <v>6.4831677455417625E-2</v>
      </c>
      <c r="O76" s="21">
        <v>6.3461539982499815E-2</v>
      </c>
      <c r="P76" s="21">
        <v>-5.6421053370697694E-3</v>
      </c>
      <c r="R76" s="110"/>
      <c r="S76" s="111"/>
      <c r="U76" s="19">
        <v>337198</v>
      </c>
      <c r="V76" s="19">
        <v>337632</v>
      </c>
      <c r="X76" s="19">
        <v>111187.92686411634</v>
      </c>
      <c r="Y76" s="19">
        <v>111057.95593429063</v>
      </c>
      <c r="Z76" s="19">
        <v>118779.164558287</v>
      </c>
      <c r="AA76" s="19">
        <v>356944.60235365591</v>
      </c>
    </row>
    <row r="77" spans="1:27" ht="25.5" customHeight="1" x14ac:dyDescent="0.2">
      <c r="A77" s="22" t="s">
        <v>157</v>
      </c>
      <c r="B77" s="22" t="s">
        <v>158</v>
      </c>
      <c r="C77" s="54"/>
      <c r="D77" s="24">
        <v>879156</v>
      </c>
      <c r="E77" s="25">
        <v>0</v>
      </c>
      <c r="F77" s="25">
        <v>879156</v>
      </c>
      <c r="G77" s="26">
        <v>1.9142592917444246E-2</v>
      </c>
      <c r="H77" s="23"/>
      <c r="I77" s="26">
        <v>2.2803791138862328E-2</v>
      </c>
      <c r="J77" s="24">
        <v>938042</v>
      </c>
      <c r="K77" s="26">
        <v>6.6980149143041734E-2</v>
      </c>
      <c r="L77" s="26">
        <v>6.3553869679748187E-2</v>
      </c>
      <c r="M77" s="24">
        <v>938042</v>
      </c>
      <c r="N77" s="26">
        <v>6.6980149143041734E-2</v>
      </c>
      <c r="O77" s="26">
        <v>6.3553869679748187E-2</v>
      </c>
      <c r="P77" s="26">
        <v>1.7094324118054782E-2</v>
      </c>
      <c r="Q77" s="23"/>
      <c r="R77" s="109"/>
      <c r="S77" s="112"/>
      <c r="T77" s="23"/>
      <c r="U77" s="24">
        <v>2645000</v>
      </c>
      <c r="V77" s="24">
        <v>2653521</v>
      </c>
      <c r="W77" s="23"/>
      <c r="X77" s="24">
        <v>862642.78042122431</v>
      </c>
      <c r="Y77" s="24">
        <v>862323.97876855906</v>
      </c>
      <c r="Z77" s="24">
        <v>922276.30983330589</v>
      </c>
      <c r="AA77" s="24">
        <f>SUM(AA65:AA76)</f>
        <v>2771542.9039922371</v>
      </c>
    </row>
    <row r="78" spans="1:27" ht="25.5" customHeight="1" x14ac:dyDescent="0.2">
      <c r="A78" s="22" t="s">
        <v>159</v>
      </c>
      <c r="B78" s="22" t="s">
        <v>160</v>
      </c>
      <c r="C78" s="54"/>
      <c r="D78" s="24">
        <v>2543800</v>
      </c>
      <c r="E78" s="25">
        <v>0</v>
      </c>
      <c r="F78" s="25">
        <v>2543800</v>
      </c>
      <c r="G78" s="26">
        <v>1.9822968627866144E-2</v>
      </c>
      <c r="H78" s="23"/>
      <c r="I78" s="26">
        <v>2.4058943494344787E-2</v>
      </c>
      <c r="J78" s="24">
        <v>2715415</v>
      </c>
      <c r="K78" s="26">
        <v>6.7464030191052737E-2</v>
      </c>
      <c r="L78" s="26">
        <v>6.3612735720374403E-2</v>
      </c>
      <c r="M78" s="24">
        <v>2715415</v>
      </c>
      <c r="N78" s="26">
        <v>6.7464030191052737E-2</v>
      </c>
      <c r="O78" s="26">
        <v>6.3612735720374403E-2</v>
      </c>
      <c r="P78" s="26">
        <v>1.8398833657267355E-2</v>
      </c>
      <c r="Q78" s="23"/>
      <c r="R78" s="109"/>
      <c r="S78" s="112"/>
      <c r="T78" s="23"/>
      <c r="U78" s="24">
        <v>7493339</v>
      </c>
      <c r="V78" s="24">
        <v>7520472</v>
      </c>
      <c r="W78" s="23"/>
      <c r="X78" s="24">
        <v>2494354.489213543</v>
      </c>
      <c r="Y78" s="24">
        <v>2493031.2879194636</v>
      </c>
      <c r="Z78" s="24">
        <v>2666357.1385371867</v>
      </c>
      <c r="AA78" s="24">
        <f>AA77+AA64+AA53</f>
        <v>8012699.8037686311</v>
      </c>
    </row>
    <row r="79" spans="1:27" x14ac:dyDescent="0.2">
      <c r="A79" s="18" t="s">
        <v>161</v>
      </c>
      <c r="B79" s="18" t="s">
        <v>162</v>
      </c>
      <c r="D79" s="19">
        <v>39984</v>
      </c>
      <c r="E79" s="20">
        <v>0</v>
      </c>
      <c r="F79" s="20">
        <v>39984</v>
      </c>
      <c r="G79" s="21">
        <v>1.1931401661934071E-2</v>
      </c>
      <c r="I79" s="21">
        <v>1.2876771957629929E-2</v>
      </c>
      <c r="J79" s="19">
        <v>42579</v>
      </c>
      <c r="K79" s="21">
        <v>6.4900960384153716E-2</v>
      </c>
      <c r="L79" s="21">
        <v>6.3453863249309128E-2</v>
      </c>
      <c r="M79" s="19">
        <v>42579</v>
      </c>
      <c r="N79" s="21">
        <v>6.4900960384153716E-2</v>
      </c>
      <c r="O79" s="21">
        <v>6.3453863249309128E-2</v>
      </c>
      <c r="P79" s="21">
        <v>7.1280096806063398E-3</v>
      </c>
      <c r="R79" s="110"/>
      <c r="S79" s="111"/>
      <c r="U79" s="19">
        <v>133520</v>
      </c>
      <c r="V79" s="19">
        <v>133702</v>
      </c>
      <c r="X79" s="19">
        <v>39512.559778590454</v>
      </c>
      <c r="Y79" s="19">
        <v>39529.397279722536</v>
      </c>
      <c r="Z79" s="19">
        <v>42277.644540442496</v>
      </c>
      <c r="AA79" s="19">
        <v>127049.02475999611</v>
      </c>
    </row>
    <row r="80" spans="1:27" x14ac:dyDescent="0.2">
      <c r="A80" s="18" t="s">
        <v>163</v>
      </c>
      <c r="B80" s="18" t="s">
        <v>164</v>
      </c>
      <c r="D80" s="19">
        <v>34177</v>
      </c>
      <c r="E80" s="20">
        <v>0</v>
      </c>
      <c r="F80" s="20">
        <v>34177</v>
      </c>
      <c r="G80" s="21">
        <v>-7.2988136181236896E-2</v>
      </c>
      <c r="I80" s="21">
        <v>-7.1416666464199197E-2</v>
      </c>
      <c r="J80" s="19">
        <v>36479</v>
      </c>
      <c r="K80" s="21">
        <v>6.7355238903356041E-2</v>
      </c>
      <c r="L80" s="21">
        <v>6.3445450674404213E-2</v>
      </c>
      <c r="M80" s="19">
        <v>36479</v>
      </c>
      <c r="N80" s="21">
        <v>6.7355238903356041E-2</v>
      </c>
      <c r="O80" s="21">
        <v>6.3445450674404213E-2</v>
      </c>
      <c r="P80" s="21">
        <v>-7.6694310312734659E-2</v>
      </c>
      <c r="R80" s="110"/>
      <c r="S80" s="111"/>
      <c r="U80" s="19">
        <v>143146</v>
      </c>
      <c r="V80" s="19">
        <v>143673</v>
      </c>
      <c r="X80" s="19">
        <v>36867.92082596456</v>
      </c>
      <c r="Y80" s="19">
        <v>36940.844724309056</v>
      </c>
      <c r="Z80" s="19">
        <v>39509.12510065423</v>
      </c>
      <c r="AA80" s="19">
        <v>118729.31587655254</v>
      </c>
    </row>
    <row r="81" spans="1:27" x14ac:dyDescent="0.2">
      <c r="A81" s="18" t="s">
        <v>165</v>
      </c>
      <c r="B81" s="18" t="s">
        <v>166</v>
      </c>
      <c r="D81" s="19">
        <v>79404</v>
      </c>
      <c r="E81" s="20">
        <v>0</v>
      </c>
      <c r="F81" s="20">
        <v>79404</v>
      </c>
      <c r="G81" s="21">
        <v>4.8451556930532158E-2</v>
      </c>
      <c r="I81" s="21">
        <v>5.2404237514131591E-2</v>
      </c>
      <c r="J81" s="19">
        <v>84719</v>
      </c>
      <c r="K81" s="21">
        <v>6.6936174500025203E-2</v>
      </c>
      <c r="L81" s="21">
        <v>6.3454171242852686E-2</v>
      </c>
      <c r="M81" s="19">
        <v>84719</v>
      </c>
      <c r="N81" s="21">
        <v>6.6936174500025203E-2</v>
      </c>
      <c r="O81" s="21">
        <v>6.3454171242852686E-2</v>
      </c>
      <c r="P81" s="21">
        <v>4.6431433139176859E-2</v>
      </c>
      <c r="R81" s="110"/>
      <c r="S81" s="111"/>
      <c r="U81" s="19">
        <v>219545</v>
      </c>
      <c r="V81" s="19">
        <v>220264</v>
      </c>
      <c r="X81" s="19">
        <v>75734.543456127576</v>
      </c>
      <c r="Y81" s="19">
        <v>75697.136940276192</v>
      </c>
      <c r="Z81" s="19">
        <v>80959.915114411764</v>
      </c>
      <c r="AA81" s="19">
        <v>243293.55080552527</v>
      </c>
    </row>
    <row r="82" spans="1:27" x14ac:dyDescent="0.2">
      <c r="A82" s="18" t="s">
        <v>167</v>
      </c>
      <c r="B82" s="18" t="s">
        <v>168</v>
      </c>
      <c r="D82" s="19">
        <v>61670</v>
      </c>
      <c r="E82" s="20">
        <v>0</v>
      </c>
      <c r="F82" s="20">
        <v>61670</v>
      </c>
      <c r="G82" s="21">
        <v>5.8134974203702949E-3</v>
      </c>
      <c r="I82" s="21">
        <v>6.6410932983653748E-3</v>
      </c>
      <c r="J82" s="19">
        <v>65676</v>
      </c>
      <c r="K82" s="21">
        <v>6.4958650883736091E-2</v>
      </c>
      <c r="L82" s="21">
        <v>6.3453605187508089E-2</v>
      </c>
      <c r="M82" s="19">
        <v>65676</v>
      </c>
      <c r="N82" s="21">
        <v>6.4958650883736091E-2</v>
      </c>
      <c r="O82" s="21">
        <v>6.3453605187508089E-2</v>
      </c>
      <c r="P82" s="21">
        <v>9.2747983572882831E-4</v>
      </c>
      <c r="R82" s="110"/>
      <c r="S82" s="111"/>
      <c r="U82" s="19">
        <v>218447</v>
      </c>
      <c r="V82" s="19">
        <v>218757</v>
      </c>
      <c r="X82" s="19">
        <v>61313.553813073959</v>
      </c>
      <c r="Y82" s="19">
        <v>61349.847996111544</v>
      </c>
      <c r="Z82" s="19">
        <v>65615.143277691488</v>
      </c>
      <c r="AA82" s="19">
        <v>197180.80450162344</v>
      </c>
    </row>
    <row r="83" spans="1:27" x14ac:dyDescent="0.2">
      <c r="A83" s="18" t="s">
        <v>169</v>
      </c>
      <c r="B83" s="18" t="s">
        <v>170</v>
      </c>
      <c r="D83" s="19">
        <v>50452</v>
      </c>
      <c r="E83" s="20">
        <v>0</v>
      </c>
      <c r="F83" s="20">
        <v>50452</v>
      </c>
      <c r="G83" s="21">
        <v>6.9422161064060406E-2</v>
      </c>
      <c r="I83" s="21">
        <v>7.280473723507086E-2</v>
      </c>
      <c r="J83" s="19">
        <v>53821</v>
      </c>
      <c r="K83" s="21">
        <v>6.6776341869499767E-2</v>
      </c>
      <c r="L83" s="21">
        <v>6.3449279632012301E-2</v>
      </c>
      <c r="M83" s="19">
        <v>53821</v>
      </c>
      <c r="N83" s="21">
        <v>6.6776341869499767E-2</v>
      </c>
      <c r="O83" s="21">
        <v>6.3449279632012301E-2</v>
      </c>
      <c r="P83" s="21">
        <v>6.6711245455050028E-2</v>
      </c>
      <c r="R83" s="110"/>
      <c r="S83" s="111"/>
      <c r="U83" s="19">
        <v>150004</v>
      </c>
      <c r="V83" s="19">
        <v>150474</v>
      </c>
      <c r="X83" s="19">
        <v>47176.879100579841</v>
      </c>
      <c r="Y83" s="19">
        <v>47175.259604345069</v>
      </c>
      <c r="Z83" s="19">
        <v>50455.078850359751</v>
      </c>
      <c r="AA83" s="19">
        <v>151623.12450957135</v>
      </c>
    </row>
    <row r="84" spans="1:27" x14ac:dyDescent="0.2">
      <c r="A84" s="18" t="s">
        <v>171</v>
      </c>
      <c r="B84" s="18" t="s">
        <v>172</v>
      </c>
      <c r="D84" s="19">
        <v>107933</v>
      </c>
      <c r="E84" s="20">
        <v>0</v>
      </c>
      <c r="F84" s="20">
        <v>107933</v>
      </c>
      <c r="G84" s="21">
        <v>6.6959711131697741E-3</v>
      </c>
      <c r="I84" s="21">
        <v>1.0253861438594303E-2</v>
      </c>
      <c r="J84" s="19">
        <v>115114</v>
      </c>
      <c r="K84" s="21">
        <v>6.6532015231671515E-2</v>
      </c>
      <c r="L84" s="21">
        <v>6.3459788491763147E-2</v>
      </c>
      <c r="M84" s="19">
        <v>115114</v>
      </c>
      <c r="N84" s="21">
        <v>6.6532015231671515E-2</v>
      </c>
      <c r="O84" s="21">
        <v>6.3459788491763147E-2</v>
      </c>
      <c r="P84" s="21">
        <v>4.5255828375121432E-3</v>
      </c>
      <c r="R84" s="110"/>
      <c r="S84" s="111"/>
      <c r="U84" s="19">
        <v>293148</v>
      </c>
      <c r="V84" s="19">
        <v>293995</v>
      </c>
      <c r="X84" s="19">
        <v>107215.09084878069</v>
      </c>
      <c r="Y84" s="19">
        <v>107146.14568451759</v>
      </c>
      <c r="Z84" s="19">
        <v>114595.3890739489</v>
      </c>
      <c r="AA84" s="19">
        <v>344371.89162490505</v>
      </c>
    </row>
    <row r="85" spans="1:27" ht="25.5" customHeight="1" x14ac:dyDescent="0.2">
      <c r="A85" s="22" t="s">
        <v>173</v>
      </c>
      <c r="B85" s="22" t="s">
        <v>174</v>
      </c>
      <c r="C85" s="54"/>
      <c r="D85" s="24">
        <v>373620</v>
      </c>
      <c r="E85" s="25">
        <v>0</v>
      </c>
      <c r="F85" s="25">
        <v>373620</v>
      </c>
      <c r="G85" s="26">
        <v>1.5767069597405481E-2</v>
      </c>
      <c r="H85" s="23"/>
      <c r="I85" s="26">
        <v>1.8394692736024787E-2</v>
      </c>
      <c r="J85" s="24">
        <v>398388</v>
      </c>
      <c r="K85" s="26">
        <v>6.6291954392163177E-2</v>
      </c>
      <c r="L85" s="26">
        <v>6.3488460684448134E-2</v>
      </c>
      <c r="M85" s="24">
        <v>398388</v>
      </c>
      <c r="N85" s="26">
        <v>6.6291954392163177E-2</v>
      </c>
      <c r="O85" s="26">
        <v>6.3488460684448134E-2</v>
      </c>
      <c r="P85" s="26">
        <v>1.2647555995628501E-2</v>
      </c>
      <c r="Q85" s="23"/>
      <c r="R85" s="109"/>
      <c r="S85" s="112"/>
      <c r="T85" s="23"/>
      <c r="U85" s="24">
        <v>1157811</v>
      </c>
      <c r="V85" s="24">
        <v>1160863</v>
      </c>
      <c r="W85" s="23"/>
      <c r="X85" s="24">
        <v>367820.54782311711</v>
      </c>
      <c r="Y85" s="24">
        <v>367838.632229282</v>
      </c>
      <c r="Z85" s="24">
        <v>393412.29595750867</v>
      </c>
      <c r="AA85" s="24">
        <f>SUM(AA79:AA84)</f>
        <v>1182247.7120781736</v>
      </c>
    </row>
    <row r="86" spans="1:27" x14ac:dyDescent="0.2">
      <c r="A86" s="18" t="s">
        <v>175</v>
      </c>
      <c r="B86" s="18" t="s">
        <v>176</v>
      </c>
      <c r="D86" s="19">
        <v>86529</v>
      </c>
      <c r="E86" s="20">
        <v>0</v>
      </c>
      <c r="F86" s="20">
        <v>86529</v>
      </c>
      <c r="G86" s="21">
        <v>-2.2440221654544512E-2</v>
      </c>
      <c r="I86" s="21">
        <v>-2.136848555196269E-2</v>
      </c>
      <c r="J86" s="19">
        <v>92391</v>
      </c>
      <c r="K86" s="21">
        <v>6.7746073570710497E-2</v>
      </c>
      <c r="L86" s="21">
        <v>6.3462079170266694E-2</v>
      </c>
      <c r="M86" s="19">
        <v>92391</v>
      </c>
      <c r="N86" s="21">
        <v>6.7746073570710497E-2</v>
      </c>
      <c r="O86" s="21">
        <v>6.3462079170266694E-2</v>
      </c>
      <c r="P86" s="21">
        <v>-2.6915365081157439E-2</v>
      </c>
      <c r="R86" s="110"/>
      <c r="S86" s="111"/>
      <c r="U86" s="19">
        <v>312527</v>
      </c>
      <c r="V86" s="19">
        <v>313786</v>
      </c>
      <c r="X86" s="19">
        <v>88515.30301957851</v>
      </c>
      <c r="Y86" s="19">
        <v>88774.546461105114</v>
      </c>
      <c r="Z86" s="19">
        <v>94946.52025587231</v>
      </c>
      <c r="AA86" s="19">
        <v>285324.85510928935</v>
      </c>
    </row>
    <row r="87" spans="1:27" x14ac:dyDescent="0.2">
      <c r="A87" s="18" t="s">
        <v>177</v>
      </c>
      <c r="B87" s="18" t="s">
        <v>178</v>
      </c>
      <c r="D87" s="19">
        <v>56276</v>
      </c>
      <c r="E87" s="20">
        <v>0</v>
      </c>
      <c r="F87" s="20">
        <v>56276</v>
      </c>
      <c r="G87" s="21">
        <v>1.1727110308317856E-2</v>
      </c>
      <c r="I87" s="21">
        <v>1.4680707492599643E-2</v>
      </c>
      <c r="J87" s="19">
        <v>60171</v>
      </c>
      <c r="K87" s="21">
        <v>6.9212452910654587E-2</v>
      </c>
      <c r="L87" s="21">
        <v>6.346074454000683E-2</v>
      </c>
      <c r="M87" s="19">
        <v>60171</v>
      </c>
      <c r="N87" s="21">
        <v>6.9212452910654587E-2</v>
      </c>
      <c r="O87" s="21">
        <v>6.346074454000683E-2</v>
      </c>
      <c r="P87" s="21">
        <v>8.9282350880690586E-3</v>
      </c>
      <c r="R87" s="110"/>
      <c r="S87" s="111"/>
      <c r="U87" s="19">
        <v>188812</v>
      </c>
      <c r="V87" s="19">
        <v>189833</v>
      </c>
      <c r="X87" s="19">
        <v>55623.694795378389</v>
      </c>
      <c r="Y87" s="19">
        <v>55761.745856857655</v>
      </c>
      <c r="Z87" s="19">
        <v>59638.533155678495</v>
      </c>
      <c r="AA87" s="19">
        <v>179220.42625382135</v>
      </c>
    </row>
    <row r="88" spans="1:27" ht="25.5" customHeight="1" x14ac:dyDescent="0.2">
      <c r="A88" s="22" t="s">
        <v>179</v>
      </c>
      <c r="B88" s="22" t="s">
        <v>180</v>
      </c>
      <c r="C88" s="54"/>
      <c r="D88" s="24">
        <v>142805</v>
      </c>
      <c r="E88" s="25">
        <v>0</v>
      </c>
      <c r="F88" s="25">
        <v>142805</v>
      </c>
      <c r="G88" s="26">
        <v>-9.2549402672374992E-3</v>
      </c>
      <c r="H88" s="23"/>
      <c r="I88" s="26">
        <v>-7.4846046882666162E-3</v>
      </c>
      <c r="J88" s="24">
        <v>152562</v>
      </c>
      <c r="K88" s="26">
        <v>6.8323938237456749E-2</v>
      </c>
      <c r="L88" s="26">
        <v>6.3487063780494291E-2</v>
      </c>
      <c r="M88" s="24">
        <v>152562</v>
      </c>
      <c r="N88" s="26">
        <v>6.8323938237456749E-2</v>
      </c>
      <c r="O88" s="26">
        <v>6.3487063780494291E-2</v>
      </c>
      <c r="P88" s="26">
        <v>-1.3086992350837767E-2</v>
      </c>
      <c r="Q88" s="23"/>
      <c r="R88" s="109"/>
      <c r="S88" s="112"/>
      <c r="T88" s="23"/>
      <c r="U88" s="24">
        <v>501340</v>
      </c>
      <c r="V88" s="24">
        <v>503620</v>
      </c>
      <c r="W88" s="23"/>
      <c r="X88" s="24">
        <v>144138.99781495691</v>
      </c>
      <c r="Y88" s="24">
        <v>144536.29231796277</v>
      </c>
      <c r="Z88" s="24">
        <v>154585.05341155082</v>
      </c>
      <c r="AA88" s="24">
        <f>SUM(AA86:AA87)</f>
        <v>464545.2813631107</v>
      </c>
    </row>
    <row r="89" spans="1:27" x14ac:dyDescent="0.2">
      <c r="A89" s="18" t="s">
        <v>181</v>
      </c>
      <c r="B89" s="18" t="s">
        <v>182</v>
      </c>
      <c r="D89" s="19">
        <v>283125</v>
      </c>
      <c r="E89" s="20">
        <v>0</v>
      </c>
      <c r="F89" s="20">
        <v>283125</v>
      </c>
      <c r="G89" s="21">
        <v>-2.9653204403599864E-2</v>
      </c>
      <c r="I89" s="21">
        <v>-2.7271572867252125E-2</v>
      </c>
      <c r="J89" s="19">
        <v>302278</v>
      </c>
      <c r="K89" s="21">
        <v>6.7648565121412707E-2</v>
      </c>
      <c r="L89" s="21">
        <v>6.345770907463133E-2</v>
      </c>
      <c r="M89" s="19">
        <v>302278</v>
      </c>
      <c r="N89" s="21">
        <v>6.7648565121412707E-2</v>
      </c>
      <c r="O89" s="21">
        <v>6.345770907463133E-2</v>
      </c>
      <c r="P89" s="21">
        <v>-3.2788968307587263E-2</v>
      </c>
      <c r="R89" s="110"/>
      <c r="S89" s="111"/>
      <c r="U89" s="19">
        <v>1058007</v>
      </c>
      <c r="V89" s="19">
        <v>1062176</v>
      </c>
      <c r="X89" s="19">
        <v>291777.12678072386</v>
      </c>
      <c r="Y89" s="19">
        <v>292209.75377566711</v>
      </c>
      <c r="Z89" s="19">
        <v>312525.38494218583</v>
      </c>
      <c r="AA89" s="19">
        <v>939173.5467113019</v>
      </c>
    </row>
    <row r="90" spans="1:27" ht="25.5" customHeight="1" x14ac:dyDescent="0.2">
      <c r="A90" s="22" t="s">
        <v>183</v>
      </c>
      <c r="B90" s="22" t="s">
        <v>184</v>
      </c>
      <c r="C90" s="54"/>
      <c r="D90" s="24">
        <v>283125</v>
      </c>
      <c r="E90" s="25">
        <v>0</v>
      </c>
      <c r="F90" s="25">
        <v>283125</v>
      </c>
      <c r="G90" s="26">
        <v>-2.9653204403599864E-2</v>
      </c>
      <c r="H90" s="23"/>
      <c r="I90" s="26">
        <v>-2.7271572867252125E-2</v>
      </c>
      <c r="J90" s="24">
        <v>302278</v>
      </c>
      <c r="K90" s="26">
        <v>6.7648565121412707E-2</v>
      </c>
      <c r="L90" s="26">
        <v>6.345770907463133E-2</v>
      </c>
      <c r="M90" s="24">
        <v>302278</v>
      </c>
      <c r="N90" s="26">
        <v>6.7648565121412707E-2</v>
      </c>
      <c r="O90" s="26">
        <v>6.345770907463133E-2</v>
      </c>
      <c r="P90" s="26">
        <v>-3.2788968307587263E-2</v>
      </c>
      <c r="Q90" s="23"/>
      <c r="R90" s="109"/>
      <c r="S90" s="112"/>
      <c r="T90" s="23"/>
      <c r="U90" s="24">
        <v>1058007</v>
      </c>
      <c r="V90" s="24">
        <v>1062176</v>
      </c>
      <c r="W90" s="23"/>
      <c r="X90" s="24">
        <v>291777.12678072386</v>
      </c>
      <c r="Y90" s="24">
        <v>292209.75377566711</v>
      </c>
      <c r="Z90" s="24">
        <v>312525.38494218583</v>
      </c>
      <c r="AA90" s="24">
        <f>AA89</f>
        <v>939173.5467113019</v>
      </c>
    </row>
    <row r="91" spans="1:27" x14ac:dyDescent="0.2">
      <c r="A91" s="18" t="s">
        <v>185</v>
      </c>
      <c r="B91" s="18" t="s">
        <v>186</v>
      </c>
      <c r="D91" s="19">
        <v>68316</v>
      </c>
      <c r="E91" s="20">
        <v>0</v>
      </c>
      <c r="F91" s="20">
        <v>68316</v>
      </c>
      <c r="G91" s="21">
        <v>-0.10389415283690862</v>
      </c>
      <c r="I91" s="21">
        <v>-0.10055817518357257</v>
      </c>
      <c r="J91" s="19">
        <v>72962</v>
      </c>
      <c r="K91" s="21">
        <v>6.8007494583992134E-2</v>
      </c>
      <c r="L91" s="21">
        <v>6.3461800419801317E-2</v>
      </c>
      <c r="M91" s="19">
        <v>72962</v>
      </c>
      <c r="N91" s="21">
        <v>6.8007494583992134E-2</v>
      </c>
      <c r="O91" s="21">
        <v>6.3461800419801317E-2</v>
      </c>
      <c r="P91" s="21">
        <v>-0.10565644228893956</v>
      </c>
      <c r="R91" s="110"/>
      <c r="S91" s="111"/>
      <c r="U91" s="19">
        <v>252526</v>
      </c>
      <c r="V91" s="19">
        <v>253606</v>
      </c>
      <c r="X91" s="19">
        <v>76236.529664744477</v>
      </c>
      <c r="Y91" s="19">
        <v>76278.431956569693</v>
      </c>
      <c r="Z91" s="19">
        <v>81581.624165477755</v>
      </c>
      <c r="AA91" s="19">
        <v>245161.85566216972</v>
      </c>
    </row>
    <row r="92" spans="1:27" x14ac:dyDescent="0.2">
      <c r="A92" s="18" t="s">
        <v>187</v>
      </c>
      <c r="B92" s="18" t="s">
        <v>188</v>
      </c>
      <c r="D92" s="19">
        <v>73664</v>
      </c>
      <c r="E92" s="20">
        <v>0</v>
      </c>
      <c r="F92" s="20">
        <v>73664</v>
      </c>
      <c r="G92" s="21">
        <v>-4.4753452244770453E-2</v>
      </c>
      <c r="I92" s="21">
        <v>-4.1603235939466798E-2</v>
      </c>
      <c r="J92" s="19">
        <v>78674</v>
      </c>
      <c r="K92" s="21">
        <v>6.8011511728931273E-2</v>
      </c>
      <c r="L92" s="21">
        <v>6.3456158387613648E-2</v>
      </c>
      <c r="M92" s="19">
        <v>78674</v>
      </c>
      <c r="N92" s="21">
        <v>6.8011511728931273E-2</v>
      </c>
      <c r="O92" s="21">
        <v>6.3456158387613648E-2</v>
      </c>
      <c r="P92" s="21">
        <v>-4.7040730576205725E-2</v>
      </c>
      <c r="R92" s="110"/>
      <c r="S92" s="111"/>
      <c r="U92" s="19">
        <v>239817</v>
      </c>
      <c r="V92" s="19">
        <v>240844</v>
      </c>
      <c r="X92" s="19">
        <v>77115.170081593969</v>
      </c>
      <c r="Y92" s="19">
        <v>77190.935123985546</v>
      </c>
      <c r="Z92" s="19">
        <v>82557.568328780879</v>
      </c>
      <c r="AA92" s="19">
        <v>248094.67643578834</v>
      </c>
    </row>
    <row r="93" spans="1:27" x14ac:dyDescent="0.2">
      <c r="A93" s="18" t="s">
        <v>189</v>
      </c>
      <c r="B93" s="18" t="s">
        <v>190</v>
      </c>
      <c r="D93" s="19">
        <v>40716</v>
      </c>
      <c r="E93" s="20">
        <v>0</v>
      </c>
      <c r="F93" s="20">
        <v>40716</v>
      </c>
      <c r="G93" s="21">
        <v>-6.9169706460705638E-2</v>
      </c>
      <c r="I93" s="21">
        <v>-6.4045443426295257E-2</v>
      </c>
      <c r="J93" s="19">
        <v>43601</v>
      </c>
      <c r="K93" s="21">
        <v>7.0856665684251974E-2</v>
      </c>
      <c r="L93" s="21">
        <v>6.3469590442179369E-2</v>
      </c>
      <c r="M93" s="19">
        <v>43601</v>
      </c>
      <c r="N93" s="21">
        <v>7.0856665684251974E-2</v>
      </c>
      <c r="O93" s="21">
        <v>6.3469590442179369E-2</v>
      </c>
      <c r="P93" s="21">
        <v>-6.9343856915843216E-2</v>
      </c>
      <c r="R93" s="110"/>
      <c r="S93" s="111"/>
      <c r="U93" s="19">
        <v>169596</v>
      </c>
      <c r="V93" s="19">
        <v>170774</v>
      </c>
      <c r="X93" s="19">
        <v>43741.59315892656</v>
      </c>
      <c r="Y93" s="19">
        <v>43804.286540845882</v>
      </c>
      <c r="Z93" s="19">
        <v>46849.741791321605</v>
      </c>
      <c r="AA93" s="19">
        <v>140788.68559366401</v>
      </c>
    </row>
    <row r="94" spans="1:27" x14ac:dyDescent="0.2">
      <c r="A94" s="18" t="s">
        <v>191</v>
      </c>
      <c r="B94" s="18" t="s">
        <v>192</v>
      </c>
      <c r="D94" s="19">
        <v>35480</v>
      </c>
      <c r="E94" s="20">
        <v>0</v>
      </c>
      <c r="F94" s="20">
        <v>35480</v>
      </c>
      <c r="G94" s="21">
        <v>-5.2763334796443018E-2</v>
      </c>
      <c r="I94" s="21">
        <v>-4.89883530836418E-2</v>
      </c>
      <c r="J94" s="19">
        <v>37995</v>
      </c>
      <c r="K94" s="21">
        <v>7.0885005636978526E-2</v>
      </c>
      <c r="L94" s="21">
        <v>6.3457477363508819E-2</v>
      </c>
      <c r="M94" s="19">
        <v>37995</v>
      </c>
      <c r="N94" s="21">
        <v>7.0885005636978526E-2</v>
      </c>
      <c r="O94" s="21">
        <v>6.3457477363508819E-2</v>
      </c>
      <c r="P94" s="21">
        <v>-5.4382775200500721E-2</v>
      </c>
      <c r="R94" s="110"/>
      <c r="S94" s="111"/>
      <c r="U94" s="19">
        <v>135580</v>
      </c>
      <c r="V94" s="19">
        <v>136527</v>
      </c>
      <c r="X94" s="19">
        <v>37456.320372032373</v>
      </c>
      <c r="Y94" s="19">
        <v>37568.208361044257</v>
      </c>
      <c r="Z94" s="19">
        <v>40180.10565327439</v>
      </c>
      <c r="AA94" s="19">
        <v>120745.68707627174</v>
      </c>
    </row>
    <row r="95" spans="1:27" ht="25.5" customHeight="1" x14ac:dyDescent="0.2">
      <c r="A95" s="22" t="s">
        <v>193</v>
      </c>
      <c r="B95" s="22" t="s">
        <v>194</v>
      </c>
      <c r="C95" s="54"/>
      <c r="D95" s="24">
        <v>218176</v>
      </c>
      <c r="E95" s="25">
        <v>0</v>
      </c>
      <c r="F95" s="25">
        <v>218176</v>
      </c>
      <c r="G95" s="26">
        <v>-6.9808741308558853E-2</v>
      </c>
      <c r="H95" s="23"/>
      <c r="I95" s="26">
        <v>-6.6036844937085282E-2</v>
      </c>
      <c r="J95" s="24">
        <v>233232</v>
      </c>
      <c r="K95" s="26">
        <v>6.9008506893517119E-2</v>
      </c>
      <c r="L95" s="26">
        <v>6.3366263556947855E-2</v>
      </c>
      <c r="M95" s="24">
        <v>233232</v>
      </c>
      <c r="N95" s="26">
        <v>6.9008506893517119E-2</v>
      </c>
      <c r="O95" s="26">
        <v>6.3366263556947855E-2</v>
      </c>
      <c r="P95" s="26">
        <v>-7.1414215475049336E-2</v>
      </c>
      <c r="Q95" s="23"/>
      <c r="R95" s="109"/>
      <c r="S95" s="112"/>
      <c r="T95" s="23"/>
      <c r="U95" s="24">
        <v>797520</v>
      </c>
      <c r="V95" s="24">
        <v>801751</v>
      </c>
      <c r="W95" s="23"/>
      <c r="X95" s="24">
        <v>234549.61327729738</v>
      </c>
      <c r="Y95" s="24">
        <v>234841.86198244538</v>
      </c>
      <c r="Z95" s="24">
        <v>251169.03993885464</v>
      </c>
      <c r="AA95" s="24">
        <f>SUM(AA91:AA94)</f>
        <v>754790.90476789372</v>
      </c>
    </row>
    <row r="96" spans="1:27" x14ac:dyDescent="0.2">
      <c r="A96" s="18" t="s">
        <v>195</v>
      </c>
      <c r="B96" s="18" t="s">
        <v>196</v>
      </c>
      <c r="D96" s="19">
        <v>57518</v>
      </c>
      <c r="E96" s="20">
        <v>0</v>
      </c>
      <c r="F96" s="20">
        <v>57518</v>
      </c>
      <c r="G96" s="21">
        <v>-6.3052654709134015E-2</v>
      </c>
      <c r="I96" s="21">
        <v>-5.90885665746963E-2</v>
      </c>
      <c r="J96" s="19">
        <v>61516</v>
      </c>
      <c r="K96" s="21">
        <v>6.9508675545046694E-2</v>
      </c>
      <c r="L96" s="21">
        <v>6.3466513751558207E-2</v>
      </c>
      <c r="M96" s="19">
        <v>61516</v>
      </c>
      <c r="N96" s="21">
        <v>6.9508675545046694E-2</v>
      </c>
      <c r="O96" s="21">
        <v>6.3466513751558207E-2</v>
      </c>
      <c r="P96" s="21">
        <v>-6.4417747521940627E-2</v>
      </c>
      <c r="R96" s="110"/>
      <c r="S96" s="111"/>
      <c r="U96" s="19">
        <v>196348</v>
      </c>
      <c r="V96" s="19">
        <v>197463</v>
      </c>
      <c r="X96" s="19">
        <v>61388.721883986029</v>
      </c>
      <c r="Y96" s="19">
        <v>61477.40437156937</v>
      </c>
      <c r="Z96" s="19">
        <v>65751.567900164533</v>
      </c>
      <c r="AA96" s="19">
        <v>197590.77566787112</v>
      </c>
    </row>
    <row r="97" spans="1:27" x14ac:dyDescent="0.2">
      <c r="A97" s="18" t="s">
        <v>197</v>
      </c>
      <c r="B97" s="18" t="s">
        <v>198</v>
      </c>
      <c r="D97" s="19">
        <v>35153</v>
      </c>
      <c r="E97" s="20">
        <v>0</v>
      </c>
      <c r="F97" s="20">
        <v>35153</v>
      </c>
      <c r="G97" s="21">
        <v>-4.2283079772765686E-2</v>
      </c>
      <c r="I97" s="21">
        <v>-3.7944649206050229E-2</v>
      </c>
      <c r="J97" s="19">
        <v>37638</v>
      </c>
      <c r="K97" s="21">
        <v>7.0690979432765255E-2</v>
      </c>
      <c r="L97" s="21">
        <v>6.3463916634424633E-2</v>
      </c>
      <c r="M97" s="19">
        <v>37638</v>
      </c>
      <c r="N97" s="21">
        <v>7.0690979432765255E-2</v>
      </c>
      <c r="O97" s="21">
        <v>6.3463916634424633E-2</v>
      </c>
      <c r="P97" s="21">
        <v>-4.3395922275019427E-2</v>
      </c>
      <c r="R97" s="110"/>
      <c r="S97" s="111"/>
      <c r="U97" s="19">
        <v>136951</v>
      </c>
      <c r="V97" s="19">
        <v>137882</v>
      </c>
      <c r="X97" s="19">
        <v>36705.000462620381</v>
      </c>
      <c r="Y97" s="19">
        <v>36787.79177554405</v>
      </c>
      <c r="Z97" s="19">
        <v>39345.431277599841</v>
      </c>
      <c r="AA97" s="19">
        <v>118237.39772916376</v>
      </c>
    </row>
    <row r="98" spans="1:27" x14ac:dyDescent="0.2">
      <c r="A98" s="18" t="s">
        <v>199</v>
      </c>
      <c r="B98" s="18" t="s">
        <v>200</v>
      </c>
      <c r="D98" s="19">
        <v>140025</v>
      </c>
      <c r="E98" s="20">
        <v>0</v>
      </c>
      <c r="F98" s="20">
        <v>140025</v>
      </c>
      <c r="G98" s="21">
        <v>5.2321244702280278E-3</v>
      </c>
      <c r="I98" s="21">
        <v>8.3225909369954998E-3</v>
      </c>
      <c r="J98" s="19">
        <v>149437</v>
      </c>
      <c r="K98" s="21">
        <v>6.7216568469916194E-2</v>
      </c>
      <c r="L98" s="21">
        <v>6.3455507674375911E-2</v>
      </c>
      <c r="M98" s="19">
        <v>149437</v>
      </c>
      <c r="N98" s="21">
        <v>6.7216568469916194E-2</v>
      </c>
      <c r="O98" s="21">
        <v>6.3455507674375911E-2</v>
      </c>
      <c r="P98" s="21">
        <v>2.601227050269328E-3</v>
      </c>
      <c r="R98" s="110"/>
      <c r="S98" s="111"/>
      <c r="U98" s="19">
        <v>383185</v>
      </c>
      <c r="V98" s="19">
        <v>384540</v>
      </c>
      <c r="X98" s="19">
        <v>139296.18502173835</v>
      </c>
      <c r="Y98" s="19">
        <v>139360.37878918662</v>
      </c>
      <c r="Z98" s="19">
        <v>149049.28895773971</v>
      </c>
      <c r="AA98" s="19">
        <v>447909.69338741433</v>
      </c>
    </row>
    <row r="99" spans="1:27" x14ac:dyDescent="0.2">
      <c r="A99" s="18" t="s">
        <v>201</v>
      </c>
      <c r="B99" s="18" t="s">
        <v>202</v>
      </c>
      <c r="D99" s="19">
        <v>48902</v>
      </c>
      <c r="E99" s="20">
        <v>0</v>
      </c>
      <c r="F99" s="20">
        <v>48902</v>
      </c>
      <c r="G99" s="21">
        <v>4.7330634969910967E-2</v>
      </c>
      <c r="I99" s="21">
        <v>5.2990377485057083E-2</v>
      </c>
      <c r="J99" s="19">
        <v>52355</v>
      </c>
      <c r="K99" s="21">
        <v>7.061060897304805E-2</v>
      </c>
      <c r="L99" s="21">
        <v>6.3452268836014625E-2</v>
      </c>
      <c r="M99" s="19">
        <v>52355</v>
      </c>
      <c r="N99" s="21">
        <v>7.061060897304805E-2</v>
      </c>
      <c r="O99" s="21">
        <v>6.3452268836014625E-2</v>
      </c>
      <c r="P99" s="21">
        <v>4.7012373539679908E-2</v>
      </c>
      <c r="R99" s="110"/>
      <c r="S99" s="111"/>
      <c r="U99" s="19">
        <v>154497</v>
      </c>
      <c r="V99" s="19">
        <v>155537</v>
      </c>
      <c r="X99" s="19">
        <v>46692.036275063147</v>
      </c>
      <c r="Y99" s="19">
        <v>46753.675612741361</v>
      </c>
      <c r="Z99" s="19">
        <v>50004.184595260507</v>
      </c>
      <c r="AA99" s="19">
        <v>150268.13711604604</v>
      </c>
    </row>
    <row r="100" spans="1:27" x14ac:dyDescent="0.2">
      <c r="A100" s="18" t="s">
        <v>203</v>
      </c>
      <c r="B100" s="18" t="s">
        <v>204</v>
      </c>
      <c r="D100" s="19">
        <v>30481</v>
      </c>
      <c r="E100" s="20">
        <v>0</v>
      </c>
      <c r="F100" s="20">
        <v>30481</v>
      </c>
      <c r="G100" s="21">
        <v>1.2392213748957603E-2</v>
      </c>
      <c r="I100" s="21">
        <v>1.6937346844469348E-2</v>
      </c>
      <c r="J100" s="19">
        <v>32581</v>
      </c>
      <c r="K100" s="21">
        <v>6.8895377448246364E-2</v>
      </c>
      <c r="L100" s="21">
        <v>6.3473099045770809E-2</v>
      </c>
      <c r="M100" s="19">
        <v>32581</v>
      </c>
      <c r="N100" s="21">
        <v>6.8895377448246364E-2</v>
      </c>
      <c r="O100" s="21">
        <v>6.3473099045770809E-2</v>
      </c>
      <c r="P100" s="21">
        <v>1.1183828055553846E-2</v>
      </c>
      <c r="R100" s="110"/>
      <c r="S100" s="111"/>
      <c r="U100" s="19">
        <v>95122</v>
      </c>
      <c r="V100" s="19">
        <v>95607</v>
      </c>
      <c r="X100" s="19">
        <v>30107.896510905364</v>
      </c>
      <c r="Y100" s="19">
        <v>30126.154853663062</v>
      </c>
      <c r="Z100" s="19">
        <v>32220.64979287823</v>
      </c>
      <c r="AA100" s="19">
        <v>96826.636815176389</v>
      </c>
    </row>
    <row r="101" spans="1:27" x14ac:dyDescent="0.2">
      <c r="A101" s="18" t="s">
        <v>205</v>
      </c>
      <c r="B101" s="18" t="s">
        <v>206</v>
      </c>
      <c r="D101" s="19">
        <v>37642</v>
      </c>
      <c r="E101" s="20">
        <v>0</v>
      </c>
      <c r="F101" s="20">
        <v>37642</v>
      </c>
      <c r="G101" s="21">
        <v>2.6163694683389638E-2</v>
      </c>
      <c r="I101" s="21">
        <v>3.0311116211859668E-2</v>
      </c>
      <c r="J101" s="19">
        <v>40310</v>
      </c>
      <c r="K101" s="21">
        <v>7.0878274268104668E-2</v>
      </c>
      <c r="L101" s="21">
        <v>6.3446997252689874E-2</v>
      </c>
      <c r="M101" s="19">
        <v>40310</v>
      </c>
      <c r="N101" s="21">
        <v>7.0878274268104668E-2</v>
      </c>
      <c r="O101" s="21">
        <v>6.3446997252689874E-2</v>
      </c>
      <c r="P101" s="21">
        <v>2.4456787951226522E-2</v>
      </c>
      <c r="R101" s="110"/>
      <c r="S101" s="111"/>
      <c r="U101" s="19">
        <v>128917</v>
      </c>
      <c r="V101" s="19">
        <v>129818</v>
      </c>
      <c r="X101" s="19">
        <v>36682.256637050472</v>
      </c>
      <c r="Y101" s="19">
        <v>36789.896267856442</v>
      </c>
      <c r="Z101" s="19">
        <v>39347.68208292561</v>
      </c>
      <c r="AA101" s="19">
        <v>118244.16164954465</v>
      </c>
    </row>
    <row r="102" spans="1:27" ht="25.5" customHeight="1" x14ac:dyDescent="0.2">
      <c r="A102" s="22" t="s">
        <v>207</v>
      </c>
      <c r="B102" s="22" t="s">
        <v>208</v>
      </c>
      <c r="C102" s="54"/>
      <c r="D102" s="24">
        <v>349721</v>
      </c>
      <c r="E102" s="25">
        <v>0</v>
      </c>
      <c r="F102" s="25">
        <v>349721</v>
      </c>
      <c r="G102" s="26">
        <v>-3.2806735043630075E-3</v>
      </c>
      <c r="H102" s="23"/>
      <c r="I102" s="26">
        <v>8.1632469708825539E-4</v>
      </c>
      <c r="J102" s="24">
        <v>373837</v>
      </c>
      <c r="K102" s="26">
        <v>6.8957826381601306E-2</v>
      </c>
      <c r="L102" s="26">
        <v>6.329938022073911E-2</v>
      </c>
      <c r="M102" s="24">
        <v>373837</v>
      </c>
      <c r="N102" s="26">
        <v>6.8957826381601306E-2</v>
      </c>
      <c r="O102" s="26">
        <v>6.329938022073911E-2</v>
      </c>
      <c r="P102" s="26">
        <v>-5.0085451765955469E-3</v>
      </c>
      <c r="Q102" s="23"/>
      <c r="R102" s="109"/>
      <c r="S102" s="112"/>
      <c r="T102" s="23"/>
      <c r="U102" s="24">
        <v>1095018</v>
      </c>
      <c r="V102" s="24">
        <v>1100846</v>
      </c>
      <c r="W102" s="23"/>
      <c r="X102" s="24">
        <v>350872.09679136373</v>
      </c>
      <c r="Y102" s="24">
        <v>351295.30167056096</v>
      </c>
      <c r="Z102" s="24">
        <v>375718.80460656848</v>
      </c>
      <c r="AA102" s="24">
        <f>SUM(AA96:AA101)</f>
        <v>1129076.8023652162</v>
      </c>
    </row>
    <row r="103" spans="1:27" x14ac:dyDescent="0.2">
      <c r="A103" s="18" t="s">
        <v>209</v>
      </c>
      <c r="B103" s="18" t="s">
        <v>210</v>
      </c>
      <c r="D103" s="19">
        <v>93568</v>
      </c>
      <c r="E103" s="20">
        <v>0</v>
      </c>
      <c r="F103" s="20">
        <v>93568</v>
      </c>
      <c r="G103" s="21">
        <v>-2.2183723823149704E-2</v>
      </c>
      <c r="I103" s="21">
        <v>-1.8511347542438661E-2</v>
      </c>
      <c r="J103" s="19">
        <v>100065</v>
      </c>
      <c r="K103" s="21">
        <v>6.9436132010944007E-2</v>
      </c>
      <c r="L103" s="21">
        <v>6.3458318901044475E-2</v>
      </c>
      <c r="M103" s="19">
        <v>100065</v>
      </c>
      <c r="N103" s="21">
        <v>6.9436132010944007E-2</v>
      </c>
      <c r="O103" s="21">
        <v>6.3458318901044475E-2</v>
      </c>
      <c r="P103" s="21">
        <v>-2.4077872069579342E-2</v>
      </c>
      <c r="R103" s="110"/>
      <c r="S103" s="111"/>
      <c r="U103" s="19">
        <v>335015</v>
      </c>
      <c r="V103" s="19">
        <v>336898</v>
      </c>
      <c r="X103" s="19">
        <v>95690.777786845778</v>
      </c>
      <c r="Y103" s="19">
        <v>95868.612962351835</v>
      </c>
      <c r="Z103" s="19">
        <v>102533.79561359248</v>
      </c>
      <c r="AA103" s="19">
        <v>308125.46155891748</v>
      </c>
    </row>
    <row r="104" spans="1:27" x14ac:dyDescent="0.2">
      <c r="A104" s="18" t="s">
        <v>211</v>
      </c>
      <c r="B104" s="18" t="s">
        <v>212</v>
      </c>
      <c r="D104" s="19">
        <v>119339</v>
      </c>
      <c r="E104" s="20">
        <v>0</v>
      </c>
      <c r="F104" s="20">
        <v>119339</v>
      </c>
      <c r="G104" s="21">
        <v>-7.4347493310057411E-2</v>
      </c>
      <c r="I104" s="21">
        <v>-6.9255736560602243E-2</v>
      </c>
      <c r="J104" s="19">
        <v>127771</v>
      </c>
      <c r="K104" s="21">
        <v>7.0655862710429895E-2</v>
      </c>
      <c r="L104" s="21">
        <v>6.3458772496682858E-2</v>
      </c>
      <c r="M104" s="19">
        <v>127771</v>
      </c>
      <c r="N104" s="21">
        <v>7.0655862710429895E-2</v>
      </c>
      <c r="O104" s="21">
        <v>6.3458772496682858E-2</v>
      </c>
      <c r="P104" s="21">
        <v>-7.4534068946156218E-2</v>
      </c>
      <c r="R104" s="110"/>
      <c r="S104" s="111"/>
      <c r="U104" s="19">
        <v>412728</v>
      </c>
      <c r="V104" s="19">
        <v>415521</v>
      </c>
      <c r="X104" s="19">
        <v>128924.19038192471</v>
      </c>
      <c r="Y104" s="19">
        <v>129086.63133761189</v>
      </c>
      <c r="Z104" s="19">
        <v>138061.26807337467</v>
      </c>
      <c r="AA104" s="19">
        <v>414889.46833524451</v>
      </c>
    </row>
    <row r="105" spans="1:27" x14ac:dyDescent="0.2">
      <c r="A105" s="18" t="s">
        <v>213</v>
      </c>
      <c r="B105" s="18" t="s">
        <v>214</v>
      </c>
      <c r="D105" s="19">
        <v>106538</v>
      </c>
      <c r="E105" s="20">
        <v>0</v>
      </c>
      <c r="F105" s="20">
        <v>106538</v>
      </c>
      <c r="G105" s="21">
        <v>-4.2538499712423183E-2</v>
      </c>
      <c r="I105" s="21">
        <v>-3.7328843141069101E-2</v>
      </c>
      <c r="J105" s="19">
        <v>114214</v>
      </c>
      <c r="K105" s="21">
        <v>7.204940960033035E-2</v>
      </c>
      <c r="L105" s="21">
        <v>6.3455504235110149E-2</v>
      </c>
      <c r="M105" s="19">
        <v>114214</v>
      </c>
      <c r="N105" s="21">
        <v>7.204940960033035E-2</v>
      </c>
      <c r="O105" s="21">
        <v>6.3455504235110149E-2</v>
      </c>
      <c r="P105" s="21">
        <v>-4.279117747987482E-2</v>
      </c>
      <c r="R105" s="110"/>
      <c r="S105" s="111"/>
      <c r="U105" s="19">
        <v>399690</v>
      </c>
      <c r="V105" s="19">
        <v>402920</v>
      </c>
      <c r="X105" s="19">
        <v>111271.31479229291</v>
      </c>
      <c r="Y105" s="19">
        <v>111563.48144256652</v>
      </c>
      <c r="Z105" s="19">
        <v>119319.83629162451</v>
      </c>
      <c r="AA105" s="19">
        <v>358569.38105602941</v>
      </c>
    </row>
    <row r="106" spans="1:27" ht="25.5" customHeight="1" x14ac:dyDescent="0.2">
      <c r="A106" s="22" t="s">
        <v>215</v>
      </c>
      <c r="B106" s="22" t="s">
        <v>216</v>
      </c>
      <c r="C106" s="54"/>
      <c r="D106" s="24">
        <v>319445</v>
      </c>
      <c r="E106" s="25">
        <v>0</v>
      </c>
      <c r="F106" s="25">
        <v>319445</v>
      </c>
      <c r="G106" s="26">
        <v>-4.8948956224476925E-2</v>
      </c>
      <c r="H106" s="23"/>
      <c r="I106" s="26">
        <v>-4.4195516319629258E-2</v>
      </c>
      <c r="J106" s="24">
        <v>342050</v>
      </c>
      <c r="K106" s="26">
        <v>7.0763355194164879E-2</v>
      </c>
      <c r="L106" s="26">
        <v>6.3435846586437306E-2</v>
      </c>
      <c r="M106" s="24">
        <v>342050</v>
      </c>
      <c r="N106" s="26">
        <v>7.0763355194164879E-2</v>
      </c>
      <c r="O106" s="26">
        <v>6.3435846586437306E-2</v>
      </c>
      <c r="P106" s="26">
        <v>-4.9636455672311119E-2</v>
      </c>
      <c r="Q106" s="23"/>
      <c r="R106" s="109"/>
      <c r="S106" s="112"/>
      <c r="T106" s="23"/>
      <c r="U106" s="24">
        <v>1147433</v>
      </c>
      <c r="V106" s="24">
        <v>1155339</v>
      </c>
      <c r="W106" s="23"/>
      <c r="X106" s="24">
        <v>335886.28296106338</v>
      </c>
      <c r="Y106" s="24">
        <v>336518.72574253025</v>
      </c>
      <c r="Z106" s="24">
        <v>359914.89997859165</v>
      </c>
      <c r="AA106" s="24">
        <f>SUM(AA103:AA105)</f>
        <v>1081584.3109501915</v>
      </c>
    </row>
    <row r="107" spans="1:27" x14ac:dyDescent="0.2">
      <c r="A107" s="18" t="s">
        <v>217</v>
      </c>
      <c r="B107" s="18" t="s">
        <v>218</v>
      </c>
      <c r="D107" s="19">
        <v>91998</v>
      </c>
      <c r="E107" s="20">
        <v>0</v>
      </c>
      <c r="F107" s="20">
        <v>91998</v>
      </c>
      <c r="G107" s="21">
        <v>-4.8858342019984291E-2</v>
      </c>
      <c r="I107" s="21">
        <v>-4.4903630985223209E-2</v>
      </c>
      <c r="J107" s="19">
        <v>98095</v>
      </c>
      <c r="K107" s="21">
        <v>6.6273179851735975E-2</v>
      </c>
      <c r="L107" s="21">
        <v>6.3463754962260088E-2</v>
      </c>
      <c r="M107" s="19">
        <v>98095</v>
      </c>
      <c r="N107" s="21">
        <v>6.6273179851735975E-2</v>
      </c>
      <c r="O107" s="21">
        <v>6.3463754962260088E-2</v>
      </c>
      <c r="P107" s="21">
        <v>-5.0315616903788052E-2</v>
      </c>
      <c r="R107" s="110"/>
      <c r="S107" s="111"/>
      <c r="U107" s="19">
        <v>321186</v>
      </c>
      <c r="V107" s="19">
        <v>322035</v>
      </c>
      <c r="X107" s="19">
        <v>96723.762678401108</v>
      </c>
      <c r="Y107" s="19">
        <v>96577.728067205462</v>
      </c>
      <c r="Z107" s="19">
        <v>103292.21133465986</v>
      </c>
      <c r="AA107" s="19">
        <v>310404.58516600699</v>
      </c>
    </row>
    <row r="108" spans="1:27" x14ac:dyDescent="0.2">
      <c r="A108" s="18" t="s">
        <v>219</v>
      </c>
      <c r="B108" s="18" t="s">
        <v>220</v>
      </c>
      <c r="D108" s="19">
        <v>188278</v>
      </c>
      <c r="E108" s="20">
        <v>0</v>
      </c>
      <c r="F108" s="20">
        <v>188278</v>
      </c>
      <c r="G108" s="21">
        <v>-3.0515936766602469E-2</v>
      </c>
      <c r="I108" s="21">
        <v>-2.4947098876371587E-2</v>
      </c>
      <c r="J108" s="19">
        <v>201594</v>
      </c>
      <c r="K108" s="21">
        <v>7.0725204219292737E-2</v>
      </c>
      <c r="L108" s="21">
        <v>6.3457477287465869E-2</v>
      </c>
      <c r="M108" s="19">
        <v>201594</v>
      </c>
      <c r="N108" s="21">
        <v>7.0725204219292737E-2</v>
      </c>
      <c r="O108" s="21">
        <v>6.3457477287465869E-2</v>
      </c>
      <c r="P108" s="21">
        <v>-3.0477890237249117E-2</v>
      </c>
      <c r="R108" s="110"/>
      <c r="S108" s="111"/>
      <c r="U108" s="19">
        <v>579789</v>
      </c>
      <c r="V108" s="19">
        <v>583752</v>
      </c>
      <c r="X108" s="19">
        <v>194204.32696135325</v>
      </c>
      <c r="Y108" s="19">
        <v>194414.78713232398</v>
      </c>
      <c r="Z108" s="19">
        <v>207931.30756897491</v>
      </c>
      <c r="AA108" s="19">
        <v>624856.70928138623</v>
      </c>
    </row>
    <row r="109" spans="1:27" x14ac:dyDescent="0.2">
      <c r="A109" s="18" t="s">
        <v>221</v>
      </c>
      <c r="B109" s="18" t="s">
        <v>222</v>
      </c>
      <c r="D109" s="19">
        <v>85018</v>
      </c>
      <c r="E109" s="20">
        <v>0</v>
      </c>
      <c r="F109" s="20">
        <v>85018</v>
      </c>
      <c r="G109" s="21">
        <v>-4.4427104233447867E-2</v>
      </c>
      <c r="I109" s="21">
        <v>-3.8794366142822168E-2</v>
      </c>
      <c r="J109" s="19">
        <v>90935</v>
      </c>
      <c r="K109" s="21">
        <v>6.95970265120327E-2</v>
      </c>
      <c r="L109" s="21">
        <v>6.3460084767161584E-2</v>
      </c>
      <c r="M109" s="19">
        <v>90935</v>
      </c>
      <c r="N109" s="21">
        <v>6.95970265120327E-2</v>
      </c>
      <c r="O109" s="21">
        <v>6.3460084767161584E-2</v>
      </c>
      <c r="P109" s="21">
        <v>-4.4244268265545728E-2</v>
      </c>
      <c r="R109" s="110"/>
      <c r="S109" s="111"/>
      <c r="U109" s="19">
        <v>289359</v>
      </c>
      <c r="V109" s="19">
        <v>291029</v>
      </c>
      <c r="X109" s="19">
        <v>88970.711053707011</v>
      </c>
      <c r="Y109" s="19">
        <v>88959.753219878927</v>
      </c>
      <c r="Z109" s="19">
        <v>95144.603354850973</v>
      </c>
      <c r="AA109" s="19">
        <v>285920.11685625365</v>
      </c>
    </row>
    <row r="110" spans="1:27" x14ac:dyDescent="0.2">
      <c r="A110" s="18" t="s">
        <v>223</v>
      </c>
      <c r="B110" s="18" t="s">
        <v>224</v>
      </c>
      <c r="D110" s="19">
        <v>99881</v>
      </c>
      <c r="E110" s="20">
        <v>0</v>
      </c>
      <c r="F110" s="20">
        <v>99881</v>
      </c>
      <c r="G110" s="21">
        <v>3.7708117827815357E-2</v>
      </c>
      <c r="I110" s="21">
        <v>4.2639959199727517E-2</v>
      </c>
      <c r="J110" s="19">
        <v>106750</v>
      </c>
      <c r="K110" s="21">
        <v>6.8771838487800441E-2</v>
      </c>
      <c r="L110" s="21">
        <v>6.3459262021426932E-2</v>
      </c>
      <c r="M110" s="19">
        <v>106750</v>
      </c>
      <c r="N110" s="21">
        <v>6.8771838487800441E-2</v>
      </c>
      <c r="O110" s="21">
        <v>6.3459262021426932E-2</v>
      </c>
      <c r="P110" s="21">
        <v>3.6727533725062989E-2</v>
      </c>
      <c r="R110" s="110"/>
      <c r="S110" s="111"/>
      <c r="U110" s="19">
        <v>283758</v>
      </c>
      <c r="V110" s="19">
        <v>285176</v>
      </c>
      <c r="X110" s="19">
        <v>96251.535748873299</v>
      </c>
      <c r="Y110" s="19">
        <v>96274.807830404985</v>
      </c>
      <c r="Z110" s="19">
        <v>102968.23082959594</v>
      </c>
      <c r="AA110" s="19">
        <v>309430.98770907562</v>
      </c>
    </row>
    <row r="111" spans="1:27" ht="25.5" customHeight="1" x14ac:dyDescent="0.2">
      <c r="A111" s="22" t="s">
        <v>225</v>
      </c>
      <c r="B111" s="22" t="s">
        <v>226</v>
      </c>
      <c r="C111" s="54"/>
      <c r="D111" s="24">
        <v>465175</v>
      </c>
      <c r="E111" s="25">
        <v>0</v>
      </c>
      <c r="F111" s="25">
        <v>465175</v>
      </c>
      <c r="G111" s="26">
        <v>-2.3050149506014028E-2</v>
      </c>
      <c r="H111" s="23"/>
      <c r="I111" s="26">
        <v>-1.7973944474880321E-2</v>
      </c>
      <c r="J111" s="24">
        <v>497374</v>
      </c>
      <c r="K111" s="26">
        <v>6.9219111087225338E-2</v>
      </c>
      <c r="L111" s="26">
        <v>6.3520790528648785E-2</v>
      </c>
      <c r="M111" s="24">
        <v>497374</v>
      </c>
      <c r="N111" s="26">
        <v>6.9219111087225338E-2</v>
      </c>
      <c r="O111" s="26">
        <v>6.3520790528648785E-2</v>
      </c>
      <c r="P111" s="26">
        <v>-2.3486156084391974E-2</v>
      </c>
      <c r="Q111" s="23"/>
      <c r="R111" s="109"/>
      <c r="S111" s="112"/>
      <c r="T111" s="23"/>
      <c r="U111" s="24">
        <v>1474093</v>
      </c>
      <c r="V111" s="24">
        <v>1481991</v>
      </c>
      <c r="W111" s="23"/>
      <c r="X111" s="24">
        <v>476150.33644233469</v>
      </c>
      <c r="Y111" s="24">
        <v>476227.07624981343</v>
      </c>
      <c r="Z111" s="24">
        <v>509336.35308808164</v>
      </c>
      <c r="AA111" s="24">
        <f>SUM(AA107:AA110)</f>
        <v>1530612.3990127225</v>
      </c>
    </row>
    <row r="112" spans="1:27" x14ac:dyDescent="0.2">
      <c r="A112" s="18" t="s">
        <v>227</v>
      </c>
      <c r="B112" s="18" t="s">
        <v>228</v>
      </c>
      <c r="D112" s="19">
        <v>492284</v>
      </c>
      <c r="E112" s="20">
        <v>0</v>
      </c>
      <c r="F112" s="20">
        <v>492284</v>
      </c>
      <c r="G112" s="21">
        <v>4.394592818494214E-2</v>
      </c>
      <c r="I112" s="21">
        <v>4.9968822668995383E-2</v>
      </c>
      <c r="J112" s="19">
        <v>527098</v>
      </c>
      <c r="K112" s="21">
        <v>7.0719340868279357E-2</v>
      </c>
      <c r="L112" s="21">
        <v>6.345850651161733E-2</v>
      </c>
      <c r="M112" s="19">
        <v>527098</v>
      </c>
      <c r="N112" s="21">
        <v>7.0719340868279357E-2</v>
      </c>
      <c r="O112" s="21">
        <v>6.345850651161733E-2</v>
      </c>
      <c r="P112" s="21">
        <v>4.4014096225002852E-2</v>
      </c>
      <c r="R112" s="110"/>
      <c r="S112" s="111"/>
      <c r="U112" s="19">
        <v>1329445</v>
      </c>
      <c r="V112" s="19">
        <v>1338522</v>
      </c>
      <c r="X112" s="19">
        <v>471560.8219823321</v>
      </c>
      <c r="Y112" s="19">
        <v>472056.97099019488</v>
      </c>
      <c r="Z112" s="19">
        <v>504876.32485605963</v>
      </c>
      <c r="AA112" s="19">
        <v>1517209.5180471472</v>
      </c>
    </row>
    <row r="113" spans="1:27" ht="25.5" customHeight="1" x14ac:dyDescent="0.2">
      <c r="A113" s="22" t="s">
        <v>229</v>
      </c>
      <c r="B113" s="22" t="s">
        <v>230</v>
      </c>
      <c r="C113" s="54"/>
      <c r="D113" s="24">
        <v>492284</v>
      </c>
      <c r="E113" s="25">
        <v>0</v>
      </c>
      <c r="F113" s="25">
        <v>492284</v>
      </c>
      <c r="G113" s="26">
        <v>4.394592818494214E-2</v>
      </c>
      <c r="H113" s="23"/>
      <c r="I113" s="26">
        <v>4.9968822668995383E-2</v>
      </c>
      <c r="J113" s="24">
        <v>527098</v>
      </c>
      <c r="K113" s="26">
        <v>7.0719340868279357E-2</v>
      </c>
      <c r="L113" s="26">
        <v>6.345850651161733E-2</v>
      </c>
      <c r="M113" s="24">
        <v>527098</v>
      </c>
      <c r="N113" s="26">
        <v>7.0719340868279357E-2</v>
      </c>
      <c r="O113" s="26">
        <v>6.345850651161733E-2</v>
      </c>
      <c r="P113" s="26">
        <v>4.4014096225002852E-2</v>
      </c>
      <c r="Q113" s="23"/>
      <c r="R113" s="109"/>
      <c r="S113" s="112"/>
      <c r="T113" s="23"/>
      <c r="U113" s="24">
        <v>1329445</v>
      </c>
      <c r="V113" s="24">
        <v>1338522</v>
      </c>
      <c r="W113" s="23"/>
      <c r="X113" s="24">
        <v>471560.8219823321</v>
      </c>
      <c r="Y113" s="24">
        <v>472056.97099019488</v>
      </c>
      <c r="Z113" s="24">
        <v>504876.32485605963</v>
      </c>
      <c r="AA113" s="24">
        <f>AA112</f>
        <v>1517209.5180471472</v>
      </c>
    </row>
    <row r="114" spans="1:27" x14ac:dyDescent="0.2">
      <c r="A114" s="18" t="s">
        <v>231</v>
      </c>
      <c r="B114" s="18" t="s">
        <v>232</v>
      </c>
      <c r="D114" s="19">
        <v>167334</v>
      </c>
      <c r="E114" s="20">
        <v>0</v>
      </c>
      <c r="F114" s="20">
        <v>167334</v>
      </c>
      <c r="G114" s="21">
        <v>3.2271422873676681E-2</v>
      </c>
      <c r="I114" s="21">
        <v>4.3477001702454166E-2</v>
      </c>
      <c r="J114" s="19">
        <v>180051</v>
      </c>
      <c r="K114" s="21">
        <v>7.5997705188425524E-2</v>
      </c>
      <c r="L114" s="21">
        <v>6.3461610754742104E-2</v>
      </c>
      <c r="M114" s="19">
        <v>180051</v>
      </c>
      <c r="N114" s="21">
        <v>7.5997705188425524E-2</v>
      </c>
      <c r="O114" s="21">
        <v>6.3461610754742104E-2</v>
      </c>
      <c r="P114" s="21">
        <v>3.7562121201812682E-2</v>
      </c>
      <c r="R114" s="110"/>
      <c r="S114" s="111"/>
      <c r="U114" s="19">
        <v>528344</v>
      </c>
      <c r="V114" s="19">
        <v>534572</v>
      </c>
      <c r="X114" s="19">
        <v>162102.71474354024</v>
      </c>
      <c r="Y114" s="19">
        <v>162252.29145115378</v>
      </c>
      <c r="Z114" s="19">
        <v>173532.74210843988</v>
      </c>
      <c r="AA114" s="19">
        <v>521485.19361609744</v>
      </c>
    </row>
    <row r="115" spans="1:27" x14ac:dyDescent="0.2">
      <c r="A115" s="18" t="s">
        <v>233</v>
      </c>
      <c r="B115" s="18" t="s">
        <v>234</v>
      </c>
      <c r="D115" s="19">
        <v>84767</v>
      </c>
      <c r="E115" s="20">
        <v>0</v>
      </c>
      <c r="F115" s="20">
        <v>84767</v>
      </c>
      <c r="G115" s="21">
        <v>6.6699119892602132E-2</v>
      </c>
      <c r="I115" s="21">
        <v>7.1121619299703287E-2</v>
      </c>
      <c r="J115" s="19">
        <v>90498</v>
      </c>
      <c r="K115" s="21">
        <v>6.7608857220380569E-2</v>
      </c>
      <c r="L115" s="21">
        <v>6.3453262637657382E-2</v>
      </c>
      <c r="M115" s="19">
        <v>90498</v>
      </c>
      <c r="N115" s="21">
        <v>6.7608857220380569E-2</v>
      </c>
      <c r="O115" s="21">
        <v>6.3453262637657382E-2</v>
      </c>
      <c r="P115" s="21">
        <v>6.5041676522981096E-2</v>
      </c>
      <c r="R115" s="110"/>
      <c r="S115" s="111"/>
      <c r="U115" s="19">
        <v>289401</v>
      </c>
      <c r="V115" s="19">
        <v>290532</v>
      </c>
      <c r="X115" s="19">
        <v>79466.644735335067</v>
      </c>
      <c r="Y115" s="19">
        <v>79447.784034976561</v>
      </c>
      <c r="Z115" s="19">
        <v>84971.322714287482</v>
      </c>
      <c r="AA115" s="19">
        <v>255348.27686746384</v>
      </c>
    </row>
    <row r="116" spans="1:27" x14ac:dyDescent="0.2">
      <c r="A116" s="18" t="s">
        <v>235</v>
      </c>
      <c r="B116" s="18" t="s">
        <v>236</v>
      </c>
      <c r="D116" s="19">
        <v>60577</v>
      </c>
      <c r="E116" s="20">
        <v>0</v>
      </c>
      <c r="F116" s="20">
        <v>60577</v>
      </c>
      <c r="G116" s="21">
        <v>-1.8453577342285477E-2</v>
      </c>
      <c r="I116" s="21">
        <v>-1.4609727941290451E-2</v>
      </c>
      <c r="J116" s="19">
        <v>64667</v>
      </c>
      <c r="K116" s="21">
        <v>6.7517374581111733E-2</v>
      </c>
      <c r="L116" s="21">
        <v>6.3454247011640375E-2</v>
      </c>
      <c r="M116" s="19">
        <v>64667</v>
      </c>
      <c r="N116" s="21">
        <v>6.7517374581111733E-2</v>
      </c>
      <c r="O116" s="21">
        <v>6.3454247011640375E-2</v>
      </c>
      <c r="P116" s="21">
        <v>-2.0202132125427541E-2</v>
      </c>
      <c r="R116" s="110"/>
      <c r="S116" s="111"/>
      <c r="U116" s="19">
        <v>193057</v>
      </c>
      <c r="V116" s="19">
        <v>193794</v>
      </c>
      <c r="X116" s="19">
        <v>61715.878741605324</v>
      </c>
      <c r="Y116" s="19">
        <v>61710.01234790044</v>
      </c>
      <c r="Z116" s="19">
        <v>66000.347745478313</v>
      </c>
      <c r="AA116" s="19">
        <v>198338.38677701948</v>
      </c>
    </row>
    <row r="117" spans="1:27" ht="25.5" customHeight="1" x14ac:dyDescent="0.2">
      <c r="A117" s="22" t="s">
        <v>237</v>
      </c>
      <c r="B117" s="22" t="s">
        <v>238</v>
      </c>
      <c r="C117" s="54"/>
      <c r="D117" s="24">
        <v>312678</v>
      </c>
      <c r="E117" s="25">
        <v>0</v>
      </c>
      <c r="F117" s="25">
        <v>312678</v>
      </c>
      <c r="G117" s="26">
        <v>3.0970059191245847E-2</v>
      </c>
      <c r="H117" s="23"/>
      <c r="I117" s="26">
        <v>3.8800589278949582E-2</v>
      </c>
      <c r="J117" s="24">
        <v>335216</v>
      </c>
      <c r="K117" s="26">
        <v>7.2080542922751123E-2</v>
      </c>
      <c r="L117" s="26">
        <v>6.3561324010096509E-2</v>
      </c>
      <c r="M117" s="24">
        <v>335216</v>
      </c>
      <c r="N117" s="26">
        <v>7.2080542922751123E-2</v>
      </c>
      <c r="O117" s="26">
        <v>6.3561324010096509E-2</v>
      </c>
      <c r="P117" s="26">
        <v>3.3009065568693652E-2</v>
      </c>
      <c r="Q117" s="23"/>
      <c r="R117" s="109"/>
      <c r="S117" s="112"/>
      <c r="T117" s="23"/>
      <c r="U117" s="24">
        <v>1010802</v>
      </c>
      <c r="V117" s="24">
        <v>1018898</v>
      </c>
      <c r="W117" s="23"/>
      <c r="X117" s="24">
        <v>303285.23822048062</v>
      </c>
      <c r="Y117" s="24">
        <v>303410.0878340308</v>
      </c>
      <c r="Z117" s="24">
        <v>324504.41256820568</v>
      </c>
      <c r="AA117" s="24">
        <f>SUM(AA114:AA116)</f>
        <v>975171.85726058076</v>
      </c>
    </row>
    <row r="118" spans="1:27" x14ac:dyDescent="0.2">
      <c r="A118" s="18" t="s">
        <v>239</v>
      </c>
      <c r="B118" s="18" t="s">
        <v>240</v>
      </c>
      <c r="D118" s="19">
        <v>52140</v>
      </c>
      <c r="E118" s="20">
        <v>0</v>
      </c>
      <c r="F118" s="20">
        <v>52140</v>
      </c>
      <c r="G118" s="21">
        <v>-2.9979069619575305E-2</v>
      </c>
      <c r="I118" s="21">
        <v>-2.7381579571143067E-2</v>
      </c>
      <c r="J118" s="19">
        <v>55698</v>
      </c>
      <c r="K118" s="21">
        <v>6.8239355581127814E-2</v>
      </c>
      <c r="L118" s="21">
        <v>6.3452775486117385E-2</v>
      </c>
      <c r="M118" s="19">
        <v>55698</v>
      </c>
      <c r="N118" s="21">
        <v>6.8239355581127814E-2</v>
      </c>
      <c r="O118" s="21">
        <v>6.3452775486117385E-2</v>
      </c>
      <c r="P118" s="21">
        <v>-3.2902837618315806E-2</v>
      </c>
      <c r="R118" s="110"/>
      <c r="S118" s="111"/>
      <c r="U118" s="19">
        <v>189233</v>
      </c>
      <c r="V118" s="19">
        <v>190085</v>
      </c>
      <c r="X118" s="19">
        <v>53751.417486993436</v>
      </c>
      <c r="Y118" s="19">
        <v>53849.156069630248</v>
      </c>
      <c r="Z118" s="19">
        <v>57592.972212669643</v>
      </c>
      <c r="AA118" s="19">
        <v>173073.28807426154</v>
      </c>
    </row>
    <row r="119" spans="1:27" x14ac:dyDescent="0.2">
      <c r="A119" s="18" t="s">
        <v>241</v>
      </c>
      <c r="B119" s="18" t="s">
        <v>242</v>
      </c>
      <c r="D119" s="19">
        <v>53481</v>
      </c>
      <c r="E119" s="20">
        <v>0</v>
      </c>
      <c r="F119" s="20">
        <v>53481</v>
      </c>
      <c r="G119" s="21">
        <v>1.1406345000376517E-2</v>
      </c>
      <c r="I119" s="21">
        <v>1.4123753118306936E-2</v>
      </c>
      <c r="J119" s="19">
        <v>57081</v>
      </c>
      <c r="K119" s="21">
        <v>6.731362539967467E-2</v>
      </c>
      <c r="L119" s="21">
        <v>6.3457221326720603E-2</v>
      </c>
      <c r="M119" s="19">
        <v>57081</v>
      </c>
      <c r="N119" s="21">
        <v>6.731362539967467E-2</v>
      </c>
      <c r="O119" s="21">
        <v>6.3457221326720603E-2</v>
      </c>
      <c r="P119" s="21">
        <v>8.3710975099422491E-3</v>
      </c>
      <c r="R119" s="110"/>
      <c r="S119" s="111"/>
      <c r="U119" s="19">
        <v>179143</v>
      </c>
      <c r="V119" s="19">
        <v>179793</v>
      </c>
      <c r="X119" s="19">
        <v>52877.85692107764</v>
      </c>
      <c r="Y119" s="19">
        <v>52927.404017187764</v>
      </c>
      <c r="Z119" s="19">
        <v>56607.136143583492</v>
      </c>
      <c r="AA119" s="19">
        <v>170110.74102340086</v>
      </c>
    </row>
    <row r="120" spans="1:27" x14ac:dyDescent="0.2">
      <c r="A120" s="18" t="s">
        <v>243</v>
      </c>
      <c r="B120" s="18" t="s">
        <v>244</v>
      </c>
      <c r="D120" s="19">
        <v>90594</v>
      </c>
      <c r="E120" s="20">
        <v>0</v>
      </c>
      <c r="F120" s="20">
        <v>90594</v>
      </c>
      <c r="G120" s="21">
        <v>-1.8185542558196377E-2</v>
      </c>
      <c r="I120" s="21">
        <v>-1.4810871964013428E-2</v>
      </c>
      <c r="J120" s="19">
        <v>96898</v>
      </c>
      <c r="K120" s="21">
        <v>6.9585182241649557E-2</v>
      </c>
      <c r="L120" s="21">
        <v>6.3458580491556837E-2</v>
      </c>
      <c r="M120" s="19">
        <v>96898</v>
      </c>
      <c r="N120" s="21">
        <v>6.9585182241649557E-2</v>
      </c>
      <c r="O120" s="21">
        <v>6.3458580491556837E-2</v>
      </c>
      <c r="P120" s="21">
        <v>-2.0398142818903731E-2</v>
      </c>
      <c r="R120" s="110"/>
      <c r="S120" s="111"/>
      <c r="U120" s="19">
        <v>315466</v>
      </c>
      <c r="V120" s="19">
        <v>317284</v>
      </c>
      <c r="X120" s="19">
        <v>92272.016686380783</v>
      </c>
      <c r="Y120" s="19">
        <v>92485.707442372644</v>
      </c>
      <c r="Z120" s="19">
        <v>98915.696504326595</v>
      </c>
      <c r="AA120" s="19">
        <v>297252.67126244021</v>
      </c>
    </row>
    <row r="121" spans="1:27" x14ac:dyDescent="0.2">
      <c r="A121" s="18" t="s">
        <v>245</v>
      </c>
      <c r="B121" s="18" t="s">
        <v>246</v>
      </c>
      <c r="D121" s="19">
        <v>31541</v>
      </c>
      <c r="E121" s="20">
        <v>0</v>
      </c>
      <c r="F121" s="20">
        <v>31541</v>
      </c>
      <c r="G121" s="21">
        <v>-7.1379964678460972E-2</v>
      </c>
      <c r="I121" s="21">
        <v>-6.8336170326611101E-2</v>
      </c>
      <c r="J121" s="19">
        <v>33659</v>
      </c>
      <c r="K121" s="21">
        <v>6.7150692749120111E-2</v>
      </c>
      <c r="L121" s="21">
        <v>6.3469982329047658E-2</v>
      </c>
      <c r="M121" s="19">
        <v>33659</v>
      </c>
      <c r="N121" s="21">
        <v>6.7150692749120111E-2</v>
      </c>
      <c r="O121" s="21">
        <v>6.3469982329047658E-2</v>
      </c>
      <c r="P121" s="21">
        <v>-7.3609952753807661E-2</v>
      </c>
      <c r="R121" s="110"/>
      <c r="S121" s="111"/>
      <c r="U121" s="19">
        <v>117143</v>
      </c>
      <c r="V121" s="19">
        <v>117549</v>
      </c>
      <c r="X121" s="19">
        <v>33965.452822777814</v>
      </c>
      <c r="Y121" s="19">
        <v>33971.6575908054</v>
      </c>
      <c r="Z121" s="19">
        <v>36333.507791945187</v>
      </c>
      <c r="AA121" s="19">
        <v>109186.23261190894</v>
      </c>
    </row>
    <row r="122" spans="1:27" ht="25.5" customHeight="1" x14ac:dyDescent="0.2">
      <c r="A122" s="22" t="s">
        <v>247</v>
      </c>
      <c r="B122" s="22" t="s">
        <v>248</v>
      </c>
      <c r="C122" s="54"/>
      <c r="D122" s="24">
        <v>227756</v>
      </c>
      <c r="E122" s="25">
        <v>0</v>
      </c>
      <c r="F122" s="25">
        <v>227756</v>
      </c>
      <c r="G122" s="26">
        <v>-2.1947075100797742E-2</v>
      </c>
      <c r="H122" s="23"/>
      <c r="I122" s="26">
        <v>-1.8946506371794403E-2</v>
      </c>
      <c r="J122" s="24">
        <v>243336</v>
      </c>
      <c r="K122" s="26">
        <v>6.8406540332636601E-2</v>
      </c>
      <c r="L122" s="26">
        <v>6.3461948092253362E-2</v>
      </c>
      <c r="M122" s="24">
        <v>243336</v>
      </c>
      <c r="N122" s="26">
        <v>6.8406540332636601E-2</v>
      </c>
      <c r="O122" s="26">
        <v>6.3461948092253362E-2</v>
      </c>
      <c r="P122" s="26">
        <v>-2.4507233904631165E-2</v>
      </c>
      <c r="Q122" s="23"/>
      <c r="R122" s="109"/>
      <c r="S122" s="112"/>
      <c r="T122" s="23"/>
      <c r="U122" s="24">
        <v>800986</v>
      </c>
      <c r="V122" s="24">
        <v>804710</v>
      </c>
      <c r="W122" s="23"/>
      <c r="X122" s="24">
        <v>232866.74391722967</v>
      </c>
      <c r="Y122" s="24">
        <v>233233.92511999604</v>
      </c>
      <c r="Z122" s="24">
        <v>249449.31265252491</v>
      </c>
      <c r="AA122" s="24">
        <f>SUM(AA118:AA121)</f>
        <v>749622.93297201151</v>
      </c>
    </row>
    <row r="123" spans="1:27" x14ac:dyDescent="0.2">
      <c r="A123" s="18" t="s">
        <v>249</v>
      </c>
      <c r="B123" s="18" t="s">
        <v>250</v>
      </c>
      <c r="D123" s="19">
        <v>19887</v>
      </c>
      <c r="E123" s="20">
        <v>0</v>
      </c>
      <c r="F123" s="20">
        <v>19887</v>
      </c>
      <c r="G123" s="21">
        <v>-5.3400723357452162E-2</v>
      </c>
      <c r="I123" s="21">
        <v>-4.5019672035673475E-2</v>
      </c>
      <c r="J123" s="19">
        <v>21462</v>
      </c>
      <c r="K123" s="21">
        <v>7.9197465681098311E-2</v>
      </c>
      <c r="L123" s="21">
        <v>6.3472551132412791E-2</v>
      </c>
      <c r="M123" s="19">
        <v>21462</v>
      </c>
      <c r="N123" s="21">
        <v>7.9197465681098311E-2</v>
      </c>
      <c r="O123" s="21">
        <v>6.3472551132412791E-2</v>
      </c>
      <c r="P123" s="21">
        <v>-5.042314629721445E-2</v>
      </c>
      <c r="R123" s="110"/>
      <c r="S123" s="111"/>
      <c r="U123" s="19">
        <v>81145</v>
      </c>
      <c r="V123" s="19">
        <v>82345</v>
      </c>
      <c r="X123" s="19">
        <v>21008.889918589779</v>
      </c>
      <c r="Y123" s="19">
        <v>21132.431995710318</v>
      </c>
      <c r="Z123" s="19">
        <v>22601.646108275439</v>
      </c>
      <c r="AA123" s="19">
        <v>67920.460736171895</v>
      </c>
    </row>
    <row r="124" spans="1:27" x14ac:dyDescent="0.2">
      <c r="A124" s="18" t="s">
        <v>251</v>
      </c>
      <c r="B124" s="18" t="s">
        <v>252</v>
      </c>
      <c r="D124" s="19">
        <v>199372</v>
      </c>
      <c r="E124" s="20">
        <v>0</v>
      </c>
      <c r="F124" s="20">
        <v>199372</v>
      </c>
      <c r="G124" s="21">
        <v>-3.0696750698063435E-2</v>
      </c>
      <c r="I124" s="21">
        <v>-2.606969919812252E-2</v>
      </c>
      <c r="J124" s="19">
        <v>213468</v>
      </c>
      <c r="K124" s="21">
        <v>7.0702004293481613E-2</v>
      </c>
      <c r="L124" s="21">
        <v>6.3460379885031726E-2</v>
      </c>
      <c r="M124" s="19">
        <v>213468</v>
      </c>
      <c r="N124" s="21">
        <v>7.0702004293481613E-2</v>
      </c>
      <c r="O124" s="21">
        <v>6.3460379885031726E-2</v>
      </c>
      <c r="P124" s="21">
        <v>-3.159147967056708E-2</v>
      </c>
      <c r="R124" s="110"/>
      <c r="S124" s="111"/>
      <c r="U124" s="19">
        <v>695931</v>
      </c>
      <c r="V124" s="19">
        <v>700670</v>
      </c>
      <c r="X124" s="19">
        <v>205685.88843953819</v>
      </c>
      <c r="Y124" s="19">
        <v>206102.65618842372</v>
      </c>
      <c r="Z124" s="19">
        <v>220431.76564305995</v>
      </c>
      <c r="AA124" s="19">
        <v>662421.97633041709</v>
      </c>
    </row>
    <row r="125" spans="1:27" ht="25.5" customHeight="1" x14ac:dyDescent="0.2">
      <c r="A125" s="22" t="s">
        <v>253</v>
      </c>
      <c r="B125" s="22" t="s">
        <v>254</v>
      </c>
      <c r="C125" s="54"/>
      <c r="D125" s="24">
        <v>219259</v>
      </c>
      <c r="E125" s="25">
        <v>0</v>
      </c>
      <c r="F125" s="25">
        <v>219259</v>
      </c>
      <c r="G125" s="26">
        <v>-3.2800836490292196E-2</v>
      </c>
      <c r="H125" s="23"/>
      <c r="I125" s="26">
        <v>-2.7726388261626655E-2</v>
      </c>
      <c r="J125" s="24">
        <v>234930</v>
      </c>
      <c r="K125" s="26">
        <v>7.147255072767833E-2</v>
      </c>
      <c r="L125" s="26">
        <v>6.3345963176546061E-2</v>
      </c>
      <c r="M125" s="24">
        <v>234930</v>
      </c>
      <c r="N125" s="26">
        <v>7.147255072767833E-2</v>
      </c>
      <c r="O125" s="26">
        <v>6.3345963176546061E-2</v>
      </c>
      <c r="P125" s="26">
        <v>-3.3342788931533973E-2</v>
      </c>
      <c r="Q125" s="23"/>
      <c r="R125" s="109"/>
      <c r="S125" s="112"/>
      <c r="T125" s="23"/>
      <c r="U125" s="24">
        <v>777076</v>
      </c>
      <c r="V125" s="24">
        <v>783015</v>
      </c>
      <c r="W125" s="23"/>
      <c r="X125" s="24">
        <v>226694.77835812798</v>
      </c>
      <c r="Y125" s="24">
        <v>227235.08818413405</v>
      </c>
      <c r="Z125" s="24">
        <v>243033.41175133537</v>
      </c>
      <c r="AA125" s="24">
        <f>SUM(AA123:AA124)</f>
        <v>730342.43706658902</v>
      </c>
    </row>
    <row r="126" spans="1:27" ht="25.5" customHeight="1" x14ac:dyDescent="0.2">
      <c r="A126" s="22" t="s">
        <v>255</v>
      </c>
      <c r="B126" s="22" t="s">
        <v>256</v>
      </c>
      <c r="C126" s="54"/>
      <c r="D126" s="24">
        <v>3404044</v>
      </c>
      <c r="E126" s="25">
        <v>0</v>
      </c>
      <c r="F126" s="25">
        <v>3404044</v>
      </c>
      <c r="G126" s="26">
        <v>-9.1857493973864779E-3</v>
      </c>
      <c r="H126" s="23"/>
      <c r="I126" s="26">
        <v>-4.7592811953067748E-3</v>
      </c>
      <c r="J126" s="24">
        <v>3640301</v>
      </c>
      <c r="K126" s="26">
        <v>6.9404802053087522E-2</v>
      </c>
      <c r="L126" s="26">
        <v>6.3471859629999461E-2</v>
      </c>
      <c r="M126" s="24">
        <v>3640301</v>
      </c>
      <c r="N126" s="26">
        <v>6.9404802053087522E-2</v>
      </c>
      <c r="O126" s="26">
        <v>6.3471859629999461E-2</v>
      </c>
      <c r="P126" s="26">
        <v>-1.0391200467316675E-2</v>
      </c>
      <c r="Q126" s="23"/>
      <c r="R126" s="109"/>
      <c r="S126" s="112"/>
      <c r="T126" s="23"/>
      <c r="U126" s="24">
        <v>11149530</v>
      </c>
      <c r="V126" s="24">
        <v>11211732</v>
      </c>
      <c r="W126" s="23"/>
      <c r="X126" s="24">
        <v>3435602.5843690271</v>
      </c>
      <c r="Y126" s="24">
        <v>3439403.7160966177</v>
      </c>
      <c r="Z126" s="24">
        <v>3678525.2937514666</v>
      </c>
      <c r="AA126" s="24">
        <f>AA125+AA122+AA117+AA113+AA111+AA106+AA102+AA95+AA90+AA88+AA85</f>
        <v>11054377.70259494</v>
      </c>
    </row>
    <row r="127" spans="1:27" x14ac:dyDescent="0.2">
      <c r="A127" s="18" t="s">
        <v>257</v>
      </c>
      <c r="B127" s="18" t="s">
        <v>258</v>
      </c>
      <c r="D127" s="19">
        <v>266928</v>
      </c>
      <c r="E127" s="20">
        <v>0</v>
      </c>
      <c r="F127" s="20">
        <v>266928</v>
      </c>
      <c r="G127" s="21">
        <v>-1.556772052967148E-2</v>
      </c>
      <c r="I127" s="21">
        <v>-1.2267544967227928E-2</v>
      </c>
      <c r="J127" s="19">
        <v>285268</v>
      </c>
      <c r="K127" s="21">
        <v>6.87076664868429E-2</v>
      </c>
      <c r="L127" s="21">
        <v>6.3459031334713423E-2</v>
      </c>
      <c r="M127" s="19">
        <v>285268</v>
      </c>
      <c r="N127" s="21">
        <v>6.87076664868429E-2</v>
      </c>
      <c r="O127" s="21">
        <v>6.3459031334713423E-2</v>
      </c>
      <c r="P127" s="21">
        <v>-1.7868823344267315E-2</v>
      </c>
      <c r="R127" s="110"/>
      <c r="S127" s="111"/>
      <c r="U127" s="19">
        <v>978624</v>
      </c>
      <c r="V127" s="19">
        <v>983454</v>
      </c>
      <c r="X127" s="19">
        <v>271149.17457158148</v>
      </c>
      <c r="Y127" s="19">
        <v>271576.98928092897</v>
      </c>
      <c r="Z127" s="19">
        <v>290458.14528703759</v>
      </c>
      <c r="AA127" s="19">
        <v>872859.03681352909</v>
      </c>
    </row>
    <row r="128" spans="1:27" ht="25.5" customHeight="1" x14ac:dyDescent="0.2">
      <c r="A128" s="22" t="s">
        <v>259</v>
      </c>
      <c r="B128" s="22" t="s">
        <v>260</v>
      </c>
      <c r="C128" s="54"/>
      <c r="D128" s="24">
        <v>266928</v>
      </c>
      <c r="E128" s="25">
        <v>0</v>
      </c>
      <c r="F128" s="25">
        <v>266928</v>
      </c>
      <c r="G128" s="26">
        <v>-1.556772052967148E-2</v>
      </c>
      <c r="H128" s="23"/>
      <c r="I128" s="26">
        <v>-1.2267544967227928E-2</v>
      </c>
      <c r="J128" s="24">
        <v>285268</v>
      </c>
      <c r="K128" s="26">
        <v>6.87076664868429E-2</v>
      </c>
      <c r="L128" s="26">
        <v>6.3459031334713423E-2</v>
      </c>
      <c r="M128" s="24">
        <v>285268</v>
      </c>
      <c r="N128" s="26">
        <v>6.87076664868429E-2</v>
      </c>
      <c r="O128" s="26">
        <v>6.3459031334713423E-2</v>
      </c>
      <c r="P128" s="26">
        <v>-1.7868823344267315E-2</v>
      </c>
      <c r="Q128" s="23"/>
      <c r="R128" s="109"/>
      <c r="S128" s="112"/>
      <c r="T128" s="23"/>
      <c r="U128" s="24">
        <v>978624</v>
      </c>
      <c r="V128" s="24">
        <v>983454</v>
      </c>
      <c r="W128" s="23"/>
      <c r="X128" s="24">
        <v>271149.17457158148</v>
      </c>
      <c r="Y128" s="24">
        <v>271576.98928092897</v>
      </c>
      <c r="Z128" s="24">
        <v>290458.14528703759</v>
      </c>
      <c r="AA128" s="24">
        <f>AA127</f>
        <v>872859.03681352909</v>
      </c>
    </row>
    <row r="129" spans="1:27" x14ac:dyDescent="0.2">
      <c r="A129" s="18" t="s">
        <v>261</v>
      </c>
      <c r="B129" s="18" t="s">
        <v>262</v>
      </c>
      <c r="D129" s="19">
        <v>67344</v>
      </c>
      <c r="E129" s="20">
        <v>0</v>
      </c>
      <c r="F129" s="20">
        <v>67344</v>
      </c>
      <c r="G129" s="21">
        <v>-6.6772576655750315E-2</v>
      </c>
      <c r="I129" s="21">
        <v>-6.443919698038536E-2</v>
      </c>
      <c r="J129" s="19">
        <v>71846</v>
      </c>
      <c r="K129" s="21">
        <v>6.6850795913518724E-2</v>
      </c>
      <c r="L129" s="21">
        <v>6.3460445007075483E-2</v>
      </c>
      <c r="M129" s="19">
        <v>71846</v>
      </c>
      <c r="N129" s="21">
        <v>6.6850795913518724E-2</v>
      </c>
      <c r="O129" s="21">
        <v>6.3460445007075483E-2</v>
      </c>
      <c r="P129" s="21">
        <v>-6.9743381364558599E-2</v>
      </c>
      <c r="R129" s="110"/>
      <c r="S129" s="111"/>
      <c r="U129" s="19">
        <v>241371</v>
      </c>
      <c r="V129" s="19">
        <v>242141</v>
      </c>
      <c r="X129" s="19">
        <v>72162.474350218588</v>
      </c>
      <c r="Y129" s="19">
        <v>72211.97694914919</v>
      </c>
      <c r="Z129" s="19">
        <v>77232.452380062838</v>
      </c>
      <c r="AA129" s="19">
        <v>232092.11065019105</v>
      </c>
    </row>
    <row r="130" spans="1:27" x14ac:dyDescent="0.2">
      <c r="A130" s="18" t="s">
        <v>263</v>
      </c>
      <c r="B130" s="18" t="s">
        <v>264</v>
      </c>
      <c r="D130" s="19">
        <v>53677</v>
      </c>
      <c r="E130" s="20">
        <v>0</v>
      </c>
      <c r="F130" s="20">
        <v>53677</v>
      </c>
      <c r="G130" s="21">
        <v>-2.4218217872947978E-2</v>
      </c>
      <c r="I130" s="21">
        <v>-2.1214423061930443E-2</v>
      </c>
      <c r="J130" s="19">
        <v>57325</v>
      </c>
      <c r="K130" s="21">
        <v>6.7962069415205661E-2</v>
      </c>
      <c r="L130" s="21">
        <v>6.3450271575826278E-2</v>
      </c>
      <c r="M130" s="19">
        <v>57325</v>
      </c>
      <c r="N130" s="21">
        <v>6.7962069415205661E-2</v>
      </c>
      <c r="O130" s="21">
        <v>6.3450271575826278E-2</v>
      </c>
      <c r="P130" s="21">
        <v>-2.6772981653365502E-2</v>
      </c>
      <c r="R130" s="110"/>
      <c r="S130" s="111"/>
      <c r="U130" s="19">
        <v>175180</v>
      </c>
      <c r="V130" s="19">
        <v>175923</v>
      </c>
      <c r="X130" s="19">
        <v>55009.225405902245</v>
      </c>
      <c r="Y130" s="19">
        <v>55073.073712889076</v>
      </c>
      <c r="Z130" s="19">
        <v>58901.981674724266</v>
      </c>
      <c r="AA130" s="19">
        <v>177007.0071204245</v>
      </c>
    </row>
    <row r="131" spans="1:27" x14ac:dyDescent="0.2">
      <c r="A131" s="18" t="s">
        <v>265</v>
      </c>
      <c r="B131" s="18" t="s">
        <v>266</v>
      </c>
      <c r="D131" s="19">
        <v>61695</v>
      </c>
      <c r="E131" s="20">
        <v>0</v>
      </c>
      <c r="F131" s="20">
        <v>61695</v>
      </c>
      <c r="G131" s="21">
        <v>-4.4846827071732931E-2</v>
      </c>
      <c r="I131" s="21">
        <v>-4.160141617811508E-2</v>
      </c>
      <c r="J131" s="19">
        <v>65867</v>
      </c>
      <c r="K131" s="21">
        <v>6.762298403436251E-2</v>
      </c>
      <c r="L131" s="21">
        <v>6.3452366430331253E-2</v>
      </c>
      <c r="M131" s="19">
        <v>65867</v>
      </c>
      <c r="N131" s="21">
        <v>6.762298403436251E-2</v>
      </c>
      <c r="O131" s="21">
        <v>6.3452366430331253E-2</v>
      </c>
      <c r="P131" s="21">
        <v>-4.7042319105172092E-2</v>
      </c>
      <c r="R131" s="110"/>
      <c r="S131" s="111"/>
      <c r="U131" s="19">
        <v>238142</v>
      </c>
      <c r="V131" s="19">
        <v>239076</v>
      </c>
      <c r="X131" s="19">
        <v>64591.734340219118</v>
      </c>
      <c r="Y131" s="19">
        <v>64625.464564199567</v>
      </c>
      <c r="Z131" s="19">
        <v>69118.494263198387</v>
      </c>
      <c r="AA131" s="19">
        <v>207708.76392175729</v>
      </c>
    </row>
    <row r="132" spans="1:27" x14ac:dyDescent="0.2">
      <c r="A132" s="18" t="s">
        <v>267</v>
      </c>
      <c r="B132" s="18" t="s">
        <v>268</v>
      </c>
      <c r="D132" s="19">
        <v>63624</v>
      </c>
      <c r="E132" s="20">
        <v>0</v>
      </c>
      <c r="F132" s="20">
        <v>63624</v>
      </c>
      <c r="G132" s="21">
        <v>-1.5881119081356587E-2</v>
      </c>
      <c r="I132" s="21">
        <v>-1.0650955600459366E-2</v>
      </c>
      <c r="J132" s="19">
        <v>68285</v>
      </c>
      <c r="K132" s="21">
        <v>7.3258518797937988E-2</v>
      </c>
      <c r="L132" s="21">
        <v>6.3454854178769393E-2</v>
      </c>
      <c r="M132" s="19">
        <v>68285</v>
      </c>
      <c r="N132" s="21">
        <v>7.3258518797937988E-2</v>
      </c>
      <c r="O132" s="21">
        <v>6.3454854178769393E-2</v>
      </c>
      <c r="P132" s="21">
        <v>-1.6265265428825115E-2</v>
      </c>
      <c r="R132" s="110"/>
      <c r="S132" s="111"/>
      <c r="U132" s="19">
        <v>232384</v>
      </c>
      <c r="V132" s="19">
        <v>234527</v>
      </c>
      <c r="X132" s="19">
        <v>64650.725876338271</v>
      </c>
      <c r="Y132" s="19">
        <v>64901.796322260809</v>
      </c>
      <c r="Z132" s="19">
        <v>69414.037748465271</v>
      </c>
      <c r="AA132" s="19">
        <v>208596.90497089757</v>
      </c>
    </row>
    <row r="133" spans="1:27" x14ac:dyDescent="0.2">
      <c r="A133" s="18" t="s">
        <v>269</v>
      </c>
      <c r="B133" s="18" t="s">
        <v>270</v>
      </c>
      <c r="D133" s="19">
        <v>46144</v>
      </c>
      <c r="E133" s="20">
        <v>0</v>
      </c>
      <c r="F133" s="20">
        <v>46144</v>
      </c>
      <c r="G133" s="21">
        <v>-0.13950608004137954</v>
      </c>
      <c r="I133" s="21">
        <v>-0.13612238778613905</v>
      </c>
      <c r="J133" s="19">
        <v>49322</v>
      </c>
      <c r="K133" s="21">
        <v>6.887135922330101E-2</v>
      </c>
      <c r="L133" s="21">
        <v>6.3452322238355396E-2</v>
      </c>
      <c r="M133" s="19">
        <v>49322</v>
      </c>
      <c r="N133" s="21">
        <v>6.887135922330101E-2</v>
      </c>
      <c r="O133" s="21">
        <v>6.3452322238355396E-2</v>
      </c>
      <c r="P133" s="21">
        <v>-0.14102672353757861</v>
      </c>
      <c r="R133" s="110"/>
      <c r="S133" s="111"/>
      <c r="U133" s="19">
        <v>177702</v>
      </c>
      <c r="V133" s="19">
        <v>178607</v>
      </c>
      <c r="X133" s="19">
        <v>53625.015737727677</v>
      </c>
      <c r="Y133" s="19">
        <v>53687.160605460376</v>
      </c>
      <c r="Z133" s="19">
        <v>57419.71415353776</v>
      </c>
      <c r="AA133" s="19">
        <v>172552.62833354541</v>
      </c>
    </row>
    <row r="134" spans="1:27" ht="25.5" customHeight="1" x14ac:dyDescent="0.2">
      <c r="A134" s="22" t="s">
        <v>271</v>
      </c>
      <c r="B134" s="22" t="s">
        <v>272</v>
      </c>
      <c r="C134" s="54"/>
      <c r="D134" s="24">
        <v>292484</v>
      </c>
      <c r="E134" s="25">
        <v>0</v>
      </c>
      <c r="F134" s="25">
        <v>292484</v>
      </c>
      <c r="G134" s="26">
        <v>-5.6622443503086317E-2</v>
      </c>
      <c r="H134" s="23"/>
      <c r="I134" s="26">
        <v>-5.3160159825991316E-2</v>
      </c>
      <c r="J134" s="24">
        <v>312645</v>
      </c>
      <c r="K134" s="26">
        <v>6.8930266270975427E-2</v>
      </c>
      <c r="L134" s="26">
        <v>6.3442708652152735E-2</v>
      </c>
      <c r="M134" s="24">
        <v>312645</v>
      </c>
      <c r="N134" s="26">
        <v>6.8930266270975427E-2</v>
      </c>
      <c r="O134" s="26">
        <v>6.3442708652152735E-2</v>
      </c>
      <c r="P134" s="26">
        <v>-5.8543992812688295E-2</v>
      </c>
      <c r="Q134" s="23"/>
      <c r="R134" s="109"/>
      <c r="S134" s="112"/>
      <c r="T134" s="23"/>
      <c r="U134" s="24">
        <v>1064779</v>
      </c>
      <c r="V134" s="24">
        <v>1070273</v>
      </c>
      <c r="W134" s="23"/>
      <c r="X134" s="24">
        <v>310039.17571040592</v>
      </c>
      <c r="Y134" s="24">
        <v>310499.47215395898</v>
      </c>
      <c r="Z134" s="24">
        <v>332086.68021998851</v>
      </c>
      <c r="AA134" s="24">
        <f>SUM(AA129:AA133)</f>
        <v>997957.41499681585</v>
      </c>
    </row>
    <row r="135" spans="1:27" x14ac:dyDescent="0.2">
      <c r="A135" s="18" t="s">
        <v>273</v>
      </c>
      <c r="B135" s="18" t="s">
        <v>274</v>
      </c>
      <c r="D135" s="19">
        <v>111934</v>
      </c>
      <c r="E135" s="20">
        <v>0</v>
      </c>
      <c r="F135" s="20">
        <v>111934</v>
      </c>
      <c r="G135" s="21">
        <v>-2.6280811923248271E-3</v>
      </c>
      <c r="I135" s="21">
        <v>7.4940154371461176E-4</v>
      </c>
      <c r="J135" s="19">
        <v>119640</v>
      </c>
      <c r="K135" s="21">
        <v>6.8844140296960621E-2</v>
      </c>
      <c r="L135" s="21">
        <v>6.345899084551232E-2</v>
      </c>
      <c r="M135" s="19">
        <v>119640</v>
      </c>
      <c r="N135" s="21">
        <v>6.8844140296960621E-2</v>
      </c>
      <c r="O135" s="21">
        <v>6.345899084551232E-2</v>
      </c>
      <c r="P135" s="21">
        <v>-4.9257318144723117E-3</v>
      </c>
      <c r="R135" s="110"/>
      <c r="S135" s="111"/>
      <c r="U135" s="19">
        <v>411777</v>
      </c>
      <c r="V135" s="19">
        <v>413862</v>
      </c>
      <c r="X135" s="19">
        <v>112228.94678427819</v>
      </c>
      <c r="Y135" s="19">
        <v>112416.56685237066</v>
      </c>
      <c r="Z135" s="19">
        <v>120232.23172895231</v>
      </c>
      <c r="AA135" s="19">
        <v>361311.23083900585</v>
      </c>
    </row>
    <row r="136" spans="1:27" x14ac:dyDescent="0.2">
      <c r="A136" s="18" t="s">
        <v>275</v>
      </c>
      <c r="B136" s="18" t="s">
        <v>276</v>
      </c>
      <c r="D136" s="19">
        <v>104536</v>
      </c>
      <c r="E136" s="20">
        <v>0</v>
      </c>
      <c r="F136" s="20">
        <v>104536</v>
      </c>
      <c r="G136" s="21">
        <v>-1.8565714791454746E-2</v>
      </c>
      <c r="I136" s="21">
        <v>-9.7432931184430194E-3</v>
      </c>
      <c r="J136" s="19">
        <v>112239</v>
      </c>
      <c r="K136" s="21">
        <v>7.3687533481288758E-2</v>
      </c>
      <c r="L136" s="21">
        <v>6.3458949217603644E-2</v>
      </c>
      <c r="M136" s="19">
        <v>112239</v>
      </c>
      <c r="N136" s="21">
        <v>7.3687533481288758E-2</v>
      </c>
      <c r="O136" s="21">
        <v>6.3458949217603644E-2</v>
      </c>
      <c r="P136" s="21">
        <v>-1.535896216933319E-2</v>
      </c>
      <c r="R136" s="110"/>
      <c r="S136" s="111"/>
      <c r="U136" s="19">
        <v>359003</v>
      </c>
      <c r="V136" s="19">
        <v>362456</v>
      </c>
      <c r="X136" s="19">
        <v>106513.49924848725</v>
      </c>
      <c r="Y136" s="19">
        <v>106579.88955972224</v>
      </c>
      <c r="Z136" s="19">
        <v>113989.76448034482</v>
      </c>
      <c r="AA136" s="19">
        <v>342551.92235214997</v>
      </c>
    </row>
    <row r="137" spans="1:27" x14ac:dyDescent="0.2">
      <c r="A137" s="18" t="s">
        <v>277</v>
      </c>
      <c r="B137" s="18" t="s">
        <v>278</v>
      </c>
      <c r="D137" s="19">
        <v>72361</v>
      </c>
      <c r="E137" s="20">
        <v>0</v>
      </c>
      <c r="F137" s="20">
        <v>72361</v>
      </c>
      <c r="G137" s="21">
        <v>-1.9710934901240207E-2</v>
      </c>
      <c r="I137" s="21">
        <v>-1.5417519322869166E-2</v>
      </c>
      <c r="J137" s="19">
        <v>77404</v>
      </c>
      <c r="K137" s="21">
        <v>6.9692237531266743E-2</v>
      </c>
      <c r="L137" s="21">
        <v>6.3460850849694106E-2</v>
      </c>
      <c r="M137" s="19">
        <v>77404</v>
      </c>
      <c r="N137" s="21">
        <v>6.9692237531266743E-2</v>
      </c>
      <c r="O137" s="21">
        <v>6.3460850849694106E-2</v>
      </c>
      <c r="P137" s="21">
        <v>-2.0999259672261794E-2</v>
      </c>
      <c r="R137" s="110"/>
      <c r="S137" s="111"/>
      <c r="U137" s="19">
        <v>253729</v>
      </c>
      <c r="V137" s="19">
        <v>255216</v>
      </c>
      <c r="X137" s="19">
        <v>73815.982016192283</v>
      </c>
      <c r="Y137" s="19">
        <v>73924.737928747927</v>
      </c>
      <c r="Z137" s="19">
        <v>79064.291589899731</v>
      </c>
      <c r="AA137" s="19">
        <v>237596.99124741231</v>
      </c>
    </row>
    <row r="138" spans="1:27" ht="25.5" customHeight="1" x14ac:dyDescent="0.2">
      <c r="A138" s="22" t="s">
        <v>279</v>
      </c>
      <c r="B138" s="22" t="s">
        <v>280</v>
      </c>
      <c r="C138" s="54"/>
      <c r="D138" s="24">
        <v>288831</v>
      </c>
      <c r="E138" s="25">
        <v>0</v>
      </c>
      <c r="F138" s="25">
        <v>288831</v>
      </c>
      <c r="G138" s="26">
        <v>-1.2740798731438185E-2</v>
      </c>
      <c r="H138" s="23"/>
      <c r="I138" s="26">
        <v>-7.2023980965321144E-3</v>
      </c>
      <c r="J138" s="24">
        <v>309283</v>
      </c>
      <c r="K138" s="26">
        <v>7.0809573764589073E-2</v>
      </c>
      <c r="L138" s="26">
        <v>6.3517238134012111E-2</v>
      </c>
      <c r="M138" s="24">
        <v>309283</v>
      </c>
      <c r="N138" s="26">
        <v>7.0809573764589073E-2</v>
      </c>
      <c r="O138" s="26">
        <v>6.3517238134012111E-2</v>
      </c>
      <c r="P138" s="26">
        <v>-1.2778369035298387E-2</v>
      </c>
      <c r="Q138" s="23"/>
      <c r="R138" s="109"/>
      <c r="S138" s="112"/>
      <c r="T138" s="23"/>
      <c r="U138" s="24">
        <v>1024508</v>
      </c>
      <c r="V138" s="24">
        <v>1031533</v>
      </c>
      <c r="W138" s="23"/>
      <c r="X138" s="24">
        <v>292558.42804895772</v>
      </c>
      <c r="Y138" s="24">
        <v>292921.1943408408</v>
      </c>
      <c r="Z138" s="24">
        <v>313286.28779919684</v>
      </c>
      <c r="AA138" s="24">
        <f>SUM(AA135:AA137)</f>
        <v>941460.14443856804</v>
      </c>
    </row>
    <row r="139" spans="1:27" x14ac:dyDescent="0.2">
      <c r="A139" s="18" t="s">
        <v>281</v>
      </c>
      <c r="B139" s="18" t="s">
        <v>282</v>
      </c>
      <c r="D139" s="19">
        <v>138995</v>
      </c>
      <c r="E139" s="20">
        <v>0</v>
      </c>
      <c r="F139" s="20">
        <v>138995</v>
      </c>
      <c r="G139" s="21">
        <v>5.8988877771719572E-3</v>
      </c>
      <c r="I139" s="21">
        <v>1.5791069274549763E-2</v>
      </c>
      <c r="J139" s="19">
        <v>149537</v>
      </c>
      <c r="K139" s="21">
        <v>7.5844454836504926E-2</v>
      </c>
      <c r="L139" s="21">
        <v>6.346134957916294E-2</v>
      </c>
      <c r="M139" s="19">
        <v>149537</v>
      </c>
      <c r="N139" s="21">
        <v>7.5844454836504926E-2</v>
      </c>
      <c r="O139" s="21">
        <v>6.346134957916294E-2</v>
      </c>
      <c r="P139" s="21">
        <v>1.003287660015717E-2</v>
      </c>
      <c r="R139" s="110"/>
      <c r="S139" s="111"/>
      <c r="U139" s="19">
        <v>492200</v>
      </c>
      <c r="V139" s="19">
        <v>497931</v>
      </c>
      <c r="X139" s="19">
        <v>138179.89232213004</v>
      </c>
      <c r="Y139" s="19">
        <v>138427.55967799071</v>
      </c>
      <c r="Z139" s="19">
        <v>148051.61640218311</v>
      </c>
      <c r="AA139" s="19">
        <v>444911.57637803297</v>
      </c>
    </row>
    <row r="140" spans="1:27" x14ac:dyDescent="0.2">
      <c r="A140" s="18" t="s">
        <v>283</v>
      </c>
      <c r="B140" s="18" t="s">
        <v>284</v>
      </c>
      <c r="D140" s="19">
        <v>72063</v>
      </c>
      <c r="E140" s="20">
        <v>0</v>
      </c>
      <c r="F140" s="20">
        <v>72063</v>
      </c>
      <c r="G140" s="21">
        <v>-4.2048410597902652E-2</v>
      </c>
      <c r="I140" s="21">
        <v>-3.2592778785809684E-2</v>
      </c>
      <c r="J140" s="19">
        <v>77217</v>
      </c>
      <c r="K140" s="21">
        <v>7.1520752674743004E-2</v>
      </c>
      <c r="L140" s="21">
        <v>6.3459774438221928E-2</v>
      </c>
      <c r="M140" s="19">
        <v>77217</v>
      </c>
      <c r="N140" s="21">
        <v>7.1520752674743004E-2</v>
      </c>
      <c r="O140" s="21">
        <v>6.3459774438221928E-2</v>
      </c>
      <c r="P140" s="21">
        <v>-3.8078123744543557E-2</v>
      </c>
      <c r="R140" s="110"/>
      <c r="S140" s="111"/>
      <c r="U140" s="19">
        <v>238103</v>
      </c>
      <c r="V140" s="19">
        <v>239908</v>
      </c>
      <c r="X140" s="19">
        <v>75226.13960584157</v>
      </c>
      <c r="Y140" s="19">
        <v>75055.501729591779</v>
      </c>
      <c r="Z140" s="19">
        <v>80273.670768969576</v>
      </c>
      <c r="AA140" s="19">
        <v>241231.3102104493</v>
      </c>
    </row>
    <row r="141" spans="1:27" x14ac:dyDescent="0.2">
      <c r="A141" s="18" t="s">
        <v>285</v>
      </c>
      <c r="B141" s="18" t="s">
        <v>286</v>
      </c>
      <c r="D141" s="19">
        <v>82041</v>
      </c>
      <c r="E141" s="20">
        <v>0</v>
      </c>
      <c r="F141" s="20">
        <v>82041</v>
      </c>
      <c r="G141" s="21">
        <v>-2.8604252536397867E-2</v>
      </c>
      <c r="I141" s="21">
        <v>-2.2646626635228428E-2</v>
      </c>
      <c r="J141" s="19">
        <v>88058</v>
      </c>
      <c r="K141" s="21">
        <v>7.3341378091442033E-2</v>
      </c>
      <c r="L141" s="21">
        <v>6.3460522515217832E-2</v>
      </c>
      <c r="M141" s="19">
        <v>88058</v>
      </c>
      <c r="N141" s="21">
        <v>7.3341378091442033E-2</v>
      </c>
      <c r="O141" s="21">
        <v>6.3460522515217832E-2</v>
      </c>
      <c r="P141" s="21">
        <v>-2.8187684169568294E-2</v>
      </c>
      <c r="R141" s="110"/>
      <c r="S141" s="111"/>
      <c r="U141" s="19">
        <v>300122</v>
      </c>
      <c r="V141" s="19">
        <v>302910</v>
      </c>
      <c r="X141" s="19">
        <v>84456.824331603377</v>
      </c>
      <c r="Y141" s="19">
        <v>84721.927606087556</v>
      </c>
      <c r="Z141" s="19">
        <v>90612.146569425604</v>
      </c>
      <c r="AA141" s="19">
        <v>272299.58003083349</v>
      </c>
    </row>
    <row r="142" spans="1:27" ht="25.5" customHeight="1" x14ac:dyDescent="0.2">
      <c r="A142" s="22" t="s">
        <v>287</v>
      </c>
      <c r="B142" s="22" t="s">
        <v>288</v>
      </c>
      <c r="C142" s="54"/>
      <c r="D142" s="24">
        <v>293099</v>
      </c>
      <c r="E142" s="25">
        <v>0</v>
      </c>
      <c r="F142" s="25">
        <v>293099</v>
      </c>
      <c r="G142" s="26">
        <v>-1.5993455241104293E-2</v>
      </c>
      <c r="H142" s="23"/>
      <c r="I142" s="26">
        <v>-7.2742612852843003E-3</v>
      </c>
      <c r="J142" s="24">
        <v>314812</v>
      </c>
      <c r="K142" s="26">
        <v>7.4080771343471019E-2</v>
      </c>
      <c r="L142" s="26">
        <v>6.3425551984468864E-2</v>
      </c>
      <c r="M142" s="24">
        <v>314812</v>
      </c>
      <c r="N142" s="26">
        <v>7.4080771343471019E-2</v>
      </c>
      <c r="O142" s="26">
        <v>6.3425551984468864E-2</v>
      </c>
      <c r="P142" s="26">
        <v>-1.2934931131144412E-2</v>
      </c>
      <c r="Q142" s="23"/>
      <c r="R142" s="109"/>
      <c r="S142" s="112"/>
      <c r="T142" s="23"/>
      <c r="U142" s="24">
        <v>1030425</v>
      </c>
      <c r="V142" s="24">
        <v>1040749</v>
      </c>
      <c r="W142" s="23"/>
      <c r="X142" s="24">
        <v>297862.856259575</v>
      </c>
      <c r="Y142" s="24">
        <v>298204.98901367001</v>
      </c>
      <c r="Z142" s="24">
        <v>318937.4337405783</v>
      </c>
      <c r="AA142" s="24">
        <f>SUM(AA139:AA141)</f>
        <v>958442.46661931579</v>
      </c>
    </row>
    <row r="143" spans="1:27" x14ac:dyDescent="0.2">
      <c r="A143" s="18" t="s">
        <v>289</v>
      </c>
      <c r="B143" s="18" t="s">
        <v>290</v>
      </c>
      <c r="D143" s="19">
        <v>175517</v>
      </c>
      <c r="E143" s="20">
        <v>0</v>
      </c>
      <c r="F143" s="20">
        <v>175517</v>
      </c>
      <c r="G143" s="21">
        <v>2.1235897042503948E-2</v>
      </c>
      <c r="I143" s="21">
        <v>3.1372387543354696E-2</v>
      </c>
      <c r="J143" s="19">
        <v>188135</v>
      </c>
      <c r="K143" s="21">
        <v>7.1890472147997153E-2</v>
      </c>
      <c r="L143" s="21">
        <v>6.3459005233519772E-2</v>
      </c>
      <c r="M143" s="19">
        <v>188135</v>
      </c>
      <c r="N143" s="21">
        <v>7.1890472147997153E-2</v>
      </c>
      <c r="O143" s="21">
        <v>6.3459005233519772E-2</v>
      </c>
      <c r="P143" s="21">
        <v>2.5523608671170317E-2</v>
      </c>
      <c r="R143" s="110"/>
      <c r="S143" s="111"/>
      <c r="U143" s="19">
        <v>608245</v>
      </c>
      <c r="V143" s="19">
        <v>613067</v>
      </c>
      <c r="X143" s="19">
        <v>171867.24488269232</v>
      </c>
      <c r="Y143" s="19">
        <v>171527.3367558117</v>
      </c>
      <c r="Z143" s="19">
        <v>183452.62694027813</v>
      </c>
      <c r="AA143" s="19">
        <v>551295.55101221311</v>
      </c>
    </row>
    <row r="144" spans="1:27" x14ac:dyDescent="0.2">
      <c r="A144" s="18" t="s">
        <v>291</v>
      </c>
      <c r="B144" s="18" t="s">
        <v>292</v>
      </c>
      <c r="D144" s="19">
        <v>204042</v>
      </c>
      <c r="E144" s="20">
        <v>0</v>
      </c>
      <c r="F144" s="20">
        <v>204042</v>
      </c>
      <c r="G144" s="21">
        <v>1.4304888689607775E-2</v>
      </c>
      <c r="I144" s="21">
        <v>2.4969324759882561E-2</v>
      </c>
      <c r="J144" s="19">
        <v>218636</v>
      </c>
      <c r="K144" s="21">
        <v>7.1524490055968837E-2</v>
      </c>
      <c r="L144" s="21">
        <v>6.3459170065721437E-2</v>
      </c>
      <c r="M144" s="19">
        <v>218636</v>
      </c>
      <c r="N144" s="21">
        <v>7.1524490055968837E-2</v>
      </c>
      <c r="O144" s="21">
        <v>6.3459170065721437E-2</v>
      </c>
      <c r="P144" s="21">
        <v>1.9157014790752491E-2</v>
      </c>
      <c r="R144" s="110"/>
      <c r="S144" s="111"/>
      <c r="U144" s="19">
        <v>656279</v>
      </c>
      <c r="V144" s="19">
        <v>661257</v>
      </c>
      <c r="X144" s="19">
        <v>201164.36613413569</v>
      </c>
      <c r="Y144" s="19">
        <v>200581.08893531957</v>
      </c>
      <c r="Z144" s="19">
        <v>214526.31618778495</v>
      </c>
      <c r="AA144" s="19">
        <v>644675.44380199246</v>
      </c>
    </row>
    <row r="145" spans="1:27" x14ac:dyDescent="0.2">
      <c r="A145" s="18" t="s">
        <v>293</v>
      </c>
      <c r="B145" s="18" t="s">
        <v>294</v>
      </c>
      <c r="D145" s="19">
        <v>98113</v>
      </c>
      <c r="E145" s="20">
        <v>0</v>
      </c>
      <c r="F145" s="20">
        <v>98113</v>
      </c>
      <c r="G145" s="21">
        <v>3.6255604230514438E-2</v>
      </c>
      <c r="I145" s="21">
        <v>4.6357080634336745E-2</v>
      </c>
      <c r="J145" s="19">
        <v>105225</v>
      </c>
      <c r="K145" s="21">
        <v>7.2487845647365878E-2</v>
      </c>
      <c r="L145" s="21">
        <v>6.3460039239086719E-2</v>
      </c>
      <c r="M145" s="19">
        <v>105225</v>
      </c>
      <c r="N145" s="21">
        <v>7.2487845647365878E-2</v>
      </c>
      <c r="O145" s="21">
        <v>6.3460039239086719E-2</v>
      </c>
      <c r="P145" s="21">
        <v>4.042433712147786E-2</v>
      </c>
      <c r="R145" s="110"/>
      <c r="S145" s="111"/>
      <c r="U145" s="19">
        <v>318751</v>
      </c>
      <c r="V145" s="19">
        <v>321457</v>
      </c>
      <c r="X145" s="19">
        <v>94680.308216866179</v>
      </c>
      <c r="Y145" s="19">
        <v>94562.259646358871</v>
      </c>
      <c r="Z145" s="19">
        <v>101136.61920973899</v>
      </c>
      <c r="AA145" s="19">
        <v>303926.79104506091</v>
      </c>
    </row>
    <row r="146" spans="1:27" ht="25.5" customHeight="1" x14ac:dyDescent="0.2">
      <c r="A146" s="22" t="s">
        <v>295</v>
      </c>
      <c r="B146" s="22" t="s">
        <v>296</v>
      </c>
      <c r="C146" s="54"/>
      <c r="D146" s="24">
        <v>477672</v>
      </c>
      <c r="E146" s="25">
        <v>0</v>
      </c>
      <c r="F146" s="25">
        <v>477672</v>
      </c>
      <c r="G146" s="26">
        <v>2.129533235463521E-2</v>
      </c>
      <c r="H146" s="23"/>
      <c r="I146" s="26">
        <v>3.1658761963320403E-2</v>
      </c>
      <c r="J146" s="24">
        <v>511996</v>
      </c>
      <c r="K146" s="26">
        <v>7.1856839002495398E-2</v>
      </c>
      <c r="L146" s="26">
        <v>6.3457102622217931E-2</v>
      </c>
      <c r="M146" s="24">
        <v>511996</v>
      </c>
      <c r="N146" s="26">
        <v>7.1856839002495398E-2</v>
      </c>
      <c r="O146" s="26">
        <v>6.3457102622217931E-2</v>
      </c>
      <c r="P146" s="26">
        <v>2.5806523847638374E-2</v>
      </c>
      <c r="Q146" s="23"/>
      <c r="R146" s="109"/>
      <c r="S146" s="112"/>
      <c r="T146" s="23"/>
      <c r="U146" s="24">
        <v>1583275</v>
      </c>
      <c r="V146" s="24">
        <v>1595781</v>
      </c>
      <c r="W146" s="23"/>
      <c r="X146" s="24">
        <v>467711.91923369415</v>
      </c>
      <c r="Y146" s="24">
        <v>466670.68533749017</v>
      </c>
      <c r="Z146" s="24">
        <v>499115.56233780208</v>
      </c>
      <c r="AA146" s="24">
        <f>SUM(AA143:AA145)</f>
        <v>1499897.7858592663</v>
      </c>
    </row>
    <row r="147" spans="1:27" x14ac:dyDescent="0.2">
      <c r="A147" s="18" t="s">
        <v>297</v>
      </c>
      <c r="B147" s="18" t="s">
        <v>298</v>
      </c>
      <c r="D147" s="19">
        <v>88431</v>
      </c>
      <c r="E147" s="20">
        <v>0</v>
      </c>
      <c r="F147" s="20">
        <v>88431</v>
      </c>
      <c r="G147" s="21">
        <v>-1.5924136579297699E-2</v>
      </c>
      <c r="I147" s="21">
        <v>-5.6285941143465745E-3</v>
      </c>
      <c r="J147" s="19">
        <v>94853</v>
      </c>
      <c r="K147" s="21">
        <v>7.2621591975664535E-2</v>
      </c>
      <c r="L147" s="21">
        <v>6.3455070640977551E-2</v>
      </c>
      <c r="M147" s="19">
        <v>94853</v>
      </c>
      <c r="N147" s="21">
        <v>7.2621591975664535E-2</v>
      </c>
      <c r="O147" s="21">
        <v>6.3455070640977551E-2</v>
      </c>
      <c r="P147" s="21">
        <v>-1.1271203343389713E-2</v>
      </c>
      <c r="R147" s="110"/>
      <c r="S147" s="111"/>
      <c r="U147" s="19">
        <v>283904</v>
      </c>
      <c r="V147" s="19">
        <v>286351</v>
      </c>
      <c r="X147" s="19">
        <v>89861.974352880614</v>
      </c>
      <c r="Y147" s="19">
        <v>89698.111114978063</v>
      </c>
      <c r="Z147" s="19">
        <v>95934.294945940419</v>
      </c>
      <c r="AA147" s="19">
        <v>288293.22793185076</v>
      </c>
    </row>
    <row r="148" spans="1:27" x14ac:dyDescent="0.2">
      <c r="A148" s="18" t="s">
        <v>299</v>
      </c>
      <c r="B148" s="18" t="s">
        <v>300</v>
      </c>
      <c r="D148" s="19">
        <v>52397</v>
      </c>
      <c r="E148" s="20">
        <v>0</v>
      </c>
      <c r="F148" s="20">
        <v>52397</v>
      </c>
      <c r="G148" s="21">
        <v>2.8617772254386331E-2</v>
      </c>
      <c r="I148" s="21">
        <v>3.7280218940532572E-2</v>
      </c>
      <c r="J148" s="19">
        <v>56018</v>
      </c>
      <c r="K148" s="21">
        <v>6.910700994331731E-2</v>
      </c>
      <c r="L148" s="21">
        <v>6.345949564963127E-2</v>
      </c>
      <c r="M148" s="19">
        <v>56018</v>
      </c>
      <c r="N148" s="21">
        <v>6.910700994331731E-2</v>
      </c>
      <c r="O148" s="21">
        <v>6.345949564963127E-2</v>
      </c>
      <c r="P148" s="21">
        <v>3.1398413154796634E-2</v>
      </c>
      <c r="R148" s="110"/>
      <c r="S148" s="111"/>
      <c r="U148" s="19">
        <v>187123</v>
      </c>
      <c r="V148" s="19">
        <v>188117</v>
      </c>
      <c r="X148" s="19">
        <v>50939.23264145368</v>
      </c>
      <c r="Y148" s="19">
        <v>50782.087549282849</v>
      </c>
      <c r="Z148" s="19">
        <v>54312.668398097077</v>
      </c>
      <c r="AA148" s="19">
        <v>163215.610214293</v>
      </c>
    </row>
    <row r="149" spans="1:27" x14ac:dyDescent="0.2">
      <c r="A149" s="18" t="s">
        <v>301</v>
      </c>
      <c r="B149" s="18" t="s">
        <v>302</v>
      </c>
      <c r="D149" s="19">
        <v>111968</v>
      </c>
      <c r="E149" s="20">
        <v>0</v>
      </c>
      <c r="F149" s="20">
        <v>111968</v>
      </c>
      <c r="G149" s="21">
        <v>-7.0990386873710509E-3</v>
      </c>
      <c r="I149" s="21">
        <v>-6.7502749664605233E-5</v>
      </c>
      <c r="J149" s="19">
        <v>119725</v>
      </c>
      <c r="K149" s="21">
        <v>6.927872249214051E-2</v>
      </c>
      <c r="L149" s="21">
        <v>6.3456185390688757E-2</v>
      </c>
      <c r="M149" s="19">
        <v>119725</v>
      </c>
      <c r="N149" s="21">
        <v>6.927872249214051E-2</v>
      </c>
      <c r="O149" s="21">
        <v>6.3456185390688757E-2</v>
      </c>
      <c r="P149" s="21">
        <v>-5.7406264485988512E-3</v>
      </c>
      <c r="R149" s="110"/>
      <c r="S149" s="111"/>
      <c r="U149" s="19">
        <v>395723</v>
      </c>
      <c r="V149" s="19">
        <v>397889</v>
      </c>
      <c r="X149" s="19">
        <v>112768.54828700815</v>
      </c>
      <c r="Y149" s="19">
        <v>112588.63689649307</v>
      </c>
      <c r="Z149" s="19">
        <v>120416.2647945209</v>
      </c>
      <c r="AA149" s="19">
        <v>361864.27067266346</v>
      </c>
    </row>
    <row r="150" spans="1:27" x14ac:dyDescent="0.2">
      <c r="A150" s="18" t="s">
        <v>303</v>
      </c>
      <c r="B150" s="18" t="s">
        <v>304</v>
      </c>
      <c r="D150" s="19">
        <v>55878</v>
      </c>
      <c r="E150" s="20">
        <v>0</v>
      </c>
      <c r="F150" s="20">
        <v>55878</v>
      </c>
      <c r="G150" s="21">
        <v>-2.6100109462661059E-2</v>
      </c>
      <c r="I150" s="21">
        <v>-1.8490894992811535E-2</v>
      </c>
      <c r="J150" s="19">
        <v>59844</v>
      </c>
      <c r="K150" s="21">
        <v>7.097605497691406E-2</v>
      </c>
      <c r="L150" s="21">
        <v>6.3466481197768987E-2</v>
      </c>
      <c r="M150" s="19">
        <v>59844</v>
      </c>
      <c r="N150" s="21">
        <v>7.097605497691406E-2</v>
      </c>
      <c r="O150" s="21">
        <v>6.3466481197768987E-2</v>
      </c>
      <c r="P150" s="21">
        <v>-2.4050044925200575E-2</v>
      </c>
      <c r="R150" s="110"/>
      <c r="S150" s="111"/>
      <c r="U150" s="19">
        <v>191003</v>
      </c>
      <c r="V150" s="19">
        <v>192352</v>
      </c>
      <c r="X150" s="19">
        <v>57375.507013528775</v>
      </c>
      <c r="Y150" s="19">
        <v>57332.710649333363</v>
      </c>
      <c r="Z150" s="19">
        <v>61318.717920749732</v>
      </c>
      <c r="AA150" s="19">
        <v>184269.56837465792</v>
      </c>
    </row>
    <row r="151" spans="1:27" x14ac:dyDescent="0.2">
      <c r="A151" s="18" t="s">
        <v>305</v>
      </c>
      <c r="B151" s="18" t="s">
        <v>306</v>
      </c>
      <c r="D151" s="19">
        <v>51466</v>
      </c>
      <c r="E151" s="20">
        <v>0</v>
      </c>
      <c r="F151" s="20">
        <v>51466</v>
      </c>
      <c r="G151" s="21">
        <v>-2.0938017902622952E-2</v>
      </c>
      <c r="I151" s="21">
        <v>-1.032834856761633E-2</v>
      </c>
      <c r="J151" s="19">
        <v>55339</v>
      </c>
      <c r="K151" s="21">
        <v>7.5253565460692506E-2</v>
      </c>
      <c r="L151" s="21">
        <v>6.3461879612777272E-2</v>
      </c>
      <c r="M151" s="19">
        <v>55339</v>
      </c>
      <c r="N151" s="21">
        <v>7.5253565460692506E-2</v>
      </c>
      <c r="O151" s="21">
        <v>6.3461879612777272E-2</v>
      </c>
      <c r="P151" s="21">
        <v>-1.5937988207489928E-2</v>
      </c>
      <c r="R151" s="110"/>
      <c r="S151" s="111"/>
      <c r="U151" s="19">
        <v>180605</v>
      </c>
      <c r="V151" s="19">
        <v>182607</v>
      </c>
      <c r="X151" s="19">
        <v>52566.641276120165</v>
      </c>
      <c r="Y151" s="19">
        <v>52579.717652894331</v>
      </c>
      <c r="Z151" s="19">
        <v>56235.277184613296</v>
      </c>
      <c r="AA151" s="19">
        <v>168993.26348653767</v>
      </c>
    </row>
    <row r="152" spans="1:27" ht="25.5" customHeight="1" x14ac:dyDescent="0.2">
      <c r="A152" s="22" t="s">
        <v>307</v>
      </c>
      <c r="B152" s="22" t="s">
        <v>308</v>
      </c>
      <c r="C152" s="54"/>
      <c r="D152" s="24">
        <v>360140</v>
      </c>
      <c r="E152" s="25">
        <v>0</v>
      </c>
      <c r="F152" s="25">
        <v>360140</v>
      </c>
      <c r="G152" s="26">
        <v>-9.2759096411071384E-3</v>
      </c>
      <c r="H152" s="23"/>
      <c r="I152" s="26">
        <v>-6.4980697947969457E-4</v>
      </c>
      <c r="J152" s="24">
        <v>385779</v>
      </c>
      <c r="K152" s="26">
        <v>7.1191758760482005E-2</v>
      </c>
      <c r="L152" s="26">
        <v>6.3497990996070008E-2</v>
      </c>
      <c r="M152" s="24">
        <v>385779</v>
      </c>
      <c r="N152" s="26">
        <v>7.1191758760482005E-2</v>
      </c>
      <c r="O152" s="26">
        <v>6.3497990996070008E-2</v>
      </c>
      <c r="P152" s="26">
        <v>-6.280564328258742E-3</v>
      </c>
      <c r="Q152" s="23"/>
      <c r="R152" s="109"/>
      <c r="S152" s="112"/>
      <c r="T152" s="23"/>
      <c r="U152" s="24">
        <v>1238357</v>
      </c>
      <c r="V152" s="24">
        <v>1247316</v>
      </c>
      <c r="W152" s="23"/>
      <c r="X152" s="24">
        <v>363511.90357099136</v>
      </c>
      <c r="Y152" s="24">
        <v>362981.26386298169</v>
      </c>
      <c r="Z152" s="24">
        <v>388217.22324392141</v>
      </c>
      <c r="AA152" s="24">
        <f>SUM(AA147:AA151)</f>
        <v>1166635.9406800028</v>
      </c>
    </row>
    <row r="153" spans="1:27" ht="25.5" customHeight="1" x14ac:dyDescent="0.2">
      <c r="A153" s="22" t="s">
        <v>309</v>
      </c>
      <c r="B153" s="22" t="s">
        <v>310</v>
      </c>
      <c r="C153" s="54"/>
      <c r="D153" s="24">
        <v>1979154</v>
      </c>
      <c r="E153" s="25">
        <v>0</v>
      </c>
      <c r="F153" s="25">
        <v>1979154</v>
      </c>
      <c r="G153" s="26">
        <v>-1.1822978744324586E-2</v>
      </c>
      <c r="H153" s="23"/>
      <c r="I153" s="26">
        <v>-4.8165200797769536E-3</v>
      </c>
      <c r="J153" s="24">
        <v>2119783</v>
      </c>
      <c r="K153" s="26">
        <v>7.1055107384266236E-2</v>
      </c>
      <c r="L153" s="26">
        <v>6.3503260967322728E-2</v>
      </c>
      <c r="M153" s="24">
        <v>2119783</v>
      </c>
      <c r="N153" s="26">
        <v>7.1055107384266236E-2</v>
      </c>
      <c r="O153" s="26">
        <v>6.3503260967322728E-2</v>
      </c>
      <c r="P153" s="26">
        <v>-1.0418896757390383E-2</v>
      </c>
      <c r="Q153" s="23"/>
      <c r="R153" s="109"/>
      <c r="S153" s="112"/>
      <c r="T153" s="23"/>
      <c r="U153" s="24">
        <v>6919969</v>
      </c>
      <c r="V153" s="24">
        <v>6969107</v>
      </c>
      <c r="W153" s="23"/>
      <c r="X153" s="24">
        <v>2002833.4573952057</v>
      </c>
      <c r="Y153" s="24">
        <v>2002854.593989871</v>
      </c>
      <c r="Z153" s="24">
        <v>2142101.3326285249</v>
      </c>
      <c r="AA153" s="24">
        <f>AA152+AA146+AA142+AA138+AA134+AA128</f>
        <v>6437252.7894074973</v>
      </c>
    </row>
    <row r="154" spans="1:27" x14ac:dyDescent="0.2">
      <c r="A154" s="18" t="s">
        <v>311</v>
      </c>
      <c r="B154" s="18" t="s">
        <v>312</v>
      </c>
      <c r="D154" s="19">
        <v>133731</v>
      </c>
      <c r="E154" s="20">
        <v>0</v>
      </c>
      <c r="F154" s="20">
        <v>133731</v>
      </c>
      <c r="G154" s="21">
        <v>-1.4645382349470437E-2</v>
      </c>
      <c r="I154" s="21">
        <v>-9.2776000798007185E-3</v>
      </c>
      <c r="J154" s="19">
        <v>142736</v>
      </c>
      <c r="K154" s="21">
        <v>6.7336668386537069E-2</v>
      </c>
      <c r="L154" s="21">
        <v>6.3458998377974973E-2</v>
      </c>
      <c r="M154" s="19">
        <v>142736</v>
      </c>
      <c r="N154" s="21">
        <v>6.7336668386537069E-2</v>
      </c>
      <c r="O154" s="21">
        <v>6.3458998377974973E-2</v>
      </c>
      <c r="P154" s="21">
        <v>-1.4895864501554779E-2</v>
      </c>
      <c r="R154" s="110"/>
      <c r="S154" s="111"/>
      <c r="U154" s="19">
        <v>385367</v>
      </c>
      <c r="V154" s="19">
        <v>386772</v>
      </c>
      <c r="X154" s="19">
        <v>135718.6515438137</v>
      </c>
      <c r="Y154" s="19">
        <v>135475.50834980138</v>
      </c>
      <c r="Z154" s="19">
        <v>144894.32625087714</v>
      </c>
      <c r="AA154" s="19">
        <v>435423.56826007727</v>
      </c>
    </row>
    <row r="155" spans="1:27" x14ac:dyDescent="0.2">
      <c r="A155" s="18" t="s">
        <v>313</v>
      </c>
      <c r="B155" s="18" t="s">
        <v>314</v>
      </c>
      <c r="D155" s="19">
        <v>75590</v>
      </c>
      <c r="E155" s="20">
        <v>0</v>
      </c>
      <c r="F155" s="20">
        <v>75590</v>
      </c>
      <c r="G155" s="21">
        <v>-3.4647182553203537E-3</v>
      </c>
      <c r="I155" s="21">
        <v>3.263702909585442E-3</v>
      </c>
      <c r="J155" s="19">
        <v>80851</v>
      </c>
      <c r="K155" s="21">
        <v>6.9599153327159602E-2</v>
      </c>
      <c r="L155" s="21">
        <v>6.3460474069303219E-2</v>
      </c>
      <c r="M155" s="19">
        <v>80851</v>
      </c>
      <c r="N155" s="21">
        <v>6.9599153327159602E-2</v>
      </c>
      <c r="O155" s="21">
        <v>6.3460474069303219E-2</v>
      </c>
      <c r="P155" s="21">
        <v>-2.4242974256136751E-3</v>
      </c>
      <c r="R155" s="110"/>
      <c r="S155" s="111"/>
      <c r="U155" s="19">
        <v>232909</v>
      </c>
      <c r="V155" s="19">
        <v>234254</v>
      </c>
      <c r="X155" s="19">
        <v>75852.808610710854</v>
      </c>
      <c r="Y155" s="19">
        <v>75779.012689859985</v>
      </c>
      <c r="Z155" s="19">
        <v>81047.48320488607</v>
      </c>
      <c r="AA155" s="19">
        <v>243556.70265837305</v>
      </c>
    </row>
    <row r="156" spans="1:27" x14ac:dyDescent="0.2">
      <c r="A156" s="18" t="s">
        <v>315</v>
      </c>
      <c r="B156" s="18" t="s">
        <v>316</v>
      </c>
      <c r="D156" s="19">
        <v>144351</v>
      </c>
      <c r="E156" s="20">
        <v>0</v>
      </c>
      <c r="F156" s="20">
        <v>144351</v>
      </c>
      <c r="G156" s="21">
        <v>-6.8745009104964616E-4</v>
      </c>
      <c r="I156" s="21">
        <v>3.4136806242528461E-3</v>
      </c>
      <c r="J156" s="19">
        <v>153679</v>
      </c>
      <c r="K156" s="21">
        <v>6.4620265879695937E-2</v>
      </c>
      <c r="L156" s="21">
        <v>6.3456834287927144E-2</v>
      </c>
      <c r="M156" s="19">
        <v>153679</v>
      </c>
      <c r="N156" s="21">
        <v>6.4620265879695937E-2</v>
      </c>
      <c r="O156" s="21">
        <v>6.3456834287927144E-2</v>
      </c>
      <c r="P156" s="21">
        <v>-2.2785848048174628E-3</v>
      </c>
      <c r="R156" s="110"/>
      <c r="S156" s="111"/>
      <c r="U156" s="19">
        <v>438782</v>
      </c>
      <c r="V156" s="19">
        <v>439262</v>
      </c>
      <c r="X156" s="19">
        <v>144450.30237351882</v>
      </c>
      <c r="Y156" s="19">
        <v>144017.29228603744</v>
      </c>
      <c r="Z156" s="19">
        <v>154029.97034992583</v>
      </c>
      <c r="AA156" s="19">
        <v>462877.19501613406</v>
      </c>
    </row>
    <row r="157" spans="1:27" x14ac:dyDescent="0.2">
      <c r="A157" s="18" t="s">
        <v>317</v>
      </c>
      <c r="B157" s="18" t="s">
        <v>318</v>
      </c>
      <c r="D157" s="19">
        <v>76412</v>
      </c>
      <c r="E157" s="20">
        <v>0</v>
      </c>
      <c r="F157" s="20">
        <v>76412</v>
      </c>
      <c r="G157" s="21">
        <v>-3.015625445880965E-3</v>
      </c>
      <c r="I157" s="21">
        <v>-8.8097080501603475E-4</v>
      </c>
      <c r="J157" s="19">
        <v>81130</v>
      </c>
      <c r="K157" s="21">
        <v>6.1744228655185029E-2</v>
      </c>
      <c r="L157" s="21">
        <v>6.346211172976024E-2</v>
      </c>
      <c r="M157" s="19">
        <v>81130</v>
      </c>
      <c r="N157" s="21">
        <v>6.1744228655185029E-2</v>
      </c>
      <c r="O157" s="21">
        <v>6.346211172976024E-2</v>
      </c>
      <c r="P157" s="21">
        <v>-6.5439430701086376E-3</v>
      </c>
      <c r="R157" s="110"/>
      <c r="S157" s="111"/>
      <c r="U157" s="19">
        <v>239129</v>
      </c>
      <c r="V157" s="19">
        <v>238743</v>
      </c>
      <c r="X157" s="19">
        <v>76643.126963924296</v>
      </c>
      <c r="Y157" s="19">
        <v>76355.833731229155</v>
      </c>
      <c r="Z157" s="19">
        <v>81664.407231778925</v>
      </c>
      <c r="AA157" s="19">
        <v>245410.62798509671</v>
      </c>
    </row>
    <row r="158" spans="1:27" x14ac:dyDescent="0.2">
      <c r="A158" s="18" t="s">
        <v>319</v>
      </c>
      <c r="B158" s="18" t="s">
        <v>320</v>
      </c>
      <c r="D158" s="19">
        <v>87544</v>
      </c>
      <c r="E158" s="20">
        <v>0</v>
      </c>
      <c r="F158" s="20">
        <v>87544</v>
      </c>
      <c r="G158" s="21">
        <v>-3.2194652648799282E-3</v>
      </c>
      <c r="I158" s="21">
        <v>3.9396517158074573E-3</v>
      </c>
      <c r="J158" s="19">
        <v>93441</v>
      </c>
      <c r="K158" s="21">
        <v>6.7360413049438073E-2</v>
      </c>
      <c r="L158" s="21">
        <v>6.345767304537886E-2</v>
      </c>
      <c r="M158" s="19">
        <v>93441</v>
      </c>
      <c r="N158" s="21">
        <v>6.7360413049438073E-2</v>
      </c>
      <c r="O158" s="21">
        <v>6.345767304537886E-2</v>
      </c>
      <c r="P158" s="21">
        <v>-1.7548101707958175E-3</v>
      </c>
      <c r="R158" s="110"/>
      <c r="S158" s="111"/>
      <c r="U158" s="19">
        <v>269425</v>
      </c>
      <c r="V158" s="19">
        <v>270413</v>
      </c>
      <c r="X158" s="19">
        <v>87826.755187653762</v>
      </c>
      <c r="Y158" s="19">
        <v>87520.473974830311</v>
      </c>
      <c r="Z158" s="19">
        <v>93605.25946134275</v>
      </c>
      <c r="AA158" s="19">
        <v>281294.21722143854</v>
      </c>
    </row>
    <row r="159" spans="1:27" x14ac:dyDescent="0.2">
      <c r="A159" s="18" t="s">
        <v>321</v>
      </c>
      <c r="B159" s="18" t="s">
        <v>322</v>
      </c>
      <c r="D159" s="19">
        <v>98761</v>
      </c>
      <c r="E159" s="20">
        <v>0</v>
      </c>
      <c r="F159" s="20">
        <v>98761</v>
      </c>
      <c r="G159" s="21">
        <v>-3.8331330660383856E-3</v>
      </c>
      <c r="I159" s="21">
        <v>8.4649130398817274E-3</v>
      </c>
      <c r="J159" s="19">
        <v>106151</v>
      </c>
      <c r="K159" s="21">
        <v>7.4827107866465514E-2</v>
      </c>
      <c r="L159" s="21">
        <v>6.3459728435495411E-2</v>
      </c>
      <c r="M159" s="19">
        <v>106151</v>
      </c>
      <c r="N159" s="21">
        <v>7.4827107866465514E-2</v>
      </c>
      <c r="O159" s="21">
        <v>6.3459728435495411E-2</v>
      </c>
      <c r="P159" s="21">
        <v>2.746721395076035E-3</v>
      </c>
      <c r="R159" s="110"/>
      <c r="S159" s="111"/>
      <c r="U159" s="19">
        <v>320585</v>
      </c>
      <c r="V159" s="19">
        <v>324012</v>
      </c>
      <c r="X159" s="19">
        <v>99141.020724740796</v>
      </c>
      <c r="Y159" s="19">
        <v>98978.814692723041</v>
      </c>
      <c r="Z159" s="19">
        <v>105860.23143742314</v>
      </c>
      <c r="AA159" s="19">
        <v>318121.77123837761</v>
      </c>
    </row>
    <row r="160" spans="1:27" x14ac:dyDescent="0.2">
      <c r="A160" s="18" t="s">
        <v>323</v>
      </c>
      <c r="B160" s="18" t="s">
        <v>324</v>
      </c>
      <c r="D160" s="19">
        <v>97898</v>
      </c>
      <c r="E160" s="20">
        <v>0</v>
      </c>
      <c r="F160" s="20">
        <v>97898</v>
      </c>
      <c r="G160" s="21">
        <v>9.0136447993693913E-4</v>
      </c>
      <c r="I160" s="21">
        <v>7.8592650908826389E-3</v>
      </c>
      <c r="J160" s="19">
        <v>104681</v>
      </c>
      <c r="K160" s="21">
        <v>6.9286400130748271E-2</v>
      </c>
      <c r="L160" s="21">
        <v>6.3461275871058431E-2</v>
      </c>
      <c r="M160" s="19">
        <v>104681</v>
      </c>
      <c r="N160" s="21">
        <v>6.9286400130748271E-2</v>
      </c>
      <c r="O160" s="21">
        <v>6.3461275871058431E-2</v>
      </c>
      <c r="P160" s="21">
        <v>2.1459658034663764E-3</v>
      </c>
      <c r="R160" s="110"/>
      <c r="S160" s="111"/>
      <c r="U160" s="19">
        <v>320846</v>
      </c>
      <c r="V160" s="19">
        <v>322603</v>
      </c>
      <c r="X160" s="19">
        <v>97809.837686520972</v>
      </c>
      <c r="Y160" s="19">
        <v>97666.649597265408</v>
      </c>
      <c r="Z160" s="19">
        <v>104456.83919514902</v>
      </c>
      <c r="AA160" s="19">
        <v>313904.42143862444</v>
      </c>
    </row>
    <row r="161" spans="1:27" x14ac:dyDescent="0.2">
      <c r="A161" s="18" t="s">
        <v>325</v>
      </c>
      <c r="B161" s="18" t="s">
        <v>326</v>
      </c>
      <c r="D161" s="19">
        <v>93373</v>
      </c>
      <c r="E161" s="20">
        <v>0</v>
      </c>
      <c r="F161" s="20">
        <v>93373</v>
      </c>
      <c r="G161" s="21">
        <v>5.627633375593355E-5</v>
      </c>
      <c r="I161" s="21">
        <v>3.0668745979451906E-3</v>
      </c>
      <c r="J161" s="19">
        <v>99308</v>
      </c>
      <c r="K161" s="21">
        <v>6.3562271748792476E-2</v>
      </c>
      <c r="L161" s="21">
        <v>6.3460591468079031E-2</v>
      </c>
      <c r="M161" s="19">
        <v>99308</v>
      </c>
      <c r="N161" s="21">
        <v>6.3562271748792476E-2</v>
      </c>
      <c r="O161" s="21">
        <v>6.3460591468079031E-2</v>
      </c>
      <c r="P161" s="21">
        <v>-2.6198997158330961E-3</v>
      </c>
      <c r="R161" s="110"/>
      <c r="S161" s="111"/>
      <c r="U161" s="19">
        <v>250523</v>
      </c>
      <c r="V161" s="19">
        <v>250547</v>
      </c>
      <c r="X161" s="19">
        <v>93367.745605586271</v>
      </c>
      <c r="Y161" s="19">
        <v>93096.412616550384</v>
      </c>
      <c r="Z161" s="19">
        <v>99568.860429144144</v>
      </c>
      <c r="AA161" s="19">
        <v>299215.50151371158</v>
      </c>
    </row>
    <row r="162" spans="1:27" ht="25.5" customHeight="1" x14ac:dyDescent="0.2">
      <c r="A162" s="22" t="s">
        <v>327</v>
      </c>
      <c r="B162" s="22" t="s">
        <v>328</v>
      </c>
      <c r="C162" s="54"/>
      <c r="D162" s="24">
        <v>807660</v>
      </c>
      <c r="E162" s="25">
        <v>0</v>
      </c>
      <c r="F162" s="25">
        <v>807660</v>
      </c>
      <c r="G162" s="26">
        <v>-3.8853094192310422E-3</v>
      </c>
      <c r="H162" s="23"/>
      <c r="I162" s="26">
        <v>2.1523400903362688E-3</v>
      </c>
      <c r="J162" s="24">
        <v>861977</v>
      </c>
      <c r="K162" s="26">
        <v>6.725230913998459E-2</v>
      </c>
      <c r="L162" s="26">
        <v>6.3340774554019541E-2</v>
      </c>
      <c r="M162" s="24">
        <v>861977</v>
      </c>
      <c r="N162" s="26">
        <v>6.725230913998459E-2</v>
      </c>
      <c r="O162" s="26">
        <v>6.3340774554019541E-2</v>
      </c>
      <c r="P162" s="26">
        <v>-3.6415187430668405E-3</v>
      </c>
      <c r="Q162" s="23"/>
      <c r="R162" s="109"/>
      <c r="S162" s="112"/>
      <c r="T162" s="23"/>
      <c r="U162" s="24">
        <v>2457565</v>
      </c>
      <c r="V162" s="24">
        <v>2466605</v>
      </c>
      <c r="W162" s="23"/>
      <c r="X162" s="24">
        <v>810810.24869646947</v>
      </c>
      <c r="Y162" s="24">
        <v>808889.99793829711</v>
      </c>
      <c r="Z162" s="24">
        <v>865127.37756052695</v>
      </c>
      <c r="AA162" s="24">
        <f>SUM(AA154:AA161)</f>
        <v>2599804.0053318334</v>
      </c>
    </row>
    <row r="163" spans="1:27" x14ac:dyDescent="0.2">
      <c r="A163" s="18" t="s">
        <v>329</v>
      </c>
      <c r="B163" s="18" t="s">
        <v>330</v>
      </c>
      <c r="D163" s="19">
        <v>152624</v>
      </c>
      <c r="E163" s="20">
        <v>0</v>
      </c>
      <c r="F163" s="20">
        <v>152624</v>
      </c>
      <c r="G163" s="21">
        <v>4.2080895756118952E-2</v>
      </c>
      <c r="I163" s="21">
        <v>5.3278334464851751E-2</v>
      </c>
      <c r="J163" s="19">
        <v>163933</v>
      </c>
      <c r="K163" s="21">
        <v>7.4097127581507438E-2</v>
      </c>
      <c r="L163" s="21">
        <v>6.3457224418664637E-2</v>
      </c>
      <c r="M163" s="19">
        <v>163933</v>
      </c>
      <c r="N163" s="21">
        <v>7.4097127581507438E-2</v>
      </c>
      <c r="O163" s="21">
        <v>6.3457224418664637E-2</v>
      </c>
      <c r="P163" s="21">
        <v>4.7303576047733387E-2</v>
      </c>
      <c r="R163" s="110"/>
      <c r="S163" s="111"/>
      <c r="U163" s="19">
        <v>433327</v>
      </c>
      <c r="V163" s="19">
        <v>437662</v>
      </c>
      <c r="X163" s="19">
        <v>146460.7984097609</v>
      </c>
      <c r="Y163" s="19">
        <v>146353.5326156868</v>
      </c>
      <c r="Z163" s="19">
        <v>156528.63577401589</v>
      </c>
      <c r="AA163" s="19">
        <v>470385.96256415796</v>
      </c>
    </row>
    <row r="164" spans="1:27" x14ac:dyDescent="0.2">
      <c r="A164" s="18" t="s">
        <v>331</v>
      </c>
      <c r="B164" s="18" t="s">
        <v>332</v>
      </c>
      <c r="D164" s="19">
        <v>114701</v>
      </c>
      <c r="E164" s="20">
        <v>0</v>
      </c>
      <c r="F164" s="20">
        <v>114701</v>
      </c>
      <c r="G164" s="21">
        <v>-3.6251373525592046E-3</v>
      </c>
      <c r="I164" s="21">
        <v>5.3231785298184509E-3</v>
      </c>
      <c r="J164" s="19">
        <v>123055</v>
      </c>
      <c r="K164" s="21">
        <v>7.2832843654371038E-2</v>
      </c>
      <c r="L164" s="21">
        <v>6.3461436391736514E-2</v>
      </c>
      <c r="M164" s="19">
        <v>123055</v>
      </c>
      <c r="N164" s="21">
        <v>7.2832843654371038E-2</v>
      </c>
      <c r="O164" s="21">
        <v>6.3461436391736514E-2</v>
      </c>
      <c r="P164" s="21">
        <v>-3.7559343924842281E-4</v>
      </c>
      <c r="R164" s="110"/>
      <c r="S164" s="111"/>
      <c r="U164" s="19">
        <v>290830</v>
      </c>
      <c r="V164" s="19">
        <v>293393</v>
      </c>
      <c r="X164" s="19">
        <v>115118.31972078366</v>
      </c>
      <c r="Y164" s="19">
        <v>115099.07226431735</v>
      </c>
      <c r="Z164" s="19">
        <v>123101.2360166112</v>
      </c>
      <c r="AA164" s="19">
        <v>369932.9078681182</v>
      </c>
    </row>
    <row r="165" spans="1:27" x14ac:dyDescent="0.2">
      <c r="A165" s="18" t="s">
        <v>333</v>
      </c>
      <c r="B165" s="18" t="s">
        <v>334</v>
      </c>
      <c r="D165" s="19">
        <v>135772</v>
      </c>
      <c r="E165" s="20">
        <v>0</v>
      </c>
      <c r="F165" s="20">
        <v>135772</v>
      </c>
      <c r="G165" s="21">
        <v>6.5967258292219944E-2</v>
      </c>
      <c r="I165" s="21">
        <v>7.7514217573103616E-2</v>
      </c>
      <c r="J165" s="19">
        <v>145701</v>
      </c>
      <c r="K165" s="21">
        <v>7.312995315676285E-2</v>
      </c>
      <c r="L165" s="21">
        <v>6.3459234537278864E-2</v>
      </c>
      <c r="M165" s="19">
        <v>145701</v>
      </c>
      <c r="N165" s="21">
        <v>7.312995315676285E-2</v>
      </c>
      <c r="O165" s="21">
        <v>6.3459234537278864E-2</v>
      </c>
      <c r="P165" s="21">
        <v>7.1404005391773495E-2</v>
      </c>
      <c r="R165" s="110"/>
      <c r="S165" s="111"/>
      <c r="U165" s="19">
        <v>346657</v>
      </c>
      <c r="V165" s="19">
        <v>349809</v>
      </c>
      <c r="X165" s="19">
        <v>127369.76576327452</v>
      </c>
      <c r="Y165" s="19">
        <v>127150.67686569296</v>
      </c>
      <c r="Z165" s="19">
        <v>135990.71803611788</v>
      </c>
      <c r="AA165" s="19">
        <v>408667.23514771188</v>
      </c>
    </row>
    <row r="166" spans="1:27" x14ac:dyDescent="0.2">
      <c r="A166" s="18" t="s">
        <v>335</v>
      </c>
      <c r="B166" s="18" t="s">
        <v>336</v>
      </c>
      <c r="D166" s="19">
        <v>126197</v>
      </c>
      <c r="E166" s="20">
        <v>0</v>
      </c>
      <c r="F166" s="20">
        <v>126197</v>
      </c>
      <c r="G166" s="21">
        <v>1.1851561063314975E-2</v>
      </c>
      <c r="I166" s="21">
        <v>2.1029710836997895E-2</v>
      </c>
      <c r="J166" s="19">
        <v>135319</v>
      </c>
      <c r="K166" s="21">
        <v>7.2283810233206847E-2</v>
      </c>
      <c r="L166" s="21">
        <v>6.345571318458032E-2</v>
      </c>
      <c r="M166" s="19">
        <v>135319</v>
      </c>
      <c r="N166" s="21">
        <v>7.2283810233206847E-2</v>
      </c>
      <c r="O166" s="21">
        <v>6.345571318458032E-2</v>
      </c>
      <c r="P166" s="21">
        <v>1.5236441160618952E-2</v>
      </c>
      <c r="R166" s="110"/>
      <c r="S166" s="111"/>
      <c r="U166" s="19">
        <v>324594</v>
      </c>
      <c r="V166" s="19">
        <v>327289</v>
      </c>
      <c r="X166" s="19">
        <v>124718.88650088609</v>
      </c>
      <c r="Y166" s="19">
        <v>124623.80048212397</v>
      </c>
      <c r="Z166" s="19">
        <v>133288.16275083984</v>
      </c>
      <c r="AA166" s="19">
        <v>400545.75588634732</v>
      </c>
    </row>
    <row r="167" spans="1:27" x14ac:dyDescent="0.2">
      <c r="A167" s="18" t="s">
        <v>337</v>
      </c>
      <c r="B167" s="18" t="s">
        <v>338</v>
      </c>
      <c r="D167" s="19">
        <v>113715</v>
      </c>
      <c r="E167" s="20">
        <v>0</v>
      </c>
      <c r="F167" s="20">
        <v>113715</v>
      </c>
      <c r="G167" s="21">
        <v>1.5142743198209185E-2</v>
      </c>
      <c r="I167" s="21">
        <v>2.676561693859103E-2</v>
      </c>
      <c r="J167" s="19">
        <v>122227</v>
      </c>
      <c r="K167" s="21">
        <v>7.4853801169590728E-2</v>
      </c>
      <c r="L167" s="21">
        <v>6.3460125656357835E-2</v>
      </c>
      <c r="M167" s="19">
        <v>122227</v>
      </c>
      <c r="N167" s="21">
        <v>7.4853801169590728E-2</v>
      </c>
      <c r="O167" s="21">
        <v>6.3460125656357835E-2</v>
      </c>
      <c r="P167" s="21">
        <v>2.0944038093692718E-2</v>
      </c>
      <c r="R167" s="110"/>
      <c r="S167" s="111"/>
      <c r="U167" s="19">
        <v>259082</v>
      </c>
      <c r="V167" s="19">
        <v>261858</v>
      </c>
      <c r="X167" s="19">
        <v>112018.72915107552</v>
      </c>
      <c r="Y167" s="19">
        <v>111937.24775103429</v>
      </c>
      <c r="Z167" s="19">
        <v>119719.5883803997</v>
      </c>
      <c r="AA167" s="19">
        <v>359770.68055075587</v>
      </c>
    </row>
    <row r="168" spans="1:27" ht="25.5" customHeight="1" x14ac:dyDescent="0.2">
      <c r="A168" s="22" t="s">
        <v>339</v>
      </c>
      <c r="B168" s="22" t="s">
        <v>340</v>
      </c>
      <c r="C168" s="54"/>
      <c r="D168" s="24">
        <v>643009</v>
      </c>
      <c r="E168" s="25">
        <v>0</v>
      </c>
      <c r="F168" s="25">
        <v>643009</v>
      </c>
      <c r="G168" s="26">
        <v>2.7685590893833822E-2</v>
      </c>
      <c r="H168" s="23"/>
      <c r="I168" s="26">
        <v>3.8192862384671011E-2</v>
      </c>
      <c r="J168" s="24">
        <v>690235</v>
      </c>
      <c r="K168" s="26">
        <v>7.3445317250613984E-2</v>
      </c>
      <c r="L168" s="26">
        <v>6.3468787923553815E-2</v>
      </c>
      <c r="M168" s="24">
        <v>690235</v>
      </c>
      <c r="N168" s="26">
        <v>7.3445317250613984E-2</v>
      </c>
      <c r="O168" s="26">
        <v>6.3468787923553815E-2</v>
      </c>
      <c r="P168" s="26">
        <v>3.231490159549355E-2</v>
      </c>
      <c r="Q168" s="23"/>
      <c r="R168" s="109"/>
      <c r="S168" s="112"/>
      <c r="T168" s="23"/>
      <c r="U168" s="24">
        <v>1654490</v>
      </c>
      <c r="V168" s="24">
        <v>1670011</v>
      </c>
      <c r="W168" s="23"/>
      <c r="X168" s="24">
        <v>625686.49954578059</v>
      </c>
      <c r="Y168" s="24">
        <v>625164.32997885533</v>
      </c>
      <c r="Z168" s="24">
        <v>668628.34095798456</v>
      </c>
      <c r="AA168" s="24">
        <f>SUM(AA163:AA167)</f>
        <v>2009302.5420170913</v>
      </c>
    </row>
    <row r="169" spans="1:27" x14ac:dyDescent="0.2">
      <c r="A169" s="18" t="s">
        <v>341</v>
      </c>
      <c r="B169" s="18" t="s">
        <v>342</v>
      </c>
      <c r="D169" s="19">
        <v>80264</v>
      </c>
      <c r="E169" s="20">
        <v>0</v>
      </c>
      <c r="F169" s="20">
        <v>80264</v>
      </c>
      <c r="G169" s="21">
        <v>-3.5253658488072381E-2</v>
      </c>
      <c r="I169" s="21">
        <v>-2.2031192624878626E-2</v>
      </c>
      <c r="J169" s="19">
        <v>86641</v>
      </c>
      <c r="K169" s="21">
        <v>7.9450313963919106E-2</v>
      </c>
      <c r="L169" s="21">
        <v>6.3461297366797176E-2</v>
      </c>
      <c r="M169" s="19">
        <v>86641</v>
      </c>
      <c r="N169" s="21">
        <v>7.9450313963919106E-2</v>
      </c>
      <c r="O169" s="21">
        <v>6.3461297366797176E-2</v>
      </c>
      <c r="P169" s="21">
        <v>-2.7575030811143098E-2</v>
      </c>
      <c r="R169" s="110"/>
      <c r="S169" s="111"/>
      <c r="U169" s="19">
        <v>231530</v>
      </c>
      <c r="V169" s="19">
        <v>235011</v>
      </c>
      <c r="X169" s="19">
        <v>83196.998574995538</v>
      </c>
      <c r="Y169" s="19">
        <v>83306.092450117692</v>
      </c>
      <c r="Z169" s="19">
        <v>89097.876695074097</v>
      </c>
      <c r="AA169" s="19">
        <v>267749.03061278904</v>
      </c>
    </row>
    <row r="170" spans="1:27" x14ac:dyDescent="0.2">
      <c r="A170" s="18" t="s">
        <v>343</v>
      </c>
      <c r="B170" s="18" t="s">
        <v>344</v>
      </c>
      <c r="D170" s="19">
        <v>124593</v>
      </c>
      <c r="E170" s="20">
        <v>0</v>
      </c>
      <c r="F170" s="20">
        <v>124593</v>
      </c>
      <c r="G170" s="21">
        <v>5.5168945484231902E-3</v>
      </c>
      <c r="I170" s="21">
        <v>1.7825030979155443E-2</v>
      </c>
      <c r="J170" s="19">
        <v>134167</v>
      </c>
      <c r="K170" s="21">
        <v>7.6842198197330402E-2</v>
      </c>
      <c r="L170" s="21">
        <v>6.3461604339002164E-2</v>
      </c>
      <c r="M170" s="19">
        <v>134167</v>
      </c>
      <c r="N170" s="21">
        <v>7.6842198197330402E-2</v>
      </c>
      <c r="O170" s="21">
        <v>6.3461604339002164E-2</v>
      </c>
      <c r="P170" s="21">
        <v>1.2055550875570642E-2</v>
      </c>
      <c r="R170" s="110"/>
      <c r="S170" s="111"/>
      <c r="U170" s="19">
        <v>327827</v>
      </c>
      <c r="V170" s="19">
        <v>331951</v>
      </c>
      <c r="X170" s="19">
        <v>123909.40487972071</v>
      </c>
      <c r="Y170" s="19">
        <v>123951.20903838227</v>
      </c>
      <c r="Z170" s="19">
        <v>132568.80996692981</v>
      </c>
      <c r="AA170" s="19">
        <v>398384.02075073129</v>
      </c>
    </row>
    <row r="171" spans="1:27" x14ac:dyDescent="0.2">
      <c r="A171" s="18" t="s">
        <v>345</v>
      </c>
      <c r="B171" s="18" t="s">
        <v>346</v>
      </c>
      <c r="D171" s="19">
        <v>94996</v>
      </c>
      <c r="E171" s="20">
        <v>0</v>
      </c>
      <c r="F171" s="20">
        <v>94996</v>
      </c>
      <c r="G171" s="21">
        <v>-1.9188405240209927E-2</v>
      </c>
      <c r="I171" s="21">
        <v>-5.6650398471024266E-3</v>
      </c>
      <c r="J171" s="19">
        <v>102260</v>
      </c>
      <c r="K171" s="21">
        <v>7.6466377531685614E-2</v>
      </c>
      <c r="L171" s="21">
        <v>6.3457555169533331E-2</v>
      </c>
      <c r="M171" s="19">
        <v>102260</v>
      </c>
      <c r="N171" s="21">
        <v>7.6466377531685614E-2</v>
      </c>
      <c r="O171" s="21">
        <v>6.3457555169533331E-2</v>
      </c>
      <c r="P171" s="21">
        <v>-1.1305132400640461E-2</v>
      </c>
      <c r="R171" s="110"/>
      <c r="S171" s="111"/>
      <c r="U171" s="19">
        <v>284985</v>
      </c>
      <c r="V171" s="19">
        <v>288471</v>
      </c>
      <c r="X171" s="19">
        <v>96854.483070487564</v>
      </c>
      <c r="Y171" s="19">
        <v>96705.888231616904</v>
      </c>
      <c r="Z171" s="19">
        <v>103429.28172399288</v>
      </c>
      <c r="AA171" s="19">
        <v>310816.49693350331</v>
      </c>
    </row>
    <row r="172" spans="1:27" x14ac:dyDescent="0.2">
      <c r="A172" s="18" t="s">
        <v>347</v>
      </c>
      <c r="B172" s="18" t="s">
        <v>348</v>
      </c>
      <c r="D172" s="19">
        <v>140182</v>
      </c>
      <c r="E172" s="20">
        <v>0</v>
      </c>
      <c r="F172" s="20">
        <v>140182</v>
      </c>
      <c r="G172" s="21">
        <v>2.8190769136916982E-2</v>
      </c>
      <c r="I172" s="21">
        <v>3.6748513837388641E-2</v>
      </c>
      <c r="J172" s="19">
        <v>150557</v>
      </c>
      <c r="K172" s="21">
        <v>7.4010928649898E-2</v>
      </c>
      <c r="L172" s="21">
        <v>6.3456381072011681E-2</v>
      </c>
      <c r="M172" s="19">
        <v>150557</v>
      </c>
      <c r="N172" s="21">
        <v>7.4010928649898E-2</v>
      </c>
      <c r="O172" s="21">
        <v>6.3456381072011681E-2</v>
      </c>
      <c r="P172" s="21">
        <v>3.0866703907213688E-2</v>
      </c>
      <c r="R172" s="110"/>
      <c r="S172" s="111"/>
      <c r="U172" s="19">
        <v>410602</v>
      </c>
      <c r="V172" s="19">
        <v>414677</v>
      </c>
      <c r="X172" s="19">
        <v>136338.51247047418</v>
      </c>
      <c r="Y172" s="19">
        <v>136555.07635922811</v>
      </c>
      <c r="Z172" s="19">
        <v>146048.95029527633</v>
      </c>
      <c r="AA172" s="19">
        <v>438893.34195253154</v>
      </c>
    </row>
    <row r="173" spans="1:27" x14ac:dyDescent="0.2">
      <c r="A173" s="18" t="s">
        <v>349</v>
      </c>
      <c r="B173" s="18" t="s">
        <v>350</v>
      </c>
      <c r="D173" s="19">
        <v>105198</v>
      </c>
      <c r="E173" s="20">
        <v>0</v>
      </c>
      <c r="F173" s="20">
        <v>105198</v>
      </c>
      <c r="G173" s="21">
        <v>-2.2603670822884947E-3</v>
      </c>
      <c r="I173" s="21">
        <v>8.1870639468024642E-3</v>
      </c>
      <c r="J173" s="19">
        <v>113019</v>
      </c>
      <c r="K173" s="21">
        <v>7.4345519876803712E-2</v>
      </c>
      <c r="L173" s="21">
        <v>6.3457615118983624E-2</v>
      </c>
      <c r="M173" s="19">
        <v>113019</v>
      </c>
      <c r="N173" s="21">
        <v>7.4345519876803712E-2</v>
      </c>
      <c r="O173" s="21">
        <v>6.3457615118983624E-2</v>
      </c>
      <c r="P173" s="21">
        <v>2.4684556421648018E-3</v>
      </c>
      <c r="R173" s="110"/>
      <c r="S173" s="111"/>
      <c r="U173" s="19">
        <v>328112</v>
      </c>
      <c r="V173" s="19">
        <v>331471</v>
      </c>
      <c r="X173" s="19">
        <v>105436.32479785054</v>
      </c>
      <c r="Y173" s="19">
        <v>105412.02446478233</v>
      </c>
      <c r="Z173" s="19">
        <v>112740.70457169836</v>
      </c>
      <c r="AA173" s="19">
        <v>338798.3583826971</v>
      </c>
    </row>
    <row r="174" spans="1:27" x14ac:dyDescent="0.2">
      <c r="A174" s="18" t="s">
        <v>351</v>
      </c>
      <c r="B174" s="18" t="s">
        <v>352</v>
      </c>
      <c r="D174" s="19">
        <v>124139</v>
      </c>
      <c r="E174" s="20">
        <v>0</v>
      </c>
      <c r="F174" s="20">
        <v>124139</v>
      </c>
      <c r="G174" s="21">
        <v>7.6646611375410734E-2</v>
      </c>
      <c r="I174" s="21">
        <v>8.9406962936374512E-2</v>
      </c>
      <c r="J174" s="19">
        <v>134008</v>
      </c>
      <c r="K174" s="21">
        <v>7.9499593197947416E-2</v>
      </c>
      <c r="L174" s="21">
        <v>6.3459249126627038E-2</v>
      </c>
      <c r="M174" s="19">
        <v>134008</v>
      </c>
      <c r="N174" s="21">
        <v>7.9499593197947416E-2</v>
      </c>
      <c r="O174" s="21">
        <v>6.3459249126627038E-2</v>
      </c>
      <c r="P174" s="21">
        <v>8.322932595087118E-2</v>
      </c>
      <c r="R174" s="110"/>
      <c r="S174" s="111"/>
      <c r="U174" s="19">
        <v>336756</v>
      </c>
      <c r="V174" s="19">
        <v>341835</v>
      </c>
      <c r="X174" s="19">
        <v>115301.52855022044</v>
      </c>
      <c r="Y174" s="19">
        <v>115669.73114265667</v>
      </c>
      <c r="Z174" s="19">
        <v>123711.56946140304</v>
      </c>
      <c r="AA174" s="19">
        <v>371767.02776249958</v>
      </c>
    </row>
    <row r="175" spans="1:27" x14ac:dyDescent="0.2">
      <c r="A175" s="18" t="s">
        <v>353</v>
      </c>
      <c r="B175" s="18" t="s">
        <v>354</v>
      </c>
      <c r="D175" s="19">
        <v>120219</v>
      </c>
      <c r="E175" s="20">
        <v>0</v>
      </c>
      <c r="F175" s="20">
        <v>120219</v>
      </c>
      <c r="G175" s="21">
        <v>5.6044264559484969E-2</v>
      </c>
      <c r="I175" s="21">
        <v>6.4604098481566119E-2</v>
      </c>
      <c r="J175" s="19">
        <v>128802</v>
      </c>
      <c r="K175" s="21">
        <v>7.1394704663988229E-2</v>
      </c>
      <c r="L175" s="21">
        <v>6.3460467413327892E-2</v>
      </c>
      <c r="M175" s="19">
        <v>128802</v>
      </c>
      <c r="N175" s="21">
        <v>7.1394704663988229E-2</v>
      </c>
      <c r="O175" s="21">
        <v>6.3460467413327892E-2</v>
      </c>
      <c r="P175" s="21">
        <v>5.8568322345704749E-2</v>
      </c>
      <c r="R175" s="110"/>
      <c r="S175" s="111"/>
      <c r="U175" s="19">
        <v>316882</v>
      </c>
      <c r="V175" s="19">
        <v>319247</v>
      </c>
      <c r="X175" s="19">
        <v>113838.97818918394</v>
      </c>
      <c r="Y175" s="19">
        <v>113766.16608402549</v>
      </c>
      <c r="Z175" s="19">
        <v>121675.66068346426</v>
      </c>
      <c r="AA175" s="19">
        <v>365648.89541267097</v>
      </c>
    </row>
    <row r="176" spans="1:27" ht="25.5" customHeight="1" x14ac:dyDescent="0.2">
      <c r="A176" s="22" t="s">
        <v>355</v>
      </c>
      <c r="B176" s="22" t="s">
        <v>356</v>
      </c>
      <c r="C176" s="54"/>
      <c r="D176" s="24">
        <v>789591</v>
      </c>
      <c r="E176" s="25">
        <v>0</v>
      </c>
      <c r="F176" s="25">
        <v>789591</v>
      </c>
      <c r="G176" s="26">
        <v>1.8989832036719889E-2</v>
      </c>
      <c r="H176" s="23"/>
      <c r="I176" s="26">
        <v>3.0169745310224094E-2</v>
      </c>
      <c r="J176" s="24">
        <v>849454</v>
      </c>
      <c r="K176" s="26">
        <v>7.5815200527868276E-2</v>
      </c>
      <c r="L176" s="26">
        <v>6.3467485519155042E-2</v>
      </c>
      <c r="M176" s="24">
        <v>849454</v>
      </c>
      <c r="N176" s="26">
        <v>7.5815200527868276E-2</v>
      </c>
      <c r="O176" s="26">
        <v>6.3467485519155042E-2</v>
      </c>
      <c r="P176" s="26">
        <v>2.4335954709564733E-2</v>
      </c>
      <c r="Q176" s="23"/>
      <c r="R176" s="109"/>
      <c r="S176" s="112"/>
      <c r="T176" s="23"/>
      <c r="U176" s="24">
        <v>2236693</v>
      </c>
      <c r="V176" s="24">
        <v>2262663</v>
      </c>
      <c r="W176" s="23"/>
      <c r="X176" s="24">
        <v>774876.23053293291</v>
      </c>
      <c r="Y176" s="24">
        <v>775366.18777080951</v>
      </c>
      <c r="Z176" s="24">
        <v>829272.85339783877</v>
      </c>
      <c r="AA176" s="24">
        <f>SUM(AA169:AA175)</f>
        <v>2492057.1718074228</v>
      </c>
    </row>
    <row r="177" spans="1:27" x14ac:dyDescent="0.2">
      <c r="A177" s="18" t="s">
        <v>357</v>
      </c>
      <c r="B177" s="18" t="s">
        <v>358</v>
      </c>
      <c r="D177" s="19">
        <v>88731</v>
      </c>
      <c r="E177" s="20">
        <v>0</v>
      </c>
      <c r="F177" s="20">
        <v>88731</v>
      </c>
      <c r="G177" s="21">
        <v>6.192456109289024E-2</v>
      </c>
      <c r="I177" s="21">
        <v>7.6889673422476656E-2</v>
      </c>
      <c r="J177" s="19">
        <v>95325</v>
      </c>
      <c r="K177" s="21">
        <v>7.4314501132636934E-2</v>
      </c>
      <c r="L177" s="21">
        <v>6.345572131746513E-2</v>
      </c>
      <c r="M177" s="19">
        <v>95325</v>
      </c>
      <c r="N177" s="21">
        <v>7.4314501132636934E-2</v>
      </c>
      <c r="O177" s="21">
        <v>6.345572131746513E-2</v>
      </c>
      <c r="P177" s="21">
        <v>7.0779465401569874E-2</v>
      </c>
      <c r="R177" s="110"/>
      <c r="S177" s="111"/>
      <c r="U177" s="19">
        <v>246477</v>
      </c>
      <c r="V177" s="19">
        <v>248993</v>
      </c>
      <c r="X177" s="19">
        <v>83556.782893016061</v>
      </c>
      <c r="Y177" s="19">
        <v>83236.955982077619</v>
      </c>
      <c r="Z177" s="19">
        <v>89023.933573708084</v>
      </c>
      <c r="AA177" s="19">
        <v>267526.82330773742</v>
      </c>
    </row>
    <row r="178" spans="1:27" x14ac:dyDescent="0.2">
      <c r="A178" s="18" t="s">
        <v>359</v>
      </c>
      <c r="B178" s="18" t="s">
        <v>360</v>
      </c>
      <c r="D178" s="19">
        <v>131764</v>
      </c>
      <c r="E178" s="20">
        <v>0</v>
      </c>
      <c r="F178" s="20">
        <v>131764</v>
      </c>
      <c r="G178" s="21">
        <v>8.0928334149636738E-2</v>
      </c>
      <c r="I178" s="21">
        <v>9.5737562246474894E-2</v>
      </c>
      <c r="J178" s="19">
        <v>141611</v>
      </c>
      <c r="K178" s="21">
        <v>7.4732096779089874E-2</v>
      </c>
      <c r="L178" s="21">
        <v>6.345520518772152E-2</v>
      </c>
      <c r="M178" s="19">
        <v>141611</v>
      </c>
      <c r="N178" s="21">
        <v>7.4732096779089874E-2</v>
      </c>
      <c r="O178" s="21">
        <v>6.345520518772152E-2</v>
      </c>
      <c r="P178" s="21">
        <v>8.951988364448682E-2</v>
      </c>
      <c r="R178" s="110"/>
      <c r="S178" s="111"/>
      <c r="U178" s="19">
        <v>356784</v>
      </c>
      <c r="V178" s="19">
        <v>360568</v>
      </c>
      <c r="X178" s="19">
        <v>121898.92320998169</v>
      </c>
      <c r="Y178" s="19">
        <v>121526.56950411167</v>
      </c>
      <c r="Z178" s="19">
        <v>129975.59945974153</v>
      </c>
      <c r="AA178" s="19">
        <v>390591.13471091224</v>
      </c>
    </row>
    <row r="179" spans="1:27" x14ac:dyDescent="0.2">
      <c r="A179" s="18" t="s">
        <v>361</v>
      </c>
      <c r="B179" s="18" t="s">
        <v>362</v>
      </c>
      <c r="D179" s="19">
        <v>123497</v>
      </c>
      <c r="E179" s="20">
        <v>0</v>
      </c>
      <c r="F179" s="20">
        <v>123497</v>
      </c>
      <c r="G179" s="21">
        <v>2.6365209060430272E-2</v>
      </c>
      <c r="I179" s="21">
        <v>3.8877775482454302E-2</v>
      </c>
      <c r="J179" s="19">
        <v>132943</v>
      </c>
      <c r="K179" s="21">
        <v>7.6487687960031359E-2</v>
      </c>
      <c r="L179" s="21">
        <v>6.3456177791215262E-2</v>
      </c>
      <c r="M179" s="19">
        <v>132943</v>
      </c>
      <c r="N179" s="21">
        <v>7.6487687960031359E-2</v>
      </c>
      <c r="O179" s="21">
        <v>6.3456177791215262E-2</v>
      </c>
      <c r="P179" s="21">
        <v>3.2983688105745257E-2</v>
      </c>
      <c r="R179" s="110"/>
      <c r="S179" s="111"/>
      <c r="U179" s="19">
        <v>304522</v>
      </c>
      <c r="V179" s="19">
        <v>308254</v>
      </c>
      <c r="X179" s="19">
        <v>120324.61633520621</v>
      </c>
      <c r="Y179" s="19">
        <v>120332.07917721452</v>
      </c>
      <c r="Z179" s="19">
        <v>128698.06322284421</v>
      </c>
      <c r="AA179" s="19">
        <v>386751.99620739196</v>
      </c>
    </row>
    <row r="180" spans="1:27" x14ac:dyDescent="0.2">
      <c r="A180" s="18" t="s">
        <v>363</v>
      </c>
      <c r="B180" s="18" t="s">
        <v>364</v>
      </c>
      <c r="D180" s="19">
        <v>178107</v>
      </c>
      <c r="E180" s="20">
        <v>0</v>
      </c>
      <c r="F180" s="20">
        <v>178107</v>
      </c>
      <c r="G180" s="21">
        <v>4.6089161315818528E-2</v>
      </c>
      <c r="I180" s="21">
        <v>5.4021482599919457E-2</v>
      </c>
      <c r="J180" s="19">
        <v>190501</v>
      </c>
      <c r="K180" s="21">
        <v>6.9587382865356151E-2</v>
      </c>
      <c r="L180" s="21">
        <v>6.3460392393508647E-2</v>
      </c>
      <c r="M180" s="19">
        <v>190501</v>
      </c>
      <c r="N180" s="21">
        <v>6.9587382865356151E-2</v>
      </c>
      <c r="O180" s="21">
        <v>6.3460392393508647E-2</v>
      </c>
      <c r="P180" s="21">
        <v>4.8045630704190101E-2</v>
      </c>
      <c r="R180" s="110"/>
      <c r="S180" s="111"/>
      <c r="U180" s="19">
        <v>419431</v>
      </c>
      <c r="V180" s="19">
        <v>421848</v>
      </c>
      <c r="X180" s="19">
        <v>170259.86558924758</v>
      </c>
      <c r="Y180" s="19">
        <v>169952.07741361437</v>
      </c>
      <c r="Z180" s="19">
        <v>181767.84905061897</v>
      </c>
      <c r="AA180" s="19">
        <v>546232.60604105599</v>
      </c>
    </row>
    <row r="181" spans="1:27" x14ac:dyDescent="0.2">
      <c r="A181" s="18" t="s">
        <v>365</v>
      </c>
      <c r="B181" s="18" t="s">
        <v>366</v>
      </c>
      <c r="D181" s="19">
        <v>134887</v>
      </c>
      <c r="E181" s="20">
        <v>0</v>
      </c>
      <c r="F181" s="20">
        <v>134887</v>
      </c>
      <c r="G181" s="21">
        <v>4.8918224654203257E-2</v>
      </c>
      <c r="I181" s="21">
        <v>6.0994670942566831E-2</v>
      </c>
      <c r="J181" s="19">
        <v>145023</v>
      </c>
      <c r="K181" s="21">
        <v>7.5144380110759412E-2</v>
      </c>
      <c r="L181" s="21">
        <v>6.3458005736149348E-2</v>
      </c>
      <c r="M181" s="19">
        <v>145023</v>
      </c>
      <c r="N181" s="21">
        <v>7.5144380110759412E-2</v>
      </c>
      <c r="O181" s="21">
        <v>6.3458005736149348E-2</v>
      </c>
      <c r="P181" s="21">
        <v>5.4976916421709987E-2</v>
      </c>
      <c r="R181" s="110"/>
      <c r="S181" s="111"/>
      <c r="U181" s="19">
        <v>338397</v>
      </c>
      <c r="V181" s="19">
        <v>342116</v>
      </c>
      <c r="X181" s="19">
        <v>128596.29743249831</v>
      </c>
      <c r="Y181" s="19">
        <v>128529.65366799373</v>
      </c>
      <c r="Z181" s="19">
        <v>137465.5670115434</v>
      </c>
      <c r="AA181" s="19">
        <v>413099.32037934882</v>
      </c>
    </row>
    <row r="182" spans="1:27" x14ac:dyDescent="0.2">
      <c r="A182" s="18" t="s">
        <v>367</v>
      </c>
      <c r="B182" s="18" t="s">
        <v>368</v>
      </c>
      <c r="D182" s="19">
        <v>145352</v>
      </c>
      <c r="E182" s="20">
        <v>0</v>
      </c>
      <c r="F182" s="20">
        <v>145352</v>
      </c>
      <c r="G182" s="21">
        <v>8.7769378786673569E-2</v>
      </c>
      <c r="I182" s="21">
        <v>9.8051381384343328E-2</v>
      </c>
      <c r="J182" s="19">
        <v>155901</v>
      </c>
      <c r="K182" s="21">
        <v>7.2575540756233181E-2</v>
      </c>
      <c r="L182" s="21">
        <v>6.3458595904947845E-2</v>
      </c>
      <c r="M182" s="19">
        <v>155901</v>
      </c>
      <c r="N182" s="21">
        <v>7.2575540756233181E-2</v>
      </c>
      <c r="O182" s="21">
        <v>6.3458595904947845E-2</v>
      </c>
      <c r="P182" s="21">
        <v>9.1824054350724715E-2</v>
      </c>
      <c r="R182" s="110"/>
      <c r="S182" s="111"/>
      <c r="U182" s="19">
        <v>337655</v>
      </c>
      <c r="V182" s="19">
        <v>340550</v>
      </c>
      <c r="X182" s="19">
        <v>133623.91223232393</v>
      </c>
      <c r="Y182" s="19">
        <v>133507.49652443468</v>
      </c>
      <c r="Z182" s="19">
        <v>142789.4901003163</v>
      </c>
      <c r="AA182" s="19">
        <v>429098.30148811865</v>
      </c>
    </row>
    <row r="183" spans="1:27" ht="25.5" customHeight="1" x14ac:dyDescent="0.2">
      <c r="A183" s="22" t="s">
        <v>369</v>
      </c>
      <c r="B183" s="22" t="s">
        <v>370</v>
      </c>
      <c r="C183" s="54"/>
      <c r="D183" s="24">
        <v>802338</v>
      </c>
      <c r="E183" s="25">
        <v>0</v>
      </c>
      <c r="F183" s="25">
        <v>802338</v>
      </c>
      <c r="G183" s="26">
        <v>5.8129901603557466E-2</v>
      </c>
      <c r="H183" s="23"/>
      <c r="I183" s="26">
        <v>6.9856885120201717E-2</v>
      </c>
      <c r="J183" s="24">
        <v>861304</v>
      </c>
      <c r="K183" s="26">
        <v>7.3492717533009788E-2</v>
      </c>
      <c r="L183" s="26">
        <v>6.3374478293492631E-2</v>
      </c>
      <c r="M183" s="24">
        <v>861304</v>
      </c>
      <c r="N183" s="26">
        <v>7.3492717533009788E-2</v>
      </c>
      <c r="O183" s="26">
        <v>6.3374478293492631E-2</v>
      </c>
      <c r="P183" s="26">
        <v>6.370531242217381E-2</v>
      </c>
      <c r="Q183" s="23"/>
      <c r="R183" s="109"/>
      <c r="S183" s="112"/>
      <c r="T183" s="23"/>
      <c r="U183" s="24">
        <v>2003266</v>
      </c>
      <c r="V183" s="24">
        <v>2022328</v>
      </c>
      <c r="W183" s="23"/>
      <c r="X183" s="24">
        <v>758260.39769227372</v>
      </c>
      <c r="Y183" s="24">
        <v>757084.83226944658</v>
      </c>
      <c r="Z183" s="24">
        <v>809720.50241877255</v>
      </c>
      <c r="AA183" s="24">
        <f>SUM(AA177:AA182)</f>
        <v>2433300.182134565</v>
      </c>
    </row>
    <row r="184" spans="1:27" x14ac:dyDescent="0.2">
      <c r="A184" s="18" t="s">
        <v>371</v>
      </c>
      <c r="B184" s="18" t="s">
        <v>372</v>
      </c>
      <c r="D184" s="19">
        <v>153128</v>
      </c>
      <c r="E184" s="20">
        <v>0</v>
      </c>
      <c r="F184" s="20">
        <v>153128</v>
      </c>
      <c r="G184" s="21">
        <v>-6.4138435408486183E-3</v>
      </c>
      <c r="I184" s="21">
        <v>1.7073250042167754E-3</v>
      </c>
      <c r="J184" s="19">
        <v>164089</v>
      </c>
      <c r="K184" s="21">
        <v>7.1580638420145171E-2</v>
      </c>
      <c r="L184" s="21">
        <v>6.3460565676227265E-2</v>
      </c>
      <c r="M184" s="19">
        <v>164089</v>
      </c>
      <c r="N184" s="21">
        <v>7.1580638420145171E-2</v>
      </c>
      <c r="O184" s="21">
        <v>6.3460565676227265E-2</v>
      </c>
      <c r="P184" s="21">
        <v>-3.9717656531808032E-3</v>
      </c>
      <c r="R184" s="110"/>
      <c r="S184" s="111"/>
      <c r="U184" s="19">
        <v>418992</v>
      </c>
      <c r="V184" s="19">
        <v>422191</v>
      </c>
      <c r="X184" s="19">
        <v>154116.47898326514</v>
      </c>
      <c r="Y184" s="19">
        <v>154034.22518128905</v>
      </c>
      <c r="Z184" s="19">
        <v>164743.32186738378</v>
      </c>
      <c r="AA184" s="19">
        <v>495072.0080668474</v>
      </c>
    </row>
    <row r="185" spans="1:27" x14ac:dyDescent="0.2">
      <c r="A185" s="18" t="s">
        <v>373</v>
      </c>
      <c r="B185" s="18" t="s">
        <v>374</v>
      </c>
      <c r="D185" s="19">
        <v>58340</v>
      </c>
      <c r="E185" s="20">
        <v>0</v>
      </c>
      <c r="F185" s="20">
        <v>58340</v>
      </c>
      <c r="G185" s="21">
        <v>7.5431172529709656E-3</v>
      </c>
      <c r="I185" s="21">
        <v>1.823991179949469E-2</v>
      </c>
      <c r="J185" s="19">
        <v>62685</v>
      </c>
      <c r="K185" s="21">
        <v>7.447720260541657E-2</v>
      </c>
      <c r="L185" s="21">
        <v>6.3461907340298218E-2</v>
      </c>
      <c r="M185" s="19">
        <v>62685</v>
      </c>
      <c r="N185" s="21">
        <v>7.447720260541657E-2</v>
      </c>
      <c r="O185" s="21">
        <v>6.3461907340298218E-2</v>
      </c>
      <c r="P185" s="21">
        <v>1.2468368441109101E-2</v>
      </c>
      <c r="R185" s="110"/>
      <c r="S185" s="111"/>
      <c r="U185" s="19">
        <v>214618</v>
      </c>
      <c r="V185" s="19">
        <v>216841</v>
      </c>
      <c r="X185" s="19">
        <v>57903.229153171975</v>
      </c>
      <c r="Y185" s="19">
        <v>57888.403969084851</v>
      </c>
      <c r="Z185" s="19">
        <v>61913.0453393973</v>
      </c>
      <c r="AA185" s="19">
        <v>186055.58837998408</v>
      </c>
    </row>
    <row r="186" spans="1:27" x14ac:dyDescent="0.2">
      <c r="A186" s="18" t="s">
        <v>375</v>
      </c>
      <c r="B186" s="18" t="s">
        <v>376</v>
      </c>
      <c r="D186" s="19">
        <v>70785</v>
      </c>
      <c r="E186" s="20">
        <v>0</v>
      </c>
      <c r="F186" s="20">
        <v>70785</v>
      </c>
      <c r="G186" s="21">
        <v>-4.5394392901653591E-2</v>
      </c>
      <c r="I186" s="21">
        <v>-3.7894965627175203E-2</v>
      </c>
      <c r="J186" s="19">
        <v>75717</v>
      </c>
      <c r="K186" s="21">
        <v>6.9675778766687957E-2</v>
      </c>
      <c r="L186" s="21">
        <v>6.345964031417628E-2</v>
      </c>
      <c r="M186" s="19">
        <v>75717</v>
      </c>
      <c r="N186" s="21">
        <v>6.9675778766687957E-2</v>
      </c>
      <c r="O186" s="21">
        <v>6.345964031417628E-2</v>
      </c>
      <c r="P186" s="21">
        <v>-4.3350367039354798E-2</v>
      </c>
      <c r="R186" s="110"/>
      <c r="S186" s="111"/>
      <c r="U186" s="19">
        <v>228195</v>
      </c>
      <c r="V186" s="19">
        <v>229528</v>
      </c>
      <c r="X186" s="19">
        <v>74151.041512484546</v>
      </c>
      <c r="Y186" s="19">
        <v>74003.09759890518</v>
      </c>
      <c r="Z186" s="19">
        <v>79148.099148557201</v>
      </c>
      <c r="AA186" s="19">
        <v>237848.84228383325</v>
      </c>
    </row>
    <row r="187" spans="1:27" x14ac:dyDescent="0.2">
      <c r="A187" s="18" t="s">
        <v>377</v>
      </c>
      <c r="B187" s="18" t="s">
        <v>378</v>
      </c>
      <c r="D187" s="19">
        <v>59334</v>
      </c>
      <c r="E187" s="20">
        <v>0</v>
      </c>
      <c r="F187" s="20">
        <v>59334</v>
      </c>
      <c r="G187" s="21">
        <v>-1.8997641318695857E-2</v>
      </c>
      <c r="I187" s="21">
        <v>-1.0733533372228488E-2</v>
      </c>
      <c r="J187" s="19">
        <v>63556</v>
      </c>
      <c r="K187" s="21">
        <v>7.1156503859507225E-2</v>
      </c>
      <c r="L187" s="21">
        <v>6.3464011335512716E-2</v>
      </c>
      <c r="M187" s="19">
        <v>63556</v>
      </c>
      <c r="N187" s="21">
        <v>7.1156503859507225E-2</v>
      </c>
      <c r="O187" s="21">
        <v>6.3464011335512716E-2</v>
      </c>
      <c r="P187" s="21">
        <v>-1.633890459353482E-2</v>
      </c>
      <c r="R187" s="110"/>
      <c r="S187" s="111"/>
      <c r="U187" s="19">
        <v>221206</v>
      </c>
      <c r="V187" s="19">
        <v>222806</v>
      </c>
      <c r="X187" s="19">
        <v>60483.03500488901</v>
      </c>
      <c r="Y187" s="19">
        <v>60411.618460696707</v>
      </c>
      <c r="Z187" s="19">
        <v>64611.684142837425</v>
      </c>
      <c r="AA187" s="19">
        <v>194165.29817776085</v>
      </c>
    </row>
    <row r="188" spans="1:27" x14ac:dyDescent="0.2">
      <c r="A188" s="18" t="s">
        <v>379</v>
      </c>
      <c r="B188" s="18" t="s">
        <v>380</v>
      </c>
      <c r="D188" s="19">
        <v>64678</v>
      </c>
      <c r="E188" s="20">
        <v>0</v>
      </c>
      <c r="F188" s="20">
        <v>64678</v>
      </c>
      <c r="G188" s="21">
        <v>4.6385860977249393E-4</v>
      </c>
      <c r="I188" s="21">
        <v>1.0937940612674835E-2</v>
      </c>
      <c r="J188" s="19">
        <v>69418</v>
      </c>
      <c r="K188" s="21">
        <v>7.3286125112093758E-2</v>
      </c>
      <c r="L188" s="21">
        <v>6.3455027895773064E-2</v>
      </c>
      <c r="M188" s="19">
        <v>69418</v>
      </c>
      <c r="N188" s="21">
        <v>7.3286125112093758E-2</v>
      </c>
      <c r="O188" s="21">
        <v>6.3455027895773064E-2</v>
      </c>
      <c r="P188" s="21">
        <v>5.201283367477938E-3</v>
      </c>
      <c r="R188" s="110"/>
      <c r="S188" s="111"/>
      <c r="U188" s="19">
        <v>200119</v>
      </c>
      <c r="V188" s="19">
        <v>201969</v>
      </c>
      <c r="X188" s="19">
        <v>64648.012462814448</v>
      </c>
      <c r="Y188" s="19">
        <v>64569.655931228684</v>
      </c>
      <c r="Z188" s="19">
        <v>69058.805583142501</v>
      </c>
      <c r="AA188" s="19">
        <v>207529.39279849009</v>
      </c>
    </row>
    <row r="189" spans="1:27" x14ac:dyDescent="0.2">
      <c r="A189" s="18" t="s">
        <v>381</v>
      </c>
      <c r="B189" s="18" t="s">
        <v>382</v>
      </c>
      <c r="D189" s="19">
        <v>128502</v>
      </c>
      <c r="E189" s="20">
        <v>0</v>
      </c>
      <c r="F189" s="20">
        <v>128502</v>
      </c>
      <c r="G189" s="21">
        <v>-3.2496236455297201E-2</v>
      </c>
      <c r="I189" s="21">
        <v>-2.5860581201272326E-2</v>
      </c>
      <c r="J189" s="19">
        <v>137368</v>
      </c>
      <c r="K189" s="21">
        <v>6.8995035096730106E-2</v>
      </c>
      <c r="L189" s="21">
        <v>6.3460107693671608E-2</v>
      </c>
      <c r="M189" s="19">
        <v>137368</v>
      </c>
      <c r="N189" s="21">
        <v>6.8995035096730106E-2</v>
      </c>
      <c r="O189" s="21">
        <v>6.3460107693671608E-2</v>
      </c>
      <c r="P189" s="21">
        <v>-3.138379520211787E-2</v>
      </c>
      <c r="R189" s="110"/>
      <c r="S189" s="111"/>
      <c r="U189" s="19">
        <v>408998</v>
      </c>
      <c r="V189" s="19">
        <v>411127</v>
      </c>
      <c r="X189" s="19">
        <v>132818.08799295968</v>
      </c>
      <c r="Y189" s="19">
        <v>132599.91763342306</v>
      </c>
      <c r="Z189" s="19">
        <v>141818.81256948836</v>
      </c>
      <c r="AA189" s="19">
        <v>426181.30753094202</v>
      </c>
    </row>
    <row r="190" spans="1:27" ht="25.5" customHeight="1" x14ac:dyDescent="0.2">
      <c r="A190" s="22" t="s">
        <v>383</v>
      </c>
      <c r="B190" s="22" t="s">
        <v>384</v>
      </c>
      <c r="C190" s="54"/>
      <c r="D190" s="24">
        <v>534767</v>
      </c>
      <c r="E190" s="25">
        <v>0</v>
      </c>
      <c r="F190" s="25">
        <v>534767</v>
      </c>
      <c r="G190" s="26">
        <v>-1.7189015445927214E-2</v>
      </c>
      <c r="H190" s="23"/>
      <c r="I190" s="26">
        <v>-8.9082826756357036E-3</v>
      </c>
      <c r="J190" s="24">
        <v>572833</v>
      </c>
      <c r="K190" s="26">
        <v>7.1182402803463996E-2</v>
      </c>
      <c r="L190" s="26">
        <v>6.3430483619010714E-2</v>
      </c>
      <c r="M190" s="24">
        <v>572833</v>
      </c>
      <c r="N190" s="26">
        <v>7.1182402803463996E-2</v>
      </c>
      <c r="O190" s="26">
        <v>6.3430483619010714E-2</v>
      </c>
      <c r="P190" s="26">
        <v>-1.4555065110097631E-2</v>
      </c>
      <c r="Q190" s="23"/>
      <c r="R190" s="109"/>
      <c r="S190" s="112"/>
      <c r="T190" s="23"/>
      <c r="U190" s="24">
        <v>1692127</v>
      </c>
      <c r="V190" s="24">
        <v>1704462</v>
      </c>
      <c r="W190" s="23"/>
      <c r="X190" s="24">
        <v>544119.88510958478</v>
      </c>
      <c r="Y190" s="24">
        <v>543506.91877462761</v>
      </c>
      <c r="Z190" s="24">
        <v>581293.76865080651</v>
      </c>
      <c r="AA190" s="24">
        <f>SUM(AA184:AA189)</f>
        <v>1746852.4372378578</v>
      </c>
    </row>
    <row r="191" spans="1:27" ht="25.5" customHeight="1" x14ac:dyDescent="0.2">
      <c r="A191" s="22" t="s">
        <v>385</v>
      </c>
      <c r="B191" s="22" t="s">
        <v>386</v>
      </c>
      <c r="C191" s="54"/>
      <c r="D191" s="24">
        <v>3577365</v>
      </c>
      <c r="E191" s="25">
        <v>0</v>
      </c>
      <c r="F191" s="25">
        <v>3577365</v>
      </c>
      <c r="G191" s="26">
        <v>1.8103644077275938E-2</v>
      </c>
      <c r="H191" s="23"/>
      <c r="I191" s="26">
        <v>2.750199425365607E-2</v>
      </c>
      <c r="J191" s="24">
        <v>3835803</v>
      </c>
      <c r="K191" s="26">
        <v>7.2242558419395309E-2</v>
      </c>
      <c r="L191" s="26">
        <v>6.3567325863301383E-2</v>
      </c>
      <c r="M191" s="24">
        <v>3835803</v>
      </c>
      <c r="N191" s="26">
        <v>7.2242558419395309E-2</v>
      </c>
      <c r="O191" s="26">
        <v>6.3567325863301383E-2</v>
      </c>
      <c r="P191" s="26">
        <v>2.177922853673131E-2</v>
      </c>
      <c r="Q191" s="23"/>
      <c r="R191" s="109"/>
      <c r="S191" s="112"/>
      <c r="T191" s="23"/>
      <c r="U191" s="24">
        <v>10044141</v>
      </c>
      <c r="V191" s="24">
        <v>10126069</v>
      </c>
      <c r="W191" s="23"/>
      <c r="X191" s="24">
        <v>3513753.2615770418</v>
      </c>
      <c r="Y191" s="24">
        <v>3510012.2667320352</v>
      </c>
      <c r="Z191" s="24">
        <v>3754042.842985929</v>
      </c>
      <c r="AA191" s="24">
        <f>AA190+AA183+AA176+AA168+AA162</f>
        <v>11281316.338528769</v>
      </c>
    </row>
    <row r="192" spans="1:27" x14ac:dyDescent="0.2">
      <c r="A192" s="18" t="s">
        <v>387</v>
      </c>
      <c r="B192" s="18" t="s">
        <v>388</v>
      </c>
      <c r="D192" s="19">
        <v>37182</v>
      </c>
      <c r="E192" s="20">
        <v>0</v>
      </c>
      <c r="F192" s="20">
        <v>37182</v>
      </c>
      <c r="G192" s="21">
        <v>-8.4058682830637554E-2</v>
      </c>
      <c r="I192" s="21">
        <v>-7.6179437069435085E-2</v>
      </c>
      <c r="J192" s="19">
        <v>39915</v>
      </c>
      <c r="K192" s="21">
        <v>7.3503308052283334E-2</v>
      </c>
      <c r="L192" s="21">
        <v>6.3451383371163184E-2</v>
      </c>
      <c r="M192" s="19">
        <v>39915</v>
      </c>
      <c r="N192" s="21">
        <v>7.3503308052283334E-2</v>
      </c>
      <c r="O192" s="21">
        <v>6.3451383371163184E-2</v>
      </c>
      <c r="P192" s="21">
        <v>-8.1424887030936866E-2</v>
      </c>
      <c r="R192" s="110"/>
      <c r="S192" s="111"/>
      <c r="U192" s="19">
        <v>136242</v>
      </c>
      <c r="V192" s="19">
        <v>137530</v>
      </c>
      <c r="X192" s="19">
        <v>40594.303699398297</v>
      </c>
      <c r="Y192" s="19">
        <v>40628.507461968999</v>
      </c>
      <c r="Z192" s="19">
        <v>43453.169410376031</v>
      </c>
      <c r="AA192" s="19">
        <v>130581.60775816461</v>
      </c>
    </row>
    <row r="193" spans="1:27" x14ac:dyDescent="0.2">
      <c r="A193" s="18" t="s">
        <v>389</v>
      </c>
      <c r="B193" s="18" t="s">
        <v>390</v>
      </c>
      <c r="D193" s="19">
        <v>66974</v>
      </c>
      <c r="E193" s="20">
        <v>0</v>
      </c>
      <c r="F193" s="20">
        <v>66974</v>
      </c>
      <c r="G193" s="21">
        <v>-4.2724337140911839E-2</v>
      </c>
      <c r="I193" s="21">
        <v>-3.5270710552802287E-2</v>
      </c>
      <c r="J193" s="19">
        <v>71753</v>
      </c>
      <c r="K193" s="21">
        <v>7.1356048615880852E-2</v>
      </c>
      <c r="L193" s="21">
        <v>6.3457624621152675E-2</v>
      </c>
      <c r="M193" s="19">
        <v>71753</v>
      </c>
      <c r="N193" s="21">
        <v>7.1356048615880852E-2</v>
      </c>
      <c r="O193" s="21">
        <v>6.3457624621152675E-2</v>
      </c>
      <c r="P193" s="21">
        <v>-4.074281040644423E-2</v>
      </c>
      <c r="R193" s="110"/>
      <c r="S193" s="111"/>
      <c r="U193" s="19">
        <v>229539</v>
      </c>
      <c r="V193" s="19">
        <v>231244</v>
      </c>
      <c r="X193" s="19">
        <v>69963.128280070596</v>
      </c>
      <c r="Y193" s="19">
        <v>69938.193500405207</v>
      </c>
      <c r="Z193" s="19">
        <v>74800.586097668202</v>
      </c>
      <c r="AA193" s="19">
        <v>224784.08195362065</v>
      </c>
    </row>
    <row r="194" spans="1:27" x14ac:dyDescent="0.2">
      <c r="A194" s="18" t="s">
        <v>391</v>
      </c>
      <c r="B194" s="18" t="s">
        <v>392</v>
      </c>
      <c r="D194" s="19">
        <v>89769</v>
      </c>
      <c r="E194" s="20">
        <v>0</v>
      </c>
      <c r="F194" s="20">
        <v>89769</v>
      </c>
      <c r="G194" s="21">
        <v>-6.9894312588737684E-2</v>
      </c>
      <c r="I194" s="21">
        <v>-5.9886322147185478E-2</v>
      </c>
      <c r="J194" s="19">
        <v>96341</v>
      </c>
      <c r="K194" s="21">
        <v>7.3210128217981785E-2</v>
      </c>
      <c r="L194" s="21">
        <v>6.3455045193012038E-2</v>
      </c>
      <c r="M194" s="19">
        <v>96341</v>
      </c>
      <c r="N194" s="21">
        <v>7.3210128217981785E-2</v>
      </c>
      <c r="O194" s="21">
        <v>6.3455045193012038E-2</v>
      </c>
      <c r="P194" s="21">
        <v>-6.5221065610751694E-2</v>
      </c>
      <c r="R194" s="110"/>
      <c r="S194" s="111"/>
      <c r="U194" s="19">
        <v>274235</v>
      </c>
      <c r="V194" s="19">
        <v>276751</v>
      </c>
      <c r="X194" s="19">
        <v>96514.838275907765</v>
      </c>
      <c r="Y194" s="19">
        <v>96363.295212561381</v>
      </c>
      <c r="Z194" s="19">
        <v>103062.87022069642</v>
      </c>
      <c r="AA194" s="19">
        <v>309715.38960690831</v>
      </c>
    </row>
    <row r="195" spans="1:27" x14ac:dyDescent="0.2">
      <c r="A195" s="18" t="s">
        <v>393</v>
      </c>
      <c r="B195" s="18" t="s">
        <v>394</v>
      </c>
      <c r="D195" s="19">
        <v>92811</v>
      </c>
      <c r="E195" s="20">
        <v>0</v>
      </c>
      <c r="F195" s="20">
        <v>92811</v>
      </c>
      <c r="G195" s="21">
        <v>-4.2668290971301315E-2</v>
      </c>
      <c r="I195" s="21">
        <v>-3.2334567109527534E-2</v>
      </c>
      <c r="J195" s="19">
        <v>99535</v>
      </c>
      <c r="K195" s="21">
        <v>7.244830892889853E-2</v>
      </c>
      <c r="L195" s="21">
        <v>6.3456231750060654E-2</v>
      </c>
      <c r="M195" s="19">
        <v>99535</v>
      </c>
      <c r="N195" s="21">
        <v>7.244830892889853E-2</v>
      </c>
      <c r="O195" s="21">
        <v>6.3456231750060654E-2</v>
      </c>
      <c r="P195" s="21">
        <v>-3.7824581459168005E-2</v>
      </c>
      <c r="R195" s="110"/>
      <c r="S195" s="111"/>
      <c r="U195" s="19">
        <v>304683</v>
      </c>
      <c r="V195" s="19">
        <v>307259</v>
      </c>
      <c r="X195" s="19">
        <v>96947.587889014263</v>
      </c>
      <c r="Y195" s="19">
        <v>96723.270499791164</v>
      </c>
      <c r="Z195" s="19">
        <v>103447.87247937369</v>
      </c>
      <c r="AA195" s="19">
        <v>310872.36422143661</v>
      </c>
    </row>
    <row r="196" spans="1:27" x14ac:dyDescent="0.2">
      <c r="A196" s="18" t="s">
        <v>395</v>
      </c>
      <c r="B196" s="18" t="s">
        <v>396</v>
      </c>
      <c r="D196" s="19">
        <v>68263</v>
      </c>
      <c r="E196" s="20">
        <v>0</v>
      </c>
      <c r="F196" s="20">
        <v>68263</v>
      </c>
      <c r="G196" s="21">
        <v>-5.0866273458358369E-2</v>
      </c>
      <c r="I196" s="21">
        <v>-4.5307995720673233E-2</v>
      </c>
      <c r="J196" s="19">
        <v>72993</v>
      </c>
      <c r="K196" s="21">
        <v>6.9290831050495827E-2</v>
      </c>
      <c r="L196" s="21">
        <v>6.3462207450675878E-2</v>
      </c>
      <c r="M196" s="19">
        <v>72993</v>
      </c>
      <c r="N196" s="21">
        <v>6.9290831050495827E-2</v>
      </c>
      <c r="O196" s="21">
        <v>6.3462207450675878E-2</v>
      </c>
      <c r="P196" s="21">
        <v>-5.071907169424239E-2</v>
      </c>
      <c r="R196" s="110"/>
      <c r="S196" s="111"/>
      <c r="U196" s="19">
        <v>208629</v>
      </c>
      <c r="V196" s="19">
        <v>209772</v>
      </c>
      <c r="X196" s="19">
        <v>71921.372185065935</v>
      </c>
      <c r="Y196" s="19">
        <v>71894.533041497692</v>
      </c>
      <c r="Z196" s="19">
        <v>76892.938458455363</v>
      </c>
      <c r="AA196" s="19">
        <v>231071.83354862712</v>
      </c>
    </row>
    <row r="197" spans="1:27" x14ac:dyDescent="0.2">
      <c r="A197" s="18" t="s">
        <v>397</v>
      </c>
      <c r="B197" s="18" t="s">
        <v>398</v>
      </c>
      <c r="D197" s="19">
        <v>36974</v>
      </c>
      <c r="E197" s="20">
        <v>0</v>
      </c>
      <c r="F197" s="20">
        <v>36974</v>
      </c>
      <c r="G197" s="21">
        <v>-2.9210349824925208E-2</v>
      </c>
      <c r="I197" s="21">
        <v>-1.919576958070579E-2</v>
      </c>
      <c r="J197" s="19">
        <v>39713</v>
      </c>
      <c r="K197" s="21">
        <v>7.4079082598582868E-2</v>
      </c>
      <c r="L197" s="21">
        <v>6.3465279095153093E-2</v>
      </c>
      <c r="M197" s="19">
        <v>39713</v>
      </c>
      <c r="N197" s="21">
        <v>7.4079082598582868E-2</v>
      </c>
      <c r="O197" s="21">
        <v>6.3465279095153093E-2</v>
      </c>
      <c r="P197" s="21">
        <v>-2.4752029572878476E-2</v>
      </c>
      <c r="R197" s="110"/>
      <c r="S197" s="111"/>
      <c r="U197" s="19">
        <v>115516</v>
      </c>
      <c r="V197" s="19">
        <v>116668</v>
      </c>
      <c r="X197" s="19">
        <v>38086.520590049564</v>
      </c>
      <c r="Y197" s="19">
        <v>38073.872404692076</v>
      </c>
      <c r="Z197" s="19">
        <v>40720.925553536108</v>
      </c>
      <c r="AA197" s="19">
        <v>122370.9110367344</v>
      </c>
    </row>
    <row r="198" spans="1:27" x14ac:dyDescent="0.2">
      <c r="A198" s="18" t="s">
        <v>399</v>
      </c>
      <c r="B198" s="18" t="s">
        <v>400</v>
      </c>
      <c r="D198" s="19">
        <v>51095</v>
      </c>
      <c r="E198" s="20">
        <v>0</v>
      </c>
      <c r="F198" s="20">
        <v>51095</v>
      </c>
      <c r="G198" s="21">
        <v>-7.9885414345267414E-2</v>
      </c>
      <c r="I198" s="21">
        <v>-7.1942010677025769E-2</v>
      </c>
      <c r="J198" s="19">
        <v>54829</v>
      </c>
      <c r="K198" s="21">
        <v>7.3079557686662078E-2</v>
      </c>
      <c r="L198" s="21">
        <v>6.3464303459381588E-2</v>
      </c>
      <c r="M198" s="19">
        <v>54829</v>
      </c>
      <c r="N198" s="21">
        <v>7.3079557686662078E-2</v>
      </c>
      <c r="O198" s="21">
        <v>6.3464303459381588E-2</v>
      </c>
      <c r="P198" s="21">
        <v>-7.7200309585083726E-2</v>
      </c>
      <c r="R198" s="110"/>
      <c r="S198" s="111"/>
      <c r="U198" s="19">
        <v>148125</v>
      </c>
      <c r="V198" s="19">
        <v>149464</v>
      </c>
      <c r="X198" s="19">
        <v>55531.127097221222</v>
      </c>
      <c r="Y198" s="19">
        <v>55553.611127645687</v>
      </c>
      <c r="Z198" s="19">
        <v>59415.928038887141</v>
      </c>
      <c r="AA198" s="19">
        <v>178551.47311552925</v>
      </c>
    </row>
    <row r="199" spans="1:27" x14ac:dyDescent="0.2">
      <c r="A199" s="18" t="s">
        <v>401</v>
      </c>
      <c r="B199" s="18" t="s">
        <v>402</v>
      </c>
      <c r="D199" s="19">
        <v>155709</v>
      </c>
      <c r="E199" s="20">
        <v>0</v>
      </c>
      <c r="F199" s="20">
        <v>155709</v>
      </c>
      <c r="G199" s="21">
        <v>-1.1107343005570147E-2</v>
      </c>
      <c r="I199" s="21">
        <v>-1.4637681270318614E-3</v>
      </c>
      <c r="J199" s="19">
        <v>166777</v>
      </c>
      <c r="K199" s="21">
        <v>7.1081311934441782E-2</v>
      </c>
      <c r="L199" s="21">
        <v>6.3458918449004864E-2</v>
      </c>
      <c r="M199" s="19">
        <v>166777</v>
      </c>
      <c r="N199" s="21">
        <v>7.1081311934441782E-2</v>
      </c>
      <c r="O199" s="21">
        <v>6.3458918449004864E-2</v>
      </c>
      <c r="P199" s="21">
        <v>-7.1264184489612248E-3</v>
      </c>
      <c r="R199" s="110"/>
      <c r="S199" s="111"/>
      <c r="U199" s="19">
        <v>500119</v>
      </c>
      <c r="V199" s="19">
        <v>503703</v>
      </c>
      <c r="X199" s="19">
        <v>157457.93934121312</v>
      </c>
      <c r="Y199" s="19">
        <v>157054.94384644314</v>
      </c>
      <c r="Z199" s="19">
        <v>167974.05339304701</v>
      </c>
      <c r="AA199" s="19">
        <v>504780.71568427957</v>
      </c>
    </row>
    <row r="200" spans="1:27" ht="25.5" customHeight="1" x14ac:dyDescent="0.2">
      <c r="A200" s="22" t="s">
        <v>403</v>
      </c>
      <c r="B200" s="22" t="s">
        <v>404</v>
      </c>
      <c r="C200" s="54"/>
      <c r="D200" s="24">
        <v>598777</v>
      </c>
      <c r="E200" s="25">
        <v>0</v>
      </c>
      <c r="F200" s="25">
        <v>598777</v>
      </c>
      <c r="G200" s="26">
        <v>-4.5038373096490059E-2</v>
      </c>
      <c r="H200" s="23"/>
      <c r="I200" s="26">
        <v>-3.6205570794332398E-2</v>
      </c>
      <c r="J200" s="24">
        <v>641856</v>
      </c>
      <c r="K200" s="26">
        <v>7.1944981186652157E-2</v>
      </c>
      <c r="L200" s="26">
        <v>6.3455121493710021E-2</v>
      </c>
      <c r="M200" s="24">
        <v>641856</v>
      </c>
      <c r="N200" s="26">
        <v>7.1944981186652157E-2</v>
      </c>
      <c r="O200" s="26">
        <v>6.3455121493710021E-2</v>
      </c>
      <c r="P200" s="26">
        <v>-4.1674623646502318E-2</v>
      </c>
      <c r="Q200" s="23"/>
      <c r="R200" s="109"/>
      <c r="S200" s="112"/>
      <c r="T200" s="23"/>
      <c r="U200" s="24">
        <v>1917087</v>
      </c>
      <c r="V200" s="24">
        <v>1932392</v>
      </c>
      <c r="W200" s="23"/>
      <c r="X200" s="24">
        <v>627016.81735794072</v>
      </c>
      <c r="Y200" s="24">
        <v>626230.22709500534</v>
      </c>
      <c r="Z200" s="24">
        <v>669768.34365204</v>
      </c>
      <c r="AA200" s="24">
        <f>SUM(AA192:AA199)</f>
        <v>2012728.3769253006</v>
      </c>
    </row>
    <row r="201" spans="1:27" x14ac:dyDescent="0.2">
      <c r="A201" s="18" t="s">
        <v>405</v>
      </c>
      <c r="B201" s="18" t="s">
        <v>406</v>
      </c>
      <c r="D201" s="19">
        <v>102299</v>
      </c>
      <c r="E201" s="20">
        <v>0</v>
      </c>
      <c r="F201" s="20">
        <v>102299</v>
      </c>
      <c r="G201" s="21">
        <v>7.1310001701260228E-2</v>
      </c>
      <c r="I201" s="21">
        <v>7.6968769467182563E-2</v>
      </c>
      <c r="J201" s="19">
        <v>109357</v>
      </c>
      <c r="K201" s="21">
        <v>6.899383180676244E-2</v>
      </c>
      <c r="L201" s="21">
        <v>6.3455654804446038E-2</v>
      </c>
      <c r="M201" s="19">
        <v>109357</v>
      </c>
      <c r="N201" s="21">
        <v>6.899383180676244E-2</v>
      </c>
      <c r="O201" s="21">
        <v>6.3455654804446038E-2</v>
      </c>
      <c r="P201" s="21">
        <v>7.0858045684021986E-2</v>
      </c>
      <c r="R201" s="110"/>
      <c r="S201" s="111"/>
      <c r="U201" s="19">
        <v>321566</v>
      </c>
      <c r="V201" s="19">
        <v>323241</v>
      </c>
      <c r="X201" s="19">
        <v>95489.634034543953</v>
      </c>
      <c r="Y201" s="19">
        <v>95482.568524061717</v>
      </c>
      <c r="Z201" s="19">
        <v>102120.91176860612</v>
      </c>
      <c r="AA201" s="19">
        <v>306884.69967601518</v>
      </c>
    </row>
    <row r="202" spans="1:27" x14ac:dyDescent="0.2">
      <c r="A202" s="18" t="s">
        <v>407</v>
      </c>
      <c r="B202" s="18" t="s">
        <v>408</v>
      </c>
      <c r="D202" s="19">
        <v>160482</v>
      </c>
      <c r="E202" s="20">
        <v>0</v>
      </c>
      <c r="F202" s="20">
        <v>160482</v>
      </c>
      <c r="G202" s="21">
        <v>-3.0576420760710543E-2</v>
      </c>
      <c r="I202" s="21">
        <v>-2.2999348346760096E-2</v>
      </c>
      <c r="J202" s="19">
        <v>172032</v>
      </c>
      <c r="K202" s="21">
        <v>7.197068830149167E-2</v>
      </c>
      <c r="L202" s="21">
        <v>6.3459545448580235E-2</v>
      </c>
      <c r="M202" s="19">
        <v>172032</v>
      </c>
      <c r="N202" s="21">
        <v>7.197068830149167E-2</v>
      </c>
      <c r="O202" s="21">
        <v>6.3459545448580235E-2</v>
      </c>
      <c r="P202" s="21">
        <v>-2.8539298684027714E-2</v>
      </c>
      <c r="R202" s="110"/>
      <c r="S202" s="111"/>
      <c r="U202" s="19">
        <v>523525</v>
      </c>
      <c r="V202" s="19">
        <v>527715</v>
      </c>
      <c r="X202" s="19">
        <v>165543.73489236858</v>
      </c>
      <c r="Y202" s="19">
        <v>165574.48435568003</v>
      </c>
      <c r="Z202" s="19">
        <v>177085.90761001434</v>
      </c>
      <c r="AA202" s="19">
        <v>532162.85119832307</v>
      </c>
    </row>
    <row r="203" spans="1:27" x14ac:dyDescent="0.2">
      <c r="A203" s="18" t="s">
        <v>409</v>
      </c>
      <c r="B203" s="18" t="s">
        <v>410</v>
      </c>
      <c r="D203" s="19">
        <v>44081</v>
      </c>
      <c r="E203" s="20">
        <v>0</v>
      </c>
      <c r="F203" s="20">
        <v>44081</v>
      </c>
      <c r="G203" s="21">
        <v>5.9939156394024362E-2</v>
      </c>
      <c r="I203" s="21">
        <v>6.6545828567899923E-2</v>
      </c>
      <c r="J203" s="19">
        <v>47142</v>
      </c>
      <c r="K203" s="21">
        <v>6.9440348449445244E-2</v>
      </c>
      <c r="L203" s="21">
        <v>6.3464581247998364E-2</v>
      </c>
      <c r="M203" s="19">
        <v>47142</v>
      </c>
      <c r="N203" s="21">
        <v>6.9440348449445244E-2</v>
      </c>
      <c r="O203" s="21">
        <v>6.3464581247998364E-2</v>
      </c>
      <c r="P203" s="21">
        <v>6.0503146166333233E-2</v>
      </c>
      <c r="R203" s="110"/>
      <c r="S203" s="111"/>
      <c r="U203" s="19">
        <v>135116</v>
      </c>
      <c r="V203" s="19">
        <v>135875</v>
      </c>
      <c r="X203" s="19">
        <v>41588.236205902766</v>
      </c>
      <c r="Y203" s="19">
        <v>41562.862628182556</v>
      </c>
      <c r="Z203" s="19">
        <v>44452.484813850868</v>
      </c>
      <c r="AA203" s="19">
        <v>133584.66170828871</v>
      </c>
    </row>
    <row r="204" spans="1:27" x14ac:dyDescent="0.2">
      <c r="A204" s="18" t="s">
        <v>411</v>
      </c>
      <c r="B204" s="18" t="s">
        <v>412</v>
      </c>
      <c r="D204" s="19">
        <v>59060</v>
      </c>
      <c r="E204" s="20">
        <v>0</v>
      </c>
      <c r="F204" s="20">
        <v>59060</v>
      </c>
      <c r="G204" s="21">
        <v>3.4018187819368384E-2</v>
      </c>
      <c r="I204" s="21">
        <v>4.3042187516974639E-2</v>
      </c>
      <c r="J204" s="19">
        <v>63268</v>
      </c>
      <c r="K204" s="21">
        <v>7.1249576701659434E-2</v>
      </c>
      <c r="L204" s="21">
        <v>6.3452907505581857E-2</v>
      </c>
      <c r="M204" s="19">
        <v>63268</v>
      </c>
      <c r="N204" s="21">
        <v>7.1249576701659434E-2</v>
      </c>
      <c r="O204" s="21">
        <v>6.3452907505581857E-2</v>
      </c>
      <c r="P204" s="21">
        <v>3.7121283979462572E-2</v>
      </c>
      <c r="R204" s="110"/>
      <c r="S204" s="111"/>
      <c r="U204" s="19">
        <v>185280</v>
      </c>
      <c r="V204" s="19">
        <v>186639</v>
      </c>
      <c r="X204" s="19">
        <v>57116.983720132717</v>
      </c>
      <c r="Y204" s="19">
        <v>57037.957921621819</v>
      </c>
      <c r="Z204" s="19">
        <v>61003.472763801517</v>
      </c>
      <c r="AA204" s="19">
        <v>183322.22161052423</v>
      </c>
    </row>
    <row r="205" spans="1:27" x14ac:dyDescent="0.2">
      <c r="A205" s="18" t="s">
        <v>413</v>
      </c>
      <c r="B205" s="18" t="s">
        <v>414</v>
      </c>
      <c r="D205" s="19">
        <v>69035</v>
      </c>
      <c r="E205" s="20">
        <v>0</v>
      </c>
      <c r="F205" s="20">
        <v>69035</v>
      </c>
      <c r="G205" s="21">
        <v>4.1525499826633006E-2</v>
      </c>
      <c r="I205" s="21">
        <v>4.8125205438341645E-2</v>
      </c>
      <c r="J205" s="19">
        <v>74027</v>
      </c>
      <c r="K205" s="21">
        <v>7.2311146519881131E-2</v>
      </c>
      <c r="L205" s="21">
        <v>6.3455037174382722E-2</v>
      </c>
      <c r="M205" s="19">
        <v>74027</v>
      </c>
      <c r="N205" s="21">
        <v>7.2311146519881131E-2</v>
      </c>
      <c r="O205" s="21">
        <v>6.3455037174382722E-2</v>
      </c>
      <c r="P205" s="21">
        <v>4.2177534844848097E-2</v>
      </c>
      <c r="R205" s="110"/>
      <c r="S205" s="111"/>
      <c r="U205" s="19">
        <v>199789</v>
      </c>
      <c r="V205" s="19">
        <v>201453</v>
      </c>
      <c r="X205" s="19">
        <v>66282.582626629126</v>
      </c>
      <c r="Y205" s="19">
        <v>66413.726885439624</v>
      </c>
      <c r="Z205" s="19">
        <v>71031.083980351395</v>
      </c>
      <c r="AA205" s="19">
        <v>213456.3087760559</v>
      </c>
    </row>
    <row r="206" spans="1:27" x14ac:dyDescent="0.2">
      <c r="A206" s="18" t="s">
        <v>415</v>
      </c>
      <c r="B206" s="18" t="s">
        <v>416</v>
      </c>
      <c r="D206" s="19">
        <v>56653</v>
      </c>
      <c r="E206" s="20">
        <v>0</v>
      </c>
      <c r="F206" s="20">
        <v>56653</v>
      </c>
      <c r="G206" s="21">
        <v>-4.454584575392595E-2</v>
      </c>
      <c r="I206" s="21">
        <v>-3.863466270452931E-2</v>
      </c>
      <c r="J206" s="19">
        <v>60668</v>
      </c>
      <c r="K206" s="21">
        <v>7.0870033360987073E-2</v>
      </c>
      <c r="L206" s="21">
        <v>6.3463471832557072E-2</v>
      </c>
      <c r="M206" s="19">
        <v>60668</v>
      </c>
      <c r="N206" s="21">
        <v>7.0870033360987073E-2</v>
      </c>
      <c r="O206" s="21">
        <v>6.3463471832557072E-2</v>
      </c>
      <c r="P206" s="21">
        <v>-4.4082425785152091E-2</v>
      </c>
      <c r="R206" s="110"/>
      <c r="S206" s="111"/>
      <c r="U206" s="19">
        <v>191178</v>
      </c>
      <c r="V206" s="19">
        <v>192509</v>
      </c>
      <c r="X206" s="19">
        <v>59294.315429193484</v>
      </c>
      <c r="Y206" s="19">
        <v>59340.150246696503</v>
      </c>
      <c r="Z206" s="19">
        <v>63465.723025157524</v>
      </c>
      <c r="AA206" s="19">
        <v>190721.55754375196</v>
      </c>
    </row>
    <row r="207" spans="1:27" x14ac:dyDescent="0.2">
      <c r="A207" s="18" t="s">
        <v>417</v>
      </c>
      <c r="B207" s="18" t="s">
        <v>418</v>
      </c>
      <c r="D207" s="19">
        <v>53472</v>
      </c>
      <c r="E207" s="20">
        <v>0</v>
      </c>
      <c r="F207" s="20">
        <v>53472</v>
      </c>
      <c r="G207" s="21">
        <v>4.9176088689545372E-2</v>
      </c>
      <c r="I207" s="21">
        <v>5.7745956117489783E-2</v>
      </c>
      <c r="J207" s="19">
        <v>57334</v>
      </c>
      <c r="K207" s="21">
        <v>7.2224715739078293E-2</v>
      </c>
      <c r="L207" s="21">
        <v>6.3465409861811706E-2</v>
      </c>
      <c r="M207" s="19">
        <v>57334</v>
      </c>
      <c r="N207" s="21">
        <v>7.2224715739078293E-2</v>
      </c>
      <c r="O207" s="21">
        <v>6.3465409861811706E-2</v>
      </c>
      <c r="P207" s="21">
        <v>5.1753950259925574E-2</v>
      </c>
      <c r="R207" s="110"/>
      <c r="S207" s="111"/>
      <c r="U207" s="19">
        <v>173388</v>
      </c>
      <c r="V207" s="19">
        <v>174816</v>
      </c>
      <c r="X207" s="19">
        <v>50965.705925292532</v>
      </c>
      <c r="Y207" s="19">
        <v>50969.162763665154</v>
      </c>
      <c r="Z207" s="19">
        <v>54512.749855449314</v>
      </c>
      <c r="AA207" s="19">
        <v>163816.87725046487</v>
      </c>
    </row>
    <row r="208" spans="1:27" x14ac:dyDescent="0.2">
      <c r="A208" s="18" t="s">
        <v>419</v>
      </c>
      <c r="B208" s="18" t="s">
        <v>420</v>
      </c>
      <c r="D208" s="19">
        <v>72781</v>
      </c>
      <c r="E208" s="20">
        <v>0</v>
      </c>
      <c r="F208" s="20">
        <v>72781</v>
      </c>
      <c r="G208" s="21">
        <v>5.5102680050137076E-2</v>
      </c>
      <c r="I208" s="21">
        <v>6.3281219783622777E-2</v>
      </c>
      <c r="J208" s="19">
        <v>78036</v>
      </c>
      <c r="K208" s="21">
        <v>7.2202910100163553E-2</v>
      </c>
      <c r="L208" s="21">
        <v>6.3459290286565828E-2</v>
      </c>
      <c r="M208" s="19">
        <v>78036</v>
      </c>
      <c r="N208" s="21">
        <v>7.2202910100163553E-2</v>
      </c>
      <c r="O208" s="21">
        <v>6.3459290286565828E-2</v>
      </c>
      <c r="P208" s="21">
        <v>5.7251773456758359E-2</v>
      </c>
      <c r="R208" s="110"/>
      <c r="S208" s="111"/>
      <c r="U208" s="19">
        <v>244894</v>
      </c>
      <c r="V208" s="19">
        <v>246907</v>
      </c>
      <c r="X208" s="19">
        <v>68980.01623552083</v>
      </c>
      <c r="Y208" s="19">
        <v>69012.218278901331</v>
      </c>
      <c r="Z208" s="19">
        <v>73810.233247333192</v>
      </c>
      <c r="AA208" s="19">
        <v>221807.96147266569</v>
      </c>
    </row>
    <row r="209" spans="1:27" ht="25.5" customHeight="1" x14ac:dyDescent="0.2">
      <c r="A209" s="22" t="s">
        <v>421</v>
      </c>
      <c r="B209" s="22" t="s">
        <v>422</v>
      </c>
      <c r="C209" s="54"/>
      <c r="D209" s="24">
        <v>617863</v>
      </c>
      <c r="E209" s="25">
        <v>0</v>
      </c>
      <c r="F209" s="25">
        <v>617863</v>
      </c>
      <c r="G209" s="26">
        <v>2.0820417270400737E-2</v>
      </c>
      <c r="H209" s="23"/>
      <c r="I209" s="26">
        <v>2.805010551263476E-2</v>
      </c>
      <c r="J209" s="24">
        <v>661864</v>
      </c>
      <c r="K209" s="26">
        <v>7.1214816229487665E-2</v>
      </c>
      <c r="L209" s="26">
        <v>6.3449786104736727E-2</v>
      </c>
      <c r="M209" s="24">
        <v>661864</v>
      </c>
      <c r="N209" s="26">
        <v>7.1214816229487665E-2</v>
      </c>
      <c r="O209" s="26">
        <v>6.3449786104736727E-2</v>
      </c>
      <c r="P209" s="26">
        <v>2.2211305241213619E-2</v>
      </c>
      <c r="Q209" s="23"/>
      <c r="R209" s="109"/>
      <c r="S209" s="112"/>
      <c r="T209" s="23"/>
      <c r="U209" s="24">
        <v>1974736</v>
      </c>
      <c r="V209" s="24">
        <v>1989155</v>
      </c>
      <c r="W209" s="23"/>
      <c r="X209" s="24">
        <v>605261.20906958403</v>
      </c>
      <c r="Y209" s="24">
        <v>605393.13160424866</v>
      </c>
      <c r="Z209" s="24">
        <v>647482.56706456433</v>
      </c>
      <c r="AA209" s="24">
        <f>SUM(AA201:AA208)</f>
        <v>1945757.1392360895</v>
      </c>
    </row>
    <row r="210" spans="1:27" x14ac:dyDescent="0.2">
      <c r="A210" s="18" t="s">
        <v>423</v>
      </c>
      <c r="B210" s="18" t="s">
        <v>521</v>
      </c>
      <c r="D210" s="19">
        <v>126644</v>
      </c>
      <c r="E210" s="20">
        <v>0</v>
      </c>
      <c r="F210" s="20">
        <v>126644</v>
      </c>
      <c r="G210" s="21">
        <v>2.2920755776814072E-3</v>
      </c>
      <c r="I210" s="21">
        <v>7.8804776623977446E-3</v>
      </c>
      <c r="J210" s="19">
        <v>135356</v>
      </c>
      <c r="K210" s="21">
        <v>6.8791257382900151E-2</v>
      </c>
      <c r="L210" s="21">
        <v>6.3456680838219759E-2</v>
      </c>
      <c r="M210" s="19">
        <v>135356</v>
      </c>
      <c r="N210" s="21">
        <v>6.8791257382900151E-2</v>
      </c>
      <c r="O210" s="21">
        <v>6.3456680838219759E-2</v>
      </c>
      <c r="P210" s="21">
        <v>2.1627279351874584E-3</v>
      </c>
      <c r="R210" s="110"/>
      <c r="S210" s="111"/>
      <c r="U210" s="19">
        <v>465063</v>
      </c>
      <c r="V210" s="19">
        <v>467395</v>
      </c>
      <c r="X210" s="19">
        <v>126354.38619726434</v>
      </c>
      <c r="Y210" s="19">
        <v>126284.10035841404</v>
      </c>
      <c r="Z210" s="19">
        <v>135063.89354439636</v>
      </c>
      <c r="AA210" s="19">
        <v>405882.02445121109</v>
      </c>
    </row>
    <row r="211" spans="1:27" x14ac:dyDescent="0.2">
      <c r="A211" s="18" t="s">
        <v>425</v>
      </c>
      <c r="B211" s="18" t="s">
        <v>426</v>
      </c>
      <c r="D211" s="19">
        <v>58000</v>
      </c>
      <c r="E211" s="20">
        <v>0</v>
      </c>
      <c r="F211" s="20">
        <v>58000</v>
      </c>
      <c r="G211" s="21">
        <v>-7.3967826391834746E-2</v>
      </c>
      <c r="I211" s="21">
        <v>-6.9303914980054393E-2</v>
      </c>
      <c r="J211" s="19">
        <v>61822</v>
      </c>
      <c r="K211" s="21">
        <v>6.5896551724137886E-2</v>
      </c>
      <c r="L211" s="21">
        <v>6.3461250851038153E-2</v>
      </c>
      <c r="M211" s="19">
        <v>61822</v>
      </c>
      <c r="N211" s="21">
        <v>6.5896551724137886E-2</v>
      </c>
      <c r="O211" s="21">
        <v>6.3461250851038153E-2</v>
      </c>
      <c r="P211" s="21">
        <v>-7.4579817486455369E-2</v>
      </c>
      <c r="R211" s="110"/>
      <c r="S211" s="111"/>
      <c r="U211" s="19">
        <v>228523</v>
      </c>
      <c r="V211" s="19">
        <v>229046</v>
      </c>
      <c r="X211" s="19">
        <v>62632.813041484791</v>
      </c>
      <c r="Y211" s="19">
        <v>62461.655905577471</v>
      </c>
      <c r="Z211" s="19">
        <v>66804.248673380498</v>
      </c>
      <c r="AA211" s="19">
        <v>200754.19849036899</v>
      </c>
    </row>
    <row r="212" spans="1:27" x14ac:dyDescent="0.2">
      <c r="A212" s="18" t="s">
        <v>427</v>
      </c>
      <c r="B212" s="18" t="s">
        <v>428</v>
      </c>
      <c r="D212" s="19">
        <v>30506</v>
      </c>
      <c r="E212" s="20">
        <v>0</v>
      </c>
      <c r="F212" s="20">
        <v>30506</v>
      </c>
      <c r="G212" s="21">
        <v>-2.178754174682429E-2</v>
      </c>
      <c r="I212" s="21">
        <v>-1.5336288109886742E-2</v>
      </c>
      <c r="J212" s="19">
        <v>32551</v>
      </c>
      <c r="K212" s="21">
        <v>6.7035992919425746E-2</v>
      </c>
      <c r="L212" s="21">
        <v>6.3452043629610877E-2</v>
      </c>
      <c r="M212" s="19">
        <v>32551</v>
      </c>
      <c r="N212" s="21">
        <v>6.7035992919425746E-2</v>
      </c>
      <c r="O212" s="21">
        <v>6.3452043629610877E-2</v>
      </c>
      <c r="P212" s="21">
        <v>-2.0926597389931301E-2</v>
      </c>
      <c r="R212" s="110"/>
      <c r="S212" s="111"/>
      <c r="U212" s="19">
        <v>97507</v>
      </c>
      <c r="V212" s="19">
        <v>97836</v>
      </c>
      <c r="X212" s="19">
        <v>31185.454389402799</v>
      </c>
      <c r="Y212" s="19">
        <v>31085.545425464938</v>
      </c>
      <c r="Z212" s="19">
        <v>33246.741166927546</v>
      </c>
      <c r="AA212" s="19">
        <v>99910.155535404629</v>
      </c>
    </row>
    <row r="213" spans="1:27" ht="25.5" customHeight="1" x14ac:dyDescent="0.2">
      <c r="A213" s="22" t="s">
        <v>429</v>
      </c>
      <c r="B213" s="22" t="s">
        <v>430</v>
      </c>
      <c r="C213" s="54"/>
      <c r="D213" s="24">
        <v>215150</v>
      </c>
      <c r="E213" s="25">
        <v>0</v>
      </c>
      <c r="F213" s="25">
        <v>215150</v>
      </c>
      <c r="G213" s="26">
        <v>-2.2812340885143056E-2</v>
      </c>
      <c r="H213" s="23"/>
      <c r="I213" s="26">
        <v>-1.7354882765195256E-2</v>
      </c>
      <c r="J213" s="24">
        <v>229729</v>
      </c>
      <c r="K213" s="26">
        <v>6.7762026493144223E-2</v>
      </c>
      <c r="L213" s="26">
        <v>6.348064460959324E-2</v>
      </c>
      <c r="M213" s="24">
        <v>229729</v>
      </c>
      <c r="N213" s="26">
        <v>6.7762026493144223E-2</v>
      </c>
      <c r="O213" s="26">
        <v>6.348064460959324E-2</v>
      </c>
      <c r="P213" s="26">
        <v>-2.2907454037657926E-2</v>
      </c>
      <c r="Q213" s="23"/>
      <c r="R213" s="109"/>
      <c r="S213" s="112"/>
      <c r="T213" s="23"/>
      <c r="U213" s="24">
        <v>791093</v>
      </c>
      <c r="V213" s="24">
        <v>794277</v>
      </c>
      <c r="W213" s="23"/>
      <c r="X213" s="24">
        <v>220172.65362815192</v>
      </c>
      <c r="Y213" s="24">
        <v>219831.30168945645</v>
      </c>
      <c r="Z213" s="24">
        <v>235114.88338470442</v>
      </c>
      <c r="AA213" s="24">
        <f>SUM(AA210:AA212)</f>
        <v>706546.3784769848</v>
      </c>
    </row>
    <row r="214" spans="1:27" x14ac:dyDescent="0.2">
      <c r="A214" s="18" t="s">
        <v>431</v>
      </c>
      <c r="B214" s="18" t="s">
        <v>432</v>
      </c>
      <c r="D214" s="19">
        <v>58168</v>
      </c>
      <c r="E214" s="20">
        <v>0</v>
      </c>
      <c r="F214" s="20">
        <v>58168</v>
      </c>
      <c r="G214" s="21">
        <v>7.8880123380278278E-2</v>
      </c>
      <c r="I214" s="21">
        <v>8.8212082644057555E-2</v>
      </c>
      <c r="J214" s="19">
        <v>62151</v>
      </c>
      <c r="K214" s="21">
        <v>6.8474075092834541E-2</v>
      </c>
      <c r="L214" s="21">
        <v>6.3466507013110851E-2</v>
      </c>
      <c r="M214" s="19">
        <v>62151</v>
      </c>
      <c r="N214" s="21">
        <v>6.8474075092834541E-2</v>
      </c>
      <c r="O214" s="21">
        <v>6.3466507013110851E-2</v>
      </c>
      <c r="P214" s="21">
        <v>8.2048606101591703E-2</v>
      </c>
      <c r="R214" s="110"/>
      <c r="S214" s="111"/>
      <c r="U214" s="19">
        <v>227948</v>
      </c>
      <c r="V214" s="19">
        <v>229021</v>
      </c>
      <c r="X214" s="19">
        <v>53915.165123027517</v>
      </c>
      <c r="Y214" s="19">
        <v>53704.510242267897</v>
      </c>
      <c r="Z214" s="19">
        <v>57438.270008884196</v>
      </c>
      <c r="AA214" s="19">
        <v>172608.39074299319</v>
      </c>
    </row>
    <row r="215" spans="1:27" x14ac:dyDescent="0.2">
      <c r="A215" s="18" t="s">
        <v>433</v>
      </c>
      <c r="B215" s="18" t="s">
        <v>434</v>
      </c>
      <c r="D215" s="19">
        <v>108586</v>
      </c>
      <c r="E215" s="20">
        <v>0</v>
      </c>
      <c r="F215" s="20">
        <v>108586</v>
      </c>
      <c r="G215" s="21">
        <v>6.8015379103680162E-2</v>
      </c>
      <c r="I215" s="21">
        <v>7.6620432940631922E-2</v>
      </c>
      <c r="J215" s="19">
        <v>116032</v>
      </c>
      <c r="K215" s="21">
        <v>6.857237581271991E-2</v>
      </c>
      <c r="L215" s="21">
        <v>6.3459310196113394E-2</v>
      </c>
      <c r="M215" s="19">
        <v>116032</v>
      </c>
      <c r="N215" s="21">
        <v>6.857237581271991E-2</v>
      </c>
      <c r="O215" s="21">
        <v>6.3459310196113394E-2</v>
      </c>
      <c r="P215" s="21">
        <v>7.0515365265088059E-2</v>
      </c>
      <c r="R215" s="110"/>
      <c r="S215" s="111"/>
      <c r="U215" s="19">
        <v>375978</v>
      </c>
      <c r="V215" s="19">
        <v>377786</v>
      </c>
      <c r="X215" s="19">
        <v>101670.8205935476</v>
      </c>
      <c r="Y215" s="19">
        <v>101343.12277246878</v>
      </c>
      <c r="Z215" s="19">
        <v>108388.91599773291</v>
      </c>
      <c r="AA215" s="19">
        <v>325720.74963003554</v>
      </c>
    </row>
    <row r="216" spans="1:27" x14ac:dyDescent="0.2">
      <c r="A216" s="18" t="s">
        <v>435</v>
      </c>
      <c r="B216" s="18" t="s">
        <v>436</v>
      </c>
      <c r="D216" s="19">
        <v>87609</v>
      </c>
      <c r="E216" s="20">
        <v>0</v>
      </c>
      <c r="F216" s="20">
        <v>87609</v>
      </c>
      <c r="G216" s="21">
        <v>-2.5153436978449628E-2</v>
      </c>
      <c r="I216" s="21">
        <v>-1.6560635467277596E-2</v>
      </c>
      <c r="J216" s="19">
        <v>93735</v>
      </c>
      <c r="K216" s="21">
        <v>6.9924322843543552E-2</v>
      </c>
      <c r="L216" s="21">
        <v>6.3456423682916485E-2</v>
      </c>
      <c r="M216" s="19">
        <v>93735</v>
      </c>
      <c r="N216" s="21">
        <v>6.9924322843543552E-2</v>
      </c>
      <c r="O216" s="21">
        <v>6.3456423682916485E-2</v>
      </c>
      <c r="P216" s="21">
        <v>-2.2139966155267365E-2</v>
      </c>
      <c r="R216" s="110"/>
      <c r="S216" s="111"/>
      <c r="U216" s="19">
        <v>311413</v>
      </c>
      <c r="V216" s="19">
        <v>313307</v>
      </c>
      <c r="X216" s="19">
        <v>89869.527496157651</v>
      </c>
      <c r="Y216" s="19">
        <v>89626.099574813095</v>
      </c>
      <c r="Z216" s="19">
        <v>95857.276865539126</v>
      </c>
      <c r="AA216" s="19">
        <v>288061.78003284329</v>
      </c>
    </row>
    <row r="217" spans="1:27" ht="25.5" customHeight="1" x14ac:dyDescent="0.2">
      <c r="A217" s="22" t="s">
        <v>437</v>
      </c>
      <c r="B217" s="22" t="s">
        <v>438</v>
      </c>
      <c r="C217" s="54"/>
      <c r="D217" s="24">
        <v>254363</v>
      </c>
      <c r="E217" s="25">
        <v>0</v>
      </c>
      <c r="F217" s="25">
        <v>254363</v>
      </c>
      <c r="G217" s="26">
        <v>3.6289617905413518E-2</v>
      </c>
      <c r="H217" s="23"/>
      <c r="I217" s="26">
        <v>4.5024031013327193E-2</v>
      </c>
      <c r="J217" s="24">
        <v>271918</v>
      </c>
      <c r="K217" s="26">
        <v>6.9015540782267903E-2</v>
      </c>
      <c r="L217" s="26">
        <v>6.3467769991078837E-2</v>
      </c>
      <c r="M217" s="24">
        <v>271918</v>
      </c>
      <c r="N217" s="26">
        <v>6.9015540782267903E-2</v>
      </c>
      <c r="O217" s="26">
        <v>6.3467769991078837E-2</v>
      </c>
      <c r="P217" s="26">
        <v>3.9106399422893068E-2</v>
      </c>
      <c r="Q217" s="23"/>
      <c r="R217" s="109"/>
      <c r="S217" s="112"/>
      <c r="T217" s="23"/>
      <c r="U217" s="24">
        <v>915339</v>
      </c>
      <c r="V217" s="24">
        <v>920114</v>
      </c>
      <c r="W217" s="23"/>
      <c r="X217" s="24">
        <v>245455.51321273277</v>
      </c>
      <c r="Y217" s="24">
        <v>244673.73258954976</v>
      </c>
      <c r="Z217" s="24">
        <v>261684.46287215623</v>
      </c>
      <c r="AA217" s="24">
        <f>SUM(AA214:AA216)</f>
        <v>786390.92040587193</v>
      </c>
    </row>
    <row r="218" spans="1:27" x14ac:dyDescent="0.2">
      <c r="A218" s="18" t="s">
        <v>439</v>
      </c>
      <c r="B218" s="18" t="s">
        <v>440</v>
      </c>
      <c r="D218" s="19">
        <v>61599</v>
      </c>
      <c r="E218" s="20">
        <v>0</v>
      </c>
      <c r="F218" s="20">
        <v>61599</v>
      </c>
      <c r="G218" s="21">
        <v>9.3747540674266716E-2</v>
      </c>
      <c r="I218" s="21">
        <v>9.8747819281479465E-2</v>
      </c>
      <c r="J218" s="19">
        <v>65835</v>
      </c>
      <c r="K218" s="21">
        <v>6.8767350119320225E-2</v>
      </c>
      <c r="L218" s="21">
        <v>6.3461029409468628E-2</v>
      </c>
      <c r="M218" s="19">
        <v>65835</v>
      </c>
      <c r="N218" s="21">
        <v>6.8767350119320225E-2</v>
      </c>
      <c r="O218" s="21">
        <v>6.3461029409468628E-2</v>
      </c>
      <c r="P218" s="21">
        <v>9.2519042570054166E-2</v>
      </c>
      <c r="R218" s="110"/>
      <c r="S218" s="111"/>
      <c r="U218" s="19">
        <v>206927</v>
      </c>
      <c r="V218" s="19">
        <v>207960</v>
      </c>
      <c r="X218" s="19">
        <v>56319.212349520654</v>
      </c>
      <c r="Y218" s="19">
        <v>56342.645382824456</v>
      </c>
      <c r="Z218" s="19">
        <v>60259.819220293859</v>
      </c>
      <c r="AA218" s="19">
        <v>181087.45998912916</v>
      </c>
    </row>
    <row r="219" spans="1:27" x14ac:dyDescent="0.2">
      <c r="A219" s="18" t="s">
        <v>441</v>
      </c>
      <c r="B219" s="18" t="s">
        <v>442</v>
      </c>
      <c r="D219" s="19">
        <v>39281</v>
      </c>
      <c r="E219" s="20">
        <v>0</v>
      </c>
      <c r="F219" s="20">
        <v>39281</v>
      </c>
      <c r="G219" s="21">
        <v>-1.1618548994385303E-2</v>
      </c>
      <c r="I219" s="21">
        <v>-8.117367178758772E-3</v>
      </c>
      <c r="J219" s="19">
        <v>41940</v>
      </c>
      <c r="K219" s="21">
        <v>6.769175937476124E-2</v>
      </c>
      <c r="L219" s="21">
        <v>6.346436487301621E-2</v>
      </c>
      <c r="M219" s="19">
        <v>41940</v>
      </c>
      <c r="N219" s="21">
        <v>6.769175937476124E-2</v>
      </c>
      <c r="O219" s="21">
        <v>6.346436487301621E-2</v>
      </c>
      <c r="P219" s="21">
        <v>-1.3737234220716044E-2</v>
      </c>
      <c r="R219" s="110"/>
      <c r="S219" s="111"/>
      <c r="U219" s="19">
        <v>145597</v>
      </c>
      <c r="V219" s="19">
        <v>146176</v>
      </c>
      <c r="X219" s="19">
        <v>39742.753124346986</v>
      </c>
      <c r="Y219" s="19">
        <v>39759.892186152385</v>
      </c>
      <c r="Z219" s="19">
        <v>42524.164406492222</v>
      </c>
      <c r="AA219" s="19">
        <v>127789.84438005849</v>
      </c>
    </row>
    <row r="220" spans="1:27" x14ac:dyDescent="0.2">
      <c r="A220" s="18" t="s">
        <v>443</v>
      </c>
      <c r="B220" s="18" t="s">
        <v>444</v>
      </c>
      <c r="D220" s="19">
        <v>60476</v>
      </c>
      <c r="E220" s="20">
        <v>0</v>
      </c>
      <c r="F220" s="20">
        <v>60476</v>
      </c>
      <c r="G220" s="21">
        <v>5.9126303531207292E-3</v>
      </c>
      <c r="I220" s="21">
        <v>1.0794798479847989E-2</v>
      </c>
      <c r="J220" s="19">
        <v>64627</v>
      </c>
      <c r="K220" s="21">
        <v>6.8638798862358685E-2</v>
      </c>
      <c r="L220" s="21">
        <v>6.34605783478015E-2</v>
      </c>
      <c r="M220" s="19">
        <v>64627</v>
      </c>
      <c r="N220" s="21">
        <v>6.8638798862358685E-2</v>
      </c>
      <c r="O220" s="21">
        <v>6.34605783478015E-2</v>
      </c>
      <c r="P220" s="21">
        <v>5.0641991749411641E-3</v>
      </c>
      <c r="R220" s="110"/>
      <c r="S220" s="111"/>
      <c r="U220" s="19">
        <v>228531</v>
      </c>
      <c r="V220" s="19">
        <v>229643</v>
      </c>
      <c r="X220" s="19">
        <v>60120.52953224197</v>
      </c>
      <c r="Y220" s="19">
        <v>60121.471607645901</v>
      </c>
      <c r="Z220" s="19">
        <v>64301.365080014206</v>
      </c>
      <c r="AA220" s="19">
        <v>193232.75487444576</v>
      </c>
    </row>
    <row r="221" spans="1:27" x14ac:dyDescent="0.2">
      <c r="A221" s="18" t="s">
        <v>445</v>
      </c>
      <c r="B221" s="18" t="s">
        <v>446</v>
      </c>
      <c r="D221" s="19">
        <v>67851</v>
      </c>
      <c r="E221" s="20">
        <v>0</v>
      </c>
      <c r="F221" s="20">
        <v>67851</v>
      </c>
      <c r="G221" s="21">
        <v>1.9803430500134001E-2</v>
      </c>
      <c r="I221" s="21">
        <v>2.4641289333343197E-2</v>
      </c>
      <c r="J221" s="19">
        <v>72429</v>
      </c>
      <c r="K221" s="21">
        <v>6.7471371092540977E-2</v>
      </c>
      <c r="L221" s="21">
        <v>6.3465205350802467E-2</v>
      </c>
      <c r="M221" s="19">
        <v>72429</v>
      </c>
      <c r="N221" s="21">
        <v>6.7471371092540977E-2</v>
      </c>
      <c r="O221" s="21">
        <v>6.3465205350802467E-2</v>
      </c>
      <c r="P221" s="21">
        <v>1.8836621572791978E-2</v>
      </c>
      <c r="R221" s="110"/>
      <c r="S221" s="111"/>
      <c r="U221" s="19">
        <v>232325</v>
      </c>
      <c r="V221" s="19">
        <v>233200</v>
      </c>
      <c r="X221" s="19">
        <v>66533.410234484487</v>
      </c>
      <c r="Y221" s="19">
        <v>66468.725509841097</v>
      </c>
      <c r="Z221" s="19">
        <v>71089.906336690532</v>
      </c>
      <c r="AA221" s="19">
        <v>213633.07650018547</v>
      </c>
    </row>
    <row r="222" spans="1:27" x14ac:dyDescent="0.2">
      <c r="A222" s="18" t="s">
        <v>447</v>
      </c>
      <c r="B222" s="18" t="s">
        <v>448</v>
      </c>
      <c r="D222" s="19">
        <v>65537</v>
      </c>
      <c r="E222" s="20">
        <v>0</v>
      </c>
      <c r="F222" s="20">
        <v>65537</v>
      </c>
      <c r="G222" s="21">
        <v>8.0389905819907348E-2</v>
      </c>
      <c r="I222" s="21">
        <v>8.6761535543020685E-2</v>
      </c>
      <c r="J222" s="19">
        <v>70037</v>
      </c>
      <c r="K222" s="21">
        <v>6.8663503059340547E-2</v>
      </c>
      <c r="L222" s="21">
        <v>6.3459091352856101E-2</v>
      </c>
      <c r="M222" s="19">
        <v>70037</v>
      </c>
      <c r="N222" s="21">
        <v>6.8663503059340547E-2</v>
      </c>
      <c r="O222" s="21">
        <v>6.3459091352856101E-2</v>
      </c>
      <c r="P222" s="21">
        <v>8.0598739512868001E-2</v>
      </c>
      <c r="R222" s="110"/>
      <c r="S222" s="111"/>
      <c r="U222" s="19">
        <v>217457</v>
      </c>
      <c r="V222" s="19">
        <v>218521</v>
      </c>
      <c r="X222" s="19">
        <v>60660.507513964607</v>
      </c>
      <c r="Y222" s="19">
        <v>60599.980992550009</v>
      </c>
      <c r="Z222" s="19">
        <v>64813.1424172978</v>
      </c>
      <c r="AA222" s="19">
        <v>194770.70270249824</v>
      </c>
    </row>
    <row r="223" spans="1:27" x14ac:dyDescent="0.2">
      <c r="A223" s="18" t="s">
        <v>449</v>
      </c>
      <c r="B223" s="18" t="s">
        <v>450</v>
      </c>
      <c r="D223" s="19">
        <v>97607</v>
      </c>
      <c r="E223" s="20">
        <v>0</v>
      </c>
      <c r="F223" s="20">
        <v>97607</v>
      </c>
      <c r="G223" s="21">
        <v>0.10531735830917577</v>
      </c>
      <c r="I223" s="21">
        <v>0.10968702906039307</v>
      </c>
      <c r="J223" s="19">
        <v>104225</v>
      </c>
      <c r="K223" s="21">
        <v>6.7802514163943117E-2</v>
      </c>
      <c r="L223" s="21">
        <v>6.3463928340615983E-2</v>
      </c>
      <c r="M223" s="19">
        <v>104225</v>
      </c>
      <c r="N223" s="21">
        <v>6.7802514163943117E-2</v>
      </c>
      <c r="O223" s="21">
        <v>6.3463928340615983E-2</v>
      </c>
      <c r="P223" s="21">
        <v>0.10339924600654538</v>
      </c>
      <c r="R223" s="110"/>
      <c r="S223" s="111"/>
      <c r="U223" s="19">
        <v>289813</v>
      </c>
      <c r="V223" s="19">
        <v>290996</v>
      </c>
      <c r="X223" s="19">
        <v>88306.764809440079</v>
      </c>
      <c r="Y223" s="19">
        <v>88317.878955641252</v>
      </c>
      <c r="Z223" s="19">
        <v>94458.103335863372</v>
      </c>
      <c r="AA223" s="19">
        <v>283857.10793373286</v>
      </c>
    </row>
    <row r="224" spans="1:27" x14ac:dyDescent="0.2">
      <c r="A224" s="18" t="s">
        <v>451</v>
      </c>
      <c r="B224" s="18" t="s">
        <v>452</v>
      </c>
      <c r="D224" s="19">
        <v>182501</v>
      </c>
      <c r="E224" s="20">
        <v>0</v>
      </c>
      <c r="F224" s="20">
        <v>182501</v>
      </c>
      <c r="G224" s="21">
        <v>7.3378420604401695E-2</v>
      </c>
      <c r="I224" s="21">
        <v>7.814405684986947E-2</v>
      </c>
      <c r="J224" s="19">
        <v>195157</v>
      </c>
      <c r="K224" s="21">
        <v>6.9347565218820684E-2</v>
      </c>
      <c r="L224" s="21">
        <v>6.3456610739954566E-2</v>
      </c>
      <c r="M224" s="19">
        <v>195157</v>
      </c>
      <c r="N224" s="21">
        <v>6.9347565218820684E-2</v>
      </c>
      <c r="O224" s="21">
        <v>6.3456610739954566E-2</v>
      </c>
      <c r="P224" s="21">
        <v>7.2027628122792731E-2</v>
      </c>
      <c r="R224" s="110"/>
      <c r="S224" s="111"/>
      <c r="U224" s="19">
        <v>569597</v>
      </c>
      <c r="V224" s="19">
        <v>572753</v>
      </c>
      <c r="X224" s="19">
        <v>170024.84538233656</v>
      </c>
      <c r="Y224" s="19">
        <v>170210.97713299879</v>
      </c>
      <c r="Z224" s="19">
        <v>182044.74854975121</v>
      </c>
      <c r="AA224" s="19">
        <v>547064.71983792633</v>
      </c>
    </row>
    <row r="225" spans="1:27" ht="25.5" customHeight="1" x14ac:dyDescent="0.2">
      <c r="A225" s="22" t="s">
        <v>453</v>
      </c>
      <c r="B225" s="22" t="s">
        <v>454</v>
      </c>
      <c r="C225" s="54"/>
      <c r="D225" s="24">
        <v>574852</v>
      </c>
      <c r="E225" s="25">
        <v>0</v>
      </c>
      <c r="F225" s="25">
        <v>574852</v>
      </c>
      <c r="G225" s="26">
        <v>6.1184209296726966E-2</v>
      </c>
      <c r="H225" s="23"/>
      <c r="I225" s="26">
        <v>6.6013925267238927E-2</v>
      </c>
      <c r="J225" s="24">
        <v>614250</v>
      </c>
      <c r="K225" s="26">
        <v>6.8535901414624956E-2</v>
      </c>
      <c r="L225" s="26">
        <v>6.3471842213780993E-2</v>
      </c>
      <c r="M225" s="24">
        <v>614250</v>
      </c>
      <c r="N225" s="26">
        <v>6.8535901414624956E-2</v>
      </c>
      <c r="O225" s="26">
        <v>6.3471842213780993E-2</v>
      </c>
      <c r="P225" s="26">
        <v>5.9981493582173195E-2</v>
      </c>
      <c r="Q225" s="23"/>
      <c r="R225" s="109"/>
      <c r="S225" s="112"/>
      <c r="T225" s="23"/>
      <c r="U225" s="24">
        <v>1890248</v>
      </c>
      <c r="V225" s="24">
        <v>1899249</v>
      </c>
      <c r="W225" s="23"/>
      <c r="X225" s="24">
        <v>541708.02294633526</v>
      </c>
      <c r="Y225" s="24">
        <v>541821.57176765392</v>
      </c>
      <c r="Z225" s="24">
        <v>579491.24934640317</v>
      </c>
      <c r="AA225" s="24">
        <f>SUM(AA218:AA224)</f>
        <v>1741435.6662179765</v>
      </c>
    </row>
    <row r="226" spans="1:27" x14ac:dyDescent="0.2">
      <c r="A226" s="18" t="s">
        <v>455</v>
      </c>
      <c r="B226" s="18" t="s">
        <v>456</v>
      </c>
      <c r="D226" s="19">
        <v>134586</v>
      </c>
      <c r="E226" s="20">
        <v>0</v>
      </c>
      <c r="F226" s="20">
        <v>134586</v>
      </c>
      <c r="G226" s="21">
        <v>-8.4843587801055609E-3</v>
      </c>
      <c r="I226" s="21">
        <v>-3.7653018290951801E-3</v>
      </c>
      <c r="J226" s="19">
        <v>143841</v>
      </c>
      <c r="K226" s="21">
        <v>6.8766439302750726E-2</v>
      </c>
      <c r="L226" s="21">
        <v>6.3456003996804844E-2</v>
      </c>
      <c r="M226" s="19">
        <v>143841</v>
      </c>
      <c r="N226" s="21">
        <v>6.8766439302750726E-2</v>
      </c>
      <c r="O226" s="21">
        <v>6.3456003996804844E-2</v>
      </c>
      <c r="P226" s="21">
        <v>-9.4176150040826689E-3</v>
      </c>
      <c r="R226" s="110"/>
      <c r="S226" s="111"/>
      <c r="U226" s="19">
        <v>550346</v>
      </c>
      <c r="V226" s="19">
        <v>553094</v>
      </c>
      <c r="X226" s="19">
        <v>135737.64689623495</v>
      </c>
      <c r="Y226" s="19">
        <v>135769.27606863662</v>
      </c>
      <c r="Z226" s="19">
        <v>145208.51791705628</v>
      </c>
      <c r="AA226" s="19">
        <v>436367.74916726077</v>
      </c>
    </row>
    <row r="227" spans="1:27" x14ac:dyDescent="0.2">
      <c r="A227" s="18" t="s">
        <v>457</v>
      </c>
      <c r="B227" s="18" t="s">
        <v>458</v>
      </c>
      <c r="D227" s="19">
        <v>170262</v>
      </c>
      <c r="E227" s="20">
        <v>0</v>
      </c>
      <c r="F227" s="20">
        <v>170262</v>
      </c>
      <c r="G227" s="21">
        <v>8.6776226340228302E-2</v>
      </c>
      <c r="I227" s="21">
        <v>9.6109634463691362E-2</v>
      </c>
      <c r="J227" s="19">
        <v>182422</v>
      </c>
      <c r="K227" s="21">
        <v>7.1419341955339499E-2</v>
      </c>
      <c r="L227" s="21">
        <v>6.3458112173867764E-2</v>
      </c>
      <c r="M227" s="19">
        <v>182422</v>
      </c>
      <c r="N227" s="21">
        <v>7.1419341955339499E-2</v>
      </c>
      <c r="O227" s="21">
        <v>6.3458112173867764E-2</v>
      </c>
      <c r="P227" s="21">
        <v>8.9892823812508071E-2</v>
      </c>
      <c r="R227" s="110"/>
      <c r="S227" s="111"/>
      <c r="U227" s="19">
        <v>568164</v>
      </c>
      <c r="V227" s="19">
        <v>572418</v>
      </c>
      <c r="X227" s="19">
        <v>156667.02663653725</v>
      </c>
      <c r="Y227" s="19">
        <v>156495.8514493558</v>
      </c>
      <c r="Z227" s="19">
        <v>167376.09057914274</v>
      </c>
      <c r="AA227" s="19">
        <v>502983.77091180993</v>
      </c>
    </row>
    <row r="228" spans="1:27" x14ac:dyDescent="0.2">
      <c r="A228" s="18" t="s">
        <v>459</v>
      </c>
      <c r="B228" s="18" t="s">
        <v>460</v>
      </c>
      <c r="D228" s="19">
        <v>247426</v>
      </c>
      <c r="E228" s="20">
        <v>0</v>
      </c>
      <c r="F228" s="20">
        <v>247426</v>
      </c>
      <c r="G228" s="21">
        <v>8.1913761056403134E-2</v>
      </c>
      <c r="I228" s="21">
        <v>8.4350582191035084E-2</v>
      </c>
      <c r="J228" s="19">
        <v>263881</v>
      </c>
      <c r="K228" s="21">
        <v>6.6504732728169147E-2</v>
      </c>
      <c r="L228" s="21">
        <v>6.3460094311084347E-2</v>
      </c>
      <c r="M228" s="19">
        <v>263881</v>
      </c>
      <c r="N228" s="21">
        <v>6.6504732728169147E-2</v>
      </c>
      <c r="O228" s="21">
        <v>6.3460094311084347E-2</v>
      </c>
      <c r="P228" s="21">
        <v>7.820247503200628E-2</v>
      </c>
      <c r="R228" s="110"/>
      <c r="S228" s="111"/>
      <c r="U228" s="19">
        <v>750274</v>
      </c>
      <c r="V228" s="19">
        <v>752422</v>
      </c>
      <c r="X228" s="19">
        <v>228692.90409838961</v>
      </c>
      <c r="Y228" s="19">
        <v>228832.2370867822</v>
      </c>
      <c r="Z228" s="19">
        <v>244741.60105426094</v>
      </c>
      <c r="AA228" s="19">
        <v>735475.73593886988</v>
      </c>
    </row>
    <row r="229" spans="1:27" ht="25.5" customHeight="1" x14ac:dyDescent="0.2">
      <c r="A229" s="22" t="s">
        <v>461</v>
      </c>
      <c r="B229" s="22" t="s">
        <v>462</v>
      </c>
      <c r="C229" s="54"/>
      <c r="D229" s="24">
        <v>552274</v>
      </c>
      <c r="E229" s="25">
        <v>0</v>
      </c>
      <c r="F229" s="25">
        <v>552274</v>
      </c>
      <c r="G229" s="26">
        <v>5.9828377077786321E-2</v>
      </c>
      <c r="H229" s="23"/>
      <c r="I229" s="26">
        <v>6.5017730120144668E-2</v>
      </c>
      <c r="J229" s="24">
        <v>590144</v>
      </c>
      <c r="K229" s="26">
        <v>6.8571035391852497E-2</v>
      </c>
      <c r="L229" s="26">
        <v>6.3364803395880687E-2</v>
      </c>
      <c r="M229" s="24">
        <v>590144</v>
      </c>
      <c r="N229" s="26">
        <v>6.8571035391852497E-2</v>
      </c>
      <c r="O229" s="26">
        <v>6.3364803395880687E-2</v>
      </c>
      <c r="P229" s="26">
        <v>5.888434795846198E-2</v>
      </c>
      <c r="Q229" s="23"/>
      <c r="R229" s="109"/>
      <c r="S229" s="112"/>
      <c r="T229" s="23"/>
      <c r="U229" s="24">
        <v>1868784</v>
      </c>
      <c r="V229" s="24">
        <v>1877934</v>
      </c>
      <c r="W229" s="23"/>
      <c r="X229" s="24">
        <v>521097.57763116184</v>
      </c>
      <c r="Y229" s="24">
        <v>521097.36460477463</v>
      </c>
      <c r="Z229" s="24">
        <v>557326.20955045999</v>
      </c>
      <c r="AA229" s="24">
        <f>SUM(AA226:AA228)</f>
        <v>1674827.2560179406</v>
      </c>
    </row>
    <row r="230" spans="1:27" ht="25.5" customHeight="1" x14ac:dyDescent="0.2">
      <c r="A230" s="22" t="s">
        <v>463</v>
      </c>
      <c r="B230" s="22" t="s">
        <v>464</v>
      </c>
      <c r="C230" s="54"/>
      <c r="D230" s="24">
        <v>2813279</v>
      </c>
      <c r="E230" s="25">
        <v>0</v>
      </c>
      <c r="F230" s="25">
        <v>2813279</v>
      </c>
      <c r="G230" s="26">
        <v>1.9041178536373993E-2</v>
      </c>
      <c r="H230" s="23"/>
      <c r="I230" s="26">
        <v>2.574013184053392E-2</v>
      </c>
      <c r="J230" s="24">
        <v>3009761</v>
      </c>
      <c r="K230" s="26">
        <v>6.9840922283214812E-2</v>
      </c>
      <c r="L230" s="26">
        <v>6.3495146704690253E-2</v>
      </c>
      <c r="M230" s="24">
        <v>3009761</v>
      </c>
      <c r="N230" s="26">
        <v>6.9840922283214812E-2</v>
      </c>
      <c r="O230" s="26">
        <v>6.3495146704690253E-2</v>
      </c>
      <c r="P230" s="26">
        <v>1.9957954676494971E-2</v>
      </c>
      <c r="Q230" s="23"/>
      <c r="R230" s="109"/>
      <c r="S230" s="112"/>
      <c r="T230" s="23"/>
      <c r="U230" s="24">
        <v>9357286</v>
      </c>
      <c r="V230" s="24">
        <v>9413120</v>
      </c>
      <c r="W230" s="23"/>
      <c r="X230" s="24">
        <v>2760711.7938459069</v>
      </c>
      <c r="Y230" s="24">
        <v>2759047.329350689</v>
      </c>
      <c r="Z230" s="24">
        <v>2950867.7158703278</v>
      </c>
      <c r="AA230" s="24">
        <f>AA229+AA225+AA217+AA213+AA209+AA200</f>
        <v>8867685.7372801639</v>
      </c>
    </row>
    <row r="231" spans="1:27" x14ac:dyDescent="0.2">
      <c r="A231" s="18" t="s">
        <v>465</v>
      </c>
      <c r="B231" s="18" t="s">
        <v>466</v>
      </c>
      <c r="D231" s="19">
        <v>172958</v>
      </c>
      <c r="E231" s="20">
        <v>0</v>
      </c>
      <c r="F231" s="20">
        <v>172958</v>
      </c>
      <c r="G231" s="21">
        <v>2.7102228272934736E-2</v>
      </c>
      <c r="I231" s="21">
        <v>3.0265779738635645E-2</v>
      </c>
      <c r="J231" s="19">
        <v>185117</v>
      </c>
      <c r="K231" s="21">
        <v>7.0300304120075374E-2</v>
      </c>
      <c r="L231" s="21">
        <v>6.3456619114524715E-2</v>
      </c>
      <c r="M231" s="19">
        <v>185117</v>
      </c>
      <c r="N231" s="21">
        <v>7.0300304120075374E-2</v>
      </c>
      <c r="O231" s="21">
        <v>6.3456619114524715E-2</v>
      </c>
      <c r="P231" s="21">
        <v>2.4420977762396046E-2</v>
      </c>
      <c r="R231" s="110"/>
      <c r="S231" s="111"/>
      <c r="U231" s="19">
        <v>583023</v>
      </c>
      <c r="V231" s="19">
        <v>586775</v>
      </c>
      <c r="X231" s="19">
        <v>168394.14348348524</v>
      </c>
      <c r="Y231" s="19">
        <v>168957.41246609535</v>
      </c>
      <c r="Z231" s="19">
        <v>180704.03088029692</v>
      </c>
      <c r="AA231" s="19">
        <v>543035.7141013433</v>
      </c>
    </row>
    <row r="232" spans="1:27" ht="25.5" customHeight="1" x14ac:dyDescent="0.2">
      <c r="A232" s="22" t="s">
        <v>467</v>
      </c>
      <c r="B232" s="22" t="s">
        <v>468</v>
      </c>
      <c r="C232" s="54"/>
      <c r="D232" s="24">
        <v>172958</v>
      </c>
      <c r="E232" s="25">
        <v>0</v>
      </c>
      <c r="F232" s="25">
        <v>172958</v>
      </c>
      <c r="G232" s="26">
        <v>2.7102228272934736E-2</v>
      </c>
      <c r="H232" s="23"/>
      <c r="I232" s="26">
        <v>3.0265779738635645E-2</v>
      </c>
      <c r="J232" s="24">
        <v>185117</v>
      </c>
      <c r="K232" s="26">
        <v>7.0300304120075374E-2</v>
      </c>
      <c r="L232" s="26">
        <v>6.3456619114524715E-2</v>
      </c>
      <c r="M232" s="24">
        <v>185117</v>
      </c>
      <c r="N232" s="26">
        <v>7.0300304120075374E-2</v>
      </c>
      <c r="O232" s="26">
        <v>6.3456619114524715E-2</v>
      </c>
      <c r="P232" s="26">
        <v>2.4420977762396046E-2</v>
      </c>
      <c r="Q232" s="23"/>
      <c r="R232" s="109"/>
      <c r="S232" s="112"/>
      <c r="T232" s="23"/>
      <c r="U232" s="24">
        <v>583023</v>
      </c>
      <c r="V232" s="24">
        <v>586775</v>
      </c>
      <c r="W232" s="23"/>
      <c r="X232" s="24">
        <v>168394.14348348524</v>
      </c>
      <c r="Y232" s="24">
        <v>168957.41246609535</v>
      </c>
      <c r="Z232" s="24">
        <v>180704.03088029692</v>
      </c>
      <c r="AA232" s="24">
        <f>AA231</f>
        <v>543035.7141013433</v>
      </c>
    </row>
    <row r="233" spans="1:27" x14ac:dyDescent="0.2">
      <c r="A233" s="18" t="s">
        <v>469</v>
      </c>
      <c r="B233" s="18" t="s">
        <v>470</v>
      </c>
      <c r="D233" s="19">
        <v>290921</v>
      </c>
      <c r="E233" s="20">
        <v>0</v>
      </c>
      <c r="F233" s="20">
        <v>290921</v>
      </c>
      <c r="G233" s="21">
        <v>-1.9576316205560662E-3</v>
      </c>
      <c r="I233" s="21">
        <v>1.5494916123190983E-3</v>
      </c>
      <c r="J233" s="19">
        <v>310844</v>
      </c>
      <c r="K233" s="21">
        <v>6.8482508997288027E-2</v>
      </c>
      <c r="L233" s="21">
        <v>6.3459995982000361E-2</v>
      </c>
      <c r="M233" s="19">
        <v>310844</v>
      </c>
      <c r="N233" s="21">
        <v>6.8482508997288027E-2</v>
      </c>
      <c r="O233" s="21">
        <v>6.3459995982000361E-2</v>
      </c>
      <c r="P233" s="21">
        <v>-4.1292377094465094E-3</v>
      </c>
      <c r="R233" s="110"/>
      <c r="S233" s="111"/>
      <c r="U233" s="19">
        <v>941125</v>
      </c>
      <c r="V233" s="19">
        <v>945570</v>
      </c>
      <c r="X233" s="19">
        <v>291491.63323835493</v>
      </c>
      <c r="Y233" s="19">
        <v>291842.75493217196</v>
      </c>
      <c r="Z233" s="19">
        <v>312132.87082055002</v>
      </c>
      <c r="AA233" s="19">
        <v>937993.99811297224</v>
      </c>
    </row>
    <row r="234" spans="1:27" x14ac:dyDescent="0.2">
      <c r="A234" s="18" t="s">
        <v>471</v>
      </c>
      <c r="B234" s="18" t="s">
        <v>472</v>
      </c>
      <c r="D234" s="19">
        <v>96019</v>
      </c>
      <c r="E234" s="20">
        <v>0</v>
      </c>
      <c r="F234" s="20">
        <v>96019</v>
      </c>
      <c r="G234" s="21">
        <v>2.0725017032714899E-2</v>
      </c>
      <c r="I234" s="21">
        <v>2.5540426936467409E-2</v>
      </c>
      <c r="J234" s="19">
        <v>102758</v>
      </c>
      <c r="K234" s="21">
        <v>7.018402607817209E-2</v>
      </c>
      <c r="L234" s="21">
        <v>6.3459119420687271E-2</v>
      </c>
      <c r="M234" s="19">
        <v>102758</v>
      </c>
      <c r="N234" s="21">
        <v>7.018402607817209E-2</v>
      </c>
      <c r="O234" s="21">
        <v>6.3459119420687271E-2</v>
      </c>
      <c r="P234" s="21">
        <v>1.9724829846796688E-2</v>
      </c>
      <c r="R234" s="110"/>
      <c r="S234" s="111"/>
      <c r="U234" s="19">
        <v>297486</v>
      </c>
      <c r="V234" s="19">
        <v>299367</v>
      </c>
      <c r="X234" s="19">
        <v>94069.409878020582</v>
      </c>
      <c r="Y234" s="19">
        <v>94219.773990901362</v>
      </c>
      <c r="Z234" s="19">
        <v>100770.3225344021</v>
      </c>
      <c r="AA234" s="19">
        <v>302826.02878925781</v>
      </c>
    </row>
    <row r="235" spans="1:27" ht="25.5" customHeight="1" x14ac:dyDescent="0.2">
      <c r="A235" s="22" t="s">
        <v>473</v>
      </c>
      <c r="B235" s="22" t="s">
        <v>474</v>
      </c>
      <c r="C235" s="54"/>
      <c r="D235" s="24">
        <v>386940</v>
      </c>
      <c r="E235" s="25">
        <v>0</v>
      </c>
      <c r="F235" s="25">
        <v>386940</v>
      </c>
      <c r="G235" s="26">
        <v>3.5764943275358174E-3</v>
      </c>
      <c r="H235" s="23"/>
      <c r="I235" s="26">
        <v>7.3917633408451255E-3</v>
      </c>
      <c r="J235" s="24">
        <v>413602</v>
      </c>
      <c r="K235" s="26">
        <v>6.8904739752933208E-2</v>
      </c>
      <c r="L235" s="26">
        <v>6.347328159941501E-2</v>
      </c>
      <c r="M235" s="24">
        <v>413602</v>
      </c>
      <c r="N235" s="26">
        <v>6.8904739752933208E-2</v>
      </c>
      <c r="O235" s="26">
        <v>6.347328159941501E-2</v>
      </c>
      <c r="P235" s="26">
        <v>1.6924224764887086E-3</v>
      </c>
      <c r="Q235" s="23"/>
      <c r="R235" s="109"/>
      <c r="S235" s="112"/>
      <c r="T235" s="23"/>
      <c r="U235" s="24">
        <v>1238611</v>
      </c>
      <c r="V235" s="24">
        <v>1244937</v>
      </c>
      <c r="W235" s="23"/>
      <c r="X235" s="24">
        <v>385561.04311637551</v>
      </c>
      <c r="Y235" s="24">
        <v>386062.52892307332</v>
      </c>
      <c r="Z235" s="24">
        <v>412903.19335495215</v>
      </c>
      <c r="AA235" s="24">
        <f>SUM(AA233:AA234)</f>
        <v>1240820.02690223</v>
      </c>
    </row>
    <row r="236" spans="1:27" x14ac:dyDescent="0.2">
      <c r="A236" s="18" t="s">
        <v>475</v>
      </c>
      <c r="B236" s="18" t="s">
        <v>476</v>
      </c>
      <c r="D236" s="19">
        <v>157471</v>
      </c>
      <c r="E236" s="20">
        <v>0</v>
      </c>
      <c r="F236" s="20">
        <v>157471</v>
      </c>
      <c r="G236" s="21">
        <v>-6.6334450346544838E-2</v>
      </c>
      <c r="I236" s="21">
        <v>-6.3491205117175653E-2</v>
      </c>
      <c r="J236" s="19">
        <v>168521</v>
      </c>
      <c r="K236" s="21">
        <v>7.0171650653136242E-2</v>
      </c>
      <c r="L236" s="21">
        <v>6.3458506908851575E-2</v>
      </c>
      <c r="M236" s="19">
        <v>168521</v>
      </c>
      <c r="N236" s="21">
        <v>7.0171650653136242E-2</v>
      </c>
      <c r="O236" s="21">
        <v>6.3458506908851575E-2</v>
      </c>
      <c r="P236" s="21">
        <v>-6.8802461223364642E-2</v>
      </c>
      <c r="R236" s="110"/>
      <c r="S236" s="111"/>
      <c r="U236" s="19">
        <v>582470</v>
      </c>
      <c r="V236" s="19">
        <v>586147</v>
      </c>
      <c r="X236" s="19">
        <v>168658.89510269268</v>
      </c>
      <c r="Y236" s="19">
        <v>169208.28263658704</v>
      </c>
      <c r="Z236" s="19">
        <v>180972.34258307336</v>
      </c>
      <c r="AA236" s="19">
        <v>543842.02061486803</v>
      </c>
    </row>
    <row r="237" spans="1:27" ht="25.5" customHeight="1" x14ac:dyDescent="0.2">
      <c r="A237" s="22" t="s">
        <v>477</v>
      </c>
      <c r="B237" s="22" t="s">
        <v>478</v>
      </c>
      <c r="C237" s="54"/>
      <c r="D237" s="24">
        <v>157471</v>
      </c>
      <c r="E237" s="25">
        <v>0</v>
      </c>
      <c r="F237" s="25">
        <v>157471</v>
      </c>
      <c r="G237" s="26">
        <v>-6.6334450346544838E-2</v>
      </c>
      <c r="H237" s="23"/>
      <c r="I237" s="26">
        <v>-6.3491205117175653E-2</v>
      </c>
      <c r="J237" s="24">
        <v>168521</v>
      </c>
      <c r="K237" s="26">
        <v>7.0171650653136242E-2</v>
      </c>
      <c r="L237" s="26">
        <v>6.3458506908851575E-2</v>
      </c>
      <c r="M237" s="24">
        <v>168521</v>
      </c>
      <c r="N237" s="26">
        <v>7.0171650653136242E-2</v>
      </c>
      <c r="O237" s="26">
        <v>6.3458506908851575E-2</v>
      </c>
      <c r="P237" s="26">
        <v>-6.8802461223364642E-2</v>
      </c>
      <c r="Q237" s="23"/>
      <c r="R237" s="109"/>
      <c r="S237" s="112"/>
      <c r="T237" s="23"/>
      <c r="U237" s="24">
        <v>582470</v>
      </c>
      <c r="V237" s="24">
        <v>586147</v>
      </c>
      <c r="W237" s="23"/>
      <c r="X237" s="24">
        <v>168658.89510269268</v>
      </c>
      <c r="Y237" s="24">
        <v>169208.28263658704</v>
      </c>
      <c r="Z237" s="24">
        <v>180972.34258307336</v>
      </c>
      <c r="AA237" s="24">
        <f>AA236</f>
        <v>543842.02061486803</v>
      </c>
    </row>
    <row r="238" spans="1:27" x14ac:dyDescent="0.2">
      <c r="A238" s="18" t="s">
        <v>479</v>
      </c>
      <c r="B238" s="18" t="s">
        <v>480</v>
      </c>
      <c r="D238" s="19">
        <v>352793</v>
      </c>
      <c r="E238" s="20">
        <v>0</v>
      </c>
      <c r="F238" s="20">
        <v>352793</v>
      </c>
      <c r="G238" s="21">
        <v>5.17703032540755E-2</v>
      </c>
      <c r="I238" s="21">
        <v>6.0714423588325239E-2</v>
      </c>
      <c r="J238" s="19">
        <v>378390</v>
      </c>
      <c r="K238" s="21">
        <v>7.2555294464459408E-2</v>
      </c>
      <c r="L238" s="21">
        <v>6.3458474628749872E-2</v>
      </c>
      <c r="M238" s="19">
        <v>378390</v>
      </c>
      <c r="N238" s="21">
        <v>7.2555294464459408E-2</v>
      </c>
      <c r="O238" s="21">
        <v>6.3458474628749872E-2</v>
      </c>
      <c r="P238" s="21">
        <v>5.4698723606031452E-2</v>
      </c>
      <c r="R238" s="110"/>
      <c r="S238" s="111"/>
      <c r="U238" s="19">
        <v>1026830</v>
      </c>
      <c r="V238" s="19">
        <v>1035614</v>
      </c>
      <c r="X238" s="19">
        <v>335427.80102128064</v>
      </c>
      <c r="Y238" s="19">
        <v>335444.47223208298</v>
      </c>
      <c r="Z238" s="19">
        <v>358765.9599191309</v>
      </c>
      <c r="AA238" s="19">
        <v>1078131.6182647571</v>
      </c>
    </row>
    <row r="239" spans="1:27" ht="25.5" customHeight="1" x14ac:dyDescent="0.2">
      <c r="A239" s="22" t="s">
        <v>481</v>
      </c>
      <c r="B239" s="22" t="s">
        <v>482</v>
      </c>
      <c r="C239" s="54"/>
      <c r="D239" s="24">
        <v>352793</v>
      </c>
      <c r="E239" s="25">
        <v>0</v>
      </c>
      <c r="F239" s="25">
        <v>352793</v>
      </c>
      <c r="G239" s="26">
        <v>5.17703032540755E-2</v>
      </c>
      <c r="H239" s="23"/>
      <c r="I239" s="26">
        <v>6.0714423588325239E-2</v>
      </c>
      <c r="J239" s="24">
        <v>378390</v>
      </c>
      <c r="K239" s="26">
        <v>7.2555294464459408E-2</v>
      </c>
      <c r="L239" s="26">
        <v>6.3458474628749872E-2</v>
      </c>
      <c r="M239" s="24">
        <v>378390</v>
      </c>
      <c r="N239" s="26">
        <v>7.2555294464459408E-2</v>
      </c>
      <c r="O239" s="26">
        <v>6.3458474628749872E-2</v>
      </c>
      <c r="P239" s="26">
        <v>5.4698723606031452E-2</v>
      </c>
      <c r="Q239" s="23"/>
      <c r="R239" s="109"/>
      <c r="S239" s="112"/>
      <c r="T239" s="23"/>
      <c r="U239" s="24">
        <v>1026830</v>
      </c>
      <c r="V239" s="24">
        <v>1035614</v>
      </c>
      <c r="W239" s="23"/>
      <c r="X239" s="24">
        <v>335427.80102128064</v>
      </c>
      <c r="Y239" s="24">
        <v>335444.47223208298</v>
      </c>
      <c r="Z239" s="24">
        <v>358765.9599191309</v>
      </c>
      <c r="AA239" s="24">
        <f>AA238</f>
        <v>1078131.6182647571</v>
      </c>
    </row>
    <row r="240" spans="1:27" x14ac:dyDescent="0.2">
      <c r="A240" s="18" t="s">
        <v>483</v>
      </c>
      <c r="B240" s="18" t="s">
        <v>484</v>
      </c>
      <c r="D240" s="19">
        <v>53888</v>
      </c>
      <c r="E240" s="20">
        <v>0</v>
      </c>
      <c r="F240" s="20">
        <v>53888</v>
      </c>
      <c r="G240" s="21">
        <v>-4.4358923502266334E-2</v>
      </c>
      <c r="I240" s="21">
        <v>-3.813397421986886E-2</v>
      </c>
      <c r="J240" s="19">
        <v>57620</v>
      </c>
      <c r="K240" s="21">
        <v>6.9254750593824133E-2</v>
      </c>
      <c r="L240" s="21">
        <v>6.3462310309496894E-2</v>
      </c>
      <c r="M240" s="19">
        <v>57620</v>
      </c>
      <c r="N240" s="21">
        <v>6.9254750593824133E-2</v>
      </c>
      <c r="O240" s="21">
        <v>6.3462310309496894E-2</v>
      </c>
      <c r="P240" s="21">
        <v>-4.358561915321979E-2</v>
      </c>
      <c r="R240" s="110"/>
      <c r="S240" s="111"/>
      <c r="U240" s="19">
        <v>210294</v>
      </c>
      <c r="V240" s="19">
        <v>211439</v>
      </c>
      <c r="X240" s="19">
        <v>56389.371831410383</v>
      </c>
      <c r="Y240" s="19">
        <v>56329.586841838471</v>
      </c>
      <c r="Z240" s="19">
        <v>60245.85279550586</v>
      </c>
      <c r="AA240" s="19">
        <v>181045.48932903237</v>
      </c>
    </row>
    <row r="241" spans="1:27" x14ac:dyDescent="0.2">
      <c r="A241" s="18" t="s">
        <v>485</v>
      </c>
      <c r="B241" s="18" t="s">
        <v>486</v>
      </c>
      <c r="D241" s="19">
        <v>64475</v>
      </c>
      <c r="E241" s="20">
        <v>0</v>
      </c>
      <c r="F241" s="20">
        <v>64475</v>
      </c>
      <c r="G241" s="21">
        <v>-5.0433928334287725E-2</v>
      </c>
      <c r="I241" s="21">
        <v>-4.7053517934753986E-2</v>
      </c>
      <c r="J241" s="19">
        <v>68954</v>
      </c>
      <c r="K241" s="21">
        <v>6.946878635129905E-2</v>
      </c>
      <c r="L241" s="21">
        <v>6.3462953047895843E-2</v>
      </c>
      <c r="M241" s="19">
        <v>68954</v>
      </c>
      <c r="N241" s="21">
        <v>6.946878635129905E-2</v>
      </c>
      <c r="O241" s="21">
        <v>6.3462953047895843E-2</v>
      </c>
      <c r="P241" s="21">
        <v>-5.2454036177266405E-2</v>
      </c>
      <c r="R241" s="110"/>
      <c r="S241" s="111"/>
      <c r="U241" s="19">
        <v>240568</v>
      </c>
      <c r="V241" s="19">
        <v>241927</v>
      </c>
      <c r="X241" s="19">
        <v>67899.435251408126</v>
      </c>
      <c r="Y241" s="19">
        <v>68040.671027284072</v>
      </c>
      <c r="Z241" s="19">
        <v>72771.140010786723</v>
      </c>
      <c r="AA241" s="19">
        <v>218685.37070932143</v>
      </c>
    </row>
    <row r="242" spans="1:27" x14ac:dyDescent="0.2">
      <c r="A242" s="18" t="s">
        <v>487</v>
      </c>
      <c r="B242" s="18" t="s">
        <v>488</v>
      </c>
      <c r="D242" s="19">
        <v>139353</v>
      </c>
      <c r="E242" s="20">
        <v>0</v>
      </c>
      <c r="F242" s="20">
        <v>139353</v>
      </c>
      <c r="G242" s="21">
        <v>-5.3979275920924552E-3</v>
      </c>
      <c r="I242" s="21">
        <v>-1.7597762174025311E-3</v>
      </c>
      <c r="J242" s="19">
        <v>148995</v>
      </c>
      <c r="K242" s="21">
        <v>6.9191190717099671E-2</v>
      </c>
      <c r="L242" s="21">
        <v>6.3459528717534797E-2</v>
      </c>
      <c r="M242" s="19">
        <v>148995</v>
      </c>
      <c r="N242" s="21">
        <v>6.9191190717099671E-2</v>
      </c>
      <c r="O242" s="21">
        <v>6.3459528717534797E-2</v>
      </c>
      <c r="P242" s="21">
        <v>-7.4201782978148279E-3</v>
      </c>
      <c r="R242" s="110"/>
      <c r="S242" s="111"/>
      <c r="U242" s="19">
        <v>501744</v>
      </c>
      <c r="V242" s="19">
        <v>504448</v>
      </c>
      <c r="X242" s="19">
        <v>140109.2998555993</v>
      </c>
      <c r="Y242" s="19">
        <v>140351.04867645513</v>
      </c>
      <c r="Z242" s="19">
        <v>150108.83431469215</v>
      </c>
      <c r="AA242" s="19">
        <v>451093.74504764855</v>
      </c>
    </row>
    <row r="243" spans="1:27" ht="25.5" customHeight="1" x14ac:dyDescent="0.2">
      <c r="A243" s="22" t="s">
        <v>489</v>
      </c>
      <c r="B243" s="22" t="s">
        <v>490</v>
      </c>
      <c r="C243" s="54"/>
      <c r="D243" s="24">
        <v>257716</v>
      </c>
      <c r="E243" s="25">
        <v>0</v>
      </c>
      <c r="F243" s="25">
        <v>257716</v>
      </c>
      <c r="G243" s="26">
        <v>-2.5272900081595995E-2</v>
      </c>
      <c r="H243" s="23"/>
      <c r="I243" s="26">
        <v>-2.1140278015352787E-2</v>
      </c>
      <c r="J243" s="24">
        <v>275569</v>
      </c>
      <c r="K243" s="26">
        <v>6.9273929441711068E-2</v>
      </c>
      <c r="L243" s="26">
        <v>6.3459619545804591E-2</v>
      </c>
      <c r="M243" s="24">
        <v>275569</v>
      </c>
      <c r="N243" s="26">
        <v>6.9273929441711068E-2</v>
      </c>
      <c r="O243" s="26">
        <v>6.3459619545804591E-2</v>
      </c>
      <c r="P243" s="26">
        <v>-2.6690702144087863E-2</v>
      </c>
      <c r="Q243" s="23"/>
      <c r="R243" s="109"/>
      <c r="S243" s="112"/>
      <c r="T243" s="23"/>
      <c r="U243" s="24">
        <v>952606</v>
      </c>
      <c r="V243" s="24">
        <v>957814</v>
      </c>
      <c r="W243" s="23"/>
      <c r="X243" s="24">
        <v>264398.10693841777</v>
      </c>
      <c r="Y243" s="24">
        <v>264721.30654557771</v>
      </c>
      <c r="Z243" s="24">
        <v>283125.82712098473</v>
      </c>
      <c r="AA243" s="24">
        <f>SUM(AA240:AA242)</f>
        <v>850824.60508600238</v>
      </c>
    </row>
    <row r="244" spans="1:27" x14ac:dyDescent="0.2">
      <c r="A244" s="18" t="s">
        <v>491</v>
      </c>
      <c r="B244" s="18" t="s">
        <v>492</v>
      </c>
      <c r="D244" s="19">
        <v>223733</v>
      </c>
      <c r="E244" s="20">
        <v>0</v>
      </c>
      <c r="F244" s="20">
        <v>223733</v>
      </c>
      <c r="G244" s="21">
        <v>-1.4124619089092905E-2</v>
      </c>
      <c r="I244" s="21">
        <v>-1.0266655222624488E-2</v>
      </c>
      <c r="J244" s="19">
        <v>238970</v>
      </c>
      <c r="K244" s="21">
        <v>6.810349836635643E-2</v>
      </c>
      <c r="L244" s="21">
        <v>6.3459769586550419E-2</v>
      </c>
      <c r="M244" s="19">
        <v>238970</v>
      </c>
      <c r="N244" s="21">
        <v>6.810349836635643E-2</v>
      </c>
      <c r="O244" s="21">
        <v>6.3459769586550419E-2</v>
      </c>
      <c r="P244" s="21">
        <v>-1.5878597161445684E-2</v>
      </c>
      <c r="R244" s="110"/>
      <c r="S244" s="111"/>
      <c r="U244" s="19">
        <v>808391</v>
      </c>
      <c r="V244" s="19">
        <v>811921</v>
      </c>
      <c r="X244" s="19">
        <v>226938.41872111685</v>
      </c>
      <c r="Y244" s="19">
        <v>227040.90858080436</v>
      </c>
      <c r="Z244" s="19">
        <v>242825.73197852011</v>
      </c>
      <c r="AA244" s="19">
        <v>729718.33624722296</v>
      </c>
    </row>
    <row r="245" spans="1:27" ht="25.5" customHeight="1" x14ac:dyDescent="0.2">
      <c r="A245" s="22" t="s">
        <v>493</v>
      </c>
      <c r="B245" s="22" t="s">
        <v>494</v>
      </c>
      <c r="C245" s="54"/>
      <c r="D245" s="24">
        <v>223733</v>
      </c>
      <c r="E245" s="25">
        <v>0</v>
      </c>
      <c r="F245" s="25">
        <v>223733</v>
      </c>
      <c r="G245" s="26">
        <v>-1.4124619089092905E-2</v>
      </c>
      <c r="H245" s="23"/>
      <c r="I245" s="26">
        <v>-1.0266655222624488E-2</v>
      </c>
      <c r="J245" s="24">
        <v>238970</v>
      </c>
      <c r="K245" s="26">
        <v>6.810349836635643E-2</v>
      </c>
      <c r="L245" s="26">
        <v>6.3459769586550419E-2</v>
      </c>
      <c r="M245" s="24">
        <v>238970</v>
      </c>
      <c r="N245" s="26">
        <v>6.810349836635643E-2</v>
      </c>
      <c r="O245" s="26">
        <v>6.3459769586550419E-2</v>
      </c>
      <c r="P245" s="26">
        <v>-1.5878597161445684E-2</v>
      </c>
      <c r="Q245" s="23"/>
      <c r="R245" s="109"/>
      <c r="S245" s="112"/>
      <c r="T245" s="23"/>
      <c r="U245" s="24">
        <v>808391</v>
      </c>
      <c r="V245" s="24">
        <v>811921</v>
      </c>
      <c r="W245" s="23"/>
      <c r="X245" s="24">
        <v>226938.41872111685</v>
      </c>
      <c r="Y245" s="24">
        <v>227040.90858080436</v>
      </c>
      <c r="Z245" s="24">
        <v>242825.73197852011</v>
      </c>
      <c r="AA245" s="24">
        <f>AA244</f>
        <v>729718.33624722296</v>
      </c>
    </row>
    <row r="246" spans="1:27" x14ac:dyDescent="0.2">
      <c r="A246" s="18" t="s">
        <v>495</v>
      </c>
      <c r="B246" s="18" t="s">
        <v>496</v>
      </c>
      <c r="D246" s="19">
        <v>183129</v>
      </c>
      <c r="E246" s="20">
        <v>0</v>
      </c>
      <c r="F246" s="20">
        <v>183129</v>
      </c>
      <c r="G246" s="21">
        <v>-1.4503081634094972E-2</v>
      </c>
      <c r="I246" s="21">
        <v>-1.0270028805554832E-2</v>
      </c>
      <c r="J246" s="19">
        <v>196090</v>
      </c>
      <c r="K246" s="21">
        <v>7.0775245864936664E-2</v>
      </c>
      <c r="L246" s="21">
        <v>6.3459377947961082E-2</v>
      </c>
      <c r="M246" s="19">
        <v>196090</v>
      </c>
      <c r="N246" s="21">
        <v>7.0775245864936664E-2</v>
      </c>
      <c r="O246" s="21">
        <v>6.3459377947961082E-2</v>
      </c>
      <c r="P246" s="21">
        <v>-1.5882314035179812E-2</v>
      </c>
      <c r="R246" s="110"/>
      <c r="S246" s="111"/>
      <c r="U246" s="19">
        <v>656479</v>
      </c>
      <c r="V246" s="19">
        <v>660995</v>
      </c>
      <c r="X246" s="19">
        <v>185824.02094534613</v>
      </c>
      <c r="Y246" s="19">
        <v>186302.12960237107</v>
      </c>
      <c r="Z246" s="19">
        <v>199254.62451958185</v>
      </c>
      <c r="AA246" s="19">
        <v>598782.31153383758</v>
      </c>
    </row>
    <row r="247" spans="1:27" ht="25.5" customHeight="1" x14ac:dyDescent="0.2">
      <c r="A247" s="22" t="s">
        <v>497</v>
      </c>
      <c r="B247" s="22" t="s">
        <v>498</v>
      </c>
      <c r="C247" s="54"/>
      <c r="D247" s="24">
        <v>183129</v>
      </c>
      <c r="E247" s="25">
        <v>0</v>
      </c>
      <c r="F247" s="25">
        <v>183129</v>
      </c>
      <c r="G247" s="26">
        <v>-1.4503081634094972E-2</v>
      </c>
      <c r="H247" s="23"/>
      <c r="I247" s="26">
        <v>-1.0270028805554832E-2</v>
      </c>
      <c r="J247" s="24">
        <v>196090</v>
      </c>
      <c r="K247" s="26">
        <v>7.0775245864936664E-2</v>
      </c>
      <c r="L247" s="26">
        <v>6.3459377947961082E-2</v>
      </c>
      <c r="M247" s="24">
        <v>196090</v>
      </c>
      <c r="N247" s="26">
        <v>7.0775245864936664E-2</v>
      </c>
      <c r="O247" s="26">
        <v>6.3459377947961082E-2</v>
      </c>
      <c r="P247" s="26">
        <v>-1.5882314035179812E-2</v>
      </c>
      <c r="Q247" s="23"/>
      <c r="R247" s="109"/>
      <c r="S247" s="112"/>
      <c r="T247" s="23"/>
      <c r="U247" s="24">
        <v>656479</v>
      </c>
      <c r="V247" s="24">
        <v>660995</v>
      </c>
      <c r="W247" s="23"/>
      <c r="X247" s="24">
        <v>185824.02094534613</v>
      </c>
      <c r="Y247" s="24">
        <v>186302.12960237107</v>
      </c>
      <c r="Z247" s="24">
        <v>199254.62451958185</v>
      </c>
      <c r="AA247" s="24">
        <f>AA246</f>
        <v>598782.31153383758</v>
      </c>
    </row>
    <row r="248" spans="1:27" ht="25.5" customHeight="1" x14ac:dyDescent="0.2">
      <c r="A248" s="27" t="s">
        <v>499</v>
      </c>
      <c r="B248" s="27" t="s">
        <v>500</v>
      </c>
      <c r="C248" s="54"/>
      <c r="D248" s="28">
        <v>1734740</v>
      </c>
      <c r="E248" s="29">
        <v>0</v>
      </c>
      <c r="F248" s="29">
        <v>1734740</v>
      </c>
      <c r="G248" s="30">
        <v>-2.6649877898876628E-4</v>
      </c>
      <c r="H248" s="23"/>
      <c r="I248" s="30">
        <v>4.3848123446161846E-3</v>
      </c>
      <c r="J248" s="28">
        <v>1856259</v>
      </c>
      <c r="K248" s="30">
        <v>7.0050266898785907E-2</v>
      </c>
      <c r="L248" s="30">
        <v>6.3541342984182458E-2</v>
      </c>
      <c r="M248" s="28">
        <v>1856259</v>
      </c>
      <c r="N248" s="30">
        <v>7.0050266898785907E-2</v>
      </c>
      <c r="O248" s="30">
        <v>6.3541342984182458E-2</v>
      </c>
      <c r="P248" s="30">
        <v>-1.2336005201061262E-3</v>
      </c>
      <c r="Q248" s="23"/>
      <c r="R248" s="109"/>
      <c r="S248" s="112"/>
      <c r="T248" s="23"/>
      <c r="U248" s="28">
        <v>5848410</v>
      </c>
      <c r="V248" s="28">
        <v>5884202</v>
      </c>
      <c r="W248" s="23"/>
      <c r="X248" s="28">
        <v>1735202.4293287145</v>
      </c>
      <c r="Y248" s="28">
        <v>1737737.0409865917</v>
      </c>
      <c r="Z248" s="28">
        <v>1858551.71035654</v>
      </c>
      <c r="AA248" s="28">
        <f>AA247+AA245+AA243+AA239+AA237+AA235+AA232</f>
        <v>5585154.6327502616</v>
      </c>
    </row>
    <row r="249" spans="1:27" x14ac:dyDescent="0.2">
      <c r="A249" s="23"/>
      <c r="B249" s="23"/>
      <c r="C249" s="54"/>
      <c r="D249" s="23"/>
      <c r="E249" s="23"/>
      <c r="F249" s="23"/>
      <c r="G249" s="23"/>
      <c r="H249" s="23"/>
      <c r="I249" s="23"/>
      <c r="J249" s="23"/>
      <c r="K249" s="23"/>
      <c r="L249" s="23"/>
      <c r="M249" s="23"/>
      <c r="N249" s="23"/>
      <c r="O249" s="23"/>
      <c r="P249" s="23"/>
      <c r="Q249" s="23"/>
      <c r="R249" s="113"/>
      <c r="S249" s="114"/>
      <c r="T249" s="23"/>
      <c r="U249" s="23"/>
      <c r="V249" s="23"/>
      <c r="W249" s="23"/>
      <c r="X249" s="23"/>
      <c r="Y249" s="23"/>
      <c r="Z249" s="23"/>
      <c r="AA249" s="23"/>
    </row>
    <row r="250" spans="1:27" x14ac:dyDescent="0.2">
      <c r="A250" s="31" t="s">
        <v>501</v>
      </c>
      <c r="B250" s="31" t="s">
        <v>502</v>
      </c>
      <c r="C250" s="55"/>
      <c r="D250" s="32">
        <v>18710918</v>
      </c>
      <c r="E250" s="33">
        <v>0</v>
      </c>
      <c r="F250" s="32">
        <v>18710918</v>
      </c>
      <c r="G250" s="34">
        <v>4.7154655735681672E-9</v>
      </c>
      <c r="H250" s="24"/>
      <c r="I250" s="34">
        <v>5.5997521046156074E-3</v>
      </c>
      <c r="J250" s="32">
        <v>20011778</v>
      </c>
      <c r="K250" s="34">
        <v>6.9524114209682297E-2</v>
      </c>
      <c r="L250" s="34">
        <v>6.3568399867425462E-2</v>
      </c>
      <c r="M250" s="32">
        <v>20011778</v>
      </c>
      <c r="N250" s="34">
        <v>6.9524114209682297E-2</v>
      </c>
      <c r="O250" s="34">
        <v>6.3568399867425462E-2</v>
      </c>
      <c r="P250" s="34">
        <v>-1.7272624108777279E-8</v>
      </c>
      <c r="Q250" s="35"/>
      <c r="R250" s="109"/>
      <c r="S250" s="109"/>
      <c r="T250" s="109"/>
      <c r="U250" s="32">
        <v>59802740</v>
      </c>
      <c r="V250" s="32">
        <v>60137620</v>
      </c>
      <c r="W250" s="35"/>
      <c r="X250" s="32">
        <v>18710917.911769312</v>
      </c>
      <c r="Y250" s="32">
        <v>18710917.911769323</v>
      </c>
      <c r="Z250" s="32">
        <v>20011778.345655926</v>
      </c>
      <c r="AA250" s="32">
        <f>SUM(AA248,AA230,AA191,AA153,AA126,AA78,AA44)</f>
        <v>60137620.015625015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2658536</v>
      </c>
      <c r="E257" s="64">
        <f t="shared" ref="E257:AA273" si="0">INDEX(E$8:E$248,MATCH($A257,$A$8:$A$248,0))</f>
        <v>0</v>
      </c>
      <c r="F257" s="64">
        <f t="shared" si="0"/>
        <v>2658536</v>
      </c>
      <c r="G257" s="65">
        <f t="shared" si="0"/>
        <v>-3.9705793172987391E-2</v>
      </c>
      <c r="H257" s="68"/>
      <c r="I257" s="65">
        <f t="shared" si="0"/>
        <v>-3.7393898703270367E-2</v>
      </c>
      <c r="J257" s="63">
        <f t="shared" si="0"/>
        <v>2834456</v>
      </c>
      <c r="K257" s="65">
        <f t="shared" si="0"/>
        <v>6.6171757689194255E-2</v>
      </c>
      <c r="L257" s="65">
        <f t="shared" si="0"/>
        <v>6.3468314453501984E-2</v>
      </c>
      <c r="M257" s="63">
        <f t="shared" si="0"/>
        <v>2834456</v>
      </c>
      <c r="N257" s="65">
        <f t="shared" si="0"/>
        <v>6.6171757689194255E-2</v>
      </c>
      <c r="O257" s="65">
        <f t="shared" si="0"/>
        <v>6.3468314453501984E-2</v>
      </c>
      <c r="P257" s="65">
        <f t="shared" si="0"/>
        <v>-4.2844334299169673E-2</v>
      </c>
      <c r="Q257" s="68"/>
      <c r="R257" s="62"/>
      <c r="S257" s="115"/>
      <c r="T257" s="68"/>
      <c r="U257" s="63">
        <f t="shared" si="0"/>
        <v>8990065</v>
      </c>
      <c r="V257" s="63">
        <f t="shared" si="0"/>
        <v>9012919</v>
      </c>
      <c r="W257" s="68"/>
      <c r="X257" s="63">
        <f t="shared" si="0"/>
        <v>2768459.8960398692</v>
      </c>
      <c r="Y257" s="63">
        <f t="shared" si="0"/>
        <v>2768831.6766940486</v>
      </c>
      <c r="Z257" s="63">
        <f t="shared" si="0"/>
        <v>2961332.3115259507</v>
      </c>
      <c r="AA257" s="63">
        <f t="shared" si="0"/>
        <v>8899133.0112947505</v>
      </c>
      <c r="AC257" s="85"/>
    </row>
    <row r="258" spans="1:30" x14ac:dyDescent="0.2">
      <c r="A258" s="78" t="s">
        <v>159</v>
      </c>
      <c r="B258" s="79" t="s">
        <v>160</v>
      </c>
      <c r="D258" s="57">
        <f t="shared" ref="D258:P290" si="1">INDEX(D$8:D$248,MATCH($A258,$A$8:$A$248,0))</f>
        <v>2543800</v>
      </c>
      <c r="E258" s="58">
        <f t="shared" si="1"/>
        <v>0</v>
      </c>
      <c r="F258" s="58">
        <f t="shared" si="1"/>
        <v>2543800</v>
      </c>
      <c r="G258" s="59">
        <f t="shared" si="1"/>
        <v>1.9822968627866144E-2</v>
      </c>
      <c r="H258" s="68"/>
      <c r="I258" s="59">
        <f t="shared" si="1"/>
        <v>2.4058943494344787E-2</v>
      </c>
      <c r="J258" s="57">
        <f t="shared" si="1"/>
        <v>2715415</v>
      </c>
      <c r="K258" s="59">
        <f t="shared" si="1"/>
        <v>6.7464030191052737E-2</v>
      </c>
      <c r="L258" s="59">
        <f t="shared" si="1"/>
        <v>6.3612735720374403E-2</v>
      </c>
      <c r="M258" s="57">
        <f t="shared" si="1"/>
        <v>2715415</v>
      </c>
      <c r="N258" s="59">
        <f t="shared" si="1"/>
        <v>6.7464030191052737E-2</v>
      </c>
      <c r="O258" s="59">
        <f t="shared" si="1"/>
        <v>6.3612735720374403E-2</v>
      </c>
      <c r="P258" s="59">
        <f t="shared" si="1"/>
        <v>1.8398833657267355E-2</v>
      </c>
      <c r="Q258" s="68"/>
      <c r="R258" s="62"/>
      <c r="S258" s="115"/>
      <c r="T258" s="68"/>
      <c r="U258" s="57">
        <f t="shared" si="0"/>
        <v>7493339</v>
      </c>
      <c r="V258" s="57">
        <f t="shared" si="0"/>
        <v>7520472</v>
      </c>
      <c r="W258" s="68"/>
      <c r="X258" s="57">
        <f t="shared" si="0"/>
        <v>2494354.489213543</v>
      </c>
      <c r="Y258" s="57">
        <f t="shared" si="0"/>
        <v>2493031.2879194636</v>
      </c>
      <c r="Z258" s="57">
        <f t="shared" si="0"/>
        <v>2666357.1385371867</v>
      </c>
      <c r="AA258" s="57">
        <f t="shared" si="0"/>
        <v>8012699.8037686311</v>
      </c>
      <c r="AC258" s="85"/>
    </row>
    <row r="259" spans="1:30" x14ac:dyDescent="0.2">
      <c r="A259" s="78" t="s">
        <v>255</v>
      </c>
      <c r="B259" s="79" t="s">
        <v>256</v>
      </c>
      <c r="D259" s="57">
        <f t="shared" si="1"/>
        <v>3404044</v>
      </c>
      <c r="E259" s="58">
        <f t="shared" si="0"/>
        <v>0</v>
      </c>
      <c r="F259" s="58">
        <f t="shared" si="0"/>
        <v>3404044</v>
      </c>
      <c r="G259" s="59">
        <f t="shared" si="0"/>
        <v>-9.1857493973864779E-3</v>
      </c>
      <c r="H259" s="68"/>
      <c r="I259" s="59">
        <f t="shared" si="0"/>
        <v>-4.7592811953067748E-3</v>
      </c>
      <c r="J259" s="57">
        <f t="shared" si="0"/>
        <v>3640301</v>
      </c>
      <c r="K259" s="59">
        <f t="shared" si="0"/>
        <v>6.9404802053087522E-2</v>
      </c>
      <c r="L259" s="59">
        <f t="shared" si="0"/>
        <v>6.3471859629999461E-2</v>
      </c>
      <c r="M259" s="57">
        <f t="shared" si="0"/>
        <v>3640301</v>
      </c>
      <c r="N259" s="59">
        <f t="shared" si="0"/>
        <v>6.9404802053087522E-2</v>
      </c>
      <c r="O259" s="59">
        <f t="shared" si="0"/>
        <v>6.3471859629999461E-2</v>
      </c>
      <c r="P259" s="59">
        <f t="shared" si="0"/>
        <v>-1.0391200467316675E-2</v>
      </c>
      <c r="Q259" s="68"/>
      <c r="R259" s="62"/>
      <c r="S259" s="115"/>
      <c r="T259" s="68"/>
      <c r="U259" s="57">
        <f t="shared" si="0"/>
        <v>11149530</v>
      </c>
      <c r="V259" s="57">
        <f t="shared" si="0"/>
        <v>11211732</v>
      </c>
      <c r="W259" s="68"/>
      <c r="X259" s="57">
        <f t="shared" si="0"/>
        <v>3435602.5843690271</v>
      </c>
      <c r="Y259" s="57">
        <f t="shared" si="0"/>
        <v>3439403.7160966177</v>
      </c>
      <c r="Z259" s="57">
        <f t="shared" si="0"/>
        <v>3678525.2937514666</v>
      </c>
      <c r="AA259" s="57">
        <f t="shared" si="0"/>
        <v>11054377.70259494</v>
      </c>
      <c r="AC259" s="85"/>
    </row>
    <row r="260" spans="1:30" x14ac:dyDescent="0.2">
      <c r="A260" s="78" t="s">
        <v>309</v>
      </c>
      <c r="B260" s="79" t="s">
        <v>310</v>
      </c>
      <c r="D260" s="57">
        <f t="shared" si="1"/>
        <v>1979154</v>
      </c>
      <c r="E260" s="58">
        <f t="shared" si="0"/>
        <v>0</v>
      </c>
      <c r="F260" s="58">
        <f t="shared" si="0"/>
        <v>1979154</v>
      </c>
      <c r="G260" s="59">
        <f t="shared" si="0"/>
        <v>-1.1822978744324586E-2</v>
      </c>
      <c r="H260" s="68"/>
      <c r="I260" s="59">
        <f t="shared" si="0"/>
        <v>-4.8165200797769536E-3</v>
      </c>
      <c r="J260" s="57">
        <f t="shared" si="0"/>
        <v>2119783</v>
      </c>
      <c r="K260" s="59">
        <f t="shared" si="0"/>
        <v>7.1055107384266236E-2</v>
      </c>
      <c r="L260" s="59">
        <f t="shared" si="0"/>
        <v>6.3503260967322728E-2</v>
      </c>
      <c r="M260" s="57">
        <f t="shared" si="0"/>
        <v>2119783</v>
      </c>
      <c r="N260" s="59">
        <f t="shared" si="0"/>
        <v>7.1055107384266236E-2</v>
      </c>
      <c r="O260" s="59">
        <f t="shared" si="0"/>
        <v>6.3503260967322728E-2</v>
      </c>
      <c r="P260" s="59">
        <f t="shared" si="0"/>
        <v>-1.0418896757390383E-2</v>
      </c>
      <c r="Q260" s="68"/>
      <c r="R260" s="62"/>
      <c r="S260" s="115"/>
      <c r="T260" s="68"/>
      <c r="U260" s="57">
        <f t="shared" si="0"/>
        <v>6919969</v>
      </c>
      <c r="V260" s="57">
        <f t="shared" si="0"/>
        <v>6969107</v>
      </c>
      <c r="W260" s="68"/>
      <c r="X260" s="57">
        <f t="shared" si="0"/>
        <v>2002833.4573952057</v>
      </c>
      <c r="Y260" s="57">
        <f t="shared" si="0"/>
        <v>2002854.593989871</v>
      </c>
      <c r="Z260" s="57">
        <f t="shared" si="0"/>
        <v>2142101.3326285249</v>
      </c>
      <c r="AA260" s="57">
        <f t="shared" si="0"/>
        <v>6437252.7894074973</v>
      </c>
      <c r="AC260" s="85"/>
    </row>
    <row r="261" spans="1:30" x14ac:dyDescent="0.2">
      <c r="A261" s="78" t="s">
        <v>385</v>
      </c>
      <c r="B261" s="79" t="s">
        <v>386</v>
      </c>
      <c r="D261" s="57">
        <f t="shared" si="1"/>
        <v>3577365</v>
      </c>
      <c r="E261" s="58">
        <f t="shared" si="0"/>
        <v>0</v>
      </c>
      <c r="F261" s="58">
        <f t="shared" si="0"/>
        <v>3577365</v>
      </c>
      <c r="G261" s="59">
        <f t="shared" si="0"/>
        <v>1.8103644077275938E-2</v>
      </c>
      <c r="H261" s="68"/>
      <c r="I261" s="59">
        <f t="shared" si="0"/>
        <v>2.750199425365607E-2</v>
      </c>
      <c r="J261" s="57">
        <f t="shared" si="0"/>
        <v>3835803</v>
      </c>
      <c r="K261" s="59">
        <f t="shared" si="0"/>
        <v>7.2242558419395309E-2</v>
      </c>
      <c r="L261" s="59">
        <f t="shared" si="0"/>
        <v>6.3567325863301383E-2</v>
      </c>
      <c r="M261" s="57">
        <f t="shared" si="0"/>
        <v>3835803</v>
      </c>
      <c r="N261" s="59">
        <f t="shared" si="0"/>
        <v>7.2242558419395309E-2</v>
      </c>
      <c r="O261" s="59">
        <f t="shared" si="0"/>
        <v>6.3567325863301383E-2</v>
      </c>
      <c r="P261" s="59">
        <f t="shared" si="0"/>
        <v>2.177922853673131E-2</v>
      </c>
      <c r="Q261" s="68"/>
      <c r="R261" s="62"/>
      <c r="S261" s="115"/>
      <c r="T261" s="68"/>
      <c r="U261" s="57">
        <f t="shared" si="0"/>
        <v>10044141</v>
      </c>
      <c r="V261" s="57">
        <f t="shared" si="0"/>
        <v>10126069</v>
      </c>
      <c r="W261" s="68"/>
      <c r="X261" s="57">
        <f t="shared" si="0"/>
        <v>3513753.2615770418</v>
      </c>
      <c r="Y261" s="57">
        <f t="shared" si="0"/>
        <v>3510012.2667320352</v>
      </c>
      <c r="Z261" s="57">
        <f t="shared" si="0"/>
        <v>3754042.842985929</v>
      </c>
      <c r="AA261" s="57">
        <f t="shared" si="0"/>
        <v>11281316.338528769</v>
      </c>
      <c r="AC261" s="85"/>
    </row>
    <row r="262" spans="1:30" x14ac:dyDescent="0.2">
      <c r="A262" s="78" t="s">
        <v>463</v>
      </c>
      <c r="B262" s="79" t="s">
        <v>464</v>
      </c>
      <c r="D262" s="57">
        <f t="shared" si="1"/>
        <v>2813279</v>
      </c>
      <c r="E262" s="58">
        <f t="shared" si="0"/>
        <v>0</v>
      </c>
      <c r="F262" s="58">
        <f t="shared" si="0"/>
        <v>2813279</v>
      </c>
      <c r="G262" s="59">
        <f t="shared" si="0"/>
        <v>1.9041178536373993E-2</v>
      </c>
      <c r="H262" s="68"/>
      <c r="I262" s="59">
        <f t="shared" si="0"/>
        <v>2.574013184053392E-2</v>
      </c>
      <c r="J262" s="57">
        <f t="shared" si="0"/>
        <v>3009761</v>
      </c>
      <c r="K262" s="59">
        <f t="shared" si="0"/>
        <v>6.9840922283214812E-2</v>
      </c>
      <c r="L262" s="59">
        <f t="shared" si="0"/>
        <v>6.3495146704690253E-2</v>
      </c>
      <c r="M262" s="57">
        <f t="shared" si="0"/>
        <v>3009761</v>
      </c>
      <c r="N262" s="59">
        <f t="shared" si="0"/>
        <v>6.9840922283214812E-2</v>
      </c>
      <c r="O262" s="59">
        <f t="shared" si="0"/>
        <v>6.3495146704690253E-2</v>
      </c>
      <c r="P262" s="59">
        <f t="shared" si="0"/>
        <v>1.9957954676494971E-2</v>
      </c>
      <c r="Q262" s="68"/>
      <c r="R262" s="62"/>
      <c r="S262" s="115"/>
      <c r="T262" s="68"/>
      <c r="U262" s="57">
        <f t="shared" si="0"/>
        <v>9357286</v>
      </c>
      <c r="V262" s="57">
        <f t="shared" si="0"/>
        <v>9413120</v>
      </c>
      <c r="W262" s="68"/>
      <c r="X262" s="57">
        <f t="shared" si="0"/>
        <v>2760711.7938459069</v>
      </c>
      <c r="Y262" s="57">
        <f t="shared" si="0"/>
        <v>2759047.329350689</v>
      </c>
      <c r="Z262" s="57">
        <f t="shared" si="0"/>
        <v>2950867.7158703278</v>
      </c>
      <c r="AA262" s="57">
        <f t="shared" si="0"/>
        <v>8867685.7372801639</v>
      </c>
      <c r="AC262" s="84" t="s">
        <v>514</v>
      </c>
      <c r="AD262" s="84" t="s">
        <v>515</v>
      </c>
    </row>
    <row r="263" spans="1:30" x14ac:dyDescent="0.2">
      <c r="A263" s="80" t="s">
        <v>499</v>
      </c>
      <c r="B263" s="81" t="s">
        <v>500</v>
      </c>
      <c r="D263" s="69">
        <f t="shared" si="1"/>
        <v>1734740</v>
      </c>
      <c r="E263" s="70">
        <f t="shared" si="0"/>
        <v>0</v>
      </c>
      <c r="F263" s="70">
        <f t="shared" si="0"/>
        <v>1734740</v>
      </c>
      <c r="G263" s="71">
        <f t="shared" si="0"/>
        <v>-2.6649877898876628E-4</v>
      </c>
      <c r="H263" s="68"/>
      <c r="I263" s="71">
        <f t="shared" si="0"/>
        <v>4.3848123446161846E-3</v>
      </c>
      <c r="J263" s="69">
        <f t="shared" si="0"/>
        <v>1856259</v>
      </c>
      <c r="K263" s="71">
        <f t="shared" si="0"/>
        <v>7.0050266898785907E-2</v>
      </c>
      <c r="L263" s="71">
        <f t="shared" si="0"/>
        <v>6.3541342984182458E-2</v>
      </c>
      <c r="M263" s="69">
        <f t="shared" si="0"/>
        <v>1856259</v>
      </c>
      <c r="N263" s="71">
        <f t="shared" si="0"/>
        <v>7.0050266898785907E-2</v>
      </c>
      <c r="O263" s="71">
        <f t="shared" si="0"/>
        <v>6.3541342984182458E-2</v>
      </c>
      <c r="P263" s="71">
        <f t="shared" si="0"/>
        <v>-1.2336005201061262E-3</v>
      </c>
      <c r="Q263" s="68"/>
      <c r="R263" s="62"/>
      <c r="S263" s="115"/>
      <c r="T263" s="68"/>
      <c r="U263" s="69">
        <f t="shared" si="0"/>
        <v>5848410</v>
      </c>
      <c r="V263" s="69">
        <f t="shared" si="0"/>
        <v>5884202</v>
      </c>
      <c r="W263" s="68"/>
      <c r="X263" s="69">
        <f t="shared" si="0"/>
        <v>1735202.4293287145</v>
      </c>
      <c r="Y263" s="69">
        <f t="shared" si="0"/>
        <v>1737737.0409865917</v>
      </c>
      <c r="Z263" s="69">
        <f t="shared" si="0"/>
        <v>1858551.71035654</v>
      </c>
      <c r="AA263" s="69">
        <f t="shared" si="0"/>
        <v>5585154.6327502616</v>
      </c>
      <c r="AC263" s="84" t="s">
        <v>516</v>
      </c>
      <c r="AD263" s="84" t="s">
        <v>516</v>
      </c>
    </row>
    <row r="264" spans="1:30" x14ac:dyDescent="0.2">
      <c r="A264" s="31" t="s">
        <v>501</v>
      </c>
      <c r="B264" s="31" t="s">
        <v>502</v>
      </c>
      <c r="C264" s="118"/>
      <c r="D264" s="32">
        <f>SUM(D257:D263)</f>
        <v>18710918</v>
      </c>
      <c r="E264" s="33">
        <f t="shared" ref="E264:Z264" si="2">SUM(E257:E263)</f>
        <v>0</v>
      </c>
      <c r="F264" s="32">
        <f t="shared" si="2"/>
        <v>18710918</v>
      </c>
      <c r="G264" s="34">
        <f>F264/X264-1</f>
        <v>4.7154657956127721E-9</v>
      </c>
      <c r="H264" s="24"/>
      <c r="I264" s="34">
        <f>AC264/AD264-1</f>
        <v>5.5997648866401573E-3</v>
      </c>
      <c r="J264" s="32">
        <f t="shared" si="2"/>
        <v>20011778</v>
      </c>
      <c r="K264" s="34">
        <f t="shared" ref="K264" si="3">J264/F264-1</f>
        <v>6.9524114209682297E-2</v>
      </c>
      <c r="L264" s="34">
        <f>(1+K264)/(V264/U264)-1</f>
        <v>6.3568386348570982E-2</v>
      </c>
      <c r="M264" s="32">
        <f t="shared" si="2"/>
        <v>20011778</v>
      </c>
      <c r="N264" s="34">
        <f t="shared" ref="N264" si="4">M264/F264-1</f>
        <v>6.9524114209682297E-2</v>
      </c>
      <c r="O264" s="34">
        <f>(1+N264)/(V264/U264)-1</f>
        <v>6.3568386348570982E-2</v>
      </c>
      <c r="P264" s="34">
        <f>M264/Z264-1</f>
        <v>-1.7272624108777279E-8</v>
      </c>
      <c r="Q264" s="35"/>
      <c r="R264" s="109"/>
      <c r="S264" s="109"/>
      <c r="T264" s="109"/>
      <c r="U264" s="32">
        <f t="shared" si="2"/>
        <v>59802740</v>
      </c>
      <c r="V264" s="32">
        <f t="shared" si="2"/>
        <v>60137621</v>
      </c>
      <c r="W264" s="35"/>
      <c r="X264" s="32">
        <f t="shared" si="2"/>
        <v>18710917.911769308</v>
      </c>
      <c r="Y264" s="32">
        <f t="shared" si="2"/>
        <v>18710917.911769316</v>
      </c>
      <c r="Z264" s="32">
        <f t="shared" si="2"/>
        <v>20011778.345655926</v>
      </c>
      <c r="AA264" s="32">
        <f t="shared" ref="AA264" si="5">SUM(AA257:AA263)</f>
        <v>60137620.015625</v>
      </c>
      <c r="AC264" s="85">
        <f>F264/U264*1000</f>
        <v>312.87726950303613</v>
      </c>
      <c r="AD264" s="85">
        <f>Y264/V264*1000</f>
        <v>311.13498672934389</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62"/>
      <c r="S267" s="62"/>
      <c r="T267" s="62"/>
      <c r="U267" s="75"/>
      <c r="V267" s="75"/>
      <c r="W267" s="62"/>
      <c r="X267" s="75"/>
      <c r="Y267" s="75"/>
      <c r="Z267" s="75"/>
      <c r="AA267" s="75"/>
    </row>
    <row r="268" spans="1:30" x14ac:dyDescent="0.2">
      <c r="A268" s="78" t="s">
        <v>489</v>
      </c>
      <c r="B268" s="79" t="s">
        <v>490</v>
      </c>
      <c r="D268" s="63">
        <f t="shared" si="1"/>
        <v>257716</v>
      </c>
      <c r="E268" s="64">
        <f t="shared" si="0"/>
        <v>0</v>
      </c>
      <c r="F268" s="64">
        <f t="shared" si="0"/>
        <v>257716</v>
      </c>
      <c r="G268" s="65">
        <f t="shared" si="0"/>
        <v>-2.5272900081595995E-2</v>
      </c>
      <c r="H268" s="68"/>
      <c r="I268" s="65">
        <f t="shared" si="0"/>
        <v>-2.1140278015352787E-2</v>
      </c>
      <c r="J268" s="63">
        <f t="shared" si="0"/>
        <v>275569</v>
      </c>
      <c r="K268" s="65">
        <f t="shared" si="0"/>
        <v>6.9273929441711068E-2</v>
      </c>
      <c r="L268" s="65">
        <f t="shared" si="0"/>
        <v>6.3459619545804591E-2</v>
      </c>
      <c r="M268" s="63">
        <f t="shared" si="0"/>
        <v>275569</v>
      </c>
      <c r="N268" s="65">
        <f t="shared" si="0"/>
        <v>6.9273929441711068E-2</v>
      </c>
      <c r="O268" s="65">
        <f t="shared" si="0"/>
        <v>6.3459619545804591E-2</v>
      </c>
      <c r="P268" s="65">
        <f t="shared" si="0"/>
        <v>-2.6690702144087863E-2</v>
      </c>
      <c r="Q268" s="68"/>
      <c r="R268" s="62"/>
      <c r="S268" s="115"/>
      <c r="T268" s="68"/>
      <c r="U268" s="63">
        <f t="shared" si="0"/>
        <v>952606</v>
      </c>
      <c r="V268" s="63">
        <f t="shared" si="0"/>
        <v>957814</v>
      </c>
      <c r="W268" s="68"/>
      <c r="X268" s="63">
        <f t="shared" si="0"/>
        <v>264398.10693841777</v>
      </c>
      <c r="Y268" s="63">
        <f t="shared" si="0"/>
        <v>264721.30654557771</v>
      </c>
      <c r="Z268" s="63">
        <f t="shared" si="0"/>
        <v>283125.82712098473</v>
      </c>
      <c r="AA268" s="63">
        <f t="shared" si="0"/>
        <v>850824.60508600238</v>
      </c>
    </row>
    <row r="269" spans="1:30" x14ac:dyDescent="0.2">
      <c r="A269" s="78" t="s">
        <v>287</v>
      </c>
      <c r="B269" s="79" t="s">
        <v>288</v>
      </c>
      <c r="D269" s="57">
        <f t="shared" si="1"/>
        <v>293099</v>
      </c>
      <c r="E269" s="58">
        <f t="shared" si="0"/>
        <v>0</v>
      </c>
      <c r="F269" s="58">
        <f t="shared" si="0"/>
        <v>293099</v>
      </c>
      <c r="G269" s="59">
        <f t="shared" si="0"/>
        <v>-1.5993455241104293E-2</v>
      </c>
      <c r="H269" s="68"/>
      <c r="I269" s="59">
        <f t="shared" si="0"/>
        <v>-7.2742612852843003E-3</v>
      </c>
      <c r="J269" s="57">
        <f t="shared" si="0"/>
        <v>314812</v>
      </c>
      <c r="K269" s="59">
        <f t="shared" si="0"/>
        <v>7.4080771343471019E-2</v>
      </c>
      <c r="L269" s="59">
        <f t="shared" si="0"/>
        <v>6.3425551984468864E-2</v>
      </c>
      <c r="M269" s="57">
        <f t="shared" si="0"/>
        <v>314812</v>
      </c>
      <c r="N269" s="59">
        <f t="shared" si="0"/>
        <v>7.4080771343471019E-2</v>
      </c>
      <c r="O269" s="59">
        <f t="shared" si="0"/>
        <v>6.3425551984468864E-2</v>
      </c>
      <c r="P269" s="59">
        <f t="shared" si="0"/>
        <v>-1.2934931131144412E-2</v>
      </c>
      <c r="Q269" s="68"/>
      <c r="R269" s="62"/>
      <c r="S269" s="115"/>
      <c r="T269" s="68"/>
      <c r="U269" s="57">
        <f t="shared" si="0"/>
        <v>1030425</v>
      </c>
      <c r="V269" s="57">
        <f t="shared" si="0"/>
        <v>1040749</v>
      </c>
      <c r="W269" s="68"/>
      <c r="X269" s="57">
        <f t="shared" si="0"/>
        <v>297862.856259575</v>
      </c>
      <c r="Y269" s="57">
        <f t="shared" si="0"/>
        <v>298204.98901367001</v>
      </c>
      <c r="Z269" s="57">
        <f t="shared" si="0"/>
        <v>318937.4337405783</v>
      </c>
      <c r="AA269" s="57">
        <f t="shared" si="0"/>
        <v>958442.46661931579</v>
      </c>
    </row>
    <row r="270" spans="1:30" x14ac:dyDescent="0.2">
      <c r="A270" s="78" t="s">
        <v>229</v>
      </c>
      <c r="B270" s="79" t="s">
        <v>230</v>
      </c>
      <c r="D270" s="57">
        <f t="shared" si="1"/>
        <v>492284</v>
      </c>
      <c r="E270" s="58">
        <f t="shared" si="0"/>
        <v>0</v>
      </c>
      <c r="F270" s="58">
        <f t="shared" si="0"/>
        <v>492284</v>
      </c>
      <c r="G270" s="59">
        <f t="shared" si="0"/>
        <v>4.394592818494214E-2</v>
      </c>
      <c r="H270" s="68"/>
      <c r="I270" s="59">
        <f t="shared" si="0"/>
        <v>4.9968822668995383E-2</v>
      </c>
      <c r="J270" s="57">
        <f t="shared" si="0"/>
        <v>527098</v>
      </c>
      <c r="K270" s="59">
        <f t="shared" si="0"/>
        <v>7.0719340868279357E-2</v>
      </c>
      <c r="L270" s="59">
        <f t="shared" si="0"/>
        <v>6.345850651161733E-2</v>
      </c>
      <c r="M270" s="57">
        <f t="shared" si="0"/>
        <v>527098</v>
      </c>
      <c r="N270" s="59">
        <f t="shared" si="0"/>
        <v>7.0719340868279357E-2</v>
      </c>
      <c r="O270" s="59">
        <f t="shared" si="0"/>
        <v>6.345850651161733E-2</v>
      </c>
      <c r="P270" s="59">
        <f t="shared" si="0"/>
        <v>4.4014096225002852E-2</v>
      </c>
      <c r="Q270" s="68"/>
      <c r="R270" s="62"/>
      <c r="S270" s="115"/>
      <c r="T270" s="68"/>
      <c r="U270" s="57">
        <f t="shared" si="0"/>
        <v>1329445</v>
      </c>
      <c r="V270" s="57">
        <f t="shared" si="0"/>
        <v>1338522</v>
      </c>
      <c r="W270" s="68"/>
      <c r="X270" s="57">
        <f t="shared" si="0"/>
        <v>471560.8219823321</v>
      </c>
      <c r="Y270" s="57">
        <f t="shared" si="0"/>
        <v>472056.97099019488</v>
      </c>
      <c r="Z270" s="57">
        <f t="shared" si="0"/>
        <v>504876.32485605963</v>
      </c>
      <c r="AA270" s="57">
        <f t="shared" si="0"/>
        <v>1517209.5180471472</v>
      </c>
    </row>
    <row r="271" spans="1:30" x14ac:dyDescent="0.2">
      <c r="A271" s="78" t="s">
        <v>481</v>
      </c>
      <c r="B271" s="79" t="s">
        <v>482</v>
      </c>
      <c r="D271" s="57">
        <f t="shared" si="1"/>
        <v>352793</v>
      </c>
      <c r="E271" s="58">
        <f t="shared" si="0"/>
        <v>0</v>
      </c>
      <c r="F271" s="58">
        <f t="shared" si="0"/>
        <v>352793</v>
      </c>
      <c r="G271" s="59">
        <f t="shared" si="0"/>
        <v>5.17703032540755E-2</v>
      </c>
      <c r="H271" s="68"/>
      <c r="I271" s="59">
        <f t="shared" si="0"/>
        <v>6.0714423588325239E-2</v>
      </c>
      <c r="J271" s="57">
        <f t="shared" si="0"/>
        <v>378390</v>
      </c>
      <c r="K271" s="59">
        <f t="shared" si="0"/>
        <v>7.2555294464459408E-2</v>
      </c>
      <c r="L271" s="59">
        <f t="shared" si="0"/>
        <v>6.3458474628749872E-2</v>
      </c>
      <c r="M271" s="57">
        <f t="shared" si="0"/>
        <v>378390</v>
      </c>
      <c r="N271" s="59">
        <f t="shared" si="0"/>
        <v>7.2555294464459408E-2</v>
      </c>
      <c r="O271" s="59">
        <f t="shared" si="0"/>
        <v>6.3458474628749872E-2</v>
      </c>
      <c r="P271" s="59">
        <f t="shared" si="0"/>
        <v>5.4698723606031452E-2</v>
      </c>
      <c r="Q271" s="68"/>
      <c r="R271" s="62"/>
      <c r="S271" s="115"/>
      <c r="T271" s="68"/>
      <c r="U271" s="57">
        <f t="shared" si="0"/>
        <v>1026830</v>
      </c>
      <c r="V271" s="57">
        <f t="shared" si="0"/>
        <v>1035614</v>
      </c>
      <c r="W271" s="68"/>
      <c r="X271" s="57">
        <f t="shared" si="0"/>
        <v>335427.80102128064</v>
      </c>
      <c r="Y271" s="57">
        <f t="shared" si="0"/>
        <v>335444.47223208298</v>
      </c>
      <c r="Z271" s="57">
        <f t="shared" si="0"/>
        <v>358765.9599191309</v>
      </c>
      <c r="AA271" s="57">
        <f t="shared" si="0"/>
        <v>1078131.6182647571</v>
      </c>
    </row>
    <row r="272" spans="1:30" x14ac:dyDescent="0.2">
      <c r="A272" s="78" t="s">
        <v>461</v>
      </c>
      <c r="B272" s="79" t="s">
        <v>462</v>
      </c>
      <c r="D272" s="57">
        <f t="shared" si="1"/>
        <v>552274</v>
      </c>
      <c r="E272" s="58">
        <f t="shared" si="0"/>
        <v>0</v>
      </c>
      <c r="F272" s="58">
        <f t="shared" si="0"/>
        <v>552274</v>
      </c>
      <c r="G272" s="59">
        <f t="shared" si="0"/>
        <v>5.9828377077786321E-2</v>
      </c>
      <c r="H272" s="68"/>
      <c r="I272" s="59">
        <f t="shared" si="0"/>
        <v>6.5017730120144668E-2</v>
      </c>
      <c r="J272" s="57">
        <f t="shared" si="0"/>
        <v>590144</v>
      </c>
      <c r="K272" s="59">
        <f t="shared" si="0"/>
        <v>6.8571035391852497E-2</v>
      </c>
      <c r="L272" s="59">
        <f t="shared" si="0"/>
        <v>6.3364803395880687E-2</v>
      </c>
      <c r="M272" s="57">
        <f t="shared" si="0"/>
        <v>590144</v>
      </c>
      <c r="N272" s="59">
        <f t="shared" si="0"/>
        <v>6.8571035391852497E-2</v>
      </c>
      <c r="O272" s="59">
        <f t="shared" si="0"/>
        <v>6.3364803395880687E-2</v>
      </c>
      <c r="P272" s="59">
        <f t="shared" si="0"/>
        <v>5.888434795846198E-2</v>
      </c>
      <c r="Q272" s="68"/>
      <c r="R272" s="62"/>
      <c r="S272" s="115"/>
      <c r="T272" s="68"/>
      <c r="U272" s="57">
        <f t="shared" si="0"/>
        <v>1868784</v>
      </c>
      <c r="V272" s="57">
        <f t="shared" si="0"/>
        <v>1877934</v>
      </c>
      <c r="W272" s="68"/>
      <c r="X272" s="57">
        <f t="shared" si="0"/>
        <v>521097.57763116184</v>
      </c>
      <c r="Y272" s="57">
        <f t="shared" si="0"/>
        <v>521097.36460477463</v>
      </c>
      <c r="Z272" s="57">
        <f t="shared" si="0"/>
        <v>557326.20955045999</v>
      </c>
      <c r="AA272" s="57">
        <f t="shared" si="0"/>
        <v>1674827.2560179406</v>
      </c>
    </row>
    <row r="273" spans="1:27" x14ac:dyDescent="0.2">
      <c r="A273" s="78" t="s">
        <v>259</v>
      </c>
      <c r="B273" s="79" t="s">
        <v>260</v>
      </c>
      <c r="D273" s="57">
        <f t="shared" si="1"/>
        <v>266928</v>
      </c>
      <c r="E273" s="58">
        <f t="shared" si="0"/>
        <v>0</v>
      </c>
      <c r="F273" s="58">
        <f t="shared" si="0"/>
        <v>266928</v>
      </c>
      <c r="G273" s="59">
        <f t="shared" si="0"/>
        <v>-1.556772052967148E-2</v>
      </c>
      <c r="H273" s="68"/>
      <c r="I273" s="59">
        <f t="shared" si="0"/>
        <v>-1.2267544967227928E-2</v>
      </c>
      <c r="J273" s="57">
        <f t="shared" si="0"/>
        <v>285268</v>
      </c>
      <c r="K273" s="59">
        <f t="shared" si="0"/>
        <v>6.87076664868429E-2</v>
      </c>
      <c r="L273" s="59">
        <f t="shared" si="0"/>
        <v>6.3459031334713423E-2</v>
      </c>
      <c r="M273" s="57">
        <f t="shared" si="0"/>
        <v>285268</v>
      </c>
      <c r="N273" s="59">
        <f t="shared" si="0"/>
        <v>6.87076664868429E-2</v>
      </c>
      <c r="O273" s="59">
        <f t="shared" si="0"/>
        <v>6.3459031334713423E-2</v>
      </c>
      <c r="P273" s="59">
        <f t="shared" si="0"/>
        <v>-1.7868823344267315E-2</v>
      </c>
      <c r="Q273" s="68"/>
      <c r="R273" s="62"/>
      <c r="S273" s="115"/>
      <c r="T273" s="68"/>
      <c r="U273" s="57">
        <f t="shared" si="0"/>
        <v>978624</v>
      </c>
      <c r="V273" s="57">
        <f t="shared" si="0"/>
        <v>983454</v>
      </c>
      <c r="W273" s="68"/>
      <c r="X273" s="57">
        <f t="shared" si="0"/>
        <v>271149.17457158148</v>
      </c>
      <c r="Y273" s="57">
        <f t="shared" si="0"/>
        <v>271576.98928092897</v>
      </c>
      <c r="Z273" s="57">
        <f t="shared" si="0"/>
        <v>290458.14528703759</v>
      </c>
      <c r="AA273" s="57">
        <f t="shared" si="0"/>
        <v>872859.03681352909</v>
      </c>
    </row>
    <row r="274" spans="1:27" x14ac:dyDescent="0.2">
      <c r="A274" s="78" t="s">
        <v>157</v>
      </c>
      <c r="B274" s="79" t="s">
        <v>158</v>
      </c>
      <c r="D274" s="57">
        <f t="shared" si="1"/>
        <v>879156</v>
      </c>
      <c r="E274" s="58">
        <f t="shared" si="1"/>
        <v>0</v>
      </c>
      <c r="F274" s="58">
        <f t="shared" si="1"/>
        <v>879156</v>
      </c>
      <c r="G274" s="59">
        <f t="shared" si="1"/>
        <v>1.9142592917444246E-2</v>
      </c>
      <c r="H274" s="68"/>
      <c r="I274" s="59">
        <f t="shared" si="1"/>
        <v>2.2803791138862328E-2</v>
      </c>
      <c r="J274" s="57">
        <f t="shared" si="1"/>
        <v>938042</v>
      </c>
      <c r="K274" s="59">
        <f t="shared" si="1"/>
        <v>6.6980149143041734E-2</v>
      </c>
      <c r="L274" s="59">
        <f t="shared" si="1"/>
        <v>6.3553869679748187E-2</v>
      </c>
      <c r="M274" s="57">
        <f t="shared" si="1"/>
        <v>938042</v>
      </c>
      <c r="N274" s="59">
        <f t="shared" si="1"/>
        <v>6.6980149143041734E-2</v>
      </c>
      <c r="O274" s="59">
        <f t="shared" si="1"/>
        <v>6.3553869679748187E-2</v>
      </c>
      <c r="P274" s="59">
        <f t="shared" si="1"/>
        <v>1.7094324118054782E-2</v>
      </c>
      <c r="Q274" s="68"/>
      <c r="R274" s="62"/>
      <c r="S274" s="115"/>
      <c r="T274" s="68"/>
      <c r="U274" s="57">
        <f t="shared" ref="U274:AA289" si="6">INDEX(U$8:U$248,MATCH($A274,$A$8:$A$248,0))</f>
        <v>2645000</v>
      </c>
      <c r="V274" s="57">
        <f t="shared" si="6"/>
        <v>2653521</v>
      </c>
      <c r="W274" s="68"/>
      <c r="X274" s="57">
        <f t="shared" si="6"/>
        <v>862642.78042122431</v>
      </c>
      <c r="Y274" s="57">
        <f t="shared" si="6"/>
        <v>862323.97876855906</v>
      </c>
      <c r="Z274" s="57">
        <f t="shared" si="6"/>
        <v>922276.30983330589</v>
      </c>
      <c r="AA274" s="57">
        <f t="shared" si="6"/>
        <v>2771542.9039922371</v>
      </c>
    </row>
    <row r="275" spans="1:27" x14ac:dyDescent="0.2">
      <c r="A275" s="78" t="s">
        <v>467</v>
      </c>
      <c r="B275" s="79" t="s">
        <v>468</v>
      </c>
      <c r="D275" s="57">
        <f t="shared" si="1"/>
        <v>172958</v>
      </c>
      <c r="E275" s="58">
        <f t="shared" si="1"/>
        <v>0</v>
      </c>
      <c r="F275" s="58">
        <f t="shared" si="1"/>
        <v>172958</v>
      </c>
      <c r="G275" s="59">
        <f t="shared" si="1"/>
        <v>2.7102228272934736E-2</v>
      </c>
      <c r="H275" s="68"/>
      <c r="I275" s="59">
        <f t="shared" si="1"/>
        <v>3.0265779738635645E-2</v>
      </c>
      <c r="J275" s="57">
        <f t="shared" si="1"/>
        <v>185117</v>
      </c>
      <c r="K275" s="59">
        <f t="shared" si="1"/>
        <v>7.0300304120075374E-2</v>
      </c>
      <c r="L275" s="59">
        <f t="shared" si="1"/>
        <v>6.3456619114524715E-2</v>
      </c>
      <c r="M275" s="57">
        <f t="shared" si="1"/>
        <v>185117</v>
      </c>
      <c r="N275" s="59">
        <f t="shared" si="1"/>
        <v>7.0300304120075374E-2</v>
      </c>
      <c r="O275" s="59">
        <f t="shared" si="1"/>
        <v>6.3456619114524715E-2</v>
      </c>
      <c r="P275" s="59">
        <f t="shared" si="1"/>
        <v>2.4420977762396046E-2</v>
      </c>
      <c r="Q275" s="68"/>
      <c r="R275" s="62"/>
      <c r="S275" s="115"/>
      <c r="T275" s="68"/>
      <c r="U275" s="57">
        <f t="shared" si="6"/>
        <v>583023</v>
      </c>
      <c r="V275" s="57">
        <f t="shared" si="6"/>
        <v>586775</v>
      </c>
      <c r="W275" s="68"/>
      <c r="X275" s="57">
        <f t="shared" si="6"/>
        <v>168394.14348348524</v>
      </c>
      <c r="Y275" s="57">
        <f t="shared" si="6"/>
        <v>168957.41246609535</v>
      </c>
      <c r="Z275" s="57">
        <f t="shared" si="6"/>
        <v>180704.03088029692</v>
      </c>
      <c r="AA275" s="57">
        <f t="shared" si="6"/>
        <v>543035.7141013433</v>
      </c>
    </row>
    <row r="276" spans="1:27" x14ac:dyDescent="0.2">
      <c r="A276" s="78" t="s">
        <v>237</v>
      </c>
      <c r="B276" s="79" t="s">
        <v>238</v>
      </c>
      <c r="D276" s="57">
        <f t="shared" si="1"/>
        <v>312678</v>
      </c>
      <c r="E276" s="58">
        <f t="shared" si="1"/>
        <v>0</v>
      </c>
      <c r="F276" s="58">
        <f t="shared" si="1"/>
        <v>312678</v>
      </c>
      <c r="G276" s="59">
        <f t="shared" si="1"/>
        <v>3.0970059191245847E-2</v>
      </c>
      <c r="H276" s="68"/>
      <c r="I276" s="59">
        <f t="shared" si="1"/>
        <v>3.8800589278949582E-2</v>
      </c>
      <c r="J276" s="57">
        <f t="shared" si="1"/>
        <v>335216</v>
      </c>
      <c r="K276" s="59">
        <f t="shared" si="1"/>
        <v>7.2080542922751123E-2</v>
      </c>
      <c r="L276" s="59">
        <f t="shared" si="1"/>
        <v>6.3561324010096509E-2</v>
      </c>
      <c r="M276" s="57">
        <f t="shared" si="1"/>
        <v>335216</v>
      </c>
      <c r="N276" s="59">
        <f t="shared" si="1"/>
        <v>7.2080542922751123E-2</v>
      </c>
      <c r="O276" s="59">
        <f t="shared" si="1"/>
        <v>6.3561324010096509E-2</v>
      </c>
      <c r="P276" s="59">
        <f t="shared" si="1"/>
        <v>3.3009065568693652E-2</v>
      </c>
      <c r="Q276" s="68"/>
      <c r="R276" s="62"/>
      <c r="S276" s="115"/>
      <c r="T276" s="68"/>
      <c r="U276" s="57">
        <f t="shared" si="6"/>
        <v>1010802</v>
      </c>
      <c r="V276" s="57">
        <f t="shared" si="6"/>
        <v>1018898</v>
      </c>
      <c r="W276" s="68"/>
      <c r="X276" s="57">
        <f t="shared" si="6"/>
        <v>303285.23822048062</v>
      </c>
      <c r="Y276" s="57">
        <f t="shared" si="6"/>
        <v>303410.0878340308</v>
      </c>
      <c r="Z276" s="57">
        <f t="shared" si="6"/>
        <v>324504.41256820568</v>
      </c>
      <c r="AA276" s="57">
        <f t="shared" si="6"/>
        <v>975171.85726058076</v>
      </c>
    </row>
    <row r="277" spans="1:27" x14ac:dyDescent="0.2">
      <c r="A277" s="78" t="s">
        <v>43</v>
      </c>
      <c r="B277" s="79" t="s">
        <v>44</v>
      </c>
      <c r="D277" s="57">
        <f t="shared" si="1"/>
        <v>976667</v>
      </c>
      <c r="E277" s="58">
        <f t="shared" si="1"/>
        <v>0</v>
      </c>
      <c r="F277" s="58">
        <f t="shared" si="1"/>
        <v>976667</v>
      </c>
      <c r="G277" s="59">
        <f t="shared" si="1"/>
        <v>-4.5370854198641064E-2</v>
      </c>
      <c r="H277" s="68"/>
      <c r="I277" s="59">
        <f t="shared" si="1"/>
        <v>-4.417397064390427E-2</v>
      </c>
      <c r="J277" s="57">
        <f t="shared" si="1"/>
        <v>1039947</v>
      </c>
      <c r="K277" s="59">
        <f t="shared" si="1"/>
        <v>6.4791786760482362E-2</v>
      </c>
      <c r="L277" s="59">
        <f t="shared" si="1"/>
        <v>6.3422951222634971E-2</v>
      </c>
      <c r="M277" s="57">
        <f t="shared" si="1"/>
        <v>1039947</v>
      </c>
      <c r="N277" s="59">
        <f t="shared" si="1"/>
        <v>6.4791786760482362E-2</v>
      </c>
      <c r="O277" s="59">
        <f t="shared" si="1"/>
        <v>6.3422951222634971E-2</v>
      </c>
      <c r="P277" s="59">
        <f t="shared" si="1"/>
        <v>-4.9626557139728966E-2</v>
      </c>
      <c r="Q277" s="68"/>
      <c r="R277" s="62"/>
      <c r="S277" s="115"/>
      <c r="T277" s="68"/>
      <c r="U277" s="57">
        <f t="shared" si="6"/>
        <v>3244415</v>
      </c>
      <c r="V277" s="57">
        <f t="shared" si="6"/>
        <v>3248591</v>
      </c>
      <c r="W277" s="68"/>
      <c r="X277" s="57">
        <f t="shared" si="6"/>
        <v>1023085.2517918269</v>
      </c>
      <c r="Y277" s="57">
        <f t="shared" si="6"/>
        <v>1023119.4102748516</v>
      </c>
      <c r="Z277" s="57">
        <f t="shared" si="6"/>
        <v>1094250.9050654296</v>
      </c>
      <c r="AA277" s="57">
        <f t="shared" si="6"/>
        <v>3288345.69291856</v>
      </c>
    </row>
    <row r="278" spans="1:27" x14ac:dyDescent="0.2">
      <c r="A278" s="78" t="s">
        <v>473</v>
      </c>
      <c r="B278" s="79" t="s">
        <v>474</v>
      </c>
      <c r="D278" s="57">
        <f t="shared" si="1"/>
        <v>386940</v>
      </c>
      <c r="E278" s="58">
        <f t="shared" si="1"/>
        <v>0</v>
      </c>
      <c r="F278" s="58">
        <f t="shared" si="1"/>
        <v>386940</v>
      </c>
      <c r="G278" s="59">
        <f t="shared" si="1"/>
        <v>3.5764943275358174E-3</v>
      </c>
      <c r="H278" s="68"/>
      <c r="I278" s="59">
        <f t="shared" si="1"/>
        <v>7.3917633408451255E-3</v>
      </c>
      <c r="J278" s="57">
        <f t="shared" si="1"/>
        <v>413602</v>
      </c>
      <c r="K278" s="59">
        <f t="shared" si="1"/>
        <v>6.8904739752933208E-2</v>
      </c>
      <c r="L278" s="59">
        <f t="shared" si="1"/>
        <v>6.347328159941501E-2</v>
      </c>
      <c r="M278" s="57">
        <f t="shared" si="1"/>
        <v>413602</v>
      </c>
      <c r="N278" s="59">
        <f t="shared" si="1"/>
        <v>6.8904739752933208E-2</v>
      </c>
      <c r="O278" s="59">
        <f t="shared" si="1"/>
        <v>6.347328159941501E-2</v>
      </c>
      <c r="P278" s="59">
        <f t="shared" si="1"/>
        <v>1.6924224764887086E-3</v>
      </c>
      <c r="Q278" s="68"/>
      <c r="R278" s="62"/>
      <c r="S278" s="115"/>
      <c r="T278" s="68"/>
      <c r="U278" s="57">
        <f t="shared" si="6"/>
        <v>1238611</v>
      </c>
      <c r="V278" s="57">
        <f t="shared" si="6"/>
        <v>1244937</v>
      </c>
      <c r="W278" s="68"/>
      <c r="X278" s="57">
        <f t="shared" si="6"/>
        <v>385561.04311637551</v>
      </c>
      <c r="Y278" s="57">
        <f t="shared" si="6"/>
        <v>386062.52892307332</v>
      </c>
      <c r="Z278" s="57">
        <f t="shared" si="6"/>
        <v>412903.19335495215</v>
      </c>
      <c r="AA278" s="57">
        <f t="shared" si="6"/>
        <v>1240820.02690223</v>
      </c>
    </row>
    <row r="279" spans="1:27" x14ac:dyDescent="0.2">
      <c r="A279" s="78" t="s">
        <v>493</v>
      </c>
      <c r="B279" s="79" t="s">
        <v>494</v>
      </c>
      <c r="D279" s="57">
        <f t="shared" si="1"/>
        <v>223733</v>
      </c>
      <c r="E279" s="58">
        <f t="shared" si="1"/>
        <v>0</v>
      </c>
      <c r="F279" s="58">
        <f t="shared" si="1"/>
        <v>223733</v>
      </c>
      <c r="G279" s="59">
        <f t="shared" si="1"/>
        <v>-1.4124619089092905E-2</v>
      </c>
      <c r="H279" s="68"/>
      <c r="I279" s="59">
        <f t="shared" si="1"/>
        <v>-1.0266655222624488E-2</v>
      </c>
      <c r="J279" s="57">
        <f t="shared" si="1"/>
        <v>238970</v>
      </c>
      <c r="K279" s="59">
        <f t="shared" si="1"/>
        <v>6.810349836635643E-2</v>
      </c>
      <c r="L279" s="59">
        <f t="shared" si="1"/>
        <v>6.3459769586550419E-2</v>
      </c>
      <c r="M279" s="57">
        <f t="shared" si="1"/>
        <v>238970</v>
      </c>
      <c r="N279" s="59">
        <f t="shared" si="1"/>
        <v>6.810349836635643E-2</v>
      </c>
      <c r="O279" s="59">
        <f t="shared" si="1"/>
        <v>6.3459769586550419E-2</v>
      </c>
      <c r="P279" s="59">
        <f t="shared" si="1"/>
        <v>-1.5878597161445684E-2</v>
      </c>
      <c r="Q279" s="68"/>
      <c r="R279" s="62"/>
      <c r="S279" s="115"/>
      <c r="T279" s="68"/>
      <c r="U279" s="57">
        <f t="shared" si="6"/>
        <v>808391</v>
      </c>
      <c r="V279" s="57">
        <f t="shared" si="6"/>
        <v>811921</v>
      </c>
      <c r="W279" s="68"/>
      <c r="X279" s="57">
        <f t="shared" si="6"/>
        <v>226938.41872111685</v>
      </c>
      <c r="Y279" s="57">
        <f t="shared" si="6"/>
        <v>227040.90858080436</v>
      </c>
      <c r="Z279" s="57">
        <f t="shared" si="6"/>
        <v>242825.73197852011</v>
      </c>
      <c r="AA279" s="57">
        <f t="shared" si="6"/>
        <v>729718.33624722296</v>
      </c>
    </row>
    <row r="280" spans="1:27" x14ac:dyDescent="0.2">
      <c r="A280" s="78" t="s">
        <v>355</v>
      </c>
      <c r="B280" s="79" t="s">
        <v>356</v>
      </c>
      <c r="D280" s="57">
        <f t="shared" si="1"/>
        <v>789591</v>
      </c>
      <c r="E280" s="58">
        <f t="shared" si="1"/>
        <v>0</v>
      </c>
      <c r="F280" s="58">
        <f t="shared" si="1"/>
        <v>789591</v>
      </c>
      <c r="G280" s="59">
        <f t="shared" si="1"/>
        <v>1.8989832036719889E-2</v>
      </c>
      <c r="H280" s="68"/>
      <c r="I280" s="59">
        <f t="shared" si="1"/>
        <v>3.0169745310224094E-2</v>
      </c>
      <c r="J280" s="57">
        <f t="shared" si="1"/>
        <v>849454</v>
      </c>
      <c r="K280" s="59">
        <f t="shared" si="1"/>
        <v>7.5815200527868276E-2</v>
      </c>
      <c r="L280" s="59">
        <f t="shared" si="1"/>
        <v>6.3467485519155042E-2</v>
      </c>
      <c r="M280" s="57">
        <f t="shared" si="1"/>
        <v>849454</v>
      </c>
      <c r="N280" s="59">
        <f t="shared" si="1"/>
        <v>7.5815200527868276E-2</v>
      </c>
      <c r="O280" s="59">
        <f t="shared" si="1"/>
        <v>6.3467485519155042E-2</v>
      </c>
      <c r="P280" s="59">
        <f t="shared" si="1"/>
        <v>2.4335954709564733E-2</v>
      </c>
      <c r="Q280" s="68"/>
      <c r="R280" s="62"/>
      <c r="S280" s="115"/>
      <c r="T280" s="68"/>
      <c r="U280" s="57">
        <f t="shared" si="6"/>
        <v>2236693</v>
      </c>
      <c r="V280" s="57">
        <f t="shared" si="6"/>
        <v>2262663</v>
      </c>
      <c r="W280" s="68"/>
      <c r="X280" s="57">
        <f t="shared" si="6"/>
        <v>774876.23053293291</v>
      </c>
      <c r="Y280" s="57">
        <f t="shared" si="6"/>
        <v>775366.18777080951</v>
      </c>
      <c r="Z280" s="57">
        <f t="shared" si="6"/>
        <v>829272.85339783877</v>
      </c>
      <c r="AA280" s="57">
        <f t="shared" si="6"/>
        <v>2492057.1718074228</v>
      </c>
    </row>
    <row r="281" spans="1:27" x14ac:dyDescent="0.2">
      <c r="A281" s="78" t="s">
        <v>429</v>
      </c>
      <c r="B281" s="79" t="s">
        <v>430</v>
      </c>
      <c r="D281" s="57">
        <f t="shared" si="1"/>
        <v>215150</v>
      </c>
      <c r="E281" s="58">
        <f t="shared" si="1"/>
        <v>0</v>
      </c>
      <c r="F281" s="58">
        <f t="shared" si="1"/>
        <v>215150</v>
      </c>
      <c r="G281" s="59">
        <f t="shared" si="1"/>
        <v>-2.2812340885143056E-2</v>
      </c>
      <c r="H281" s="68"/>
      <c r="I281" s="59">
        <f t="shared" si="1"/>
        <v>-1.7354882765195256E-2</v>
      </c>
      <c r="J281" s="57">
        <f t="shared" si="1"/>
        <v>229729</v>
      </c>
      <c r="K281" s="59">
        <f t="shared" si="1"/>
        <v>6.7762026493144223E-2</v>
      </c>
      <c r="L281" s="59">
        <f t="shared" si="1"/>
        <v>6.348064460959324E-2</v>
      </c>
      <c r="M281" s="57">
        <f t="shared" si="1"/>
        <v>229729</v>
      </c>
      <c r="N281" s="59">
        <f t="shared" si="1"/>
        <v>6.7762026493144223E-2</v>
      </c>
      <c r="O281" s="59">
        <f t="shared" si="1"/>
        <v>6.348064460959324E-2</v>
      </c>
      <c r="P281" s="59">
        <f t="shared" si="1"/>
        <v>-2.2907454037657926E-2</v>
      </c>
      <c r="Q281" s="68"/>
      <c r="R281" s="62"/>
      <c r="S281" s="115"/>
      <c r="T281" s="68"/>
      <c r="U281" s="57">
        <f t="shared" si="6"/>
        <v>791093</v>
      </c>
      <c r="V281" s="57">
        <f t="shared" si="6"/>
        <v>794277</v>
      </c>
      <c r="W281" s="68"/>
      <c r="X281" s="57">
        <f t="shared" si="6"/>
        <v>220172.65362815192</v>
      </c>
      <c r="Y281" s="57">
        <f t="shared" si="6"/>
        <v>219831.30168945645</v>
      </c>
      <c r="Z281" s="57">
        <f t="shared" si="6"/>
        <v>235114.88338470442</v>
      </c>
      <c r="AA281" s="57">
        <f t="shared" si="6"/>
        <v>706546.3784769848</v>
      </c>
    </row>
    <row r="282" spans="1:27" x14ac:dyDescent="0.2">
      <c r="A282" s="78" t="s">
        <v>497</v>
      </c>
      <c r="B282" s="79" t="s">
        <v>498</v>
      </c>
      <c r="D282" s="57">
        <f t="shared" si="1"/>
        <v>183129</v>
      </c>
      <c r="E282" s="58">
        <f t="shared" si="1"/>
        <v>0</v>
      </c>
      <c r="F282" s="58">
        <f t="shared" si="1"/>
        <v>183129</v>
      </c>
      <c r="G282" s="59">
        <f t="shared" si="1"/>
        <v>-1.4503081634094972E-2</v>
      </c>
      <c r="H282" s="68"/>
      <c r="I282" s="59">
        <f t="shared" si="1"/>
        <v>-1.0270028805554832E-2</v>
      </c>
      <c r="J282" s="57">
        <f t="shared" si="1"/>
        <v>196090</v>
      </c>
      <c r="K282" s="59">
        <f t="shared" si="1"/>
        <v>7.0775245864936664E-2</v>
      </c>
      <c r="L282" s="59">
        <f t="shared" si="1"/>
        <v>6.3459377947961082E-2</v>
      </c>
      <c r="M282" s="57">
        <f t="shared" si="1"/>
        <v>196090</v>
      </c>
      <c r="N282" s="59">
        <f t="shared" si="1"/>
        <v>7.0775245864936664E-2</v>
      </c>
      <c r="O282" s="59">
        <f t="shared" si="1"/>
        <v>6.3459377947961082E-2</v>
      </c>
      <c r="P282" s="59">
        <f t="shared" si="1"/>
        <v>-1.5882314035179812E-2</v>
      </c>
      <c r="Q282" s="68"/>
      <c r="R282" s="62"/>
      <c r="S282" s="115"/>
      <c r="T282" s="68"/>
      <c r="U282" s="57">
        <f t="shared" si="6"/>
        <v>656479</v>
      </c>
      <c r="V282" s="57">
        <f t="shared" si="6"/>
        <v>660995</v>
      </c>
      <c r="W282" s="68"/>
      <c r="X282" s="57">
        <f t="shared" si="6"/>
        <v>185824.02094534613</v>
      </c>
      <c r="Y282" s="57">
        <f t="shared" si="6"/>
        <v>186302.12960237107</v>
      </c>
      <c r="Z282" s="57">
        <f t="shared" si="6"/>
        <v>199254.62451958185</v>
      </c>
      <c r="AA282" s="57">
        <f t="shared" si="6"/>
        <v>598782.31153383758</v>
      </c>
    </row>
    <row r="283" spans="1:27" x14ac:dyDescent="0.2">
      <c r="A283" s="78" t="s">
        <v>131</v>
      </c>
      <c r="B283" s="79" t="s">
        <v>132</v>
      </c>
      <c r="D283" s="57">
        <f t="shared" si="1"/>
        <v>1104771</v>
      </c>
      <c r="E283" s="58">
        <f t="shared" si="1"/>
        <v>0</v>
      </c>
      <c r="F283" s="58">
        <f t="shared" si="1"/>
        <v>1104771</v>
      </c>
      <c r="G283" s="59">
        <f t="shared" si="1"/>
        <v>5.703840105694713E-2</v>
      </c>
      <c r="H283" s="68"/>
      <c r="I283" s="59">
        <f t="shared" si="1"/>
        <v>6.2969121531174954E-2</v>
      </c>
      <c r="J283" s="57">
        <f t="shared" si="1"/>
        <v>1181185</v>
      </c>
      <c r="K283" s="59">
        <f t="shared" si="1"/>
        <v>6.9167275390103367E-2</v>
      </c>
      <c r="L283" s="59">
        <f t="shared" si="1"/>
        <v>6.3634122178603425E-2</v>
      </c>
      <c r="M283" s="57">
        <f t="shared" si="1"/>
        <v>1181185</v>
      </c>
      <c r="N283" s="59">
        <f t="shared" si="1"/>
        <v>6.9167275390103367E-2</v>
      </c>
      <c r="O283" s="59">
        <f t="shared" si="1"/>
        <v>6.3634122178603425E-2</v>
      </c>
      <c r="P283" s="59">
        <f t="shared" si="1"/>
        <v>5.7115205353056142E-2</v>
      </c>
      <c r="Q283" s="68"/>
      <c r="R283" s="62"/>
      <c r="S283" s="115"/>
      <c r="T283" s="68"/>
      <c r="U283" s="57">
        <f t="shared" si="6"/>
        <v>3081739</v>
      </c>
      <c r="V283" s="57">
        <f t="shared" si="6"/>
        <v>3097770</v>
      </c>
      <c r="W283" s="68"/>
      <c r="X283" s="57">
        <f t="shared" si="6"/>
        <v>1045156.9204064151</v>
      </c>
      <c r="Y283" s="57">
        <f t="shared" si="6"/>
        <v>1044732.2784131332</v>
      </c>
      <c r="Z283" s="57">
        <f t="shared" si="6"/>
        <v>1117366.3892248215</v>
      </c>
      <c r="AA283" s="57">
        <f t="shared" si="6"/>
        <v>3357810.2941570827</v>
      </c>
    </row>
    <row r="284" spans="1:27" x14ac:dyDescent="0.2">
      <c r="A284" s="78" t="s">
        <v>453</v>
      </c>
      <c r="B284" s="79" t="s">
        <v>454</v>
      </c>
      <c r="D284" s="57">
        <f t="shared" si="1"/>
        <v>574852</v>
      </c>
      <c r="E284" s="58">
        <f t="shared" si="1"/>
        <v>0</v>
      </c>
      <c r="F284" s="58">
        <f t="shared" si="1"/>
        <v>574852</v>
      </c>
      <c r="G284" s="59">
        <f t="shared" si="1"/>
        <v>6.1184209296726966E-2</v>
      </c>
      <c r="H284" s="68"/>
      <c r="I284" s="59">
        <f t="shared" si="1"/>
        <v>6.6013925267238927E-2</v>
      </c>
      <c r="J284" s="57">
        <f t="shared" si="1"/>
        <v>614250</v>
      </c>
      <c r="K284" s="59">
        <f t="shared" si="1"/>
        <v>6.8535901414624956E-2</v>
      </c>
      <c r="L284" s="59">
        <f t="shared" si="1"/>
        <v>6.3471842213780993E-2</v>
      </c>
      <c r="M284" s="57">
        <f t="shared" si="1"/>
        <v>614250</v>
      </c>
      <c r="N284" s="59">
        <f t="shared" si="1"/>
        <v>6.8535901414624956E-2</v>
      </c>
      <c r="O284" s="59">
        <f t="shared" si="1"/>
        <v>6.3471842213780993E-2</v>
      </c>
      <c r="P284" s="59">
        <f t="shared" si="1"/>
        <v>5.9981493582173195E-2</v>
      </c>
      <c r="Q284" s="68"/>
      <c r="R284" s="62"/>
      <c r="S284" s="115"/>
      <c r="T284" s="68"/>
      <c r="U284" s="57">
        <f t="shared" si="6"/>
        <v>1890248</v>
      </c>
      <c r="V284" s="57">
        <f t="shared" si="6"/>
        <v>1899249</v>
      </c>
      <c r="W284" s="68"/>
      <c r="X284" s="57">
        <f t="shared" si="6"/>
        <v>541708.02294633526</v>
      </c>
      <c r="Y284" s="57">
        <f t="shared" si="6"/>
        <v>541821.57176765392</v>
      </c>
      <c r="Z284" s="57">
        <f t="shared" si="6"/>
        <v>579491.24934640317</v>
      </c>
      <c r="AA284" s="57">
        <f t="shared" si="6"/>
        <v>1741435.6662179765</v>
      </c>
    </row>
    <row r="285" spans="1:27" x14ac:dyDescent="0.2">
      <c r="A285" s="78" t="s">
        <v>109</v>
      </c>
      <c r="B285" s="79" t="s">
        <v>110</v>
      </c>
      <c r="D285" s="57">
        <f t="shared" si="1"/>
        <v>559873</v>
      </c>
      <c r="E285" s="58">
        <f t="shared" si="1"/>
        <v>0</v>
      </c>
      <c r="F285" s="58">
        <f t="shared" si="1"/>
        <v>559873</v>
      </c>
      <c r="G285" s="59">
        <f t="shared" si="1"/>
        <v>-4.5488995937323473E-2</v>
      </c>
      <c r="H285" s="68"/>
      <c r="I285" s="59">
        <f t="shared" si="1"/>
        <v>-4.3148963984356303E-2</v>
      </c>
      <c r="J285" s="57">
        <f t="shared" si="1"/>
        <v>596188</v>
      </c>
      <c r="K285" s="59">
        <f t="shared" si="1"/>
        <v>6.4862924270325584E-2</v>
      </c>
      <c r="L285" s="59">
        <f t="shared" si="1"/>
        <v>6.3309731128774471E-2</v>
      </c>
      <c r="M285" s="57">
        <f t="shared" si="1"/>
        <v>596188</v>
      </c>
      <c r="N285" s="59">
        <f t="shared" si="1"/>
        <v>6.4862924270325584E-2</v>
      </c>
      <c r="O285" s="59">
        <f t="shared" si="1"/>
        <v>6.3309731128774471E-2</v>
      </c>
      <c r="P285" s="59">
        <f t="shared" si="1"/>
        <v>-4.8708690204160798E-2</v>
      </c>
      <c r="Q285" s="68"/>
      <c r="R285" s="62"/>
      <c r="S285" s="115"/>
      <c r="T285" s="68"/>
      <c r="U285" s="57">
        <f t="shared" si="6"/>
        <v>1766600</v>
      </c>
      <c r="V285" s="57">
        <f t="shared" si="6"/>
        <v>1769180</v>
      </c>
      <c r="W285" s="68"/>
      <c r="X285" s="57">
        <f t="shared" si="6"/>
        <v>586554.78838590404</v>
      </c>
      <c r="Y285" s="57">
        <f t="shared" si="6"/>
        <v>585975.03073777189</v>
      </c>
      <c r="Z285" s="57">
        <f t="shared" si="6"/>
        <v>626714.43947905977</v>
      </c>
      <c r="AA285" s="57">
        <f t="shared" si="6"/>
        <v>1883346.6056193109</v>
      </c>
    </row>
    <row r="286" spans="1:27" x14ac:dyDescent="0.2">
      <c r="A286" s="78" t="s">
        <v>247</v>
      </c>
      <c r="B286" s="79" t="s">
        <v>248</v>
      </c>
      <c r="D286" s="57">
        <f t="shared" si="1"/>
        <v>227756</v>
      </c>
      <c r="E286" s="58">
        <f t="shared" si="1"/>
        <v>0</v>
      </c>
      <c r="F286" s="58">
        <f t="shared" si="1"/>
        <v>227756</v>
      </c>
      <c r="G286" s="59">
        <f t="shared" si="1"/>
        <v>-2.1947075100797742E-2</v>
      </c>
      <c r="H286" s="68"/>
      <c r="I286" s="59">
        <f t="shared" si="1"/>
        <v>-1.8946506371794403E-2</v>
      </c>
      <c r="J286" s="57">
        <f t="shared" si="1"/>
        <v>243336</v>
      </c>
      <c r="K286" s="59">
        <f t="shared" si="1"/>
        <v>6.8406540332636601E-2</v>
      </c>
      <c r="L286" s="59">
        <f t="shared" si="1"/>
        <v>6.3461948092253362E-2</v>
      </c>
      <c r="M286" s="57">
        <f t="shared" si="1"/>
        <v>243336</v>
      </c>
      <c r="N286" s="59">
        <f t="shared" si="1"/>
        <v>6.8406540332636601E-2</v>
      </c>
      <c r="O286" s="59">
        <f t="shared" si="1"/>
        <v>6.3461948092253362E-2</v>
      </c>
      <c r="P286" s="59">
        <f t="shared" si="1"/>
        <v>-2.4507233904631165E-2</v>
      </c>
      <c r="Q286" s="68"/>
      <c r="R286" s="62"/>
      <c r="S286" s="115"/>
      <c r="T286" s="68"/>
      <c r="U286" s="57">
        <f t="shared" si="6"/>
        <v>800986</v>
      </c>
      <c r="V286" s="57">
        <f t="shared" si="6"/>
        <v>804710</v>
      </c>
      <c r="W286" s="68"/>
      <c r="X286" s="57">
        <f t="shared" si="6"/>
        <v>232866.74391722967</v>
      </c>
      <c r="Y286" s="57">
        <f t="shared" si="6"/>
        <v>233233.92511999604</v>
      </c>
      <c r="Z286" s="57">
        <f t="shared" si="6"/>
        <v>249449.31265252491</v>
      </c>
      <c r="AA286" s="57">
        <f t="shared" si="6"/>
        <v>749622.93297201151</v>
      </c>
    </row>
    <row r="287" spans="1:27" x14ac:dyDescent="0.2">
      <c r="A287" s="78" t="s">
        <v>295</v>
      </c>
      <c r="B287" s="79" t="s">
        <v>296</v>
      </c>
      <c r="D287" s="57">
        <f t="shared" si="1"/>
        <v>477672</v>
      </c>
      <c r="E287" s="58">
        <f t="shared" si="1"/>
        <v>0</v>
      </c>
      <c r="F287" s="58">
        <f t="shared" si="1"/>
        <v>477672</v>
      </c>
      <c r="G287" s="59">
        <f t="shared" si="1"/>
        <v>2.129533235463521E-2</v>
      </c>
      <c r="H287" s="68"/>
      <c r="I287" s="59">
        <f t="shared" si="1"/>
        <v>3.1658761963320403E-2</v>
      </c>
      <c r="J287" s="57">
        <f t="shared" si="1"/>
        <v>511996</v>
      </c>
      <c r="K287" s="59">
        <f t="shared" si="1"/>
        <v>7.1856839002495398E-2</v>
      </c>
      <c r="L287" s="59">
        <f t="shared" si="1"/>
        <v>6.3457102622217931E-2</v>
      </c>
      <c r="M287" s="57">
        <f t="shared" si="1"/>
        <v>511996</v>
      </c>
      <c r="N287" s="59">
        <f t="shared" si="1"/>
        <v>7.1856839002495398E-2</v>
      </c>
      <c r="O287" s="59">
        <f t="shared" si="1"/>
        <v>6.3457102622217931E-2</v>
      </c>
      <c r="P287" s="59">
        <f t="shared" si="1"/>
        <v>2.5806523847638374E-2</v>
      </c>
      <c r="Q287" s="68"/>
      <c r="R287" s="62"/>
      <c r="S287" s="115"/>
      <c r="T287" s="68"/>
      <c r="U287" s="57">
        <f t="shared" si="6"/>
        <v>1583275</v>
      </c>
      <c r="V287" s="57">
        <f t="shared" si="6"/>
        <v>1595781</v>
      </c>
      <c r="W287" s="68"/>
      <c r="X287" s="57">
        <f t="shared" si="6"/>
        <v>467711.91923369415</v>
      </c>
      <c r="Y287" s="57">
        <f t="shared" si="6"/>
        <v>466670.68533749017</v>
      </c>
      <c r="Z287" s="57">
        <f t="shared" si="6"/>
        <v>499115.56233780208</v>
      </c>
      <c r="AA287" s="57">
        <f t="shared" si="6"/>
        <v>1499897.7858592663</v>
      </c>
    </row>
    <row r="288" spans="1:27" x14ac:dyDescent="0.2">
      <c r="A288" s="78" t="s">
        <v>77</v>
      </c>
      <c r="B288" s="79" t="s">
        <v>78</v>
      </c>
      <c r="D288" s="57">
        <f t="shared" si="1"/>
        <v>417184</v>
      </c>
      <c r="E288" s="58">
        <f t="shared" si="1"/>
        <v>0</v>
      </c>
      <c r="F288" s="58">
        <f t="shared" si="1"/>
        <v>417184</v>
      </c>
      <c r="G288" s="59">
        <f t="shared" si="1"/>
        <v>-5.4021876636961341E-2</v>
      </c>
      <c r="H288" s="68"/>
      <c r="I288" s="59">
        <f t="shared" si="1"/>
        <v>-5.2314309994832997E-2</v>
      </c>
      <c r="J288" s="57">
        <f t="shared" si="1"/>
        <v>444561</v>
      </c>
      <c r="K288" s="59">
        <f t="shared" si="1"/>
        <v>6.562332208330135E-2</v>
      </c>
      <c r="L288" s="59">
        <f t="shared" si="1"/>
        <v>6.3364328144796644E-2</v>
      </c>
      <c r="M288" s="57">
        <f t="shared" si="1"/>
        <v>444561</v>
      </c>
      <c r="N288" s="59">
        <f t="shared" si="1"/>
        <v>6.562332208330135E-2</v>
      </c>
      <c r="O288" s="59">
        <f t="shared" si="1"/>
        <v>6.3364328144796644E-2</v>
      </c>
      <c r="P288" s="59">
        <f t="shared" si="1"/>
        <v>-5.7772404102107489E-2</v>
      </c>
      <c r="Q288" s="68"/>
      <c r="R288" s="62"/>
      <c r="S288" s="115"/>
      <c r="T288" s="68"/>
      <c r="U288" s="57">
        <f t="shared" si="6"/>
        <v>1434607</v>
      </c>
      <c r="V288" s="57">
        <f t="shared" si="6"/>
        <v>1437655</v>
      </c>
      <c r="W288" s="68"/>
      <c r="X288" s="57">
        <f t="shared" si="6"/>
        <v>441008.0843274396</v>
      </c>
      <c r="Y288" s="57">
        <f t="shared" si="6"/>
        <v>441148.64594353351</v>
      </c>
      <c r="Z288" s="57">
        <f t="shared" si="6"/>
        <v>471819.12516195956</v>
      </c>
      <c r="AA288" s="57">
        <f t="shared" si="6"/>
        <v>1417868.9557219618</v>
      </c>
    </row>
    <row r="289" spans="1:27" x14ac:dyDescent="0.2">
      <c r="A289" s="78" t="s">
        <v>183</v>
      </c>
      <c r="B289" s="79" t="s">
        <v>184</v>
      </c>
      <c r="D289" s="57">
        <f t="shared" si="1"/>
        <v>283125</v>
      </c>
      <c r="E289" s="58">
        <f t="shared" si="1"/>
        <v>0</v>
      </c>
      <c r="F289" s="58">
        <f t="shared" si="1"/>
        <v>283125</v>
      </c>
      <c r="G289" s="59">
        <f t="shared" si="1"/>
        <v>-2.9653204403599864E-2</v>
      </c>
      <c r="H289" s="68"/>
      <c r="I289" s="59">
        <f t="shared" si="1"/>
        <v>-2.7271572867252125E-2</v>
      </c>
      <c r="J289" s="57">
        <f t="shared" si="1"/>
        <v>302278</v>
      </c>
      <c r="K289" s="59">
        <f t="shared" si="1"/>
        <v>6.7648565121412707E-2</v>
      </c>
      <c r="L289" s="59">
        <f t="shared" si="1"/>
        <v>6.345770907463133E-2</v>
      </c>
      <c r="M289" s="57">
        <f t="shared" si="1"/>
        <v>302278</v>
      </c>
      <c r="N289" s="59">
        <f t="shared" si="1"/>
        <v>6.7648565121412707E-2</v>
      </c>
      <c r="O289" s="59">
        <f t="shared" si="1"/>
        <v>6.345770907463133E-2</v>
      </c>
      <c r="P289" s="59">
        <f t="shared" si="1"/>
        <v>-3.2788968307587263E-2</v>
      </c>
      <c r="Q289" s="68"/>
      <c r="R289" s="62"/>
      <c r="S289" s="115"/>
      <c r="T289" s="68"/>
      <c r="U289" s="57">
        <f t="shared" si="6"/>
        <v>1058007</v>
      </c>
      <c r="V289" s="57">
        <f t="shared" si="6"/>
        <v>1062176</v>
      </c>
      <c r="W289" s="68"/>
      <c r="X289" s="57">
        <f t="shared" si="6"/>
        <v>291777.12678072386</v>
      </c>
      <c r="Y289" s="57">
        <f t="shared" si="6"/>
        <v>292209.75377566711</v>
      </c>
      <c r="Z289" s="57">
        <f t="shared" si="6"/>
        <v>312525.38494218583</v>
      </c>
      <c r="AA289" s="57">
        <f t="shared" si="6"/>
        <v>939173.5467113019</v>
      </c>
    </row>
    <row r="290" spans="1:27" x14ac:dyDescent="0.2">
      <c r="A290" s="78" t="s">
        <v>403</v>
      </c>
      <c r="B290" s="79" t="s">
        <v>404</v>
      </c>
      <c r="D290" s="57">
        <f t="shared" si="1"/>
        <v>598777</v>
      </c>
      <c r="E290" s="58">
        <f t="shared" si="1"/>
        <v>0</v>
      </c>
      <c r="F290" s="58">
        <f t="shared" si="1"/>
        <v>598777</v>
      </c>
      <c r="G290" s="59">
        <f t="shared" si="1"/>
        <v>-4.5038373096490059E-2</v>
      </c>
      <c r="H290" s="68"/>
      <c r="I290" s="59">
        <f t="shared" si="1"/>
        <v>-3.6205570794332398E-2</v>
      </c>
      <c r="J290" s="57">
        <f t="shared" si="1"/>
        <v>641856</v>
      </c>
      <c r="K290" s="59">
        <f t="shared" ref="K290:AA305" si="7">INDEX(K$8:K$248,MATCH($A290,$A$8:$A$248,0))</f>
        <v>7.1944981186652157E-2</v>
      </c>
      <c r="L290" s="59">
        <f t="shared" si="7"/>
        <v>6.3455121493710021E-2</v>
      </c>
      <c r="M290" s="57">
        <f t="shared" si="7"/>
        <v>641856</v>
      </c>
      <c r="N290" s="59">
        <f t="shared" si="7"/>
        <v>7.1944981186652157E-2</v>
      </c>
      <c r="O290" s="59">
        <f t="shared" si="7"/>
        <v>6.3455121493710021E-2</v>
      </c>
      <c r="P290" s="59">
        <f t="shared" si="7"/>
        <v>-4.1674623646502318E-2</v>
      </c>
      <c r="Q290" s="68"/>
      <c r="R290" s="62"/>
      <c r="S290" s="115"/>
      <c r="T290" s="68"/>
      <c r="U290" s="57">
        <f t="shared" si="7"/>
        <v>1917087</v>
      </c>
      <c r="V290" s="57">
        <f t="shared" si="7"/>
        <v>1932392</v>
      </c>
      <c r="W290" s="68"/>
      <c r="X290" s="57">
        <f t="shared" si="7"/>
        <v>627016.81735794072</v>
      </c>
      <c r="Y290" s="57">
        <f t="shared" si="7"/>
        <v>626230.22709500534</v>
      </c>
      <c r="Z290" s="57">
        <f t="shared" si="7"/>
        <v>669768.34365204</v>
      </c>
      <c r="AA290" s="57">
        <f t="shared" si="7"/>
        <v>2012728.3769253006</v>
      </c>
    </row>
    <row r="291" spans="1:27" x14ac:dyDescent="0.2">
      <c r="A291" s="78" t="s">
        <v>215</v>
      </c>
      <c r="B291" s="79" t="s">
        <v>216</v>
      </c>
      <c r="D291" s="57">
        <f t="shared" ref="D291:P309" si="8">INDEX(D$8:D$248,MATCH($A291,$A$8:$A$248,0))</f>
        <v>319445</v>
      </c>
      <c r="E291" s="58">
        <f t="shared" si="8"/>
        <v>0</v>
      </c>
      <c r="F291" s="58">
        <f t="shared" si="8"/>
        <v>319445</v>
      </c>
      <c r="G291" s="59">
        <f t="shared" si="8"/>
        <v>-4.8948956224476925E-2</v>
      </c>
      <c r="H291" s="68"/>
      <c r="I291" s="59">
        <f t="shared" si="8"/>
        <v>-4.4195516319629258E-2</v>
      </c>
      <c r="J291" s="57">
        <f t="shared" si="8"/>
        <v>342050</v>
      </c>
      <c r="K291" s="59">
        <f t="shared" si="8"/>
        <v>7.0763355194164879E-2</v>
      </c>
      <c r="L291" s="59">
        <f t="shared" si="8"/>
        <v>6.3435846586437306E-2</v>
      </c>
      <c r="M291" s="57">
        <f t="shared" si="8"/>
        <v>342050</v>
      </c>
      <c r="N291" s="59">
        <f t="shared" si="8"/>
        <v>7.0763355194164879E-2</v>
      </c>
      <c r="O291" s="59">
        <f t="shared" si="8"/>
        <v>6.3435846586437306E-2</v>
      </c>
      <c r="P291" s="59">
        <f t="shared" si="8"/>
        <v>-4.9636455672311119E-2</v>
      </c>
      <c r="Q291" s="68"/>
      <c r="R291" s="62"/>
      <c r="S291" s="115"/>
      <c r="T291" s="68"/>
      <c r="U291" s="57">
        <f t="shared" si="7"/>
        <v>1147433</v>
      </c>
      <c r="V291" s="57">
        <f t="shared" si="7"/>
        <v>1155339</v>
      </c>
      <c r="W291" s="68"/>
      <c r="X291" s="57">
        <f t="shared" si="7"/>
        <v>335886.28296106338</v>
      </c>
      <c r="Y291" s="57">
        <f t="shared" si="7"/>
        <v>336518.72574253025</v>
      </c>
      <c r="Z291" s="57">
        <f t="shared" si="7"/>
        <v>359914.89997859165</v>
      </c>
      <c r="AA291" s="57">
        <f t="shared" si="7"/>
        <v>1081584.3109501915</v>
      </c>
    </row>
    <row r="292" spans="1:27" x14ac:dyDescent="0.2">
      <c r="A292" s="78" t="s">
        <v>193</v>
      </c>
      <c r="B292" s="79" t="s">
        <v>194</v>
      </c>
      <c r="D292" s="57">
        <f t="shared" si="8"/>
        <v>218176</v>
      </c>
      <c r="E292" s="58">
        <f t="shared" si="8"/>
        <v>0</v>
      </c>
      <c r="F292" s="58">
        <f t="shared" si="8"/>
        <v>218176</v>
      </c>
      <c r="G292" s="59">
        <f t="shared" si="8"/>
        <v>-6.9808741308558853E-2</v>
      </c>
      <c r="H292" s="68"/>
      <c r="I292" s="59">
        <f t="shared" si="8"/>
        <v>-6.6036844937085282E-2</v>
      </c>
      <c r="J292" s="57">
        <f t="shared" si="8"/>
        <v>233232</v>
      </c>
      <c r="K292" s="59">
        <f t="shared" si="8"/>
        <v>6.9008506893517119E-2</v>
      </c>
      <c r="L292" s="59">
        <f t="shared" si="8"/>
        <v>6.3366263556947855E-2</v>
      </c>
      <c r="M292" s="57">
        <f t="shared" si="8"/>
        <v>233232</v>
      </c>
      <c r="N292" s="59">
        <f t="shared" si="8"/>
        <v>6.9008506893517119E-2</v>
      </c>
      <c r="O292" s="59">
        <f t="shared" si="8"/>
        <v>6.3366263556947855E-2</v>
      </c>
      <c r="P292" s="59">
        <f t="shared" si="8"/>
        <v>-7.1414215475049336E-2</v>
      </c>
      <c r="Q292" s="68"/>
      <c r="R292" s="62"/>
      <c r="S292" s="115"/>
      <c r="T292" s="68"/>
      <c r="U292" s="57">
        <f t="shared" si="7"/>
        <v>797520</v>
      </c>
      <c r="V292" s="57">
        <f t="shared" si="7"/>
        <v>801751</v>
      </c>
      <c r="W292" s="68"/>
      <c r="X292" s="57">
        <f t="shared" si="7"/>
        <v>234549.61327729738</v>
      </c>
      <c r="Y292" s="57">
        <f t="shared" si="7"/>
        <v>234841.86198244538</v>
      </c>
      <c r="Z292" s="57">
        <f t="shared" si="7"/>
        <v>251169.03993885464</v>
      </c>
      <c r="AA292" s="57">
        <f t="shared" si="7"/>
        <v>754790.90476789372</v>
      </c>
    </row>
    <row r="293" spans="1:27" x14ac:dyDescent="0.2">
      <c r="A293" s="78" t="s">
        <v>307</v>
      </c>
      <c r="B293" s="79" t="s">
        <v>308</v>
      </c>
      <c r="D293" s="57">
        <f t="shared" si="8"/>
        <v>360140</v>
      </c>
      <c r="E293" s="58">
        <f t="shared" si="8"/>
        <v>0</v>
      </c>
      <c r="F293" s="58">
        <f t="shared" si="8"/>
        <v>360140</v>
      </c>
      <c r="G293" s="59">
        <f t="shared" si="8"/>
        <v>-9.2759096411071384E-3</v>
      </c>
      <c r="H293" s="68"/>
      <c r="I293" s="59">
        <f t="shared" si="8"/>
        <v>-6.4980697947969457E-4</v>
      </c>
      <c r="J293" s="57">
        <f t="shared" si="8"/>
        <v>385779</v>
      </c>
      <c r="K293" s="59">
        <f t="shared" si="8"/>
        <v>7.1191758760482005E-2</v>
      </c>
      <c r="L293" s="59">
        <f t="shared" si="8"/>
        <v>6.3497990996070008E-2</v>
      </c>
      <c r="M293" s="57">
        <f t="shared" si="8"/>
        <v>385779</v>
      </c>
      <c r="N293" s="59">
        <f t="shared" si="8"/>
        <v>7.1191758760482005E-2</v>
      </c>
      <c r="O293" s="59">
        <f t="shared" si="8"/>
        <v>6.3497990996070008E-2</v>
      </c>
      <c r="P293" s="59">
        <f t="shared" si="8"/>
        <v>-6.280564328258742E-3</v>
      </c>
      <c r="Q293" s="68"/>
      <c r="R293" s="62"/>
      <c r="S293" s="115"/>
      <c r="T293" s="68"/>
      <c r="U293" s="57">
        <f t="shared" si="7"/>
        <v>1238357</v>
      </c>
      <c r="V293" s="57">
        <f t="shared" si="7"/>
        <v>1247316</v>
      </c>
      <c r="W293" s="68"/>
      <c r="X293" s="57">
        <f t="shared" si="7"/>
        <v>363511.90357099136</v>
      </c>
      <c r="Y293" s="57">
        <f t="shared" si="7"/>
        <v>362981.26386298169</v>
      </c>
      <c r="Z293" s="57">
        <f t="shared" si="7"/>
        <v>388217.22324392141</v>
      </c>
      <c r="AA293" s="57">
        <f t="shared" si="7"/>
        <v>1166635.9406800028</v>
      </c>
    </row>
    <row r="294" spans="1:27" x14ac:dyDescent="0.2">
      <c r="A294" s="78" t="s">
        <v>271</v>
      </c>
      <c r="B294" s="79" t="s">
        <v>272</v>
      </c>
      <c r="D294" s="57">
        <f t="shared" si="8"/>
        <v>292484</v>
      </c>
      <c r="E294" s="58">
        <f t="shared" si="8"/>
        <v>0</v>
      </c>
      <c r="F294" s="58">
        <f t="shared" si="8"/>
        <v>292484</v>
      </c>
      <c r="G294" s="59">
        <f t="shared" si="8"/>
        <v>-5.6622443503086317E-2</v>
      </c>
      <c r="H294" s="68"/>
      <c r="I294" s="59">
        <f t="shared" si="8"/>
        <v>-5.3160159825991316E-2</v>
      </c>
      <c r="J294" s="57">
        <f t="shared" si="8"/>
        <v>312645</v>
      </c>
      <c r="K294" s="59">
        <f t="shared" si="8"/>
        <v>6.8930266270975427E-2</v>
      </c>
      <c r="L294" s="59">
        <f t="shared" si="8"/>
        <v>6.3442708652152735E-2</v>
      </c>
      <c r="M294" s="57">
        <f t="shared" si="8"/>
        <v>312645</v>
      </c>
      <c r="N294" s="59">
        <f t="shared" si="8"/>
        <v>6.8930266270975427E-2</v>
      </c>
      <c r="O294" s="59">
        <f t="shared" si="8"/>
        <v>6.3442708652152735E-2</v>
      </c>
      <c r="P294" s="59">
        <f t="shared" si="8"/>
        <v>-5.8543992812688295E-2</v>
      </c>
      <c r="Q294" s="68"/>
      <c r="R294" s="62"/>
      <c r="S294" s="115"/>
      <c r="T294" s="68"/>
      <c r="U294" s="57">
        <f t="shared" si="7"/>
        <v>1064779</v>
      </c>
      <c r="V294" s="57">
        <f t="shared" si="7"/>
        <v>1070273</v>
      </c>
      <c r="W294" s="68"/>
      <c r="X294" s="57">
        <f t="shared" si="7"/>
        <v>310039.17571040592</v>
      </c>
      <c r="Y294" s="57">
        <f t="shared" si="7"/>
        <v>310499.47215395898</v>
      </c>
      <c r="Z294" s="57">
        <f t="shared" si="7"/>
        <v>332086.68021998851</v>
      </c>
      <c r="AA294" s="57">
        <f t="shared" si="7"/>
        <v>997957.41499681585</v>
      </c>
    </row>
    <row r="295" spans="1:27" x14ac:dyDescent="0.2">
      <c r="A295" s="78" t="s">
        <v>339</v>
      </c>
      <c r="B295" s="79" t="s">
        <v>340</v>
      </c>
      <c r="D295" s="57">
        <f t="shared" si="8"/>
        <v>643009</v>
      </c>
      <c r="E295" s="58">
        <f t="shared" si="8"/>
        <v>0</v>
      </c>
      <c r="F295" s="58">
        <f t="shared" si="8"/>
        <v>643009</v>
      </c>
      <c r="G295" s="59">
        <f t="shared" si="8"/>
        <v>2.7685590893833822E-2</v>
      </c>
      <c r="H295" s="68"/>
      <c r="I295" s="59">
        <f t="shared" si="8"/>
        <v>3.8192862384671011E-2</v>
      </c>
      <c r="J295" s="57">
        <f t="shared" si="8"/>
        <v>690235</v>
      </c>
      <c r="K295" s="59">
        <f t="shared" si="8"/>
        <v>7.3445317250613984E-2</v>
      </c>
      <c r="L295" s="59">
        <f t="shared" si="8"/>
        <v>6.3468787923553815E-2</v>
      </c>
      <c r="M295" s="57">
        <f t="shared" si="8"/>
        <v>690235</v>
      </c>
      <c r="N295" s="59">
        <f t="shared" si="8"/>
        <v>7.3445317250613984E-2</v>
      </c>
      <c r="O295" s="59">
        <f t="shared" si="8"/>
        <v>6.3468787923553815E-2</v>
      </c>
      <c r="P295" s="59">
        <f t="shared" si="8"/>
        <v>3.231490159549355E-2</v>
      </c>
      <c r="Q295" s="68"/>
      <c r="R295" s="62"/>
      <c r="S295" s="115"/>
      <c r="T295" s="68"/>
      <c r="U295" s="57">
        <f t="shared" si="7"/>
        <v>1654490</v>
      </c>
      <c r="V295" s="57">
        <f t="shared" si="7"/>
        <v>1670011</v>
      </c>
      <c r="W295" s="68"/>
      <c r="X295" s="57">
        <f t="shared" si="7"/>
        <v>625686.49954578059</v>
      </c>
      <c r="Y295" s="57">
        <f t="shared" si="7"/>
        <v>625164.32997885533</v>
      </c>
      <c r="Z295" s="57">
        <f t="shared" si="7"/>
        <v>668628.34095798456</v>
      </c>
      <c r="AA295" s="57">
        <f t="shared" si="7"/>
        <v>2009302.5420170913</v>
      </c>
    </row>
    <row r="296" spans="1:27" x14ac:dyDescent="0.2">
      <c r="A296" s="78" t="s">
        <v>327</v>
      </c>
      <c r="B296" s="79" t="s">
        <v>328</v>
      </c>
      <c r="D296" s="57">
        <f t="shared" si="8"/>
        <v>807660</v>
      </c>
      <c r="E296" s="58">
        <f t="shared" si="8"/>
        <v>0</v>
      </c>
      <c r="F296" s="58">
        <f t="shared" si="8"/>
        <v>807660</v>
      </c>
      <c r="G296" s="59">
        <f t="shared" si="8"/>
        <v>-3.8853094192310422E-3</v>
      </c>
      <c r="H296" s="68"/>
      <c r="I296" s="59">
        <f t="shared" si="8"/>
        <v>2.1523400903362688E-3</v>
      </c>
      <c r="J296" s="57">
        <f t="shared" si="8"/>
        <v>861977</v>
      </c>
      <c r="K296" s="59">
        <f t="shared" si="8"/>
        <v>6.725230913998459E-2</v>
      </c>
      <c r="L296" s="59">
        <f t="shared" si="8"/>
        <v>6.3340774554019541E-2</v>
      </c>
      <c r="M296" s="57">
        <f t="shared" si="8"/>
        <v>861977</v>
      </c>
      <c r="N296" s="59">
        <f t="shared" si="8"/>
        <v>6.725230913998459E-2</v>
      </c>
      <c r="O296" s="59">
        <f t="shared" si="8"/>
        <v>6.3340774554019541E-2</v>
      </c>
      <c r="P296" s="59">
        <f t="shared" si="8"/>
        <v>-3.6415187430668405E-3</v>
      </c>
      <c r="Q296" s="68"/>
      <c r="R296" s="62"/>
      <c r="S296" s="115"/>
      <c r="T296" s="68"/>
      <c r="U296" s="57">
        <f t="shared" si="7"/>
        <v>2457565</v>
      </c>
      <c r="V296" s="57">
        <f t="shared" si="7"/>
        <v>2466605</v>
      </c>
      <c r="W296" s="68"/>
      <c r="X296" s="57">
        <f t="shared" si="7"/>
        <v>810810.24869646947</v>
      </c>
      <c r="Y296" s="57">
        <f t="shared" si="7"/>
        <v>808889.99793829711</v>
      </c>
      <c r="Z296" s="57">
        <f t="shared" si="7"/>
        <v>865127.37756052695</v>
      </c>
      <c r="AA296" s="57">
        <f t="shared" si="7"/>
        <v>2599804.0053318334</v>
      </c>
    </row>
    <row r="297" spans="1:27" x14ac:dyDescent="0.2">
      <c r="A297" s="78" t="s">
        <v>253</v>
      </c>
      <c r="B297" s="79" t="s">
        <v>254</v>
      </c>
      <c r="D297" s="57">
        <f t="shared" si="8"/>
        <v>219259</v>
      </c>
      <c r="E297" s="58">
        <f t="shared" si="8"/>
        <v>0</v>
      </c>
      <c r="F297" s="58">
        <f t="shared" si="8"/>
        <v>219259</v>
      </c>
      <c r="G297" s="59">
        <f t="shared" si="8"/>
        <v>-3.2800836490292196E-2</v>
      </c>
      <c r="H297" s="68"/>
      <c r="I297" s="59">
        <f t="shared" si="8"/>
        <v>-2.7726388261626655E-2</v>
      </c>
      <c r="J297" s="57">
        <f t="shared" si="8"/>
        <v>234930</v>
      </c>
      <c r="K297" s="59">
        <f t="shared" si="8"/>
        <v>7.147255072767833E-2</v>
      </c>
      <c r="L297" s="59">
        <f t="shared" si="8"/>
        <v>6.3345963176546061E-2</v>
      </c>
      <c r="M297" s="57">
        <f t="shared" si="8"/>
        <v>234930</v>
      </c>
      <c r="N297" s="59">
        <f t="shared" si="8"/>
        <v>7.147255072767833E-2</v>
      </c>
      <c r="O297" s="59">
        <f t="shared" si="8"/>
        <v>6.3345963176546061E-2</v>
      </c>
      <c r="P297" s="59">
        <f t="shared" si="8"/>
        <v>-3.3342788931533973E-2</v>
      </c>
      <c r="Q297" s="68"/>
      <c r="R297" s="62"/>
      <c r="S297" s="115"/>
      <c r="T297" s="68"/>
      <c r="U297" s="57">
        <f t="shared" si="7"/>
        <v>777076</v>
      </c>
      <c r="V297" s="57">
        <f t="shared" si="7"/>
        <v>783015</v>
      </c>
      <c r="W297" s="68"/>
      <c r="X297" s="57">
        <f t="shared" si="7"/>
        <v>226694.77835812798</v>
      </c>
      <c r="Y297" s="57">
        <f t="shared" si="7"/>
        <v>227235.08818413405</v>
      </c>
      <c r="Z297" s="57">
        <f t="shared" si="7"/>
        <v>243033.41175133537</v>
      </c>
      <c r="AA297" s="57">
        <f t="shared" si="7"/>
        <v>730342.43706658902</v>
      </c>
    </row>
    <row r="298" spans="1:27" x14ac:dyDescent="0.2">
      <c r="A298" s="78" t="s">
        <v>207</v>
      </c>
      <c r="B298" s="79" t="s">
        <v>208</v>
      </c>
      <c r="D298" s="57">
        <f t="shared" si="8"/>
        <v>349721</v>
      </c>
      <c r="E298" s="58">
        <f t="shared" si="8"/>
        <v>0</v>
      </c>
      <c r="F298" s="58">
        <f t="shared" si="8"/>
        <v>349721</v>
      </c>
      <c r="G298" s="59">
        <f t="shared" si="8"/>
        <v>-3.2806735043630075E-3</v>
      </c>
      <c r="H298" s="68"/>
      <c r="I298" s="59">
        <f t="shared" si="8"/>
        <v>8.1632469708825539E-4</v>
      </c>
      <c r="J298" s="57">
        <f t="shared" si="8"/>
        <v>373837</v>
      </c>
      <c r="K298" s="59">
        <f t="shared" si="8"/>
        <v>6.8957826381601306E-2</v>
      </c>
      <c r="L298" s="59">
        <f t="shared" si="8"/>
        <v>6.329938022073911E-2</v>
      </c>
      <c r="M298" s="57">
        <f t="shared" si="8"/>
        <v>373837</v>
      </c>
      <c r="N298" s="59">
        <f t="shared" si="8"/>
        <v>6.8957826381601306E-2</v>
      </c>
      <c r="O298" s="59">
        <f t="shared" si="8"/>
        <v>6.329938022073911E-2</v>
      </c>
      <c r="P298" s="59">
        <f t="shared" si="8"/>
        <v>-5.0085451765955469E-3</v>
      </c>
      <c r="Q298" s="68"/>
      <c r="R298" s="62"/>
      <c r="S298" s="115"/>
      <c r="T298" s="68"/>
      <c r="U298" s="57">
        <f t="shared" si="7"/>
        <v>1095018</v>
      </c>
      <c r="V298" s="57">
        <f t="shared" si="7"/>
        <v>1100846</v>
      </c>
      <c r="W298" s="68"/>
      <c r="X298" s="57">
        <f t="shared" si="7"/>
        <v>350872.09679136373</v>
      </c>
      <c r="Y298" s="57">
        <f t="shared" si="7"/>
        <v>351295.30167056096</v>
      </c>
      <c r="Z298" s="57">
        <f t="shared" si="7"/>
        <v>375718.80460656848</v>
      </c>
      <c r="AA298" s="57">
        <f t="shared" si="7"/>
        <v>1129076.8023652162</v>
      </c>
    </row>
    <row r="299" spans="1:27" x14ac:dyDescent="0.2">
      <c r="A299" s="78" t="s">
        <v>369</v>
      </c>
      <c r="B299" s="79" t="s">
        <v>370</v>
      </c>
      <c r="D299" s="57">
        <f t="shared" si="8"/>
        <v>802338</v>
      </c>
      <c r="E299" s="58">
        <f t="shared" si="8"/>
        <v>0</v>
      </c>
      <c r="F299" s="58">
        <f t="shared" si="8"/>
        <v>802338</v>
      </c>
      <c r="G299" s="59">
        <f t="shared" si="8"/>
        <v>5.8129901603557466E-2</v>
      </c>
      <c r="H299" s="68"/>
      <c r="I299" s="59">
        <f t="shared" si="8"/>
        <v>6.9856885120201717E-2</v>
      </c>
      <c r="J299" s="57">
        <f t="shared" si="8"/>
        <v>861304</v>
      </c>
      <c r="K299" s="59">
        <f t="shared" si="8"/>
        <v>7.3492717533009788E-2</v>
      </c>
      <c r="L299" s="59">
        <f t="shared" si="8"/>
        <v>6.3374478293492631E-2</v>
      </c>
      <c r="M299" s="57">
        <f t="shared" si="8"/>
        <v>861304</v>
      </c>
      <c r="N299" s="59">
        <f t="shared" si="8"/>
        <v>7.3492717533009788E-2</v>
      </c>
      <c r="O299" s="59">
        <f t="shared" si="8"/>
        <v>6.3374478293492631E-2</v>
      </c>
      <c r="P299" s="59">
        <f t="shared" si="8"/>
        <v>6.370531242217381E-2</v>
      </c>
      <c r="Q299" s="68"/>
      <c r="R299" s="62"/>
      <c r="S299" s="115"/>
      <c r="T299" s="68"/>
      <c r="U299" s="57">
        <f t="shared" si="7"/>
        <v>2003266</v>
      </c>
      <c r="V299" s="57">
        <f t="shared" si="7"/>
        <v>2022328</v>
      </c>
      <c r="W299" s="68"/>
      <c r="X299" s="57">
        <f t="shared" si="7"/>
        <v>758260.39769227372</v>
      </c>
      <c r="Y299" s="57">
        <f t="shared" si="7"/>
        <v>757084.83226944658</v>
      </c>
      <c r="Z299" s="57">
        <f t="shared" si="7"/>
        <v>809720.50241877255</v>
      </c>
      <c r="AA299" s="57">
        <f t="shared" si="7"/>
        <v>2433300.182134565</v>
      </c>
    </row>
    <row r="300" spans="1:27" x14ac:dyDescent="0.2">
      <c r="A300" s="78" t="s">
        <v>179</v>
      </c>
      <c r="B300" s="79" t="s">
        <v>180</v>
      </c>
      <c r="D300" s="57">
        <f t="shared" si="8"/>
        <v>142805</v>
      </c>
      <c r="E300" s="58">
        <f t="shared" si="8"/>
        <v>0</v>
      </c>
      <c r="F300" s="58">
        <f t="shared" si="8"/>
        <v>142805</v>
      </c>
      <c r="G300" s="59">
        <f t="shared" si="8"/>
        <v>-9.2549402672374992E-3</v>
      </c>
      <c r="H300" s="68"/>
      <c r="I300" s="59">
        <f t="shared" si="8"/>
        <v>-7.4846046882666162E-3</v>
      </c>
      <c r="J300" s="57">
        <f t="shared" si="8"/>
        <v>152562</v>
      </c>
      <c r="K300" s="59">
        <f t="shared" si="8"/>
        <v>6.8323938237456749E-2</v>
      </c>
      <c r="L300" s="59">
        <f t="shared" si="8"/>
        <v>6.3487063780494291E-2</v>
      </c>
      <c r="M300" s="57">
        <f t="shared" si="8"/>
        <v>152562</v>
      </c>
      <c r="N300" s="59">
        <f t="shared" si="8"/>
        <v>6.8323938237456749E-2</v>
      </c>
      <c r="O300" s="59">
        <f t="shared" si="8"/>
        <v>6.3487063780494291E-2</v>
      </c>
      <c r="P300" s="59">
        <f t="shared" si="8"/>
        <v>-1.3086992350837767E-2</v>
      </c>
      <c r="Q300" s="68"/>
      <c r="R300" s="62"/>
      <c r="S300" s="115"/>
      <c r="T300" s="68"/>
      <c r="U300" s="57">
        <f t="shared" si="7"/>
        <v>501340</v>
      </c>
      <c r="V300" s="57">
        <f t="shared" si="7"/>
        <v>503620</v>
      </c>
      <c r="W300" s="68"/>
      <c r="X300" s="57">
        <f t="shared" si="7"/>
        <v>144138.99781495691</v>
      </c>
      <c r="Y300" s="57">
        <f t="shared" si="7"/>
        <v>144536.29231796277</v>
      </c>
      <c r="Z300" s="57">
        <f t="shared" si="7"/>
        <v>154585.05341155082</v>
      </c>
      <c r="AA300" s="57">
        <f t="shared" si="7"/>
        <v>464545.2813631107</v>
      </c>
    </row>
    <row r="301" spans="1:27" x14ac:dyDescent="0.2">
      <c r="A301" s="78" t="s">
        <v>477</v>
      </c>
      <c r="B301" s="79" t="s">
        <v>478</v>
      </c>
      <c r="D301" s="57">
        <f t="shared" si="8"/>
        <v>157471</v>
      </c>
      <c r="E301" s="58">
        <f t="shared" si="8"/>
        <v>0</v>
      </c>
      <c r="F301" s="58">
        <f t="shared" si="8"/>
        <v>157471</v>
      </c>
      <c r="G301" s="59">
        <f t="shared" si="8"/>
        <v>-6.6334450346544838E-2</v>
      </c>
      <c r="H301" s="68"/>
      <c r="I301" s="59">
        <f t="shared" si="8"/>
        <v>-6.3491205117175653E-2</v>
      </c>
      <c r="J301" s="57">
        <f t="shared" si="8"/>
        <v>168521</v>
      </c>
      <c r="K301" s="59">
        <f t="shared" si="8"/>
        <v>7.0171650653136242E-2</v>
      </c>
      <c r="L301" s="59">
        <f t="shared" si="8"/>
        <v>6.3458506908851575E-2</v>
      </c>
      <c r="M301" s="57">
        <f t="shared" si="8"/>
        <v>168521</v>
      </c>
      <c r="N301" s="59">
        <f t="shared" si="8"/>
        <v>7.0171650653136242E-2</v>
      </c>
      <c r="O301" s="59">
        <f t="shared" si="8"/>
        <v>6.3458506908851575E-2</v>
      </c>
      <c r="P301" s="59">
        <f t="shared" si="8"/>
        <v>-6.8802461223364642E-2</v>
      </c>
      <c r="Q301" s="68"/>
      <c r="R301" s="62"/>
      <c r="S301" s="115"/>
      <c r="T301" s="68"/>
      <c r="U301" s="57">
        <f t="shared" si="7"/>
        <v>582470</v>
      </c>
      <c r="V301" s="57">
        <f t="shared" si="7"/>
        <v>586147</v>
      </c>
      <c r="W301" s="68"/>
      <c r="X301" s="57">
        <f t="shared" si="7"/>
        <v>168658.89510269268</v>
      </c>
      <c r="Y301" s="57">
        <f t="shared" si="7"/>
        <v>169208.28263658704</v>
      </c>
      <c r="Z301" s="57">
        <f t="shared" si="7"/>
        <v>180972.34258307336</v>
      </c>
      <c r="AA301" s="57">
        <f t="shared" si="7"/>
        <v>543842.02061486803</v>
      </c>
    </row>
    <row r="302" spans="1:27" x14ac:dyDescent="0.2">
      <c r="A302" s="78" t="s">
        <v>383</v>
      </c>
      <c r="B302" s="79" t="s">
        <v>384</v>
      </c>
      <c r="D302" s="57">
        <f t="shared" si="8"/>
        <v>534767</v>
      </c>
      <c r="E302" s="58">
        <f t="shared" si="8"/>
        <v>0</v>
      </c>
      <c r="F302" s="58">
        <f t="shared" si="8"/>
        <v>534767</v>
      </c>
      <c r="G302" s="59">
        <f t="shared" si="8"/>
        <v>-1.7189015445927214E-2</v>
      </c>
      <c r="H302" s="68"/>
      <c r="I302" s="59">
        <f t="shared" si="8"/>
        <v>-8.9082826756357036E-3</v>
      </c>
      <c r="J302" s="57">
        <f t="shared" si="8"/>
        <v>572833</v>
      </c>
      <c r="K302" s="59">
        <f t="shared" si="8"/>
        <v>7.1182402803463996E-2</v>
      </c>
      <c r="L302" s="59">
        <f t="shared" si="8"/>
        <v>6.3430483619010714E-2</v>
      </c>
      <c r="M302" s="57">
        <f t="shared" si="8"/>
        <v>572833</v>
      </c>
      <c r="N302" s="59">
        <f t="shared" si="8"/>
        <v>7.1182402803463996E-2</v>
      </c>
      <c r="O302" s="59">
        <f t="shared" si="8"/>
        <v>6.3430483619010714E-2</v>
      </c>
      <c r="P302" s="59">
        <f t="shared" si="8"/>
        <v>-1.4555065110097631E-2</v>
      </c>
      <c r="Q302" s="68"/>
      <c r="R302" s="62"/>
      <c r="S302" s="115"/>
      <c r="T302" s="68"/>
      <c r="U302" s="57">
        <f t="shared" si="7"/>
        <v>1692127</v>
      </c>
      <c r="V302" s="57">
        <f t="shared" si="7"/>
        <v>1704462</v>
      </c>
      <c r="W302" s="68"/>
      <c r="X302" s="57">
        <f t="shared" si="7"/>
        <v>544119.88510958478</v>
      </c>
      <c r="Y302" s="57">
        <f t="shared" si="7"/>
        <v>543506.91877462761</v>
      </c>
      <c r="Z302" s="57">
        <f t="shared" si="7"/>
        <v>581293.76865080651</v>
      </c>
      <c r="AA302" s="57">
        <f t="shared" si="7"/>
        <v>1746852.4372378578</v>
      </c>
    </row>
    <row r="303" spans="1:27" x14ac:dyDescent="0.2">
      <c r="A303" s="78" t="s">
        <v>89</v>
      </c>
      <c r="B303" s="79" t="s">
        <v>90</v>
      </c>
      <c r="D303" s="57">
        <f t="shared" si="8"/>
        <v>511245</v>
      </c>
      <c r="E303" s="58">
        <f t="shared" si="8"/>
        <v>0</v>
      </c>
      <c r="F303" s="58">
        <f t="shared" si="8"/>
        <v>511245</v>
      </c>
      <c r="G303" s="59">
        <f t="shared" si="8"/>
        <v>-2.0832626832549384E-2</v>
      </c>
      <c r="H303" s="68"/>
      <c r="I303" s="59">
        <f t="shared" si="8"/>
        <v>-1.7109788643673962E-2</v>
      </c>
      <c r="J303" s="57">
        <f t="shared" si="8"/>
        <v>545917</v>
      </c>
      <c r="K303" s="59">
        <f t="shared" si="8"/>
        <v>6.7818756173654515E-2</v>
      </c>
      <c r="L303" s="59">
        <f t="shared" si="8"/>
        <v>6.3543605640001166E-2</v>
      </c>
      <c r="M303" s="57">
        <f t="shared" si="8"/>
        <v>545917</v>
      </c>
      <c r="N303" s="59">
        <f t="shared" si="8"/>
        <v>6.7818756173654515E-2</v>
      </c>
      <c r="O303" s="59">
        <f t="shared" si="8"/>
        <v>6.3543605640001166E-2</v>
      </c>
      <c r="P303" s="59">
        <f t="shared" si="8"/>
        <v>-2.2605883812683358E-2</v>
      </c>
      <c r="Q303" s="68"/>
      <c r="R303" s="62"/>
      <c r="S303" s="115"/>
      <c r="T303" s="68"/>
      <c r="U303" s="57">
        <f t="shared" si="7"/>
        <v>1576891</v>
      </c>
      <c r="V303" s="57">
        <f t="shared" si="7"/>
        <v>1583229</v>
      </c>
      <c r="W303" s="68"/>
      <c r="X303" s="57">
        <f t="shared" si="7"/>
        <v>522122.17646325752</v>
      </c>
      <c r="Y303" s="57">
        <f t="shared" si="7"/>
        <v>522235.40053387091</v>
      </c>
      <c r="Z303" s="57">
        <f t="shared" si="7"/>
        <v>558543.36644622847</v>
      </c>
      <c r="AA303" s="57">
        <f t="shared" si="7"/>
        <v>1678484.9478848411</v>
      </c>
    </row>
    <row r="304" spans="1:27" x14ac:dyDescent="0.2">
      <c r="A304" s="78" t="s">
        <v>173</v>
      </c>
      <c r="B304" s="79" t="s">
        <v>174</v>
      </c>
      <c r="D304" s="57">
        <f t="shared" si="8"/>
        <v>373620</v>
      </c>
      <c r="E304" s="58">
        <f t="shared" si="8"/>
        <v>0</v>
      </c>
      <c r="F304" s="58">
        <f t="shared" si="8"/>
        <v>373620</v>
      </c>
      <c r="G304" s="59">
        <f t="shared" si="8"/>
        <v>1.5767069597405481E-2</v>
      </c>
      <c r="H304" s="68"/>
      <c r="I304" s="59">
        <f t="shared" si="8"/>
        <v>1.8394692736024787E-2</v>
      </c>
      <c r="J304" s="57">
        <f t="shared" si="8"/>
        <v>398388</v>
      </c>
      <c r="K304" s="59">
        <f t="shared" si="8"/>
        <v>6.6291954392163177E-2</v>
      </c>
      <c r="L304" s="59">
        <f t="shared" si="8"/>
        <v>6.3488460684448134E-2</v>
      </c>
      <c r="M304" s="57">
        <f t="shared" si="8"/>
        <v>398388</v>
      </c>
      <c r="N304" s="59">
        <f t="shared" si="8"/>
        <v>6.6291954392163177E-2</v>
      </c>
      <c r="O304" s="59">
        <f t="shared" si="8"/>
        <v>6.3488460684448134E-2</v>
      </c>
      <c r="P304" s="59">
        <f t="shared" si="8"/>
        <v>1.2647555995628501E-2</v>
      </c>
      <c r="Q304" s="68"/>
      <c r="R304" s="62"/>
      <c r="S304" s="115"/>
      <c r="T304" s="68"/>
      <c r="U304" s="57">
        <f t="shared" si="7"/>
        <v>1157811</v>
      </c>
      <c r="V304" s="57">
        <f t="shared" si="7"/>
        <v>1160863</v>
      </c>
      <c r="W304" s="68"/>
      <c r="X304" s="57">
        <f t="shared" si="7"/>
        <v>367820.54782311711</v>
      </c>
      <c r="Y304" s="57">
        <f t="shared" si="7"/>
        <v>367838.632229282</v>
      </c>
      <c r="Z304" s="57">
        <f t="shared" si="7"/>
        <v>393412.29595750867</v>
      </c>
      <c r="AA304" s="57">
        <f t="shared" si="7"/>
        <v>1182247.7120781736</v>
      </c>
    </row>
    <row r="305" spans="1:30" x14ac:dyDescent="0.2">
      <c r="A305" s="78" t="s">
        <v>279</v>
      </c>
      <c r="B305" s="79" t="s">
        <v>280</v>
      </c>
      <c r="D305" s="57">
        <f t="shared" si="8"/>
        <v>288831</v>
      </c>
      <c r="E305" s="58">
        <f t="shared" si="8"/>
        <v>0</v>
      </c>
      <c r="F305" s="58">
        <f t="shared" si="8"/>
        <v>288831</v>
      </c>
      <c r="G305" s="59">
        <f t="shared" si="8"/>
        <v>-1.2740798731438185E-2</v>
      </c>
      <c r="H305" s="68"/>
      <c r="I305" s="59">
        <f t="shared" si="8"/>
        <v>-7.2023980965321144E-3</v>
      </c>
      <c r="J305" s="57">
        <f t="shared" si="8"/>
        <v>309283</v>
      </c>
      <c r="K305" s="59">
        <f t="shared" si="8"/>
        <v>7.0809573764589073E-2</v>
      </c>
      <c r="L305" s="59">
        <f t="shared" si="8"/>
        <v>6.3517238134012111E-2</v>
      </c>
      <c r="M305" s="57">
        <f t="shared" si="8"/>
        <v>309283</v>
      </c>
      <c r="N305" s="59">
        <f t="shared" si="8"/>
        <v>7.0809573764589073E-2</v>
      </c>
      <c r="O305" s="59">
        <f t="shared" si="8"/>
        <v>6.3517238134012111E-2</v>
      </c>
      <c r="P305" s="59">
        <f t="shared" si="8"/>
        <v>-1.2778369035298387E-2</v>
      </c>
      <c r="Q305" s="68"/>
      <c r="R305" s="62"/>
      <c r="S305" s="115"/>
      <c r="T305" s="68"/>
      <c r="U305" s="57">
        <f t="shared" si="7"/>
        <v>1024508</v>
      </c>
      <c r="V305" s="57">
        <f t="shared" si="7"/>
        <v>1031533</v>
      </c>
      <c r="W305" s="68"/>
      <c r="X305" s="57">
        <f t="shared" si="7"/>
        <v>292558.42804895772</v>
      </c>
      <c r="Y305" s="57">
        <f t="shared" si="7"/>
        <v>292921.1943408408</v>
      </c>
      <c r="Z305" s="57">
        <f t="shared" si="7"/>
        <v>313286.28779919684</v>
      </c>
      <c r="AA305" s="57">
        <f t="shared" si="7"/>
        <v>941460.14443856804</v>
      </c>
    </row>
    <row r="306" spans="1:30" x14ac:dyDescent="0.2">
      <c r="A306" s="78" t="s">
        <v>437</v>
      </c>
      <c r="B306" s="79" t="s">
        <v>438</v>
      </c>
      <c r="D306" s="57">
        <f t="shared" si="8"/>
        <v>254363</v>
      </c>
      <c r="E306" s="58">
        <f t="shared" si="8"/>
        <v>0</v>
      </c>
      <c r="F306" s="58">
        <f t="shared" si="8"/>
        <v>254363</v>
      </c>
      <c r="G306" s="59">
        <f t="shared" si="8"/>
        <v>3.6289617905413518E-2</v>
      </c>
      <c r="H306" s="68"/>
      <c r="I306" s="59">
        <f t="shared" si="8"/>
        <v>4.5024031013327193E-2</v>
      </c>
      <c r="J306" s="57">
        <f t="shared" si="8"/>
        <v>271918</v>
      </c>
      <c r="K306" s="59">
        <f t="shared" si="8"/>
        <v>6.9015540782267903E-2</v>
      </c>
      <c r="L306" s="59">
        <f t="shared" si="8"/>
        <v>6.3467769991078837E-2</v>
      </c>
      <c r="M306" s="57">
        <f t="shared" si="8"/>
        <v>271918</v>
      </c>
      <c r="N306" s="59">
        <f t="shared" si="8"/>
        <v>6.9015540782267903E-2</v>
      </c>
      <c r="O306" s="59">
        <f t="shared" si="8"/>
        <v>6.3467769991078837E-2</v>
      </c>
      <c r="P306" s="59">
        <f t="shared" si="8"/>
        <v>3.9106399422893068E-2</v>
      </c>
      <c r="Q306" s="68"/>
      <c r="R306" s="62"/>
      <c r="S306" s="115"/>
      <c r="T306" s="68"/>
      <c r="U306" s="57">
        <f t="shared" ref="U306:AA308" si="9">INDEX(U$8:U$248,MATCH($A306,$A$8:$A$248,0))</f>
        <v>915339</v>
      </c>
      <c r="V306" s="57">
        <f t="shared" si="9"/>
        <v>920114</v>
      </c>
      <c r="W306" s="68"/>
      <c r="X306" s="57">
        <f t="shared" si="9"/>
        <v>245455.51321273277</v>
      </c>
      <c r="Y306" s="57">
        <f t="shared" si="9"/>
        <v>244673.73258954976</v>
      </c>
      <c r="Z306" s="57">
        <f t="shared" si="9"/>
        <v>261684.46287215623</v>
      </c>
      <c r="AA306" s="57">
        <f t="shared" si="9"/>
        <v>786390.92040587193</v>
      </c>
    </row>
    <row r="307" spans="1:30" x14ac:dyDescent="0.2">
      <c r="A307" s="78" t="s">
        <v>421</v>
      </c>
      <c r="B307" s="79" t="s">
        <v>422</v>
      </c>
      <c r="D307" s="57">
        <f t="shared" si="8"/>
        <v>617863</v>
      </c>
      <c r="E307" s="58">
        <f t="shared" si="8"/>
        <v>0</v>
      </c>
      <c r="F307" s="58">
        <f t="shared" si="8"/>
        <v>617863</v>
      </c>
      <c r="G307" s="59">
        <f t="shared" si="8"/>
        <v>2.0820417270400737E-2</v>
      </c>
      <c r="H307" s="68"/>
      <c r="I307" s="59">
        <f t="shared" si="8"/>
        <v>2.805010551263476E-2</v>
      </c>
      <c r="J307" s="57">
        <f t="shared" si="8"/>
        <v>661864</v>
      </c>
      <c r="K307" s="59">
        <f t="shared" si="8"/>
        <v>7.1214816229487665E-2</v>
      </c>
      <c r="L307" s="59">
        <f t="shared" si="8"/>
        <v>6.3449786104736727E-2</v>
      </c>
      <c r="M307" s="57">
        <f t="shared" si="8"/>
        <v>661864</v>
      </c>
      <c r="N307" s="59">
        <f t="shared" si="8"/>
        <v>7.1214816229487665E-2</v>
      </c>
      <c r="O307" s="59">
        <f t="shared" si="8"/>
        <v>6.3449786104736727E-2</v>
      </c>
      <c r="P307" s="59">
        <f t="shared" si="8"/>
        <v>2.2211305241213619E-2</v>
      </c>
      <c r="Q307" s="68"/>
      <c r="R307" s="62"/>
      <c r="S307" s="115"/>
      <c r="T307" s="68"/>
      <c r="U307" s="57">
        <f t="shared" si="9"/>
        <v>1974736</v>
      </c>
      <c r="V307" s="57">
        <f t="shared" si="9"/>
        <v>1989155</v>
      </c>
      <c r="W307" s="68"/>
      <c r="X307" s="57">
        <f t="shared" si="9"/>
        <v>605261.20906958403</v>
      </c>
      <c r="Y307" s="57">
        <f t="shared" si="9"/>
        <v>605393.13160424866</v>
      </c>
      <c r="Z307" s="57">
        <f t="shared" si="9"/>
        <v>647482.56706456433</v>
      </c>
      <c r="AA307" s="57">
        <f t="shared" si="9"/>
        <v>1945757.1392360895</v>
      </c>
    </row>
    <row r="308" spans="1:30" x14ac:dyDescent="0.2">
      <c r="A308" s="78" t="s">
        <v>225</v>
      </c>
      <c r="B308" s="79" t="s">
        <v>226</v>
      </c>
      <c r="D308" s="57">
        <f t="shared" si="8"/>
        <v>465175</v>
      </c>
      <c r="E308" s="58">
        <f t="shared" si="8"/>
        <v>0</v>
      </c>
      <c r="F308" s="58">
        <f t="shared" si="8"/>
        <v>465175</v>
      </c>
      <c r="G308" s="59">
        <f t="shared" si="8"/>
        <v>-2.3050149506014028E-2</v>
      </c>
      <c r="H308" s="68"/>
      <c r="I308" s="59">
        <f t="shared" si="8"/>
        <v>-1.7973944474880321E-2</v>
      </c>
      <c r="J308" s="57">
        <f t="shared" si="8"/>
        <v>497374</v>
      </c>
      <c r="K308" s="59">
        <f t="shared" si="8"/>
        <v>6.9219111087225338E-2</v>
      </c>
      <c r="L308" s="59">
        <f t="shared" si="8"/>
        <v>6.3520790528648785E-2</v>
      </c>
      <c r="M308" s="57">
        <f t="shared" si="8"/>
        <v>497374</v>
      </c>
      <c r="N308" s="59">
        <f t="shared" si="8"/>
        <v>6.9219111087225338E-2</v>
      </c>
      <c r="O308" s="59">
        <f t="shared" si="8"/>
        <v>6.3520790528648785E-2</v>
      </c>
      <c r="P308" s="59">
        <f t="shared" si="8"/>
        <v>-2.3486156084391974E-2</v>
      </c>
      <c r="Q308" s="68"/>
      <c r="R308" s="62"/>
      <c r="S308" s="115"/>
      <c r="T308" s="68"/>
      <c r="U308" s="57">
        <f t="shared" si="9"/>
        <v>1474093</v>
      </c>
      <c r="V308" s="57">
        <f t="shared" si="9"/>
        <v>1481991</v>
      </c>
      <c r="W308" s="68"/>
      <c r="X308" s="57">
        <f t="shared" si="9"/>
        <v>476150.33644233469</v>
      </c>
      <c r="Y308" s="57">
        <f t="shared" si="9"/>
        <v>476227.07624981343</v>
      </c>
      <c r="Z308" s="57">
        <f t="shared" si="9"/>
        <v>509336.35308808164</v>
      </c>
      <c r="AA308" s="57">
        <f t="shared" si="9"/>
        <v>1530612.3990127225</v>
      </c>
      <c r="AC308" s="84" t="s">
        <v>514</v>
      </c>
      <c r="AD308" s="84" t="s">
        <v>515</v>
      </c>
    </row>
    <row r="309" spans="1:30" x14ac:dyDescent="0.2">
      <c r="A309" s="80" t="s">
        <v>63</v>
      </c>
      <c r="B309" s="81" t="s">
        <v>64</v>
      </c>
      <c r="D309" s="69">
        <f t="shared" si="8"/>
        <v>753440</v>
      </c>
      <c r="E309" s="70">
        <f t="shared" si="8"/>
        <v>0</v>
      </c>
      <c r="F309" s="70">
        <f t="shared" si="8"/>
        <v>753440</v>
      </c>
      <c r="G309" s="71">
        <f t="shared" ref="G309:AA309" si="10">INDEX(G$8:G$248,MATCH($A309,$A$8:$A$248,0))</f>
        <v>-3.6822742440203005E-2</v>
      </c>
      <c r="H309" s="68"/>
      <c r="I309" s="71">
        <f t="shared" si="10"/>
        <v>-3.365326628558285E-2</v>
      </c>
      <c r="J309" s="69">
        <f t="shared" si="10"/>
        <v>804031</v>
      </c>
      <c r="K309" s="71">
        <f t="shared" si="10"/>
        <v>6.714668719473349E-2</v>
      </c>
      <c r="L309" s="71">
        <f t="shared" si="10"/>
        <v>6.3532618563594268E-2</v>
      </c>
      <c r="M309" s="69">
        <f t="shared" si="10"/>
        <v>804031</v>
      </c>
      <c r="N309" s="71">
        <f t="shared" si="10"/>
        <v>6.714668719473349E-2</v>
      </c>
      <c r="O309" s="71">
        <f t="shared" si="10"/>
        <v>6.3532618563594268E-2</v>
      </c>
      <c r="P309" s="71">
        <f t="shared" si="10"/>
        <v>-3.9066781295486575E-2</v>
      </c>
      <c r="Q309" s="68"/>
      <c r="R309" s="62"/>
      <c r="S309" s="115"/>
      <c r="T309" s="68"/>
      <c r="U309" s="69">
        <f t="shared" si="10"/>
        <v>2734152</v>
      </c>
      <c r="V309" s="69">
        <f t="shared" si="10"/>
        <v>2743444</v>
      </c>
      <c r="W309" s="68"/>
      <c r="X309" s="69">
        <f t="shared" si="10"/>
        <v>782244.38345734519</v>
      </c>
      <c r="Y309" s="69">
        <f t="shared" si="10"/>
        <v>782328.21994179219</v>
      </c>
      <c r="Z309" s="69">
        <f t="shared" si="10"/>
        <v>836718.91485233291</v>
      </c>
      <c r="AA309" s="69">
        <f t="shared" si="10"/>
        <v>2514433.4147693869</v>
      </c>
      <c r="AC309" s="84" t="s">
        <v>516</v>
      </c>
      <c r="AD309" s="84" t="s">
        <v>516</v>
      </c>
    </row>
    <row r="310" spans="1:30" x14ac:dyDescent="0.2">
      <c r="A310" s="31" t="s">
        <v>501</v>
      </c>
      <c r="B310" s="31" t="s">
        <v>502</v>
      </c>
      <c r="C310" s="118"/>
      <c r="D310" s="32">
        <f>SUM(D268:D309)</f>
        <v>18710918</v>
      </c>
      <c r="E310" s="33">
        <f t="shared" ref="E310:Z310" si="11">SUM(E268:E309)</f>
        <v>0</v>
      </c>
      <c r="F310" s="32">
        <f t="shared" si="11"/>
        <v>18710918</v>
      </c>
      <c r="G310" s="34">
        <f>F310/X310-1</f>
        <v>4.7154655735681672E-9</v>
      </c>
      <c r="H310" s="24"/>
      <c r="I310" s="34">
        <f>AC310/AD310-1</f>
        <v>5.5997313497195833E-3</v>
      </c>
      <c r="J310" s="32">
        <f t="shared" si="11"/>
        <v>20011778</v>
      </c>
      <c r="K310" s="34">
        <f>J310/F310-1</f>
        <v>6.9524114209682297E-2</v>
      </c>
      <c r="L310" s="34">
        <f>(1+K310)/(V310/U310)-1</f>
        <v>6.3568421818755994E-2</v>
      </c>
      <c r="M310" s="32">
        <f t="shared" si="11"/>
        <v>20011778</v>
      </c>
      <c r="N310" s="34">
        <f t="shared" ref="N310" si="12">M310/F310-1</f>
        <v>6.9524114209682297E-2</v>
      </c>
      <c r="O310" s="34">
        <f>(1+N310)/(V310/U310)-1</f>
        <v>6.3568421818755994E-2</v>
      </c>
      <c r="P310" s="34">
        <f>M310/Z310-1</f>
        <v>-1.7272624108777279E-8</v>
      </c>
      <c r="Q310" s="35"/>
      <c r="R310" s="109"/>
      <c r="S310" s="109"/>
      <c r="T310" s="109"/>
      <c r="U310" s="32">
        <f t="shared" si="11"/>
        <v>59802741</v>
      </c>
      <c r="V310" s="32">
        <f t="shared" si="11"/>
        <v>60137620</v>
      </c>
      <c r="W310" s="35"/>
      <c r="X310" s="32">
        <f t="shared" si="11"/>
        <v>18710917.911769312</v>
      </c>
      <c r="Y310" s="32">
        <f t="shared" si="11"/>
        <v>18710917.911769316</v>
      </c>
      <c r="Z310" s="32">
        <f t="shared" si="11"/>
        <v>20011778.345655926</v>
      </c>
      <c r="AA310" s="32">
        <f t="shared" ref="AA310" si="13">SUM(AA268:AA309)</f>
        <v>60137620.01562503</v>
      </c>
      <c r="AC310" s="85">
        <f>F310/U310*1000</f>
        <v>312.87726427121459</v>
      </c>
      <c r="AD310" s="85">
        <f>Y310/V310*1000</f>
        <v>311.13499190306027</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6:Q6 T6:AA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D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74" customWidth="1"/>
    <col min="19" max="19" width="12" style="74"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27" x14ac:dyDescent="0.2">
      <c r="B1" s="2"/>
      <c r="C1" s="48"/>
      <c r="D1" s="4"/>
      <c r="E1" s="5"/>
      <c r="F1" s="5"/>
      <c r="G1" s="5"/>
      <c r="H1" s="5"/>
      <c r="I1" s="4"/>
      <c r="J1" s="5"/>
      <c r="K1" s="5"/>
      <c r="L1" s="5"/>
      <c r="M1" s="5"/>
      <c r="N1" s="5"/>
      <c r="O1" s="5"/>
      <c r="P1" s="5"/>
      <c r="Q1" s="5"/>
      <c r="R1" s="5"/>
      <c r="S1" s="5"/>
      <c r="T1" s="5"/>
      <c r="U1" s="5"/>
      <c r="V1" s="5"/>
      <c r="W1" s="5"/>
      <c r="X1" s="5"/>
      <c r="Y1" s="5"/>
      <c r="Z1" s="5"/>
      <c r="AA1" s="5"/>
    </row>
    <row r="2" spans="1:27" x14ac:dyDescent="0.2">
      <c r="A2" s="4" t="s">
        <v>0</v>
      </c>
      <c r="B2" s="38"/>
      <c r="C2" s="49"/>
      <c r="D2" s="2" t="s">
        <v>589</v>
      </c>
      <c r="E2" s="37"/>
      <c r="F2" s="37"/>
      <c r="G2" s="37"/>
      <c r="H2" s="37"/>
      <c r="I2" s="2" t="s">
        <v>590</v>
      </c>
      <c r="J2" s="37"/>
      <c r="K2" s="37"/>
      <c r="L2" s="37"/>
      <c r="M2" s="37"/>
      <c r="N2" s="37"/>
      <c r="O2" s="46"/>
      <c r="P2" s="46"/>
      <c r="Q2" s="46"/>
      <c r="R2" s="46"/>
      <c r="S2" s="46"/>
      <c r="T2" s="46"/>
      <c r="U2" s="46"/>
      <c r="V2" s="46"/>
      <c r="W2" s="46"/>
      <c r="X2" s="46"/>
      <c r="Y2" s="46"/>
      <c r="Z2" s="46"/>
      <c r="AA2" s="46"/>
    </row>
    <row r="3" spans="1:27" x14ac:dyDescent="0.2">
      <c r="A3" s="86" t="s">
        <v>570</v>
      </c>
      <c r="B3" s="2"/>
      <c r="C3" s="50"/>
      <c r="D3" s="9">
        <v>1</v>
      </c>
      <c r="E3" s="9">
        <v>2</v>
      </c>
      <c r="F3" s="9">
        <v>3</v>
      </c>
      <c r="G3" s="9">
        <v>4</v>
      </c>
      <c r="H3" s="44"/>
      <c r="I3" s="9">
        <v>5</v>
      </c>
      <c r="J3" s="9">
        <v>6</v>
      </c>
      <c r="K3" s="9">
        <v>7</v>
      </c>
      <c r="L3" s="9">
        <v>8</v>
      </c>
      <c r="M3" s="9">
        <v>9</v>
      </c>
      <c r="N3" s="9">
        <v>10</v>
      </c>
      <c r="O3" s="9">
        <v>11</v>
      </c>
      <c r="P3" s="9">
        <v>12</v>
      </c>
      <c r="Q3" s="44"/>
      <c r="R3" s="44"/>
      <c r="S3" s="44"/>
      <c r="T3" s="44"/>
      <c r="U3" s="9">
        <v>13</v>
      </c>
      <c r="V3" s="9">
        <v>14</v>
      </c>
      <c r="W3" s="44"/>
      <c r="X3" s="9">
        <v>15</v>
      </c>
      <c r="Y3" s="9">
        <v>16</v>
      </c>
      <c r="Z3" s="9">
        <v>17</v>
      </c>
      <c r="AA3" s="9">
        <v>18</v>
      </c>
    </row>
    <row r="4" spans="1:27" x14ac:dyDescent="0.2">
      <c r="A4" s="2" t="s">
        <v>2</v>
      </c>
      <c r="B4" s="7"/>
      <c r="C4" s="48"/>
      <c r="D4" s="9" t="s">
        <v>589</v>
      </c>
      <c r="E4" s="9" t="s">
        <v>589</v>
      </c>
      <c r="F4" s="9" t="s">
        <v>589</v>
      </c>
      <c r="G4" s="9" t="s">
        <v>589</v>
      </c>
      <c r="H4" s="44"/>
      <c r="I4" s="9" t="s">
        <v>590</v>
      </c>
      <c r="J4" s="9" t="s">
        <v>590</v>
      </c>
      <c r="K4" s="9" t="s">
        <v>590</v>
      </c>
      <c r="L4" s="9" t="s">
        <v>590</v>
      </c>
      <c r="M4" s="9" t="s">
        <v>590</v>
      </c>
      <c r="N4" s="9" t="s">
        <v>590</v>
      </c>
      <c r="O4" s="9" t="s">
        <v>590</v>
      </c>
      <c r="P4" s="9" t="s">
        <v>590</v>
      </c>
      <c r="Q4" s="44"/>
      <c r="R4" s="44"/>
      <c r="S4" s="44"/>
      <c r="T4" s="44"/>
      <c r="U4" s="9" t="s">
        <v>589</v>
      </c>
      <c r="V4" s="9" t="s">
        <v>590</v>
      </c>
      <c r="W4" s="44"/>
      <c r="X4" s="9" t="s">
        <v>589</v>
      </c>
      <c r="Y4" s="9" t="s">
        <v>590</v>
      </c>
      <c r="Z4" s="9" t="s">
        <v>590</v>
      </c>
      <c r="AA4" s="9" t="s">
        <v>590</v>
      </c>
    </row>
    <row r="5" spans="1:27"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8"/>
      <c r="R5" s="142"/>
      <c r="S5" s="142"/>
      <c r="T5" s="142"/>
      <c r="U5" s="141" t="s">
        <v>13</v>
      </c>
      <c r="V5" s="141" t="s">
        <v>13</v>
      </c>
      <c r="W5" s="142"/>
      <c r="X5" s="141" t="s">
        <v>14</v>
      </c>
      <c r="Y5" s="141" t="s">
        <v>15</v>
      </c>
      <c r="Z5" s="141" t="s">
        <v>14</v>
      </c>
      <c r="AA5" s="141" t="s">
        <v>520</v>
      </c>
    </row>
    <row r="6" spans="1:27"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4"/>
      <c r="S6" s="94"/>
      <c r="T6" s="94"/>
      <c r="U6" s="93"/>
      <c r="V6" s="93"/>
      <c r="W6" s="94"/>
      <c r="X6" s="93" t="s">
        <v>17</v>
      </c>
      <c r="Y6" s="93" t="s">
        <v>17</v>
      </c>
      <c r="Z6" s="93" t="s">
        <v>17</v>
      </c>
      <c r="AA6" s="93"/>
    </row>
    <row r="7" spans="1:27" x14ac:dyDescent="0.2">
      <c r="A7" s="12"/>
      <c r="B7" s="12"/>
      <c r="C7" s="52"/>
      <c r="D7" s="14"/>
      <c r="E7" s="14"/>
      <c r="F7" s="14"/>
      <c r="G7" s="14"/>
      <c r="H7" s="15"/>
      <c r="I7" s="16"/>
      <c r="J7" s="17"/>
      <c r="K7" s="16"/>
      <c r="L7" s="16"/>
      <c r="M7" s="16"/>
      <c r="N7" s="16"/>
      <c r="O7" s="16"/>
      <c r="P7" s="14"/>
      <c r="Q7" s="17"/>
      <c r="R7" s="15"/>
      <c r="S7" s="15"/>
      <c r="T7" s="15"/>
      <c r="U7" s="16"/>
      <c r="V7" s="16"/>
      <c r="W7" s="15"/>
      <c r="X7" s="16"/>
      <c r="Y7" s="16"/>
      <c r="Z7" s="16"/>
      <c r="AA7" s="16"/>
    </row>
    <row r="8" spans="1:27" x14ac:dyDescent="0.2">
      <c r="A8" s="18" t="s">
        <v>19</v>
      </c>
      <c r="B8" s="18" t="s">
        <v>20</v>
      </c>
      <c r="D8" s="19">
        <v>33187</v>
      </c>
      <c r="E8" s="20">
        <v>0</v>
      </c>
      <c r="F8" s="20">
        <v>33187</v>
      </c>
      <c r="G8" s="21">
        <v>-4.4546487483517971E-2</v>
      </c>
      <c r="I8" s="21">
        <v>-4.4331591444483065E-2</v>
      </c>
      <c r="J8" s="19">
        <v>35468</v>
      </c>
      <c r="K8" s="21">
        <v>6.8731732304818216E-2</v>
      </c>
      <c r="L8" s="21">
        <v>6.8596128600911133E-2</v>
      </c>
      <c r="M8" s="19">
        <v>35468</v>
      </c>
      <c r="N8" s="21">
        <v>6.8731732304818216E-2</v>
      </c>
      <c r="O8" s="21">
        <v>6.8596128600911133E-2</v>
      </c>
      <c r="P8" s="21">
        <v>-4.9486374696875335E-2</v>
      </c>
      <c r="R8" s="110"/>
      <c r="S8" s="111"/>
      <c r="U8" s="19">
        <v>108477</v>
      </c>
      <c r="V8" s="19">
        <v>108491</v>
      </c>
      <c r="X8" s="19">
        <v>34734.290643394866</v>
      </c>
      <c r="Y8" s="19">
        <v>34730.886882526713</v>
      </c>
      <c r="Z8" s="19">
        <v>37314.562417439345</v>
      </c>
      <c r="AA8" s="19">
        <v>104928.15322532998</v>
      </c>
    </row>
    <row r="9" spans="1:27" x14ac:dyDescent="0.2">
      <c r="A9" s="18" t="s">
        <v>21</v>
      </c>
      <c r="B9" s="18" t="s">
        <v>22</v>
      </c>
      <c r="D9" s="19">
        <v>84825</v>
      </c>
      <c r="E9" s="20">
        <v>0</v>
      </c>
      <c r="F9" s="20">
        <v>84825</v>
      </c>
      <c r="G9" s="21">
        <v>-8.3832357058692408E-2</v>
      </c>
      <c r="I9" s="21">
        <v>-8.1251458921915876E-2</v>
      </c>
      <c r="J9" s="19">
        <v>90925</v>
      </c>
      <c r="K9" s="21">
        <v>7.1912761567934025E-2</v>
      </c>
      <c r="L9" s="21">
        <v>6.85869407530868E-2</v>
      </c>
      <c r="M9" s="19">
        <v>90925</v>
      </c>
      <c r="N9" s="21">
        <v>7.1912761567934025E-2</v>
      </c>
      <c r="O9" s="21">
        <v>6.85869407530868E-2</v>
      </c>
      <c r="P9" s="21">
        <v>-8.6214956810081733E-2</v>
      </c>
      <c r="R9" s="110"/>
      <c r="S9" s="111"/>
      <c r="U9" s="19">
        <v>295084</v>
      </c>
      <c r="V9" s="19">
        <v>296003</v>
      </c>
      <c r="X9" s="19">
        <v>92586.766901823605</v>
      </c>
      <c r="Y9" s="19">
        <v>92614.030522709974</v>
      </c>
      <c r="Z9" s="19">
        <v>99503.707877064066</v>
      </c>
      <c r="AA9" s="19">
        <v>279803.36978930951</v>
      </c>
    </row>
    <row r="10" spans="1:27" x14ac:dyDescent="0.2">
      <c r="A10" s="18" t="s">
        <v>23</v>
      </c>
      <c r="B10" s="18" t="s">
        <v>24</v>
      </c>
      <c r="D10" s="19">
        <v>48118</v>
      </c>
      <c r="E10" s="20">
        <v>0</v>
      </c>
      <c r="F10" s="20">
        <v>48118</v>
      </c>
      <c r="G10" s="21">
        <v>4.1197863531354129E-2</v>
      </c>
      <c r="I10" s="21">
        <v>4.1147379174486742E-2</v>
      </c>
      <c r="J10" s="19">
        <v>51428</v>
      </c>
      <c r="K10" s="21">
        <v>6.8789226484891275E-2</v>
      </c>
      <c r="L10" s="21">
        <v>6.858906237722473E-2</v>
      </c>
      <c r="M10" s="19">
        <v>51428</v>
      </c>
      <c r="N10" s="21">
        <v>6.8789226484891275E-2</v>
      </c>
      <c r="O10" s="21">
        <v>6.858906237722473E-2</v>
      </c>
      <c r="P10" s="21">
        <v>3.5524683016307845E-2</v>
      </c>
      <c r="R10" s="110"/>
      <c r="S10" s="111"/>
      <c r="U10" s="19">
        <v>144141</v>
      </c>
      <c r="V10" s="19">
        <v>144168</v>
      </c>
      <c r="X10" s="19">
        <v>46214.07869278729</v>
      </c>
      <c r="Y10" s="19">
        <v>46224.976642599984</v>
      </c>
      <c r="Z10" s="19">
        <v>49663.712360963676</v>
      </c>
      <c r="AA10" s="19">
        <v>139653.8317146241</v>
      </c>
    </row>
    <row r="11" spans="1:27" x14ac:dyDescent="0.2">
      <c r="A11" s="18" t="s">
        <v>25</v>
      </c>
      <c r="B11" s="18" t="s">
        <v>26</v>
      </c>
      <c r="D11" s="19">
        <v>89211</v>
      </c>
      <c r="E11" s="20">
        <v>0</v>
      </c>
      <c r="F11" s="20">
        <v>89211</v>
      </c>
      <c r="G11" s="21">
        <v>-7.9652164364144462E-2</v>
      </c>
      <c r="I11" s="21">
        <v>-7.8221720020061225E-2</v>
      </c>
      <c r="J11" s="19">
        <v>95531</v>
      </c>
      <c r="K11" s="21">
        <v>7.0843281658091506E-2</v>
      </c>
      <c r="L11" s="21">
        <v>6.858323913333586E-2</v>
      </c>
      <c r="M11" s="19">
        <v>95531</v>
      </c>
      <c r="N11" s="21">
        <v>7.0843281658091506E-2</v>
      </c>
      <c r="O11" s="21">
        <v>6.858323913333586E-2</v>
      </c>
      <c r="P11" s="21">
        <v>-8.3204761756474621E-2</v>
      </c>
      <c r="R11" s="110"/>
      <c r="S11" s="111"/>
      <c r="U11" s="19">
        <v>299588</v>
      </c>
      <c r="V11" s="19">
        <v>300221</v>
      </c>
      <c r="X11" s="19">
        <v>96931.830060061329</v>
      </c>
      <c r="Y11" s="19">
        <v>96986.099896425992</v>
      </c>
      <c r="Z11" s="19">
        <v>104201.02113862027</v>
      </c>
      <c r="AA11" s="19">
        <v>293012.1647938462</v>
      </c>
    </row>
    <row r="12" spans="1:27" x14ac:dyDescent="0.2">
      <c r="A12" s="18" t="s">
        <v>27</v>
      </c>
      <c r="B12" s="18" t="s">
        <v>28</v>
      </c>
      <c r="D12" s="19">
        <v>178471</v>
      </c>
      <c r="E12" s="20">
        <v>0</v>
      </c>
      <c r="F12" s="20">
        <v>178471</v>
      </c>
      <c r="G12" s="21">
        <v>-2.7365448170085682E-2</v>
      </c>
      <c r="I12" s="21">
        <v>-2.5269723285428536E-2</v>
      </c>
      <c r="J12" s="19">
        <v>191141</v>
      </c>
      <c r="K12" s="21">
        <v>7.0991925859103189E-2</v>
      </c>
      <c r="L12" s="21">
        <v>6.8582423291108974E-2</v>
      </c>
      <c r="M12" s="19">
        <v>191141</v>
      </c>
      <c r="N12" s="21">
        <v>7.0991925859103189E-2</v>
      </c>
      <c r="O12" s="21">
        <v>6.8582423291108974E-2</v>
      </c>
      <c r="P12" s="21">
        <v>-3.0539758415927376E-2</v>
      </c>
      <c r="R12" s="110"/>
      <c r="S12" s="111"/>
      <c r="U12" s="19">
        <v>530687</v>
      </c>
      <c r="V12" s="19">
        <v>531884</v>
      </c>
      <c r="X12" s="19">
        <v>183492.3504046044</v>
      </c>
      <c r="Y12" s="19">
        <v>183510.69130876742</v>
      </c>
      <c r="Z12" s="19">
        <v>197162.28866454659</v>
      </c>
      <c r="AA12" s="19">
        <v>554418.26179855166</v>
      </c>
    </row>
    <row r="13" spans="1:27" x14ac:dyDescent="0.2">
      <c r="A13" s="18" t="s">
        <v>29</v>
      </c>
      <c r="B13" s="18" t="s">
        <v>30</v>
      </c>
      <c r="D13" s="19">
        <v>103483</v>
      </c>
      <c r="E13" s="20">
        <v>0</v>
      </c>
      <c r="F13" s="20">
        <v>103483</v>
      </c>
      <c r="G13" s="21">
        <v>-1.723612519315687E-2</v>
      </c>
      <c r="I13" s="21">
        <v>-1.7946871795832098E-2</v>
      </c>
      <c r="J13" s="19">
        <v>110437</v>
      </c>
      <c r="K13" s="21">
        <v>6.7199443386836588E-2</v>
      </c>
      <c r="L13" s="21">
        <v>6.8587330602217778E-2</v>
      </c>
      <c r="M13" s="19">
        <v>110437</v>
      </c>
      <c r="N13" s="21">
        <v>6.7199443386836588E-2</v>
      </c>
      <c r="O13" s="21">
        <v>6.8587330602217778E-2</v>
      </c>
      <c r="P13" s="21">
        <v>-2.3252013539994398E-2</v>
      </c>
      <c r="R13" s="110"/>
      <c r="S13" s="111"/>
      <c r="U13" s="19">
        <v>322941</v>
      </c>
      <c r="V13" s="19">
        <v>322522</v>
      </c>
      <c r="X13" s="19">
        <v>105297.92827431616</v>
      </c>
      <c r="Y13" s="19">
        <v>105237.27559268916</v>
      </c>
      <c r="Z13" s="19">
        <v>113066.01245245773</v>
      </c>
      <c r="AA13" s="19">
        <v>317940.4262193325</v>
      </c>
    </row>
    <row r="14" spans="1:27" x14ac:dyDescent="0.2">
      <c r="A14" s="18" t="s">
        <v>31</v>
      </c>
      <c r="B14" s="18" t="s">
        <v>32</v>
      </c>
      <c r="D14" s="19">
        <v>73283</v>
      </c>
      <c r="E14" s="20">
        <v>0</v>
      </c>
      <c r="F14" s="20">
        <v>73283</v>
      </c>
      <c r="G14" s="21">
        <v>-7.7410992806078771E-2</v>
      </c>
      <c r="I14" s="21">
        <v>-7.5675378189111298E-2</v>
      </c>
      <c r="J14" s="19">
        <v>78486</v>
      </c>
      <c r="K14" s="21">
        <v>7.0998730947150035E-2</v>
      </c>
      <c r="L14" s="21">
        <v>6.8591718118843126E-2</v>
      </c>
      <c r="M14" s="19">
        <v>78486</v>
      </c>
      <c r="N14" s="21">
        <v>7.0998730947150035E-2</v>
      </c>
      <c r="O14" s="21">
        <v>6.8591718118843126E-2</v>
      </c>
      <c r="P14" s="21">
        <v>-8.0664890521507049E-2</v>
      </c>
      <c r="R14" s="110"/>
      <c r="S14" s="111"/>
      <c r="U14" s="19">
        <v>261174</v>
      </c>
      <c r="V14" s="19">
        <v>261762</v>
      </c>
      <c r="X14" s="19">
        <v>79431.902427378984</v>
      </c>
      <c r="Y14" s="19">
        <v>79461.337401405253</v>
      </c>
      <c r="Z14" s="19">
        <v>85372.568925951709</v>
      </c>
      <c r="AA14" s="19">
        <v>240066.75713596735</v>
      </c>
    </row>
    <row r="15" spans="1:27" x14ac:dyDescent="0.2">
      <c r="A15" s="18" t="s">
        <v>33</v>
      </c>
      <c r="B15" s="18" t="s">
        <v>34</v>
      </c>
      <c r="D15" s="19">
        <v>72943</v>
      </c>
      <c r="E15" s="20">
        <v>0</v>
      </c>
      <c r="F15" s="20">
        <v>72943</v>
      </c>
      <c r="G15" s="21">
        <v>-6.6422990260631032E-2</v>
      </c>
      <c r="I15" s="21">
        <v>-6.5202799133362355E-2</v>
      </c>
      <c r="J15" s="19">
        <v>78156</v>
      </c>
      <c r="K15" s="21">
        <v>7.1466761718053773E-2</v>
      </c>
      <c r="L15" s="21">
        <v>6.8591651222871697E-2</v>
      </c>
      <c r="M15" s="19">
        <v>78156</v>
      </c>
      <c r="N15" s="21">
        <v>7.1466761718053773E-2</v>
      </c>
      <c r="O15" s="21">
        <v>6.8591651222871697E-2</v>
      </c>
      <c r="P15" s="21">
        <v>-7.0248900742687415E-2</v>
      </c>
      <c r="R15" s="110"/>
      <c r="S15" s="111"/>
      <c r="U15" s="19">
        <v>220946</v>
      </c>
      <c r="V15" s="19">
        <v>221541</v>
      </c>
      <c r="X15" s="19">
        <v>78132.815224706355</v>
      </c>
      <c r="Y15" s="19">
        <v>78240.775097824036</v>
      </c>
      <c r="Z15" s="19">
        <v>84061.207416082863</v>
      </c>
      <c r="AA15" s="19">
        <v>236379.22249729207</v>
      </c>
    </row>
    <row r="16" spans="1:27" x14ac:dyDescent="0.2">
      <c r="A16" s="18" t="s">
        <v>35</v>
      </c>
      <c r="B16" s="18" t="s">
        <v>36</v>
      </c>
      <c r="D16" s="19">
        <v>102268</v>
      </c>
      <c r="E16" s="20">
        <v>0</v>
      </c>
      <c r="F16" s="20">
        <v>102268</v>
      </c>
      <c r="G16" s="21">
        <v>-6.0313887009262546E-2</v>
      </c>
      <c r="I16" s="21">
        <v>-6.0827793621149429E-2</v>
      </c>
      <c r="J16" s="19">
        <v>109312</v>
      </c>
      <c r="K16" s="21">
        <v>6.8877850353971981E-2</v>
      </c>
      <c r="L16" s="21">
        <v>6.8588473627141155E-2</v>
      </c>
      <c r="M16" s="19">
        <v>109312</v>
      </c>
      <c r="N16" s="21">
        <v>6.8877850353971981E-2</v>
      </c>
      <c r="O16" s="21">
        <v>6.8588473627141155E-2</v>
      </c>
      <c r="P16" s="21">
        <v>-6.5900289495392061E-2</v>
      </c>
      <c r="R16" s="110"/>
      <c r="S16" s="111"/>
      <c r="U16" s="19">
        <v>325652</v>
      </c>
      <c r="V16" s="19">
        <v>325740</v>
      </c>
      <c r="X16" s="19">
        <v>108832.08614684302</v>
      </c>
      <c r="Y16" s="19">
        <v>108921.12624678826</v>
      </c>
      <c r="Z16" s="19">
        <v>117023.9095149155</v>
      </c>
      <c r="AA16" s="19">
        <v>329069.99072483933</v>
      </c>
    </row>
    <row r="17" spans="1:27" x14ac:dyDescent="0.2">
      <c r="A17" s="18" t="s">
        <v>37</v>
      </c>
      <c r="B17" s="18" t="s">
        <v>38</v>
      </c>
      <c r="D17" s="19">
        <v>111607</v>
      </c>
      <c r="E17" s="20">
        <v>0</v>
      </c>
      <c r="F17" s="20">
        <v>111607</v>
      </c>
      <c r="G17" s="21">
        <v>-4.7519856215074263E-2</v>
      </c>
      <c r="I17" s="21">
        <v>-4.6088014111311137E-2</v>
      </c>
      <c r="J17" s="19">
        <v>119290</v>
      </c>
      <c r="K17" s="21">
        <v>6.883976811490311E-2</v>
      </c>
      <c r="L17" s="21">
        <v>6.8581340637599686E-2</v>
      </c>
      <c r="M17" s="19">
        <v>119290</v>
      </c>
      <c r="N17" s="21">
        <v>6.883976811490311E-2</v>
      </c>
      <c r="O17" s="21">
        <v>6.8581340637599686E-2</v>
      </c>
      <c r="P17" s="21">
        <v>-5.1246453070673992E-2</v>
      </c>
      <c r="R17" s="110"/>
      <c r="S17" s="111"/>
      <c r="U17" s="19">
        <v>297457</v>
      </c>
      <c r="V17" s="19">
        <v>297529</v>
      </c>
      <c r="X17" s="19">
        <v>117175.14609438552</v>
      </c>
      <c r="Y17" s="19">
        <v>117027.55901249633</v>
      </c>
      <c r="Z17" s="19">
        <v>125733.39028463846</v>
      </c>
      <c r="AA17" s="19">
        <v>353560.95815184712</v>
      </c>
    </row>
    <row r="18" spans="1:27" x14ac:dyDescent="0.2">
      <c r="A18" s="18" t="s">
        <v>39</v>
      </c>
      <c r="B18" s="18" t="s">
        <v>40</v>
      </c>
      <c r="D18" s="19">
        <v>52253</v>
      </c>
      <c r="E18" s="20">
        <v>0</v>
      </c>
      <c r="F18" s="20">
        <v>52253</v>
      </c>
      <c r="G18" s="21">
        <v>-7.1353717215367651E-2</v>
      </c>
      <c r="I18" s="21">
        <v>-7.0569365111568638E-2</v>
      </c>
      <c r="J18" s="19">
        <v>55897</v>
      </c>
      <c r="K18" s="21">
        <v>6.9737622720226655E-2</v>
      </c>
      <c r="L18" s="21">
        <v>6.8592614263736973E-2</v>
      </c>
      <c r="M18" s="19">
        <v>55897</v>
      </c>
      <c r="N18" s="21">
        <v>6.9737622720226655E-2</v>
      </c>
      <c r="O18" s="21">
        <v>6.8592614263736973E-2</v>
      </c>
      <c r="P18" s="21">
        <v>-7.5585664513012962E-2</v>
      </c>
      <c r="R18" s="110"/>
      <c r="S18" s="111"/>
      <c r="U18" s="19">
        <v>157707</v>
      </c>
      <c r="V18" s="19">
        <v>157876</v>
      </c>
      <c r="X18" s="19">
        <v>56267.925655519248</v>
      </c>
      <c r="Y18" s="19">
        <v>56280.681620382013</v>
      </c>
      <c r="Z18" s="19">
        <v>60467.474220370161</v>
      </c>
      <c r="AA18" s="19">
        <v>170033.89532389131</v>
      </c>
    </row>
    <row r="19" spans="1:27" x14ac:dyDescent="0.2">
      <c r="A19" s="18" t="s">
        <v>41</v>
      </c>
      <c r="B19" s="18" t="s">
        <v>42</v>
      </c>
      <c r="D19" s="19">
        <v>90298</v>
      </c>
      <c r="E19" s="20">
        <v>0</v>
      </c>
      <c r="F19" s="20">
        <v>90298</v>
      </c>
      <c r="G19" s="21">
        <v>-5.1030913411411971E-2</v>
      </c>
      <c r="I19" s="21">
        <v>-4.948936816291627E-2</v>
      </c>
      <c r="J19" s="19">
        <v>96564</v>
      </c>
      <c r="K19" s="21">
        <v>6.9392456089835797E-2</v>
      </c>
      <c r="L19" s="21">
        <v>6.8589451825188386E-2</v>
      </c>
      <c r="M19" s="19">
        <v>96564</v>
      </c>
      <c r="N19" s="21">
        <v>6.9392456089835797E-2</v>
      </c>
      <c r="O19" s="21">
        <v>6.8589451825188386E-2</v>
      </c>
      <c r="P19" s="21">
        <v>-5.4622237787691819E-2</v>
      </c>
      <c r="R19" s="110"/>
      <c r="S19" s="111"/>
      <c r="U19" s="19">
        <v>284737</v>
      </c>
      <c r="V19" s="19">
        <v>284951</v>
      </c>
      <c r="X19" s="19">
        <v>95153.78453960894</v>
      </c>
      <c r="Y19" s="19">
        <v>95070.851898209366</v>
      </c>
      <c r="Z19" s="19">
        <v>102143.29536800987</v>
      </c>
      <c r="AA19" s="19">
        <v>287225.86178059125</v>
      </c>
    </row>
    <row r="20" spans="1:27" ht="25.5" customHeight="1" x14ac:dyDescent="0.2">
      <c r="A20" s="22" t="s">
        <v>43</v>
      </c>
      <c r="B20" s="22" t="s">
        <v>44</v>
      </c>
      <c r="C20" s="54"/>
      <c r="D20" s="24">
        <v>1039947</v>
      </c>
      <c r="E20" s="25">
        <v>0</v>
      </c>
      <c r="F20" s="25">
        <v>1039947</v>
      </c>
      <c r="G20" s="26">
        <v>-4.9626557139728966E-2</v>
      </c>
      <c r="H20" s="23"/>
      <c r="I20" s="26">
        <v>-4.8476487662283629E-2</v>
      </c>
      <c r="J20" s="24">
        <v>1112635</v>
      </c>
      <c r="K20" s="26">
        <v>6.9895869693359369E-2</v>
      </c>
      <c r="L20" s="26">
        <v>6.8548642048487096E-2</v>
      </c>
      <c r="M20" s="24">
        <v>1112635</v>
      </c>
      <c r="N20" s="26">
        <v>6.9895869693359369E-2</v>
      </c>
      <c r="O20" s="26">
        <v>6.8548642048487096E-2</v>
      </c>
      <c r="P20" s="26">
        <v>-5.365096971711758E-2</v>
      </c>
      <c r="Q20" s="23"/>
      <c r="R20" s="109"/>
      <c r="S20" s="112"/>
      <c r="T20" s="23"/>
      <c r="U20" s="24">
        <v>3248591</v>
      </c>
      <c r="V20" s="24">
        <v>3252687</v>
      </c>
      <c r="W20" s="23"/>
      <c r="X20" s="24">
        <v>1094250.9050654296</v>
      </c>
      <c r="Y20" s="24">
        <v>1094306.2921228246</v>
      </c>
      <c r="Z20" s="24">
        <v>1175713.1506410604</v>
      </c>
      <c r="AA20" s="24">
        <f>SUM(AA8:AA19)</f>
        <v>3306092.8931554221</v>
      </c>
    </row>
    <row r="21" spans="1:27" x14ac:dyDescent="0.2">
      <c r="A21" s="18" t="s">
        <v>45</v>
      </c>
      <c r="B21" s="18" t="s">
        <v>46</v>
      </c>
      <c r="D21" s="19">
        <v>43750</v>
      </c>
      <c r="E21" s="20">
        <v>0</v>
      </c>
      <c r="F21" s="20">
        <v>43750</v>
      </c>
      <c r="G21" s="21">
        <v>-3.803414675038308E-2</v>
      </c>
      <c r="I21" s="21">
        <v>-3.6241724722532398E-2</v>
      </c>
      <c r="J21" s="19">
        <v>46887</v>
      </c>
      <c r="K21" s="21">
        <v>7.1702857142857068E-2</v>
      </c>
      <c r="L21" s="21">
        <v>6.8586282127329756E-2</v>
      </c>
      <c r="M21" s="19">
        <v>46887</v>
      </c>
      <c r="N21" s="21">
        <v>7.1702857142857068E-2</v>
      </c>
      <c r="O21" s="21">
        <v>6.8586282127329756E-2</v>
      </c>
      <c r="P21" s="21">
        <v>-4.14489764912227E-2</v>
      </c>
      <c r="R21" s="110"/>
      <c r="S21" s="111"/>
      <c r="U21" s="19">
        <v>160711</v>
      </c>
      <c r="V21" s="19">
        <v>161179</v>
      </c>
      <c r="X21" s="19">
        <v>45479.784809625125</v>
      </c>
      <c r="Y21" s="19">
        <v>45527.597288786776</v>
      </c>
      <c r="Z21" s="19">
        <v>48914.454056258866</v>
      </c>
      <c r="AA21" s="19">
        <v>137546.92531915545</v>
      </c>
    </row>
    <row r="22" spans="1:27" x14ac:dyDescent="0.2">
      <c r="A22" s="18" t="s">
        <v>47</v>
      </c>
      <c r="B22" s="18" t="s">
        <v>48</v>
      </c>
      <c r="D22" s="19">
        <v>39160</v>
      </c>
      <c r="E22" s="20">
        <v>0</v>
      </c>
      <c r="F22" s="20">
        <v>39160</v>
      </c>
      <c r="G22" s="21">
        <v>-0.13738231526421096</v>
      </c>
      <c r="I22" s="21">
        <v>-0.13750912256372827</v>
      </c>
      <c r="J22" s="19">
        <v>41801</v>
      </c>
      <c r="K22" s="21">
        <v>6.7441266598569971E-2</v>
      </c>
      <c r="L22" s="21">
        <v>6.86042739644388E-2</v>
      </c>
      <c r="M22" s="19">
        <v>41801</v>
      </c>
      <c r="N22" s="21">
        <v>6.7441266598569971E-2</v>
      </c>
      <c r="O22" s="21">
        <v>6.86042739644388E-2</v>
      </c>
      <c r="P22" s="21">
        <v>-0.14215477633025131</v>
      </c>
      <c r="R22" s="110"/>
      <c r="S22" s="111"/>
      <c r="U22" s="19">
        <v>140107</v>
      </c>
      <c r="V22" s="19">
        <v>139955</v>
      </c>
      <c r="X22" s="19">
        <v>45396.704348803498</v>
      </c>
      <c r="Y22" s="19">
        <v>45353.964353744508</v>
      </c>
      <c r="Z22" s="19">
        <v>48727.904342907961</v>
      </c>
      <c r="AA22" s="19">
        <v>137022.34950642992</v>
      </c>
    </row>
    <row r="23" spans="1:27" x14ac:dyDescent="0.2">
      <c r="A23" s="18" t="s">
        <v>49</v>
      </c>
      <c r="B23" s="18" t="s">
        <v>50</v>
      </c>
      <c r="D23" s="19">
        <v>87010</v>
      </c>
      <c r="E23" s="20">
        <v>0</v>
      </c>
      <c r="F23" s="20">
        <v>87010</v>
      </c>
      <c r="G23" s="21">
        <v>-9.4479173772904712E-2</v>
      </c>
      <c r="I23" s="21">
        <v>-9.328888236105104E-2</v>
      </c>
      <c r="J23" s="19">
        <v>93142</v>
      </c>
      <c r="K23" s="21">
        <v>7.0474658085277531E-2</v>
      </c>
      <c r="L23" s="21">
        <v>6.8586556435047408E-2</v>
      </c>
      <c r="M23" s="19">
        <v>93142</v>
      </c>
      <c r="N23" s="21">
        <v>7.0474658085277531E-2</v>
      </c>
      <c r="O23" s="21">
        <v>6.8586556435047408E-2</v>
      </c>
      <c r="P23" s="21">
        <v>-9.8187672945193483E-2</v>
      </c>
      <c r="R23" s="110"/>
      <c r="S23" s="111"/>
      <c r="U23" s="19">
        <v>335719</v>
      </c>
      <c r="V23" s="19">
        <v>336313</v>
      </c>
      <c r="X23" s="19">
        <v>96088.347699889113</v>
      </c>
      <c r="Y23" s="19">
        <v>96131.764110228425</v>
      </c>
      <c r="Z23" s="19">
        <v>103283.1302097952</v>
      </c>
      <c r="AA23" s="19">
        <v>290431.0652502834</v>
      </c>
    </row>
    <row r="24" spans="1:27" x14ac:dyDescent="0.2">
      <c r="A24" s="18" t="s">
        <v>51</v>
      </c>
      <c r="B24" s="18" t="s">
        <v>52</v>
      </c>
      <c r="D24" s="19">
        <v>66302</v>
      </c>
      <c r="E24" s="20">
        <v>0</v>
      </c>
      <c r="F24" s="20">
        <v>66302</v>
      </c>
      <c r="G24" s="21">
        <v>-6.6356405749642411E-2</v>
      </c>
      <c r="I24" s="21">
        <v>-6.3622310288043771E-2</v>
      </c>
      <c r="J24" s="19">
        <v>71077</v>
      </c>
      <c r="K24" s="21">
        <v>7.2018943621610099E-2</v>
      </c>
      <c r="L24" s="21">
        <v>6.8582051212501272E-2</v>
      </c>
      <c r="M24" s="19">
        <v>71077</v>
      </c>
      <c r="N24" s="21">
        <v>7.2018943621610099E-2</v>
      </c>
      <c r="O24" s="21">
        <v>6.8582051212501272E-2</v>
      </c>
      <c r="P24" s="21">
        <v>-6.8685310305477421E-2</v>
      </c>
      <c r="R24" s="110"/>
      <c r="S24" s="111"/>
      <c r="U24" s="19">
        <v>222936</v>
      </c>
      <c r="V24" s="19">
        <v>223653</v>
      </c>
      <c r="X24" s="19">
        <v>71014.250414512077</v>
      </c>
      <c r="Y24" s="19">
        <v>71034.635484537095</v>
      </c>
      <c r="Z24" s="19">
        <v>76318.993769242195</v>
      </c>
      <c r="AA24" s="19">
        <v>214608.1999471451</v>
      </c>
    </row>
    <row r="25" spans="1:27" x14ac:dyDescent="0.2">
      <c r="A25" s="18" t="s">
        <v>53</v>
      </c>
      <c r="B25" s="18" t="s">
        <v>54</v>
      </c>
      <c r="D25" s="19">
        <v>59850</v>
      </c>
      <c r="E25" s="20">
        <v>0</v>
      </c>
      <c r="F25" s="20">
        <v>59850</v>
      </c>
      <c r="G25" s="21">
        <v>-8.4248752452527942E-2</v>
      </c>
      <c r="I25" s="21">
        <v>-8.0887572832302301E-2</v>
      </c>
      <c r="J25" s="19">
        <v>64189</v>
      </c>
      <c r="K25" s="21">
        <v>7.249791144527995E-2</v>
      </c>
      <c r="L25" s="21">
        <v>6.8582525576698306E-2</v>
      </c>
      <c r="M25" s="19">
        <v>64189</v>
      </c>
      <c r="N25" s="21">
        <v>7.249791144527995E-2</v>
      </c>
      <c r="O25" s="21">
        <v>6.8582525576698306E-2</v>
      </c>
      <c r="P25" s="21">
        <v>-8.585681366168596E-2</v>
      </c>
      <c r="R25" s="110"/>
      <c r="S25" s="111"/>
      <c r="U25" s="19">
        <v>251960</v>
      </c>
      <c r="V25" s="19">
        <v>252883</v>
      </c>
      <c r="X25" s="19">
        <v>65356.176320029976</v>
      </c>
      <c r="Y25" s="19">
        <v>65355.765189350292</v>
      </c>
      <c r="Z25" s="19">
        <v>70217.664977753695</v>
      </c>
      <c r="AA25" s="19">
        <v>197451.3281835299</v>
      </c>
    </row>
    <row r="26" spans="1:27" x14ac:dyDescent="0.2">
      <c r="A26" s="18" t="s">
        <v>55</v>
      </c>
      <c r="B26" s="18" t="s">
        <v>56</v>
      </c>
      <c r="D26" s="19">
        <v>45262</v>
      </c>
      <c r="E26" s="20">
        <v>0</v>
      </c>
      <c r="F26" s="20">
        <v>45262</v>
      </c>
      <c r="G26" s="21">
        <v>-3.1807226970443137E-2</v>
      </c>
      <c r="I26" s="21">
        <v>-3.2653196114927674E-2</v>
      </c>
      <c r="J26" s="19">
        <v>48377</v>
      </c>
      <c r="K26" s="21">
        <v>6.882152799257657E-2</v>
      </c>
      <c r="L26" s="21">
        <v>6.8575708826907222E-2</v>
      </c>
      <c r="M26" s="19">
        <v>48377</v>
      </c>
      <c r="N26" s="21">
        <v>6.882152799257657E-2</v>
      </c>
      <c r="O26" s="21">
        <v>6.8575708826907222E-2</v>
      </c>
      <c r="P26" s="21">
        <v>-3.7889356802842666E-2</v>
      </c>
      <c r="R26" s="110"/>
      <c r="S26" s="111"/>
      <c r="U26" s="19">
        <v>163420</v>
      </c>
      <c r="V26" s="19">
        <v>163458</v>
      </c>
      <c r="X26" s="19">
        <v>46748.954609908295</v>
      </c>
      <c r="Y26" s="19">
        <v>46800.601458021723</v>
      </c>
      <c r="Z26" s="19">
        <v>50282.158649903329</v>
      </c>
      <c r="AA26" s="19">
        <v>141392.89611102629</v>
      </c>
    </row>
    <row r="27" spans="1:27" x14ac:dyDescent="0.2">
      <c r="A27" s="18" t="s">
        <v>57</v>
      </c>
      <c r="B27" s="18" t="s">
        <v>58</v>
      </c>
      <c r="D27" s="19">
        <v>297415</v>
      </c>
      <c r="E27" s="20">
        <v>0</v>
      </c>
      <c r="F27" s="20">
        <v>297415</v>
      </c>
      <c r="G27" s="21">
        <v>1.4470188232741599E-2</v>
      </c>
      <c r="I27" s="21">
        <v>1.9041922146659784E-2</v>
      </c>
      <c r="J27" s="19">
        <v>319173</v>
      </c>
      <c r="K27" s="21">
        <v>7.3157036464199798E-2</v>
      </c>
      <c r="L27" s="21">
        <v>6.8586356633681289E-2</v>
      </c>
      <c r="M27" s="19">
        <v>319173</v>
      </c>
      <c r="N27" s="21">
        <v>7.3157036464199798E-2</v>
      </c>
      <c r="O27" s="21">
        <v>6.8586356633681289E-2</v>
      </c>
      <c r="P27" s="21">
        <v>1.3536039727067406E-2</v>
      </c>
      <c r="R27" s="110"/>
      <c r="S27" s="111"/>
      <c r="U27" s="19">
        <v>892733</v>
      </c>
      <c r="V27" s="19">
        <v>896552</v>
      </c>
      <c r="X27" s="19">
        <v>293172.73533499491</v>
      </c>
      <c r="Y27" s="19">
        <v>293105.83890262863</v>
      </c>
      <c r="Z27" s="19">
        <v>314910.36084513512</v>
      </c>
      <c r="AA27" s="19">
        <v>885524.59024842607</v>
      </c>
    </row>
    <row r="28" spans="1:27" x14ac:dyDescent="0.2">
      <c r="A28" s="18" t="s">
        <v>59</v>
      </c>
      <c r="B28" s="18" t="s">
        <v>60</v>
      </c>
      <c r="D28" s="19">
        <v>53645</v>
      </c>
      <c r="E28" s="20">
        <v>0</v>
      </c>
      <c r="F28" s="20">
        <v>53645</v>
      </c>
      <c r="G28" s="21">
        <v>-6.5783331060154882E-2</v>
      </c>
      <c r="I28" s="21">
        <v>-6.280825904068954E-2</v>
      </c>
      <c r="J28" s="19">
        <v>57536</v>
      </c>
      <c r="K28" s="21">
        <v>7.2532388852642349E-2</v>
      </c>
      <c r="L28" s="21">
        <v>6.8592870321328103E-2</v>
      </c>
      <c r="M28" s="19">
        <v>57536</v>
      </c>
      <c r="N28" s="21">
        <v>7.2532388852642349E-2</v>
      </c>
      <c r="O28" s="21">
        <v>6.8592870321328103E-2</v>
      </c>
      <c r="P28" s="21">
        <v>-6.7866223127484915E-2</v>
      </c>
      <c r="R28" s="110"/>
      <c r="S28" s="111"/>
      <c r="U28" s="19">
        <v>196266</v>
      </c>
      <c r="V28" s="19">
        <v>196990</v>
      </c>
      <c r="X28" s="19">
        <v>57422.43933720074</v>
      </c>
      <c r="Y28" s="19">
        <v>57451.178361371938</v>
      </c>
      <c r="Z28" s="19">
        <v>61725.045725779994</v>
      </c>
      <c r="AA28" s="19">
        <v>173570.17304129479</v>
      </c>
    </row>
    <row r="29" spans="1:27" x14ac:dyDescent="0.2">
      <c r="A29" s="18" t="s">
        <v>61</v>
      </c>
      <c r="B29" s="18" t="s">
        <v>62</v>
      </c>
      <c r="D29" s="19">
        <v>111637</v>
      </c>
      <c r="E29" s="20">
        <v>0</v>
      </c>
      <c r="F29" s="20">
        <v>111637</v>
      </c>
      <c r="G29" s="21">
        <v>-3.7939849306066309E-2</v>
      </c>
      <c r="I29" s="21">
        <v>-3.3828344279500988E-2</v>
      </c>
      <c r="J29" s="19">
        <v>119862</v>
      </c>
      <c r="K29" s="21">
        <v>7.3676290118867449E-2</v>
      </c>
      <c r="L29" s="21">
        <v>6.8588006205709151E-2</v>
      </c>
      <c r="M29" s="19">
        <v>119862</v>
      </c>
      <c r="N29" s="21">
        <v>7.3676290118867449E-2</v>
      </c>
      <c r="O29" s="21">
        <v>6.8588006205709151E-2</v>
      </c>
      <c r="P29" s="21">
        <v>-3.9047085289455219E-2</v>
      </c>
      <c r="R29" s="110"/>
      <c r="S29" s="111"/>
      <c r="U29" s="19">
        <v>379592</v>
      </c>
      <c r="V29" s="19">
        <v>381400</v>
      </c>
      <c r="X29" s="19">
        <v>116039.52197736937</v>
      </c>
      <c r="Y29" s="19">
        <v>116095.9132130639</v>
      </c>
      <c r="Z29" s="19">
        <v>124732.43815083745</v>
      </c>
      <c r="AA29" s="19">
        <v>350746.29138202843</v>
      </c>
    </row>
    <row r="30" spans="1:27" ht="25.5" customHeight="1" x14ac:dyDescent="0.2">
      <c r="A30" s="22" t="s">
        <v>63</v>
      </c>
      <c r="B30" s="22" t="s">
        <v>64</v>
      </c>
      <c r="C30" s="54"/>
      <c r="D30" s="24">
        <v>804031</v>
      </c>
      <c r="E30" s="25">
        <v>0</v>
      </c>
      <c r="F30" s="25">
        <v>804031</v>
      </c>
      <c r="G30" s="26">
        <v>-3.9066781295486575E-2</v>
      </c>
      <c r="H30" s="23"/>
      <c r="I30" s="26">
        <v>-3.6095897892131745E-2</v>
      </c>
      <c r="J30" s="24">
        <v>862044</v>
      </c>
      <c r="K30" s="26">
        <v>7.2152690630087557E-2</v>
      </c>
      <c r="L30" s="26">
        <v>6.867147571191845E-2</v>
      </c>
      <c r="M30" s="24">
        <v>862044</v>
      </c>
      <c r="N30" s="26">
        <v>7.2152690630087557E-2</v>
      </c>
      <c r="O30" s="26">
        <v>6.867147571191845E-2</v>
      </c>
      <c r="P30" s="26">
        <v>-4.122750504218653E-2</v>
      </c>
      <c r="Q30" s="23"/>
      <c r="R30" s="109"/>
      <c r="S30" s="112"/>
      <c r="T30" s="23"/>
      <c r="U30" s="24">
        <v>2743444</v>
      </c>
      <c r="V30" s="24">
        <v>2752380</v>
      </c>
      <c r="W30" s="23"/>
      <c r="X30" s="24">
        <v>836718.91485233291</v>
      </c>
      <c r="Y30" s="24">
        <v>836857.25836173329</v>
      </c>
      <c r="Z30" s="24">
        <v>899112.15072761383</v>
      </c>
      <c r="AA30" s="24">
        <f>SUM(AA21:AA29)</f>
        <v>2528293.8189893193</v>
      </c>
    </row>
    <row r="31" spans="1:27" x14ac:dyDescent="0.2">
      <c r="A31" s="18" t="s">
        <v>65</v>
      </c>
      <c r="B31" s="18" t="s">
        <v>66</v>
      </c>
      <c r="D31" s="19">
        <v>95852</v>
      </c>
      <c r="E31" s="20">
        <v>0</v>
      </c>
      <c r="F31" s="20">
        <v>95852</v>
      </c>
      <c r="G31" s="21">
        <v>-4.6418133863812994E-2</v>
      </c>
      <c r="I31" s="21">
        <v>-4.547710343542255E-2</v>
      </c>
      <c r="J31" s="19">
        <v>102617</v>
      </c>
      <c r="K31" s="21">
        <v>7.0577557067145191E-2</v>
      </c>
      <c r="L31" s="21">
        <v>6.8588776217983316E-2</v>
      </c>
      <c r="M31" s="19">
        <v>102617</v>
      </c>
      <c r="N31" s="21">
        <v>7.0577557067145191E-2</v>
      </c>
      <c r="O31" s="21">
        <v>6.8588776217983316E-2</v>
      </c>
      <c r="P31" s="21">
        <v>-5.0632239994011563E-2</v>
      </c>
      <c r="R31" s="110"/>
      <c r="S31" s="111"/>
      <c r="U31" s="19">
        <v>306031</v>
      </c>
      <c r="V31" s="19">
        <v>306600</v>
      </c>
      <c r="X31" s="19">
        <v>100517.85106650798</v>
      </c>
      <c r="Y31" s="19">
        <v>100605.64625398167</v>
      </c>
      <c r="Z31" s="19">
        <v>108089.83022485692</v>
      </c>
      <c r="AA31" s="19">
        <v>303947.45464395545</v>
      </c>
    </row>
    <row r="32" spans="1:27" x14ac:dyDescent="0.2">
      <c r="A32" s="18" t="s">
        <v>67</v>
      </c>
      <c r="B32" s="18" t="s">
        <v>68</v>
      </c>
      <c r="D32" s="19">
        <v>109497</v>
      </c>
      <c r="E32" s="20">
        <v>0</v>
      </c>
      <c r="F32" s="20">
        <v>109497</v>
      </c>
      <c r="G32" s="21">
        <v>-5.8733422906292021E-2</v>
      </c>
      <c r="I32" s="21">
        <v>-5.7255415491760053E-2</v>
      </c>
      <c r="J32" s="19">
        <v>117178</v>
      </c>
      <c r="K32" s="21">
        <v>7.0148040585586768E-2</v>
      </c>
      <c r="L32" s="21">
        <v>6.8586246330665679E-2</v>
      </c>
      <c r="M32" s="19">
        <v>117178</v>
      </c>
      <c r="N32" s="21">
        <v>7.0148040585586768E-2</v>
      </c>
      <c r="O32" s="21">
        <v>6.8586246330665679E-2</v>
      </c>
      <c r="P32" s="21">
        <v>-6.2349160264814074E-2</v>
      </c>
      <c r="R32" s="110"/>
      <c r="S32" s="111"/>
      <c r="U32" s="19">
        <v>300772</v>
      </c>
      <c r="V32" s="19">
        <v>301212</v>
      </c>
      <c r="X32" s="19">
        <v>116329.42533462442</v>
      </c>
      <c r="Y32" s="19">
        <v>116316.80239798284</v>
      </c>
      <c r="Z32" s="19">
        <v>124969.75956753129</v>
      </c>
      <c r="AA32" s="19">
        <v>351413.63668534264</v>
      </c>
    </row>
    <row r="33" spans="1:27" x14ac:dyDescent="0.2">
      <c r="A33" s="18" t="s">
        <v>69</v>
      </c>
      <c r="B33" s="18" t="s">
        <v>70</v>
      </c>
      <c r="D33" s="19">
        <v>54658</v>
      </c>
      <c r="E33" s="20">
        <v>0</v>
      </c>
      <c r="F33" s="20">
        <v>54658</v>
      </c>
      <c r="G33" s="21">
        <v>-8.291620369280206E-2</v>
      </c>
      <c r="I33" s="21">
        <v>-8.2597250381510001E-2</v>
      </c>
      <c r="J33" s="19">
        <v>58364</v>
      </c>
      <c r="K33" s="21">
        <v>6.7803432251454465E-2</v>
      </c>
      <c r="L33" s="21">
        <v>6.8591985659567589E-2</v>
      </c>
      <c r="M33" s="19">
        <v>58364</v>
      </c>
      <c r="N33" s="21">
        <v>6.7803432251454465E-2</v>
      </c>
      <c r="O33" s="21">
        <v>6.8591985659567589E-2</v>
      </c>
      <c r="P33" s="21">
        <v>-8.7549169939673654E-2</v>
      </c>
      <c r="R33" s="110"/>
      <c r="S33" s="111"/>
      <c r="U33" s="19">
        <v>169391</v>
      </c>
      <c r="V33" s="19">
        <v>169266</v>
      </c>
      <c r="X33" s="19">
        <v>59599.788176489674</v>
      </c>
      <c r="Y33" s="19">
        <v>59535.101535445589</v>
      </c>
      <c r="Z33" s="19">
        <v>63963.994636446645</v>
      </c>
      <c r="AA33" s="19">
        <v>179866.07359974057</v>
      </c>
    </row>
    <row r="34" spans="1:27" x14ac:dyDescent="0.2">
      <c r="A34" s="18" t="s">
        <v>71</v>
      </c>
      <c r="B34" s="18" t="s">
        <v>72</v>
      </c>
      <c r="D34" s="19">
        <v>51592</v>
      </c>
      <c r="E34" s="20">
        <v>0</v>
      </c>
      <c r="F34" s="20">
        <v>51592</v>
      </c>
      <c r="G34" s="21">
        <v>-0.12593560033215179</v>
      </c>
      <c r="I34" s="21">
        <v>-0.12488732712846606</v>
      </c>
      <c r="J34" s="19">
        <v>55252</v>
      </c>
      <c r="K34" s="21">
        <v>7.094123119863549E-2</v>
      </c>
      <c r="L34" s="21">
        <v>6.8586405712439902E-2</v>
      </c>
      <c r="M34" s="19">
        <v>55252</v>
      </c>
      <c r="N34" s="21">
        <v>7.094123119863549E-2</v>
      </c>
      <c r="O34" s="21">
        <v>6.8586405712439902E-2</v>
      </c>
      <c r="P34" s="21">
        <v>-0.12961551999197174</v>
      </c>
      <c r="R34" s="110"/>
      <c r="S34" s="111"/>
      <c r="U34" s="19">
        <v>178565</v>
      </c>
      <c r="V34" s="19">
        <v>178958</v>
      </c>
      <c r="X34" s="19">
        <v>59025.399066253463</v>
      </c>
      <c r="Y34" s="19">
        <v>59084.611623242272</v>
      </c>
      <c r="Z34" s="19">
        <v>63479.992197804779</v>
      </c>
      <c r="AA34" s="19">
        <v>178505.06388253934</v>
      </c>
    </row>
    <row r="35" spans="1:27" x14ac:dyDescent="0.2">
      <c r="A35" s="18" t="s">
        <v>73</v>
      </c>
      <c r="B35" s="18" t="s">
        <v>74</v>
      </c>
      <c r="D35" s="19">
        <v>36028</v>
      </c>
      <c r="E35" s="20">
        <v>0</v>
      </c>
      <c r="F35" s="20">
        <v>36028</v>
      </c>
      <c r="G35" s="21">
        <v>-1.0253272324165508E-3</v>
      </c>
      <c r="I35" s="21">
        <v>6.4269986343146179E-4</v>
      </c>
      <c r="J35" s="19">
        <v>38549</v>
      </c>
      <c r="K35" s="21">
        <v>6.9973354057955017E-2</v>
      </c>
      <c r="L35" s="21">
        <v>6.8596026217322192E-2</v>
      </c>
      <c r="M35" s="19">
        <v>38549</v>
      </c>
      <c r="N35" s="21">
        <v>6.9973354057955017E-2</v>
      </c>
      <c r="O35" s="21">
        <v>6.8596026217322192E-2</v>
      </c>
      <c r="P35" s="21">
        <v>-4.7547657357107642E-3</v>
      </c>
      <c r="R35" s="110"/>
      <c r="S35" s="111"/>
      <c r="U35" s="19">
        <v>120953</v>
      </c>
      <c r="V35" s="19">
        <v>121109</v>
      </c>
      <c r="X35" s="19">
        <v>36064.978404494643</v>
      </c>
      <c r="Y35" s="19">
        <v>36051.266831187517</v>
      </c>
      <c r="Z35" s="19">
        <v>38733.167135933494</v>
      </c>
      <c r="AA35" s="19">
        <v>108917.25462770267</v>
      </c>
    </row>
    <row r="36" spans="1:27" x14ac:dyDescent="0.2">
      <c r="A36" s="18" t="s">
        <v>75</v>
      </c>
      <c r="B36" s="18" t="s">
        <v>76</v>
      </c>
      <c r="D36" s="19">
        <v>96934</v>
      </c>
      <c r="E36" s="20">
        <v>0</v>
      </c>
      <c r="F36" s="20">
        <v>96934</v>
      </c>
      <c r="G36" s="21">
        <v>-3.3382797432681799E-2</v>
      </c>
      <c r="I36" s="21">
        <v>-3.0229915755237369E-2</v>
      </c>
      <c r="J36" s="19">
        <v>104004</v>
      </c>
      <c r="K36" s="21">
        <v>7.2936224647698333E-2</v>
      </c>
      <c r="L36" s="21">
        <v>6.8581694731082887E-2</v>
      </c>
      <c r="M36" s="19">
        <v>104004</v>
      </c>
      <c r="N36" s="21">
        <v>7.2936224647698333E-2</v>
      </c>
      <c r="O36" s="21">
        <v>6.8581694731082887E-2</v>
      </c>
      <c r="P36" s="21">
        <v>-3.547379042675658E-2</v>
      </c>
      <c r="R36" s="110"/>
      <c r="S36" s="111"/>
      <c r="U36" s="19">
        <v>361943</v>
      </c>
      <c r="V36" s="19">
        <v>363418</v>
      </c>
      <c r="X36" s="19">
        <v>100281.68311358934</v>
      </c>
      <c r="Y36" s="19">
        <v>100362.97575024464</v>
      </c>
      <c r="Z36" s="19">
        <v>107829.10714890451</v>
      </c>
      <c r="AA36" s="19">
        <v>303214.30412333924</v>
      </c>
    </row>
    <row r="37" spans="1:27" ht="25.5" customHeight="1" x14ac:dyDescent="0.2">
      <c r="A37" s="22" t="s">
        <v>77</v>
      </c>
      <c r="B37" s="22" t="s">
        <v>78</v>
      </c>
      <c r="C37" s="54"/>
      <c r="D37" s="24">
        <v>444561</v>
      </c>
      <c r="E37" s="25">
        <v>0</v>
      </c>
      <c r="F37" s="25">
        <v>444561</v>
      </c>
      <c r="G37" s="26">
        <v>-5.7772404102107489E-2</v>
      </c>
      <c r="H37" s="23"/>
      <c r="I37" s="26">
        <v>-5.6140824102837605E-2</v>
      </c>
      <c r="J37" s="24">
        <v>475964</v>
      </c>
      <c r="K37" s="26">
        <v>7.0638225125460918E-2</v>
      </c>
      <c r="L37" s="26">
        <v>6.8476610404516025E-2</v>
      </c>
      <c r="M37" s="24">
        <v>475964</v>
      </c>
      <c r="N37" s="26">
        <v>7.0638225125460918E-2</v>
      </c>
      <c r="O37" s="26">
        <v>6.8476610404516025E-2</v>
      </c>
      <c r="P37" s="26">
        <v>-6.1336906943290304E-2</v>
      </c>
      <c r="Q37" s="23"/>
      <c r="R37" s="109"/>
      <c r="S37" s="112"/>
      <c r="T37" s="23"/>
      <c r="U37" s="24">
        <v>1437655</v>
      </c>
      <c r="V37" s="24">
        <v>1440563</v>
      </c>
      <c r="W37" s="23"/>
      <c r="X37" s="24">
        <v>471819.12516195956</v>
      </c>
      <c r="Y37" s="24">
        <v>471956.40439208451</v>
      </c>
      <c r="Z37" s="24">
        <v>507065.85091147764</v>
      </c>
      <c r="AA37" s="24">
        <f>SUM(AA31:AA36)</f>
        <v>1425863.7875626199</v>
      </c>
    </row>
    <row r="38" spans="1:27" x14ac:dyDescent="0.2">
      <c r="A38" s="18" t="s">
        <v>79</v>
      </c>
      <c r="B38" s="18" t="s">
        <v>80</v>
      </c>
      <c r="D38" s="19">
        <v>86137</v>
      </c>
      <c r="E38" s="20">
        <v>0</v>
      </c>
      <c r="F38" s="20">
        <v>86137</v>
      </c>
      <c r="G38" s="21">
        <v>-5.3713102543114455E-2</v>
      </c>
      <c r="I38" s="21">
        <v>-4.9252462880062908E-2</v>
      </c>
      <c r="J38" s="19">
        <v>92627</v>
      </c>
      <c r="K38" s="21">
        <v>7.5345089798808829E-2</v>
      </c>
      <c r="L38" s="21">
        <v>6.8588652297504549E-2</v>
      </c>
      <c r="M38" s="19">
        <v>92627</v>
      </c>
      <c r="N38" s="21">
        <v>7.5345089798808829E-2</v>
      </c>
      <c r="O38" s="21">
        <v>6.8588652297504549E-2</v>
      </c>
      <c r="P38" s="21">
        <v>-5.4387319337284468E-2</v>
      </c>
      <c r="R38" s="110"/>
      <c r="S38" s="111"/>
      <c r="U38" s="19">
        <v>265800</v>
      </c>
      <c r="V38" s="19">
        <v>267481</v>
      </c>
      <c r="X38" s="19">
        <v>91026.305269036602</v>
      </c>
      <c r="Y38" s="19">
        <v>91172.073375696462</v>
      </c>
      <c r="Z38" s="19">
        <v>97954.481675398056</v>
      </c>
      <c r="AA38" s="19">
        <v>275446.96216349921</v>
      </c>
    </row>
    <row r="39" spans="1:27" x14ac:dyDescent="0.2">
      <c r="A39" s="18" t="s">
        <v>81</v>
      </c>
      <c r="B39" s="18" t="s">
        <v>82</v>
      </c>
      <c r="D39" s="19">
        <v>34271</v>
      </c>
      <c r="E39" s="20">
        <v>0</v>
      </c>
      <c r="F39" s="20">
        <v>34271</v>
      </c>
      <c r="G39" s="21">
        <v>-8.5170334925957158E-2</v>
      </c>
      <c r="I39" s="21">
        <v>-8.3425969262514887E-2</v>
      </c>
      <c r="J39" s="19">
        <v>36727</v>
      </c>
      <c r="K39" s="21">
        <v>7.1664089171602718E-2</v>
      </c>
      <c r="L39" s="21">
        <v>6.858816686096314E-2</v>
      </c>
      <c r="M39" s="19">
        <v>36727</v>
      </c>
      <c r="N39" s="21">
        <v>7.1664089171602718E-2</v>
      </c>
      <c r="O39" s="21">
        <v>6.858816686096314E-2</v>
      </c>
      <c r="P39" s="21">
        <v>-8.8376673450876297E-2</v>
      </c>
      <c r="R39" s="110"/>
      <c r="S39" s="111"/>
      <c r="U39" s="19">
        <v>118457</v>
      </c>
      <c r="V39" s="19">
        <v>118798</v>
      </c>
      <c r="X39" s="19">
        <v>37461.6186033126</v>
      </c>
      <c r="Y39" s="19">
        <v>37497.951764941667</v>
      </c>
      <c r="Z39" s="19">
        <v>40287.47283050236</v>
      </c>
      <c r="AA39" s="19">
        <v>113287.94573360996</v>
      </c>
    </row>
    <row r="40" spans="1:27" x14ac:dyDescent="0.2">
      <c r="A40" s="18" t="s">
        <v>83</v>
      </c>
      <c r="B40" s="18" t="s">
        <v>84</v>
      </c>
      <c r="D40" s="19">
        <v>98883</v>
      </c>
      <c r="E40" s="20">
        <v>0</v>
      </c>
      <c r="F40" s="20">
        <v>98883</v>
      </c>
      <c r="G40" s="21">
        <v>-8.7792089286627073E-2</v>
      </c>
      <c r="I40" s="21">
        <v>-8.6211774008621789E-2</v>
      </c>
      <c r="J40" s="19">
        <v>105855</v>
      </c>
      <c r="K40" s="21">
        <v>7.0507569551894633E-2</v>
      </c>
      <c r="L40" s="21">
        <v>6.858886393906638E-2</v>
      </c>
      <c r="M40" s="19">
        <v>105855</v>
      </c>
      <c r="N40" s="21">
        <v>7.0507569551894633E-2</v>
      </c>
      <c r="O40" s="21">
        <v>6.858886393906638E-2</v>
      </c>
      <c r="P40" s="21">
        <v>-9.1146838313787226E-2</v>
      </c>
      <c r="R40" s="110"/>
      <c r="S40" s="111"/>
      <c r="U40" s="19">
        <v>322742</v>
      </c>
      <c r="V40" s="19">
        <v>323322</v>
      </c>
      <c r="X40" s="19">
        <v>108399.62999517361</v>
      </c>
      <c r="Y40" s="19">
        <v>108406.46293559074</v>
      </c>
      <c r="Z40" s="19">
        <v>116470.95973523949</v>
      </c>
      <c r="AA40" s="19">
        <v>327515.10181689274</v>
      </c>
    </row>
    <row r="41" spans="1:27" x14ac:dyDescent="0.2">
      <c r="A41" s="18" t="s">
        <v>85</v>
      </c>
      <c r="B41" s="18" t="s">
        <v>86</v>
      </c>
      <c r="D41" s="19">
        <v>83516</v>
      </c>
      <c r="E41" s="20">
        <v>0</v>
      </c>
      <c r="F41" s="20">
        <v>83516</v>
      </c>
      <c r="G41" s="21">
        <v>-7.5214868340175878E-2</v>
      </c>
      <c r="I41" s="21">
        <v>-7.2252490312612716E-2</v>
      </c>
      <c r="J41" s="19">
        <v>89500</v>
      </c>
      <c r="K41" s="21">
        <v>7.1650941137027635E-2</v>
      </c>
      <c r="L41" s="21">
        <v>6.8590513689054333E-2</v>
      </c>
      <c r="M41" s="19">
        <v>89500</v>
      </c>
      <c r="N41" s="21">
        <v>7.1650941137027635E-2</v>
      </c>
      <c r="O41" s="21">
        <v>6.8590513689054333E-2</v>
      </c>
      <c r="P41" s="21">
        <v>-7.726151946051818E-2</v>
      </c>
      <c r="R41" s="110"/>
      <c r="S41" s="111"/>
      <c r="U41" s="19">
        <v>265637</v>
      </c>
      <c r="V41" s="19">
        <v>266398</v>
      </c>
      <c r="X41" s="19">
        <v>90308.545348370491</v>
      </c>
      <c r="Y41" s="19">
        <v>90277.99882608038</v>
      </c>
      <c r="Z41" s="19">
        <v>96993.895765215682</v>
      </c>
      <c r="AA41" s="19">
        <v>272745.804785794</v>
      </c>
    </row>
    <row r="42" spans="1:27" x14ac:dyDescent="0.2">
      <c r="A42" s="18" t="s">
        <v>87</v>
      </c>
      <c r="B42" s="18" t="s">
        <v>88</v>
      </c>
      <c r="D42" s="19">
        <v>243110</v>
      </c>
      <c r="E42" s="20">
        <v>0</v>
      </c>
      <c r="F42" s="20">
        <v>243110</v>
      </c>
      <c r="G42" s="21">
        <v>5.0844485480581181E-2</v>
      </c>
      <c r="I42" s="21">
        <v>5.5760451699430558E-2</v>
      </c>
      <c r="J42" s="19">
        <v>260997</v>
      </c>
      <c r="K42" s="21">
        <v>7.3575747603965347E-2</v>
      </c>
      <c r="L42" s="21">
        <v>6.858409362000617E-2</v>
      </c>
      <c r="M42" s="19">
        <v>260997</v>
      </c>
      <c r="N42" s="21">
        <v>7.3575747603965347E-2</v>
      </c>
      <c r="O42" s="21">
        <v>6.858409362000617E-2</v>
      </c>
      <c r="P42" s="21">
        <v>5.0053955332653777E-2</v>
      </c>
      <c r="R42" s="110"/>
      <c r="S42" s="111"/>
      <c r="U42" s="19">
        <v>610593</v>
      </c>
      <c r="V42" s="19">
        <v>613445</v>
      </c>
      <c r="X42" s="19">
        <v>231347.2672303351</v>
      </c>
      <c r="Y42" s="19">
        <v>231345.69413130826</v>
      </c>
      <c r="Z42" s="19">
        <v>248555.7991325474</v>
      </c>
      <c r="AA42" s="19">
        <v>698936.2674191586</v>
      </c>
    </row>
    <row r="43" spans="1:27" ht="25.5" customHeight="1" x14ac:dyDescent="0.2">
      <c r="A43" s="22" t="s">
        <v>89</v>
      </c>
      <c r="B43" s="22" t="s">
        <v>90</v>
      </c>
      <c r="C43" s="54"/>
      <c r="D43" s="24">
        <v>545917</v>
      </c>
      <c r="E43" s="25">
        <v>0</v>
      </c>
      <c r="F43" s="25">
        <v>545917</v>
      </c>
      <c r="G43" s="26">
        <v>-2.2605883812683358E-2</v>
      </c>
      <c r="H43" s="23"/>
      <c r="I43" s="26">
        <v>-1.9045067000834859E-2</v>
      </c>
      <c r="J43" s="24">
        <v>585706</v>
      </c>
      <c r="K43" s="26">
        <v>7.2884705916833603E-2</v>
      </c>
      <c r="L43" s="26">
        <v>6.8690147150227254E-2</v>
      </c>
      <c r="M43" s="24">
        <v>585706</v>
      </c>
      <c r="N43" s="26">
        <v>7.2884705916833603E-2</v>
      </c>
      <c r="O43" s="26">
        <v>6.8690147150227254E-2</v>
      </c>
      <c r="P43" s="26">
        <v>-2.4250401269845789E-2</v>
      </c>
      <c r="Q43" s="23"/>
      <c r="R43" s="109"/>
      <c r="S43" s="112"/>
      <c r="T43" s="23"/>
      <c r="U43" s="24">
        <v>1583229</v>
      </c>
      <c r="V43" s="24">
        <v>1589444</v>
      </c>
      <c r="W43" s="23"/>
      <c r="X43" s="24">
        <v>558543.36644622847</v>
      </c>
      <c r="Y43" s="24">
        <v>558700.18103361747</v>
      </c>
      <c r="Z43" s="24">
        <v>600262.60913890298</v>
      </c>
      <c r="AA43" s="24">
        <f>SUM(AA38:AA42)</f>
        <v>1687932.0819189544</v>
      </c>
    </row>
    <row r="44" spans="1:27" ht="25.5" customHeight="1" x14ac:dyDescent="0.2">
      <c r="A44" s="22" t="s">
        <v>91</v>
      </c>
      <c r="B44" s="22" t="s">
        <v>92</v>
      </c>
      <c r="C44" s="54"/>
      <c r="D44" s="24">
        <v>2834456</v>
      </c>
      <c r="E44" s="25">
        <v>0</v>
      </c>
      <c r="F44" s="25">
        <v>2834456</v>
      </c>
      <c r="G44" s="26">
        <v>-4.2844334299169673E-2</v>
      </c>
      <c r="H44" s="23"/>
      <c r="I44" s="26">
        <v>-4.0649523655107656E-2</v>
      </c>
      <c r="J44" s="24">
        <v>3036349</v>
      </c>
      <c r="K44" s="26">
        <v>7.1228129842199062E-2</v>
      </c>
      <c r="L44" s="26">
        <v>6.8601332315196606E-2</v>
      </c>
      <c r="M44" s="24">
        <v>3036349</v>
      </c>
      <c r="N44" s="26">
        <v>7.1228129842199062E-2</v>
      </c>
      <c r="O44" s="26">
        <v>6.8601332315196606E-2</v>
      </c>
      <c r="P44" s="26">
        <v>-4.5819521101341687E-2</v>
      </c>
      <c r="Q44" s="23"/>
      <c r="R44" s="109"/>
      <c r="S44" s="112"/>
      <c r="T44" s="23"/>
      <c r="U44" s="24">
        <v>9012919</v>
      </c>
      <c r="V44" s="24">
        <v>9035074</v>
      </c>
      <c r="W44" s="23"/>
      <c r="X44" s="24">
        <v>2961332.3115259507</v>
      </c>
      <c r="Y44" s="24">
        <v>2961820.13591026</v>
      </c>
      <c r="Z44" s="24">
        <v>3182153.7614190541</v>
      </c>
      <c r="AA44" s="24">
        <f>AA43+AA37+AA30+AA20</f>
        <v>8948182.5816263147</v>
      </c>
    </row>
    <row r="45" spans="1:27" x14ac:dyDescent="0.2">
      <c r="A45" s="18" t="s">
        <v>93</v>
      </c>
      <c r="B45" s="18" t="s">
        <v>94</v>
      </c>
      <c r="D45" s="19">
        <v>58022</v>
      </c>
      <c r="E45" s="20">
        <v>0</v>
      </c>
      <c r="F45" s="20">
        <v>58022</v>
      </c>
      <c r="G45" s="21">
        <v>-0.10775897790569233</v>
      </c>
      <c r="I45" s="21">
        <v>-0.10713807685611498</v>
      </c>
      <c r="J45" s="19">
        <v>61979</v>
      </c>
      <c r="K45" s="21">
        <v>6.819826962186748E-2</v>
      </c>
      <c r="L45" s="21">
        <v>6.8587075318876867E-2</v>
      </c>
      <c r="M45" s="19">
        <v>61979</v>
      </c>
      <c r="N45" s="21">
        <v>6.819826962186748E-2</v>
      </c>
      <c r="O45" s="21">
        <v>6.8587075318876867E-2</v>
      </c>
      <c r="P45" s="21">
        <v>-0.1119616116195371</v>
      </c>
      <c r="R45" s="110"/>
      <c r="S45" s="111"/>
      <c r="U45" s="19">
        <v>175124</v>
      </c>
      <c r="V45" s="19">
        <v>175060</v>
      </c>
      <c r="X45" s="19">
        <v>65029.513957796058</v>
      </c>
      <c r="Y45" s="19">
        <v>64960.647526936278</v>
      </c>
      <c r="Z45" s="19">
        <v>69793.154002083858</v>
      </c>
      <c r="AA45" s="19">
        <v>196257.60782838773</v>
      </c>
    </row>
    <row r="46" spans="1:27" x14ac:dyDescent="0.2">
      <c r="A46" s="18" t="s">
        <v>95</v>
      </c>
      <c r="B46" s="18" t="s">
        <v>96</v>
      </c>
      <c r="D46" s="19">
        <v>73296</v>
      </c>
      <c r="E46" s="20">
        <v>0</v>
      </c>
      <c r="F46" s="20">
        <v>73296</v>
      </c>
      <c r="G46" s="21">
        <v>-3.9302784288663295E-2</v>
      </c>
      <c r="I46" s="21">
        <v>-3.7925155149694412E-2</v>
      </c>
      <c r="J46" s="19">
        <v>78193</v>
      </c>
      <c r="K46" s="21">
        <v>6.681128574547035E-2</v>
      </c>
      <c r="L46" s="21">
        <v>6.8586957002751525E-2</v>
      </c>
      <c r="M46" s="19">
        <v>78193</v>
      </c>
      <c r="N46" s="21">
        <v>6.681128574547035E-2</v>
      </c>
      <c r="O46" s="21">
        <v>6.8586957002751525E-2</v>
      </c>
      <c r="P46" s="21">
        <v>-4.312270690463027E-2</v>
      </c>
      <c r="R46" s="110"/>
      <c r="S46" s="111"/>
      <c r="U46" s="19">
        <v>172451</v>
      </c>
      <c r="V46" s="19">
        <v>172165</v>
      </c>
      <c r="X46" s="19">
        <v>76294.589805518335</v>
      </c>
      <c r="Y46" s="19">
        <v>76058.743669641728</v>
      </c>
      <c r="Z46" s="19">
        <v>81716.85185156409</v>
      </c>
      <c r="AA46" s="19">
        <v>229786.9195476663</v>
      </c>
    </row>
    <row r="47" spans="1:27" x14ac:dyDescent="0.2">
      <c r="A47" s="18" t="s">
        <v>97</v>
      </c>
      <c r="B47" s="18" t="s">
        <v>98</v>
      </c>
      <c r="D47" s="19">
        <v>60468</v>
      </c>
      <c r="E47" s="20">
        <v>0</v>
      </c>
      <c r="F47" s="20">
        <v>60468</v>
      </c>
      <c r="G47" s="21">
        <v>-3.0083223580984475E-2</v>
      </c>
      <c r="I47" s="21">
        <v>-2.6101749643136718E-2</v>
      </c>
      <c r="J47" s="19">
        <v>65026</v>
      </c>
      <c r="K47" s="21">
        <v>7.5378712707547812E-2</v>
      </c>
      <c r="L47" s="21">
        <v>6.8589405632375255E-2</v>
      </c>
      <c r="M47" s="19">
        <v>65026</v>
      </c>
      <c r="N47" s="21">
        <v>7.5378712707547812E-2</v>
      </c>
      <c r="O47" s="21">
        <v>6.8589405632375255E-2</v>
      </c>
      <c r="P47" s="21">
        <v>-3.1360957041126958E-2</v>
      </c>
      <c r="R47" s="110"/>
      <c r="S47" s="111"/>
      <c r="U47" s="19">
        <v>187455</v>
      </c>
      <c r="V47" s="19">
        <v>188646</v>
      </c>
      <c r="X47" s="19">
        <v>62343.493246143327</v>
      </c>
      <c r="Y47" s="19">
        <v>62483.103127041679</v>
      </c>
      <c r="Z47" s="19">
        <v>67131.301874191442</v>
      </c>
      <c r="AA47" s="19">
        <v>188772.50791446966</v>
      </c>
    </row>
    <row r="48" spans="1:27" x14ac:dyDescent="0.2">
      <c r="A48" s="18" t="s">
        <v>99</v>
      </c>
      <c r="B48" s="18" t="s">
        <v>100</v>
      </c>
      <c r="D48" s="19">
        <v>127554</v>
      </c>
      <c r="E48" s="20">
        <v>0</v>
      </c>
      <c r="F48" s="20">
        <v>127554</v>
      </c>
      <c r="G48" s="21">
        <v>-7.9115623571565097E-2</v>
      </c>
      <c r="I48" s="21">
        <v>-7.8003418012598802E-2</v>
      </c>
      <c r="J48" s="19">
        <v>136371</v>
      </c>
      <c r="K48" s="21">
        <v>6.9123665271179302E-2</v>
      </c>
      <c r="L48" s="21">
        <v>6.8585527063520946E-2</v>
      </c>
      <c r="M48" s="19">
        <v>136371</v>
      </c>
      <c r="N48" s="21">
        <v>6.9123665271179302E-2</v>
      </c>
      <c r="O48" s="21">
        <v>6.8585527063520946E-2</v>
      </c>
      <c r="P48" s="21">
        <v>-8.298567646428523E-2</v>
      </c>
      <c r="R48" s="110"/>
      <c r="S48" s="111"/>
      <c r="U48" s="19">
        <v>383180</v>
      </c>
      <c r="V48" s="19">
        <v>383373</v>
      </c>
      <c r="X48" s="19">
        <v>138512.50305136724</v>
      </c>
      <c r="Y48" s="19">
        <v>138415.08581798378</v>
      </c>
      <c r="Z48" s="19">
        <v>148711.96283412119</v>
      </c>
      <c r="AA48" s="19">
        <v>418176.46012125077</v>
      </c>
    </row>
    <row r="49" spans="1:27" x14ac:dyDescent="0.2">
      <c r="A49" s="18" t="s">
        <v>101</v>
      </c>
      <c r="B49" s="18" t="s">
        <v>102</v>
      </c>
      <c r="D49" s="19">
        <v>55263</v>
      </c>
      <c r="E49" s="20">
        <v>0</v>
      </c>
      <c r="F49" s="20">
        <v>55263</v>
      </c>
      <c r="G49" s="21">
        <v>-5.142025511178816E-2</v>
      </c>
      <c r="I49" s="21">
        <v>-4.873524945246388E-2</v>
      </c>
      <c r="J49" s="19">
        <v>59277</v>
      </c>
      <c r="K49" s="21">
        <v>7.2634493241409359E-2</v>
      </c>
      <c r="L49" s="21">
        <v>6.8582794552247694E-2</v>
      </c>
      <c r="M49" s="19">
        <v>59277</v>
      </c>
      <c r="N49" s="21">
        <v>7.2634493241409359E-2</v>
      </c>
      <c r="O49" s="21">
        <v>6.8582794552247694E-2</v>
      </c>
      <c r="P49" s="21">
        <v>-5.3878085748715887E-2</v>
      </c>
      <c r="R49" s="110"/>
      <c r="S49" s="111"/>
      <c r="U49" s="19">
        <v>179679</v>
      </c>
      <c r="V49" s="19">
        <v>180360</v>
      </c>
      <c r="X49" s="19">
        <v>58258.675981440683</v>
      </c>
      <c r="Y49" s="19">
        <v>58314.510519170384</v>
      </c>
      <c r="Z49" s="19">
        <v>62652.602277909398</v>
      </c>
      <c r="AA49" s="19">
        <v>176178.45221493737</v>
      </c>
    </row>
    <row r="50" spans="1:27" x14ac:dyDescent="0.2">
      <c r="A50" s="18" t="s">
        <v>103</v>
      </c>
      <c r="B50" s="18" t="s">
        <v>104</v>
      </c>
      <c r="D50" s="19">
        <v>73194</v>
      </c>
      <c r="E50" s="20">
        <v>0</v>
      </c>
      <c r="F50" s="20">
        <v>73194</v>
      </c>
      <c r="G50" s="21">
        <v>-2.2900280608497692E-3</v>
      </c>
      <c r="I50" s="21">
        <v>-1.1636431480319676E-3</v>
      </c>
      <c r="J50" s="19">
        <v>78181</v>
      </c>
      <c r="K50" s="21">
        <v>6.8134000054649313E-2</v>
      </c>
      <c r="L50" s="21">
        <v>6.8591758012608084E-2</v>
      </c>
      <c r="M50" s="19">
        <v>78181</v>
      </c>
      <c r="N50" s="21">
        <v>6.8134000054649313E-2</v>
      </c>
      <c r="O50" s="21">
        <v>6.8591758012608084E-2</v>
      </c>
      <c r="P50" s="21">
        <v>-6.5553333847035988E-3</v>
      </c>
      <c r="R50" s="110"/>
      <c r="S50" s="111"/>
      <c r="U50" s="19">
        <v>209111</v>
      </c>
      <c r="V50" s="19">
        <v>209022</v>
      </c>
      <c r="X50" s="19">
        <v>73362.001040983945</v>
      </c>
      <c r="Y50" s="19">
        <v>73247.879916314356</v>
      </c>
      <c r="Z50" s="19">
        <v>78696.884313009228</v>
      </c>
      <c r="AA50" s="19">
        <v>221294.80290226484</v>
      </c>
    </row>
    <row r="51" spans="1:27" x14ac:dyDescent="0.2">
      <c r="A51" s="18" t="s">
        <v>105</v>
      </c>
      <c r="B51" s="18" t="s">
        <v>106</v>
      </c>
      <c r="D51" s="19">
        <v>106307</v>
      </c>
      <c r="E51" s="20">
        <v>0</v>
      </c>
      <c r="F51" s="20">
        <v>106307</v>
      </c>
      <c r="G51" s="21">
        <v>-4.5605621060318513E-2</v>
      </c>
      <c r="I51" s="21">
        <v>-4.23135432328553E-2</v>
      </c>
      <c r="J51" s="19">
        <v>113835</v>
      </c>
      <c r="K51" s="21">
        <v>7.0813775198246498E-2</v>
      </c>
      <c r="L51" s="21">
        <v>6.8584600808827112E-2</v>
      </c>
      <c r="M51" s="19">
        <v>113835</v>
      </c>
      <c r="N51" s="21">
        <v>7.0813775198246498E-2</v>
      </c>
      <c r="O51" s="21">
        <v>6.8584600808827112E-2</v>
      </c>
      <c r="P51" s="21">
        <v>-4.7489487238256745E-2</v>
      </c>
      <c r="R51" s="110"/>
      <c r="S51" s="111"/>
      <c r="U51" s="19">
        <v>348168</v>
      </c>
      <c r="V51" s="19">
        <v>348894</v>
      </c>
      <c r="X51" s="19">
        <v>111386.86725932476</v>
      </c>
      <c r="Y51" s="19">
        <v>111235.53673051606</v>
      </c>
      <c r="Z51" s="19">
        <v>119510.49198390756</v>
      </c>
      <c r="AA51" s="19">
        <v>336062.23421934911</v>
      </c>
    </row>
    <row r="52" spans="1:27" x14ac:dyDescent="0.2">
      <c r="A52" s="18" t="s">
        <v>107</v>
      </c>
      <c r="B52" s="18" t="s">
        <v>108</v>
      </c>
      <c r="D52" s="19">
        <v>42084</v>
      </c>
      <c r="E52" s="20">
        <v>0</v>
      </c>
      <c r="F52" s="20">
        <v>42084</v>
      </c>
      <c r="G52" s="21">
        <v>1.3417959697666015E-2</v>
      </c>
      <c r="I52" s="21">
        <v>1.6762630459584038E-2</v>
      </c>
      <c r="J52" s="19">
        <v>45049</v>
      </c>
      <c r="K52" s="21">
        <v>7.0454329436365315E-2</v>
      </c>
      <c r="L52" s="21">
        <v>6.8578225952581784E-2</v>
      </c>
      <c r="M52" s="19">
        <v>45049</v>
      </c>
      <c r="N52" s="21">
        <v>7.0454329436365315E-2</v>
      </c>
      <c r="O52" s="21">
        <v>6.8578225952581784E-2</v>
      </c>
      <c r="P52" s="21">
        <v>1.1261368486410683E-2</v>
      </c>
      <c r="R52" s="110"/>
      <c r="S52" s="111"/>
      <c r="U52" s="19">
        <v>114013</v>
      </c>
      <c r="V52" s="19">
        <v>114213</v>
      </c>
      <c r="X52" s="19">
        <v>41526.795136485409</v>
      </c>
      <c r="Y52" s="19">
        <v>41462.860301048182</v>
      </c>
      <c r="Z52" s="19">
        <v>44547.336033835025</v>
      </c>
      <c r="AA52" s="19">
        <v>125266.63582028063</v>
      </c>
    </row>
    <row r="53" spans="1:27" ht="25.5" customHeight="1" x14ac:dyDescent="0.2">
      <c r="A53" s="22" t="s">
        <v>109</v>
      </c>
      <c r="B53" s="22" t="s">
        <v>110</v>
      </c>
      <c r="C53" s="54"/>
      <c r="D53" s="24">
        <v>596188</v>
      </c>
      <c r="E53" s="25">
        <v>0</v>
      </c>
      <c r="F53" s="25">
        <v>596188</v>
      </c>
      <c r="G53" s="26">
        <v>-4.8708690204160798E-2</v>
      </c>
      <c r="H53" s="23"/>
      <c r="I53" s="26">
        <v>-4.6520966580356649E-2</v>
      </c>
      <c r="J53" s="24">
        <v>637911</v>
      </c>
      <c r="K53" s="26">
        <v>6.9982958395673922E-2</v>
      </c>
      <c r="L53" s="26">
        <v>6.8441832297124972E-2</v>
      </c>
      <c r="M53" s="24">
        <v>637911</v>
      </c>
      <c r="N53" s="26">
        <v>6.9982958395673922E-2</v>
      </c>
      <c r="O53" s="26">
        <v>6.8441832297124972E-2</v>
      </c>
      <c r="P53" s="26">
        <v>-5.1800872314455626E-2</v>
      </c>
      <c r="Q53" s="23"/>
      <c r="R53" s="109"/>
      <c r="S53" s="112"/>
      <c r="T53" s="23"/>
      <c r="U53" s="24">
        <v>1769180</v>
      </c>
      <c r="V53" s="24">
        <v>1771732</v>
      </c>
      <c r="W53" s="23"/>
      <c r="X53" s="24">
        <v>626714.43947905977</v>
      </c>
      <c r="Y53" s="24">
        <v>626178.36760865233</v>
      </c>
      <c r="Z53" s="24">
        <v>672760.58517062187</v>
      </c>
      <c r="AA53" s="24">
        <f>SUM(AA45:AA52)</f>
        <v>1891795.6205686063</v>
      </c>
    </row>
    <row r="54" spans="1:27" x14ac:dyDescent="0.2">
      <c r="A54" s="18" t="s">
        <v>111</v>
      </c>
      <c r="B54" s="18" t="s">
        <v>112</v>
      </c>
      <c r="D54" s="19">
        <v>111105</v>
      </c>
      <c r="E54" s="20">
        <v>0</v>
      </c>
      <c r="F54" s="20">
        <v>111105</v>
      </c>
      <c r="G54" s="21">
        <v>2.2157224255126229E-2</v>
      </c>
      <c r="I54" s="21">
        <v>2.6534998197645043E-2</v>
      </c>
      <c r="J54" s="19">
        <v>119099</v>
      </c>
      <c r="K54" s="21">
        <v>7.1949957247648522E-2</v>
      </c>
      <c r="L54" s="21">
        <v>6.8585956644162227E-2</v>
      </c>
      <c r="M54" s="19">
        <v>119099</v>
      </c>
      <c r="N54" s="21">
        <v>7.1949957247648522E-2</v>
      </c>
      <c r="O54" s="21">
        <v>6.8585956644162227E-2</v>
      </c>
      <c r="P54" s="21">
        <v>2.098824852322867E-2</v>
      </c>
      <c r="R54" s="110"/>
      <c r="S54" s="111"/>
      <c r="U54" s="19">
        <v>312849</v>
      </c>
      <c r="V54" s="19">
        <v>313834</v>
      </c>
      <c r="X54" s="19">
        <v>108696.5853819262</v>
      </c>
      <c r="Y54" s="19">
        <v>108573.76348836387</v>
      </c>
      <c r="Z54" s="19">
        <v>116650.70599222511</v>
      </c>
      <c r="AA54" s="19">
        <v>328020.54638257396</v>
      </c>
    </row>
    <row r="55" spans="1:27" x14ac:dyDescent="0.2">
      <c r="A55" s="18" t="s">
        <v>113</v>
      </c>
      <c r="B55" s="18" t="s">
        <v>114</v>
      </c>
      <c r="D55" s="19">
        <v>76437</v>
      </c>
      <c r="E55" s="20">
        <v>0</v>
      </c>
      <c r="F55" s="20">
        <v>76437</v>
      </c>
      <c r="G55" s="21">
        <v>7.2561724393672034E-2</v>
      </c>
      <c r="I55" s="21">
        <v>7.7389955200636962E-2</v>
      </c>
      <c r="J55" s="19">
        <v>81921</v>
      </c>
      <c r="K55" s="21">
        <v>7.1745358923034575E-2</v>
      </c>
      <c r="L55" s="21">
        <v>6.8583876787575715E-2</v>
      </c>
      <c r="M55" s="19">
        <v>81921</v>
      </c>
      <c r="N55" s="21">
        <v>7.1745358923034575E-2</v>
      </c>
      <c r="O55" s="21">
        <v>6.8583876787575715E-2</v>
      </c>
      <c r="P55" s="21">
        <v>7.1566331653179827E-2</v>
      </c>
      <c r="R55" s="110"/>
      <c r="S55" s="111"/>
      <c r="U55" s="19">
        <v>206202</v>
      </c>
      <c r="V55" s="19">
        <v>206812</v>
      </c>
      <c r="X55" s="19">
        <v>71265.828587357493</v>
      </c>
      <c r="Y55" s="19">
        <v>71156.357067793608</v>
      </c>
      <c r="Z55" s="19">
        <v>76449.770378297326</v>
      </c>
      <c r="AA55" s="19">
        <v>214975.94238291899</v>
      </c>
    </row>
    <row r="56" spans="1:27" x14ac:dyDescent="0.2">
      <c r="A56" s="18" t="s">
        <v>115</v>
      </c>
      <c r="B56" s="18" t="s">
        <v>116</v>
      </c>
      <c r="D56" s="19">
        <v>94160</v>
      </c>
      <c r="E56" s="20">
        <v>0</v>
      </c>
      <c r="F56" s="20">
        <v>94160</v>
      </c>
      <c r="G56" s="21">
        <v>4.3240020904209198E-2</v>
      </c>
      <c r="I56" s="21">
        <v>4.7320257611151773E-2</v>
      </c>
      <c r="J56" s="19">
        <v>100948</v>
      </c>
      <c r="K56" s="21">
        <v>7.2090059473236989E-2</v>
      </c>
      <c r="L56" s="21">
        <v>6.8582716206723404E-2</v>
      </c>
      <c r="M56" s="19">
        <v>100948</v>
      </c>
      <c r="N56" s="21">
        <v>7.2090059473236989E-2</v>
      </c>
      <c r="O56" s="21">
        <v>6.8582716206723404E-2</v>
      </c>
      <c r="P56" s="21">
        <v>4.1658038674687869E-2</v>
      </c>
      <c r="R56" s="110"/>
      <c r="S56" s="111"/>
      <c r="U56" s="19">
        <v>236210</v>
      </c>
      <c r="V56" s="19">
        <v>236985</v>
      </c>
      <c r="X56" s="19">
        <v>90257.273602663889</v>
      </c>
      <c r="Y56" s="19">
        <v>90200.733619822713</v>
      </c>
      <c r="Z56" s="19">
        <v>96910.882700465852</v>
      </c>
      <c r="AA56" s="19">
        <v>272512.37292934256</v>
      </c>
    </row>
    <row r="57" spans="1:27" x14ac:dyDescent="0.2">
      <c r="A57" s="18" t="s">
        <v>117</v>
      </c>
      <c r="B57" s="18" t="s">
        <v>118</v>
      </c>
      <c r="D57" s="19">
        <v>292530</v>
      </c>
      <c r="E57" s="20">
        <v>0</v>
      </c>
      <c r="F57" s="20">
        <v>292530</v>
      </c>
      <c r="G57" s="21">
        <v>5.9314887491640933E-2</v>
      </c>
      <c r="I57" s="21">
        <v>6.6159015278816513E-2</v>
      </c>
      <c r="J57" s="19">
        <v>314905</v>
      </c>
      <c r="K57" s="21">
        <v>7.6487881584794692E-2</v>
      </c>
      <c r="L57" s="21">
        <v>6.8583528175662156E-2</v>
      </c>
      <c r="M57" s="19">
        <v>314905</v>
      </c>
      <c r="N57" s="21">
        <v>7.6487881584794692E-2</v>
      </c>
      <c r="O57" s="21">
        <v>6.8583528175662156E-2</v>
      </c>
      <c r="P57" s="21">
        <v>6.0395752469623476E-2</v>
      </c>
      <c r="R57" s="110"/>
      <c r="S57" s="111"/>
      <c r="U57" s="19">
        <v>659284</v>
      </c>
      <c r="V57" s="19">
        <v>664161</v>
      </c>
      <c r="X57" s="19">
        <v>276150.18296654342</v>
      </c>
      <c r="Y57" s="19">
        <v>276407.03818548669</v>
      </c>
      <c r="Z57" s="19">
        <v>296969.31477384514</v>
      </c>
      <c r="AA57" s="19">
        <v>835074.55923556862</v>
      </c>
    </row>
    <row r="58" spans="1:27" x14ac:dyDescent="0.2">
      <c r="A58" s="18" t="s">
        <v>119</v>
      </c>
      <c r="B58" s="18" t="s">
        <v>120</v>
      </c>
      <c r="D58" s="19">
        <v>90962</v>
      </c>
      <c r="E58" s="20">
        <v>0</v>
      </c>
      <c r="F58" s="20">
        <v>90962</v>
      </c>
      <c r="G58" s="21">
        <v>5.4753278946840567E-2</v>
      </c>
      <c r="I58" s="21">
        <v>6.0274367049961475E-2</v>
      </c>
      <c r="J58" s="19">
        <v>97640</v>
      </c>
      <c r="K58" s="21">
        <v>7.3415272311514679E-2</v>
      </c>
      <c r="L58" s="21">
        <v>6.8588677501264517E-2</v>
      </c>
      <c r="M58" s="19">
        <v>97640</v>
      </c>
      <c r="N58" s="21">
        <v>7.3415272311514679E-2</v>
      </c>
      <c r="O58" s="21">
        <v>6.8588677501264517E-2</v>
      </c>
      <c r="P58" s="21">
        <v>5.4547996147118027E-2</v>
      </c>
      <c r="R58" s="110"/>
      <c r="S58" s="111"/>
      <c r="U58" s="19">
        <v>259393</v>
      </c>
      <c r="V58" s="19">
        <v>260565</v>
      </c>
      <c r="X58" s="19">
        <v>86240.073214870252</v>
      </c>
      <c r="Y58" s="19">
        <v>86178.501947679135</v>
      </c>
      <c r="Z58" s="19">
        <v>92589.432018965614</v>
      </c>
      <c r="AA58" s="19">
        <v>260360.49950814323</v>
      </c>
    </row>
    <row r="59" spans="1:27" x14ac:dyDescent="0.2">
      <c r="A59" s="18" t="s">
        <v>121</v>
      </c>
      <c r="B59" s="18" t="s">
        <v>122</v>
      </c>
      <c r="D59" s="19">
        <v>109379</v>
      </c>
      <c r="E59" s="20">
        <v>0</v>
      </c>
      <c r="F59" s="20">
        <v>109379</v>
      </c>
      <c r="G59" s="21">
        <v>2.0927086940876416E-2</v>
      </c>
      <c r="I59" s="21">
        <v>2.8474711824578058E-2</v>
      </c>
      <c r="J59" s="19">
        <v>117790</v>
      </c>
      <c r="K59" s="21">
        <v>7.6897759167664725E-2</v>
      </c>
      <c r="L59" s="21">
        <v>6.8581961066820796E-2</v>
      </c>
      <c r="M59" s="19">
        <v>117790</v>
      </c>
      <c r="N59" s="21">
        <v>7.6897759167664725E-2</v>
      </c>
      <c r="O59" s="21">
        <v>6.8581961066820796E-2</v>
      </c>
      <c r="P59" s="21">
        <v>2.2913656340192379E-2</v>
      </c>
      <c r="R59" s="110"/>
      <c r="S59" s="111"/>
      <c r="U59" s="19">
        <v>280452</v>
      </c>
      <c r="V59" s="19">
        <v>282634</v>
      </c>
      <c r="X59" s="19">
        <v>107136.93602522108</v>
      </c>
      <c r="Y59" s="19">
        <v>107178.32500759861</v>
      </c>
      <c r="Z59" s="19">
        <v>115151.45904047483</v>
      </c>
      <c r="AA59" s="19">
        <v>323804.67987673118</v>
      </c>
    </row>
    <row r="60" spans="1:27" x14ac:dyDescent="0.2">
      <c r="A60" s="18" t="s">
        <v>123</v>
      </c>
      <c r="B60" s="18" t="s">
        <v>124</v>
      </c>
      <c r="D60" s="19">
        <v>111408</v>
      </c>
      <c r="E60" s="20">
        <v>0</v>
      </c>
      <c r="F60" s="20">
        <v>111408</v>
      </c>
      <c r="G60" s="21">
        <v>0.11068323104768596</v>
      </c>
      <c r="I60" s="21">
        <v>0.11700438518302203</v>
      </c>
      <c r="J60" s="19">
        <v>119623</v>
      </c>
      <c r="K60" s="21">
        <v>7.3737972138446128E-2</v>
      </c>
      <c r="L60" s="21">
        <v>6.8588937091223379E-2</v>
      </c>
      <c r="M60" s="19">
        <v>119623</v>
      </c>
      <c r="N60" s="21">
        <v>7.3737972138446128E-2</v>
      </c>
      <c r="O60" s="21">
        <v>6.8588937091223379E-2</v>
      </c>
      <c r="P60" s="21">
        <v>0.11097189448507727</v>
      </c>
      <c r="R60" s="110"/>
      <c r="S60" s="111"/>
      <c r="U60" s="19">
        <v>316512</v>
      </c>
      <c r="V60" s="19">
        <v>318037</v>
      </c>
      <c r="X60" s="19">
        <v>100305.82697724804</v>
      </c>
      <c r="Y60" s="19">
        <v>100218.78609021826</v>
      </c>
      <c r="Z60" s="19">
        <v>107674.19103382798</v>
      </c>
      <c r="AA60" s="19">
        <v>302778.68165300234</v>
      </c>
    </row>
    <row r="61" spans="1:27" x14ac:dyDescent="0.2">
      <c r="A61" s="18" t="s">
        <v>125</v>
      </c>
      <c r="B61" s="18" t="s">
        <v>126</v>
      </c>
      <c r="D61" s="19">
        <v>89562</v>
      </c>
      <c r="E61" s="20">
        <v>0</v>
      </c>
      <c r="F61" s="20">
        <v>89562</v>
      </c>
      <c r="G61" s="21">
        <v>4.5313406111866072E-2</v>
      </c>
      <c r="I61" s="21">
        <v>4.8759149256577983E-2</v>
      </c>
      <c r="J61" s="19">
        <v>95949</v>
      </c>
      <c r="K61" s="21">
        <v>7.1313726803778454E-2</v>
      </c>
      <c r="L61" s="21">
        <v>6.8581117033883254E-2</v>
      </c>
      <c r="M61" s="19">
        <v>95949</v>
      </c>
      <c r="N61" s="21">
        <v>7.1313726803778454E-2</v>
      </c>
      <c r="O61" s="21">
        <v>6.8581117033883254E-2</v>
      </c>
      <c r="P61" s="21">
        <v>4.3087590093806361E-2</v>
      </c>
      <c r="R61" s="110"/>
      <c r="S61" s="111"/>
      <c r="U61" s="19">
        <v>249880</v>
      </c>
      <c r="V61" s="19">
        <v>250519</v>
      </c>
      <c r="X61" s="19">
        <v>85679.566985688652</v>
      </c>
      <c r="Y61" s="19">
        <v>85616.445750428698</v>
      </c>
      <c r="Z61" s="19">
        <v>91985.563735228759</v>
      </c>
      <c r="AA61" s="19">
        <v>258662.42830754831</v>
      </c>
    </row>
    <row r="62" spans="1:27" x14ac:dyDescent="0.2">
      <c r="A62" s="18" t="s">
        <v>127</v>
      </c>
      <c r="B62" s="18" t="s">
        <v>128</v>
      </c>
      <c r="D62" s="19">
        <v>90680</v>
      </c>
      <c r="E62" s="20">
        <v>0</v>
      </c>
      <c r="F62" s="20">
        <v>90680</v>
      </c>
      <c r="G62" s="21">
        <v>0.14140994857145928</v>
      </c>
      <c r="I62" s="21">
        <v>0.14809981601308686</v>
      </c>
      <c r="J62" s="19">
        <v>97494</v>
      </c>
      <c r="K62" s="21">
        <v>7.5143361270401332E-2</v>
      </c>
      <c r="L62" s="21">
        <v>6.8585319460574556E-2</v>
      </c>
      <c r="M62" s="19">
        <v>97494</v>
      </c>
      <c r="N62" s="21">
        <v>7.5143361270401332E-2</v>
      </c>
      <c r="O62" s="21">
        <v>6.8585319460574556E-2</v>
      </c>
      <c r="P62" s="21">
        <v>0.14189552560216145</v>
      </c>
      <c r="R62" s="110"/>
      <c r="S62" s="111"/>
      <c r="U62" s="19">
        <v>246695</v>
      </c>
      <c r="V62" s="19">
        <v>248209</v>
      </c>
      <c r="X62" s="19">
        <v>79445.601568035461</v>
      </c>
      <c r="Y62" s="19">
        <v>79467.40625998663</v>
      </c>
      <c r="Z62" s="19">
        <v>85379.089254761726</v>
      </c>
      <c r="AA62" s="19">
        <v>240085.09223133314</v>
      </c>
    </row>
    <row r="63" spans="1:27" x14ac:dyDescent="0.2">
      <c r="A63" s="18" t="s">
        <v>129</v>
      </c>
      <c r="B63" s="18" t="s">
        <v>130</v>
      </c>
      <c r="D63" s="19">
        <v>114962</v>
      </c>
      <c r="E63" s="20">
        <v>0</v>
      </c>
      <c r="F63" s="20">
        <v>114962</v>
      </c>
      <c r="G63" s="21">
        <v>2.4721658108670663E-2</v>
      </c>
      <c r="I63" s="21">
        <v>2.7673386901457819E-2</v>
      </c>
      <c r="J63" s="19">
        <v>123092</v>
      </c>
      <c r="K63" s="21">
        <v>7.0719020197978377E-2</v>
      </c>
      <c r="L63" s="21">
        <v>6.858395883106172E-2</v>
      </c>
      <c r="M63" s="19">
        <v>123092</v>
      </c>
      <c r="N63" s="21">
        <v>7.0719020197978377E-2</v>
      </c>
      <c r="O63" s="21">
        <v>6.858395883106172E-2</v>
      </c>
      <c r="P63" s="21">
        <v>2.2118575148354136E-2</v>
      </c>
      <c r="R63" s="110"/>
      <c r="S63" s="111"/>
      <c r="U63" s="19">
        <v>330294</v>
      </c>
      <c r="V63" s="19">
        <v>330954</v>
      </c>
      <c r="X63" s="19">
        <v>112188.51391526693</v>
      </c>
      <c r="Y63" s="19">
        <v>112089.79315618695</v>
      </c>
      <c r="Z63" s="19">
        <v>120428.29764847388</v>
      </c>
      <c r="AA63" s="19">
        <v>338643.09400072182</v>
      </c>
    </row>
    <row r="64" spans="1:27" ht="25.5" customHeight="1" x14ac:dyDescent="0.2">
      <c r="A64" s="22" t="s">
        <v>131</v>
      </c>
      <c r="B64" s="22" t="s">
        <v>132</v>
      </c>
      <c r="C64" s="54"/>
      <c r="D64" s="24">
        <v>1181185</v>
      </c>
      <c r="E64" s="25">
        <v>0</v>
      </c>
      <c r="F64" s="25">
        <v>1181185</v>
      </c>
      <c r="G64" s="26">
        <v>5.7115205353056142E-2</v>
      </c>
      <c r="H64" s="23"/>
      <c r="I64" s="26">
        <v>6.2478724502893712E-2</v>
      </c>
      <c r="J64" s="24">
        <v>1268461</v>
      </c>
      <c r="K64" s="26">
        <v>7.3888510267231533E-2</v>
      </c>
      <c r="L64" s="26">
        <v>6.8734478313992042E-2</v>
      </c>
      <c r="M64" s="24">
        <v>1268461</v>
      </c>
      <c r="N64" s="26">
        <v>7.3888510267231533E-2</v>
      </c>
      <c r="O64" s="26">
        <v>6.8734478313992042E-2</v>
      </c>
      <c r="P64" s="26">
        <v>5.6884632432656845E-2</v>
      </c>
      <c r="Q64" s="23"/>
      <c r="R64" s="109"/>
      <c r="S64" s="112"/>
      <c r="T64" s="23"/>
      <c r="U64" s="24">
        <v>3097770</v>
      </c>
      <c r="V64" s="24">
        <v>3112710</v>
      </c>
      <c r="W64" s="23"/>
      <c r="X64" s="24">
        <v>1117366.3892248215</v>
      </c>
      <c r="Y64" s="24">
        <v>1117087.1505735652</v>
      </c>
      <c r="Z64" s="24">
        <v>1200188.7065765662</v>
      </c>
      <c r="AA64" s="24">
        <f>SUM(AA54:AA63)</f>
        <v>3374917.8965078839</v>
      </c>
    </row>
    <row r="65" spans="1:27" x14ac:dyDescent="0.2">
      <c r="A65" s="18" t="s">
        <v>133</v>
      </c>
      <c r="B65" s="18" t="s">
        <v>134</v>
      </c>
      <c r="D65" s="19">
        <v>68506</v>
      </c>
      <c r="E65" s="20">
        <v>0</v>
      </c>
      <c r="F65" s="20">
        <v>68506</v>
      </c>
      <c r="G65" s="21">
        <v>5.2247895668892985E-2</v>
      </c>
      <c r="I65" s="21">
        <v>5.5632925654868881E-2</v>
      </c>
      <c r="J65" s="19">
        <v>73446</v>
      </c>
      <c r="K65" s="21">
        <v>7.2110472075438636E-2</v>
      </c>
      <c r="L65" s="21">
        <v>6.8580582325648232E-2</v>
      </c>
      <c r="M65" s="19">
        <v>73446</v>
      </c>
      <c r="N65" s="21">
        <v>7.2110472075438636E-2</v>
      </c>
      <c r="O65" s="21">
        <v>6.8580582325648232E-2</v>
      </c>
      <c r="P65" s="21">
        <v>4.9923668590974302E-2</v>
      </c>
      <c r="R65" s="110"/>
      <c r="S65" s="111"/>
      <c r="U65" s="19">
        <v>210672</v>
      </c>
      <c r="V65" s="19">
        <v>211368</v>
      </c>
      <c r="X65" s="19">
        <v>65104.430507273297</v>
      </c>
      <c r="Y65" s="19">
        <v>65110.037064386786</v>
      </c>
      <c r="Z65" s="19">
        <v>69953.656820182456</v>
      </c>
      <c r="AA65" s="19">
        <v>196708.94004829007</v>
      </c>
    </row>
    <row r="66" spans="1:27" x14ac:dyDescent="0.2">
      <c r="A66" s="18" t="s">
        <v>135</v>
      </c>
      <c r="B66" s="18" t="s">
        <v>136</v>
      </c>
      <c r="D66" s="19">
        <v>45340</v>
      </c>
      <c r="E66" s="20">
        <v>0</v>
      </c>
      <c r="F66" s="20">
        <v>45340</v>
      </c>
      <c r="G66" s="21">
        <v>6.6214249791607394E-3</v>
      </c>
      <c r="I66" s="21">
        <v>8.3189193182751087E-3</v>
      </c>
      <c r="J66" s="19">
        <v>48524</v>
      </c>
      <c r="K66" s="21">
        <v>7.0224966916629938E-2</v>
      </c>
      <c r="L66" s="21">
        <v>6.8581774011420515E-2</v>
      </c>
      <c r="M66" s="19">
        <v>48524</v>
      </c>
      <c r="N66" s="21">
        <v>7.0224966916629938E-2</v>
      </c>
      <c r="O66" s="21">
        <v>6.8581774011420515E-2</v>
      </c>
      <c r="P66" s="21">
        <v>2.8666724690644685E-3</v>
      </c>
      <c r="R66" s="110"/>
      <c r="S66" s="111"/>
      <c r="U66" s="19">
        <v>132053</v>
      </c>
      <c r="V66" s="19">
        <v>132256</v>
      </c>
      <c r="X66" s="19">
        <v>45041.759369406071</v>
      </c>
      <c r="Y66" s="19">
        <v>45035.077613643269</v>
      </c>
      <c r="Z66" s="19">
        <v>48385.295206324474</v>
      </c>
      <c r="AA66" s="19">
        <v>136058.93625297505</v>
      </c>
    </row>
    <row r="67" spans="1:27" x14ac:dyDescent="0.2">
      <c r="A67" s="18" t="s">
        <v>137</v>
      </c>
      <c r="B67" s="18" t="s">
        <v>138</v>
      </c>
      <c r="D67" s="19">
        <v>64565</v>
      </c>
      <c r="E67" s="20">
        <v>0</v>
      </c>
      <c r="F67" s="20">
        <v>64565</v>
      </c>
      <c r="G67" s="21">
        <v>-1.4066207206609893E-2</v>
      </c>
      <c r="I67" s="21">
        <v>-1.0780996217453764E-2</v>
      </c>
      <c r="J67" s="19">
        <v>69198</v>
      </c>
      <c r="K67" s="21">
        <v>7.1757143963447678E-2</v>
      </c>
      <c r="L67" s="21">
        <v>6.8587079466866374E-2</v>
      </c>
      <c r="M67" s="19">
        <v>69198</v>
      </c>
      <c r="N67" s="21">
        <v>7.1757143963447678E-2</v>
      </c>
      <c r="O67" s="21">
        <v>6.8587079466866374E-2</v>
      </c>
      <c r="P67" s="21">
        <v>-1.6125079910261353E-2</v>
      </c>
      <c r="R67" s="110"/>
      <c r="S67" s="111"/>
      <c r="U67" s="19">
        <v>166637</v>
      </c>
      <c r="V67" s="19">
        <v>167131</v>
      </c>
      <c r="X67" s="19">
        <v>65486.141637433546</v>
      </c>
      <c r="Y67" s="19">
        <v>65462.286837279287</v>
      </c>
      <c r="Z67" s="19">
        <v>70332.110908659495</v>
      </c>
      <c r="AA67" s="19">
        <v>197773.14892578486</v>
      </c>
    </row>
    <row r="68" spans="1:27" x14ac:dyDescent="0.2">
      <c r="A68" s="18" t="s">
        <v>139</v>
      </c>
      <c r="B68" s="18" t="s">
        <v>140</v>
      </c>
      <c r="D68" s="19">
        <v>229273</v>
      </c>
      <c r="E68" s="20">
        <v>0</v>
      </c>
      <c r="F68" s="20">
        <v>229273</v>
      </c>
      <c r="G68" s="21">
        <v>2.8256907228247696E-2</v>
      </c>
      <c r="I68" s="21">
        <v>3.3656509561155401E-2</v>
      </c>
      <c r="J68" s="19">
        <v>246369</v>
      </c>
      <c r="K68" s="21">
        <v>7.4566128589061975E-2</v>
      </c>
      <c r="L68" s="21">
        <v>6.8586753780039089E-2</v>
      </c>
      <c r="M68" s="19">
        <v>246369</v>
      </c>
      <c r="N68" s="21">
        <v>7.4566128589061975E-2</v>
      </c>
      <c r="O68" s="21">
        <v>6.8586753780039089E-2</v>
      </c>
      <c r="P68" s="21">
        <v>2.8072046630169378E-2</v>
      </c>
      <c r="R68" s="110"/>
      <c r="S68" s="111"/>
      <c r="U68" s="19">
        <v>543229</v>
      </c>
      <c r="V68" s="19">
        <v>546269</v>
      </c>
      <c r="X68" s="19">
        <v>222972.48711708101</v>
      </c>
      <c r="Y68" s="19">
        <v>223048.87154072945</v>
      </c>
      <c r="Z68" s="19">
        <v>239641.76519296691</v>
      </c>
      <c r="AA68" s="19">
        <v>673870.09865093115</v>
      </c>
    </row>
    <row r="69" spans="1:27" x14ac:dyDescent="0.2">
      <c r="A69" s="18" t="s">
        <v>141</v>
      </c>
      <c r="B69" s="18" t="s">
        <v>142</v>
      </c>
      <c r="D69" s="19">
        <v>57416</v>
      </c>
      <c r="E69" s="20">
        <v>0</v>
      </c>
      <c r="F69" s="20">
        <v>57416</v>
      </c>
      <c r="G69" s="21">
        <v>5.0591844696380672E-2</v>
      </c>
      <c r="I69" s="21">
        <v>5.3543817435057983E-2</v>
      </c>
      <c r="J69" s="19">
        <v>61490</v>
      </c>
      <c r="K69" s="21">
        <v>7.0955831127211821E-2</v>
      </c>
      <c r="L69" s="21">
        <v>6.8585757945811565E-2</v>
      </c>
      <c r="M69" s="19">
        <v>61490</v>
      </c>
      <c r="N69" s="21">
        <v>7.0955831127211821E-2</v>
      </c>
      <c r="O69" s="21">
        <v>6.8585757945811565E-2</v>
      </c>
      <c r="P69" s="21">
        <v>4.7850934241044918E-2</v>
      </c>
      <c r="R69" s="110"/>
      <c r="S69" s="111"/>
      <c r="U69" s="19">
        <v>187152</v>
      </c>
      <c r="V69" s="19">
        <v>187567</v>
      </c>
      <c r="X69" s="19">
        <v>54651.100034564923</v>
      </c>
      <c r="Y69" s="19">
        <v>54618.844558317076</v>
      </c>
      <c r="Z69" s="19">
        <v>58682.010952766876</v>
      </c>
      <c r="AA69" s="19">
        <v>165013.19157757811</v>
      </c>
    </row>
    <row r="70" spans="1:27" x14ac:dyDescent="0.2">
      <c r="A70" s="18" t="s">
        <v>143</v>
      </c>
      <c r="B70" s="18" t="s">
        <v>144</v>
      </c>
      <c r="D70" s="19">
        <v>63052</v>
      </c>
      <c r="E70" s="20">
        <v>0</v>
      </c>
      <c r="F70" s="20">
        <v>63052</v>
      </c>
      <c r="G70" s="21">
        <v>5.6825714311428133E-3</v>
      </c>
      <c r="I70" s="21">
        <v>7.7877516284097226E-3</v>
      </c>
      <c r="J70" s="19">
        <v>67424</v>
      </c>
      <c r="K70" s="21">
        <v>6.9339592717122311E-2</v>
      </c>
      <c r="L70" s="21">
        <v>6.8580377120371905E-2</v>
      </c>
      <c r="M70" s="19">
        <v>67424</v>
      </c>
      <c r="N70" s="21">
        <v>6.9339592717122311E-2</v>
      </c>
      <c r="O70" s="21">
        <v>6.8580377120371905E-2</v>
      </c>
      <c r="P70" s="21">
        <v>2.3370666481206115E-3</v>
      </c>
      <c r="R70" s="110"/>
      <c r="S70" s="111"/>
      <c r="U70" s="19">
        <v>155439</v>
      </c>
      <c r="V70" s="19">
        <v>155549</v>
      </c>
      <c r="X70" s="19">
        <v>62695.727052596187</v>
      </c>
      <c r="Y70" s="19">
        <v>62609.212812001475</v>
      </c>
      <c r="Z70" s="19">
        <v>67266.793021503414</v>
      </c>
      <c r="AA70" s="19">
        <v>189153.50758175191</v>
      </c>
    </row>
    <row r="71" spans="1:27" x14ac:dyDescent="0.2">
      <c r="A71" s="18" t="s">
        <v>145</v>
      </c>
      <c r="B71" s="18" t="s">
        <v>146</v>
      </c>
      <c r="D71" s="19">
        <v>44323</v>
      </c>
      <c r="E71" s="20">
        <v>0</v>
      </c>
      <c r="F71" s="20">
        <v>44323</v>
      </c>
      <c r="G71" s="21">
        <v>-2.0947873251842331E-2</v>
      </c>
      <c r="I71" s="21">
        <v>-1.8458687565327092E-2</v>
      </c>
      <c r="J71" s="19">
        <v>47476</v>
      </c>
      <c r="K71" s="21">
        <v>7.1136881528777396E-2</v>
      </c>
      <c r="L71" s="21">
        <v>6.8591727556879034E-2</v>
      </c>
      <c r="M71" s="19">
        <v>47476</v>
      </c>
      <c r="N71" s="21">
        <v>7.1136881528777396E-2</v>
      </c>
      <c r="O71" s="21">
        <v>6.8591727556879034E-2</v>
      </c>
      <c r="P71" s="21">
        <v>-2.3757047468004888E-2</v>
      </c>
      <c r="R71" s="110"/>
      <c r="S71" s="111"/>
      <c r="U71" s="19">
        <v>125805</v>
      </c>
      <c r="V71" s="19">
        <v>126105</v>
      </c>
      <c r="X71" s="19">
        <v>45271.338255722148</v>
      </c>
      <c r="Y71" s="19">
        <v>45264.083355483235</v>
      </c>
      <c r="Z71" s="19">
        <v>48631.336981092354</v>
      </c>
      <c r="AA71" s="19">
        <v>136750.80311058048</v>
      </c>
    </row>
    <row r="72" spans="1:27" x14ac:dyDescent="0.2">
      <c r="A72" s="18" t="s">
        <v>147</v>
      </c>
      <c r="B72" s="18" t="s">
        <v>148</v>
      </c>
      <c r="D72" s="19">
        <v>66546</v>
      </c>
      <c r="E72" s="20">
        <v>0</v>
      </c>
      <c r="F72" s="20">
        <v>66546</v>
      </c>
      <c r="G72" s="21">
        <v>9.1878845776749429E-3</v>
      </c>
      <c r="I72" s="21">
        <v>1.2974778917137941E-2</v>
      </c>
      <c r="J72" s="19">
        <v>71314</v>
      </c>
      <c r="K72" s="21">
        <v>7.1649685931536089E-2</v>
      </c>
      <c r="L72" s="21">
        <v>6.8587342256388739E-2</v>
      </c>
      <c r="M72" s="19">
        <v>71314</v>
      </c>
      <c r="N72" s="21">
        <v>7.1649685931536089E-2</v>
      </c>
      <c r="O72" s="21">
        <v>6.8587342256388739E-2</v>
      </c>
      <c r="P72" s="21">
        <v>7.5026065465129133E-3</v>
      </c>
      <c r="R72" s="110"/>
      <c r="S72" s="111"/>
      <c r="U72" s="19">
        <v>199264</v>
      </c>
      <c r="V72" s="19">
        <v>199835</v>
      </c>
      <c r="X72" s="19">
        <v>65940.149517201324</v>
      </c>
      <c r="Y72" s="19">
        <v>65881.903526399488</v>
      </c>
      <c r="Z72" s="19">
        <v>70782.943425276069</v>
      </c>
      <c r="AA72" s="19">
        <v>199040.88517452608</v>
      </c>
    </row>
    <row r="73" spans="1:27" x14ac:dyDescent="0.2">
      <c r="A73" s="18" t="s">
        <v>149</v>
      </c>
      <c r="B73" s="18" t="s">
        <v>150</v>
      </c>
      <c r="D73" s="19">
        <v>28387</v>
      </c>
      <c r="E73" s="20">
        <v>0</v>
      </c>
      <c r="F73" s="20">
        <v>28387</v>
      </c>
      <c r="G73" s="21">
        <v>-5.798143319677207E-3</v>
      </c>
      <c r="I73" s="21">
        <v>-1.8370602848152284E-3</v>
      </c>
      <c r="J73" s="19">
        <v>30408</v>
      </c>
      <c r="K73" s="21">
        <v>7.1194560890548431E-2</v>
      </c>
      <c r="L73" s="21">
        <v>6.8588030013706502E-2</v>
      </c>
      <c r="M73" s="19">
        <v>30408</v>
      </c>
      <c r="N73" s="21">
        <v>7.1194560890548431E-2</v>
      </c>
      <c r="O73" s="21">
        <v>6.8588030013706502E-2</v>
      </c>
      <c r="P73" s="21">
        <v>-7.2285789313155657E-3</v>
      </c>
      <c r="R73" s="110"/>
      <c r="S73" s="111"/>
      <c r="U73" s="19">
        <v>107859</v>
      </c>
      <c r="V73" s="19">
        <v>108122</v>
      </c>
      <c r="X73" s="19">
        <v>28552.551787405886</v>
      </c>
      <c r="Y73" s="19">
        <v>28508.614436048258</v>
      </c>
      <c r="Z73" s="19">
        <v>30629.407086745938</v>
      </c>
      <c r="AA73" s="19">
        <v>86129.567433893913</v>
      </c>
    </row>
    <row r="74" spans="1:27" x14ac:dyDescent="0.2">
      <c r="A74" s="18" t="s">
        <v>151</v>
      </c>
      <c r="B74" s="18" t="s">
        <v>152</v>
      </c>
      <c r="D74" s="19">
        <v>68400</v>
      </c>
      <c r="E74" s="20">
        <v>0</v>
      </c>
      <c r="F74" s="20">
        <v>68400</v>
      </c>
      <c r="G74" s="21">
        <v>3.8699466507857494E-2</v>
      </c>
      <c r="I74" s="21">
        <v>4.2196771800231403E-2</v>
      </c>
      <c r="J74" s="19">
        <v>73432</v>
      </c>
      <c r="K74" s="21">
        <v>7.3567251461988281E-2</v>
      </c>
      <c r="L74" s="21">
        <v>6.8585291626359846E-2</v>
      </c>
      <c r="M74" s="19">
        <v>73432</v>
      </c>
      <c r="N74" s="21">
        <v>7.3567251461988281E-2</v>
      </c>
      <c r="O74" s="21">
        <v>6.8585291626359846E-2</v>
      </c>
      <c r="P74" s="21">
        <v>3.656475065863618E-2</v>
      </c>
      <c r="R74" s="110"/>
      <c r="S74" s="111"/>
      <c r="U74" s="19">
        <v>221422</v>
      </c>
      <c r="V74" s="19">
        <v>222454</v>
      </c>
      <c r="X74" s="19">
        <v>65851.579023105791</v>
      </c>
      <c r="Y74" s="19">
        <v>65936.583603699022</v>
      </c>
      <c r="Z74" s="19">
        <v>70841.691224152761</v>
      </c>
      <c r="AA74" s="19">
        <v>199206.08336104706</v>
      </c>
    </row>
    <row r="75" spans="1:27" x14ac:dyDescent="0.2">
      <c r="A75" s="18" t="s">
        <v>153</v>
      </c>
      <c r="B75" s="18" t="s">
        <v>154</v>
      </c>
      <c r="D75" s="19">
        <v>84125</v>
      </c>
      <c r="E75" s="20">
        <v>0</v>
      </c>
      <c r="F75" s="20">
        <v>84125</v>
      </c>
      <c r="G75" s="21">
        <v>2.6792654898259993E-2</v>
      </c>
      <c r="I75" s="21">
        <v>2.9694826329014878E-2</v>
      </c>
      <c r="J75" s="19">
        <v>90156</v>
      </c>
      <c r="K75" s="21">
        <v>7.1690936106983738E-2</v>
      </c>
      <c r="L75" s="21">
        <v>6.8579017714152757E-2</v>
      </c>
      <c r="M75" s="19">
        <v>90156</v>
      </c>
      <c r="N75" s="21">
        <v>7.1690936106983738E-2</v>
      </c>
      <c r="O75" s="21">
        <v>6.8579017714152757E-2</v>
      </c>
      <c r="P75" s="21">
        <v>2.4124352671209603E-2</v>
      </c>
      <c r="R75" s="110"/>
      <c r="S75" s="111"/>
      <c r="U75" s="19">
        <v>266358</v>
      </c>
      <c r="V75" s="19">
        <v>267133</v>
      </c>
      <c r="X75" s="19">
        <v>81929.880973228763</v>
      </c>
      <c r="Y75" s="19">
        <v>81936.887387014518</v>
      </c>
      <c r="Z75" s="19">
        <v>88032.278272504045</v>
      </c>
      <c r="AA75" s="19">
        <v>247545.83157151414</v>
      </c>
    </row>
    <row r="76" spans="1:27" x14ac:dyDescent="0.2">
      <c r="A76" s="18" t="s">
        <v>155</v>
      </c>
      <c r="B76" s="18" t="s">
        <v>156</v>
      </c>
      <c r="D76" s="19">
        <v>118109</v>
      </c>
      <c r="E76" s="20">
        <v>0</v>
      </c>
      <c r="F76" s="20">
        <v>118109</v>
      </c>
      <c r="G76" s="21">
        <v>-5.6421053370697694E-3</v>
      </c>
      <c r="I76" s="21">
        <v>-3.4864195916052276E-3</v>
      </c>
      <c r="J76" s="19">
        <v>126366</v>
      </c>
      <c r="K76" s="21">
        <v>6.9909998391316508E-2</v>
      </c>
      <c r="L76" s="21">
        <v>6.8581026872265083E-2</v>
      </c>
      <c r="M76" s="19">
        <v>126366</v>
      </c>
      <c r="N76" s="21">
        <v>6.9909998391316508E-2</v>
      </c>
      <c r="O76" s="21">
        <v>6.8581026872265083E-2</v>
      </c>
      <c r="P76" s="21">
        <v>-8.8755248361750416E-3</v>
      </c>
      <c r="R76" s="110"/>
      <c r="S76" s="111"/>
      <c r="U76" s="19">
        <v>337632</v>
      </c>
      <c r="V76" s="19">
        <v>338052</v>
      </c>
      <c r="X76" s="19">
        <v>118779.164558287</v>
      </c>
      <c r="Y76" s="19">
        <v>118669.6217480367</v>
      </c>
      <c r="Z76" s="19">
        <v>127497.60818802574</v>
      </c>
      <c r="AA76" s="19">
        <v>358521.92015961744</v>
      </c>
    </row>
    <row r="77" spans="1:27" ht="25.5" customHeight="1" x14ac:dyDescent="0.2">
      <c r="A77" s="22" t="s">
        <v>157</v>
      </c>
      <c r="B77" s="22" t="s">
        <v>158</v>
      </c>
      <c r="C77" s="54"/>
      <c r="D77" s="24">
        <v>938042</v>
      </c>
      <c r="E77" s="25">
        <v>0</v>
      </c>
      <c r="F77" s="25">
        <v>938042</v>
      </c>
      <c r="G77" s="26">
        <v>1.7094324118054782E-2</v>
      </c>
      <c r="H77" s="23"/>
      <c r="I77" s="26">
        <v>2.0498445769903562E-2</v>
      </c>
      <c r="J77" s="24">
        <v>1005603</v>
      </c>
      <c r="K77" s="26">
        <v>7.2023427522434957E-2</v>
      </c>
      <c r="L77" s="26">
        <v>6.867255668262251E-2</v>
      </c>
      <c r="M77" s="24">
        <v>1005603</v>
      </c>
      <c r="N77" s="26">
        <v>7.2023427522434957E-2</v>
      </c>
      <c r="O77" s="26">
        <v>6.867255668262251E-2</v>
      </c>
      <c r="P77" s="26">
        <v>1.5066569898599225E-2</v>
      </c>
      <c r="Q77" s="23"/>
      <c r="R77" s="109"/>
      <c r="S77" s="112"/>
      <c r="T77" s="23"/>
      <c r="U77" s="24">
        <v>2653521</v>
      </c>
      <c r="V77" s="24">
        <v>2661841</v>
      </c>
      <c r="W77" s="23"/>
      <c r="X77" s="24">
        <v>922276.30983330589</v>
      </c>
      <c r="Y77" s="24">
        <v>922082.02448303858</v>
      </c>
      <c r="Z77" s="24">
        <v>990676.8972802005</v>
      </c>
      <c r="AA77" s="24">
        <f>SUM(AA65:AA76)</f>
        <v>2785772.9138484905</v>
      </c>
    </row>
    <row r="78" spans="1:27" ht="25.5" customHeight="1" x14ac:dyDescent="0.2">
      <c r="A78" s="22" t="s">
        <v>159</v>
      </c>
      <c r="B78" s="22" t="s">
        <v>160</v>
      </c>
      <c r="C78" s="54"/>
      <c r="D78" s="24">
        <v>2715415</v>
      </c>
      <c r="E78" s="25">
        <v>0</v>
      </c>
      <c r="F78" s="25">
        <v>2715415</v>
      </c>
      <c r="G78" s="26">
        <v>1.8398833657267355E-2</v>
      </c>
      <c r="H78" s="23"/>
      <c r="I78" s="26">
        <v>2.2281195849418456E-2</v>
      </c>
      <c r="J78" s="24">
        <v>2911975</v>
      </c>
      <c r="K78" s="26">
        <v>7.2386725417661779E-2</v>
      </c>
      <c r="L78" s="26">
        <v>6.8718737485412795E-2</v>
      </c>
      <c r="M78" s="24">
        <v>2911975</v>
      </c>
      <c r="N78" s="26">
        <v>7.2386725417661779E-2</v>
      </c>
      <c r="O78" s="26">
        <v>6.8718737485412795E-2</v>
      </c>
      <c r="P78" s="26">
        <v>1.6883771756897037E-2</v>
      </c>
      <c r="Q78" s="23"/>
      <c r="R78" s="109"/>
      <c r="S78" s="112"/>
      <c r="T78" s="23"/>
      <c r="U78" s="24">
        <v>7520472</v>
      </c>
      <c r="V78" s="24">
        <v>7546283</v>
      </c>
      <c r="W78" s="23"/>
      <c r="X78" s="24">
        <v>2666357.1385371867</v>
      </c>
      <c r="Y78" s="24">
        <v>2665347.5426652557</v>
      </c>
      <c r="Z78" s="24">
        <v>2863626.1890273886</v>
      </c>
      <c r="AA78" s="24">
        <f>AA77+AA64+AA53</f>
        <v>8052486.4309249809</v>
      </c>
    </row>
    <row r="79" spans="1:27" x14ac:dyDescent="0.2">
      <c r="A79" s="18" t="s">
        <v>161</v>
      </c>
      <c r="B79" s="18" t="s">
        <v>162</v>
      </c>
      <c r="D79" s="19">
        <v>42579</v>
      </c>
      <c r="E79" s="20">
        <v>0</v>
      </c>
      <c r="F79" s="20">
        <v>42579</v>
      </c>
      <c r="G79" s="21">
        <v>7.1280096806063398E-3</v>
      </c>
      <c r="I79" s="21">
        <v>8.5561602923389657E-3</v>
      </c>
      <c r="J79" s="19">
        <v>45554</v>
      </c>
      <c r="K79" s="21">
        <v>6.9870123769933512E-2</v>
      </c>
      <c r="L79" s="21">
        <v>6.8579496730064804E-2</v>
      </c>
      <c r="M79" s="19">
        <v>45554</v>
      </c>
      <c r="N79" s="21">
        <v>6.9870123769933512E-2</v>
      </c>
      <c r="O79" s="21">
        <v>6.8579496730064804E-2</v>
      </c>
      <c r="P79" s="21">
        <v>3.1004928813749277E-3</v>
      </c>
      <c r="R79" s="110"/>
      <c r="S79" s="111"/>
      <c r="U79" s="19">
        <v>133702</v>
      </c>
      <c r="V79" s="19">
        <v>133863</v>
      </c>
      <c r="X79" s="19">
        <v>42277.644540442496</v>
      </c>
      <c r="Y79" s="19">
        <v>42268.768427625582</v>
      </c>
      <c r="Z79" s="19">
        <v>45413.196706889808</v>
      </c>
      <c r="AA79" s="19">
        <v>127701.42683719521</v>
      </c>
    </row>
    <row r="80" spans="1:27" x14ac:dyDescent="0.2">
      <c r="A80" s="18" t="s">
        <v>163</v>
      </c>
      <c r="B80" s="18" t="s">
        <v>164</v>
      </c>
      <c r="D80" s="19">
        <v>36479</v>
      </c>
      <c r="E80" s="20">
        <v>0</v>
      </c>
      <c r="F80" s="20">
        <v>36479</v>
      </c>
      <c r="G80" s="21">
        <v>-7.6694310312734659E-2</v>
      </c>
      <c r="I80" s="21">
        <v>-7.5064528861192414E-2</v>
      </c>
      <c r="J80" s="19">
        <v>39111</v>
      </c>
      <c r="K80" s="21">
        <v>7.215110063324115E-2</v>
      </c>
      <c r="L80" s="21">
        <v>6.8593785409881924E-2</v>
      </c>
      <c r="M80" s="19">
        <v>39111</v>
      </c>
      <c r="N80" s="21">
        <v>7.215110063324115E-2</v>
      </c>
      <c r="O80" s="21">
        <v>6.8593785409881924E-2</v>
      </c>
      <c r="P80" s="21">
        <v>-8.0055558848085462E-2</v>
      </c>
      <c r="R80" s="110"/>
      <c r="S80" s="111"/>
      <c r="U80" s="19">
        <v>143673</v>
      </c>
      <c r="V80" s="19">
        <v>144151</v>
      </c>
      <c r="X80" s="19">
        <v>39509.12510065423</v>
      </c>
      <c r="Y80" s="19">
        <v>39570.800980023407</v>
      </c>
      <c r="Z80" s="19">
        <v>42514.523976064142</v>
      </c>
      <c r="AA80" s="19">
        <v>119550.38990293888</v>
      </c>
    </row>
    <row r="81" spans="1:27" x14ac:dyDescent="0.2">
      <c r="A81" s="18" t="s">
        <v>165</v>
      </c>
      <c r="B81" s="18" t="s">
        <v>166</v>
      </c>
      <c r="D81" s="19">
        <v>84719</v>
      </c>
      <c r="E81" s="20">
        <v>0</v>
      </c>
      <c r="F81" s="20">
        <v>84719</v>
      </c>
      <c r="G81" s="21">
        <v>4.6431433139176859E-2</v>
      </c>
      <c r="I81" s="21">
        <v>5.0588325719963079E-2</v>
      </c>
      <c r="J81" s="19">
        <v>90817</v>
      </c>
      <c r="K81" s="21">
        <v>7.1979131009572761E-2</v>
      </c>
      <c r="L81" s="21">
        <v>6.8588686824410328E-2</v>
      </c>
      <c r="M81" s="19">
        <v>90817</v>
      </c>
      <c r="N81" s="21">
        <v>7.1979131009572761E-2</v>
      </c>
      <c r="O81" s="21">
        <v>6.8588686824410328E-2</v>
      </c>
      <c r="P81" s="21">
        <v>4.4914276681204734E-2</v>
      </c>
      <c r="R81" s="110"/>
      <c r="S81" s="111"/>
      <c r="U81" s="19">
        <v>220264</v>
      </c>
      <c r="V81" s="19">
        <v>220963</v>
      </c>
      <c r="X81" s="19">
        <v>80959.915114411764</v>
      </c>
      <c r="Y81" s="19">
        <v>80895.43394291804</v>
      </c>
      <c r="Z81" s="19">
        <v>86913.349761520745</v>
      </c>
      <c r="AA81" s="19">
        <v>244399.41648200541</v>
      </c>
    </row>
    <row r="82" spans="1:27" x14ac:dyDescent="0.2">
      <c r="A82" s="18" t="s">
        <v>167</v>
      </c>
      <c r="B82" s="18" t="s">
        <v>168</v>
      </c>
      <c r="D82" s="19">
        <v>65676</v>
      </c>
      <c r="E82" s="20">
        <v>0</v>
      </c>
      <c r="F82" s="20">
        <v>65676</v>
      </c>
      <c r="G82" s="21">
        <v>9.2747983572882831E-4</v>
      </c>
      <c r="I82" s="21">
        <v>2.4431647115963351E-3</v>
      </c>
      <c r="J82" s="19">
        <v>70266</v>
      </c>
      <c r="K82" s="21">
        <v>6.9888543760277644E-2</v>
      </c>
      <c r="L82" s="21">
        <v>6.8578048425746996E-2</v>
      </c>
      <c r="M82" s="19">
        <v>70266</v>
      </c>
      <c r="N82" s="21">
        <v>6.9888543760277644E-2</v>
      </c>
      <c r="O82" s="21">
        <v>6.8578048425746996E-2</v>
      </c>
      <c r="P82" s="21">
        <v>-2.9807864763419234E-3</v>
      </c>
      <c r="R82" s="110"/>
      <c r="S82" s="111"/>
      <c r="U82" s="19">
        <v>218757</v>
      </c>
      <c r="V82" s="19">
        <v>219025</v>
      </c>
      <c r="X82" s="19">
        <v>65615.143277691488</v>
      </c>
      <c r="Y82" s="19">
        <v>65596.281985163878</v>
      </c>
      <c r="Z82" s="19">
        <v>70476.074128668406</v>
      </c>
      <c r="AA82" s="19">
        <v>198177.97197151475</v>
      </c>
    </row>
    <row r="83" spans="1:27" x14ac:dyDescent="0.2">
      <c r="A83" s="18" t="s">
        <v>169</v>
      </c>
      <c r="B83" s="18" t="s">
        <v>170</v>
      </c>
      <c r="D83" s="19">
        <v>53821</v>
      </c>
      <c r="E83" s="20">
        <v>0</v>
      </c>
      <c r="F83" s="20">
        <v>53821</v>
      </c>
      <c r="G83" s="21">
        <v>6.6711245455050028E-2</v>
      </c>
      <c r="I83" s="21">
        <v>6.9951548321796064E-2</v>
      </c>
      <c r="J83" s="19">
        <v>57688</v>
      </c>
      <c r="K83" s="21">
        <v>7.1849278162798846E-2</v>
      </c>
      <c r="L83" s="21">
        <v>6.8579285336106244E-2</v>
      </c>
      <c r="M83" s="19">
        <v>57688</v>
      </c>
      <c r="N83" s="21">
        <v>7.1849278162798846E-2</v>
      </c>
      <c r="O83" s="21">
        <v>6.8579285336106244E-2</v>
      </c>
      <c r="P83" s="21">
        <v>6.4163559169608142E-2</v>
      </c>
      <c r="R83" s="110"/>
      <c r="S83" s="111"/>
      <c r="U83" s="19">
        <v>150474</v>
      </c>
      <c r="V83" s="19">
        <v>150934</v>
      </c>
      <c r="X83" s="19">
        <v>50455.078850359751</v>
      </c>
      <c r="Y83" s="19">
        <v>50456.20935526937</v>
      </c>
      <c r="Z83" s="19">
        <v>54209.711940348061</v>
      </c>
      <c r="AA83" s="19">
        <v>152437.13425189297</v>
      </c>
    </row>
    <row r="84" spans="1:27" x14ac:dyDescent="0.2">
      <c r="A84" s="18" t="s">
        <v>171</v>
      </c>
      <c r="B84" s="18" t="s">
        <v>172</v>
      </c>
      <c r="D84" s="19">
        <v>115114</v>
      </c>
      <c r="E84" s="20">
        <v>0</v>
      </c>
      <c r="F84" s="20">
        <v>115114</v>
      </c>
      <c r="G84" s="21">
        <v>4.5255828375121432E-3</v>
      </c>
      <c r="I84" s="21">
        <v>7.8254580076078106E-3</v>
      </c>
      <c r="J84" s="19">
        <v>123364</v>
      </c>
      <c r="K84" s="21">
        <v>7.1668085549976501E-2</v>
      </c>
      <c r="L84" s="21">
        <v>6.8587665656292263E-2</v>
      </c>
      <c r="M84" s="19">
        <v>123364</v>
      </c>
      <c r="N84" s="21">
        <v>7.1668085549976501E-2</v>
      </c>
      <c r="O84" s="21">
        <v>6.8587665656292263E-2</v>
      </c>
      <c r="P84" s="21">
        <v>2.3814060515821023E-3</v>
      </c>
      <c r="R84" s="110"/>
      <c r="S84" s="111"/>
      <c r="U84" s="19">
        <v>293995</v>
      </c>
      <c r="V84" s="19">
        <v>294843</v>
      </c>
      <c r="X84" s="19">
        <v>114595.3890739489</v>
      </c>
      <c r="Y84" s="19">
        <v>114549.43755463754</v>
      </c>
      <c r="Z84" s="19">
        <v>123070.91817069454</v>
      </c>
      <c r="AA84" s="19">
        <v>346074.11484373669</v>
      </c>
    </row>
    <row r="85" spans="1:27" ht="25.5" customHeight="1" x14ac:dyDescent="0.2">
      <c r="A85" s="22" t="s">
        <v>173</v>
      </c>
      <c r="B85" s="22" t="s">
        <v>174</v>
      </c>
      <c r="C85" s="54"/>
      <c r="D85" s="24">
        <v>398388</v>
      </c>
      <c r="E85" s="25">
        <v>0</v>
      </c>
      <c r="F85" s="25">
        <v>398388</v>
      </c>
      <c r="G85" s="26">
        <v>1.2647555995628501E-2</v>
      </c>
      <c r="H85" s="23"/>
      <c r="I85" s="26">
        <v>1.5384779342823451E-2</v>
      </c>
      <c r="J85" s="24">
        <v>426800</v>
      </c>
      <c r="K85" s="26">
        <v>7.1317409158910383E-2</v>
      </c>
      <c r="L85" s="26">
        <v>6.8634117474495548E-2</v>
      </c>
      <c r="M85" s="24">
        <v>426800</v>
      </c>
      <c r="N85" s="26">
        <v>7.1317409158910383E-2</v>
      </c>
      <c r="O85" s="26">
        <v>6.8634117474495548E-2</v>
      </c>
      <c r="P85" s="26">
        <v>9.9437942354398956E-3</v>
      </c>
      <c r="Q85" s="23"/>
      <c r="R85" s="109"/>
      <c r="S85" s="112"/>
      <c r="T85" s="23"/>
      <c r="U85" s="24">
        <v>1160863</v>
      </c>
      <c r="V85" s="24">
        <v>1163778</v>
      </c>
      <c r="W85" s="23"/>
      <c r="X85" s="24">
        <v>393412.29595750867</v>
      </c>
      <c r="Y85" s="24">
        <v>393336.93224563781</v>
      </c>
      <c r="Z85" s="24">
        <v>422597.77468418569</v>
      </c>
      <c r="AA85" s="24">
        <f>SUM(AA79:AA84)</f>
        <v>1188340.4542892838</v>
      </c>
    </row>
    <row r="86" spans="1:27" x14ac:dyDescent="0.2">
      <c r="A86" s="18" t="s">
        <v>175</v>
      </c>
      <c r="B86" s="18" t="s">
        <v>176</v>
      </c>
      <c r="D86" s="19">
        <v>92391</v>
      </c>
      <c r="E86" s="20">
        <v>0</v>
      </c>
      <c r="F86" s="20">
        <v>92391</v>
      </c>
      <c r="G86" s="21">
        <v>-2.6915365081157439E-2</v>
      </c>
      <c r="I86" s="21">
        <v>-2.565826212492528E-2</v>
      </c>
      <c r="J86" s="19">
        <v>99115</v>
      </c>
      <c r="K86" s="21">
        <v>7.2777651502851981E-2</v>
      </c>
      <c r="L86" s="21">
        <v>6.8579705146546877E-2</v>
      </c>
      <c r="M86" s="19">
        <v>99115</v>
      </c>
      <c r="N86" s="21">
        <v>7.2777651502851981E-2</v>
      </c>
      <c r="O86" s="21">
        <v>6.8579705146546877E-2</v>
      </c>
      <c r="P86" s="21">
        <v>-3.0928661583330741E-2</v>
      </c>
      <c r="R86" s="110"/>
      <c r="S86" s="111"/>
      <c r="U86" s="19">
        <v>313786</v>
      </c>
      <c r="V86" s="19">
        <v>315019</v>
      </c>
      <c r="X86" s="19">
        <v>94946.52025587231</v>
      </c>
      <c r="Y86" s="19">
        <v>95196.538459661591</v>
      </c>
      <c r="Z86" s="19">
        <v>102278.33191511001</v>
      </c>
      <c r="AA86" s="19">
        <v>287605.58311690582</v>
      </c>
    </row>
    <row r="87" spans="1:27" x14ac:dyDescent="0.2">
      <c r="A87" s="18" t="s">
        <v>177</v>
      </c>
      <c r="B87" s="18" t="s">
        <v>178</v>
      </c>
      <c r="D87" s="19">
        <v>60171</v>
      </c>
      <c r="E87" s="20">
        <v>0</v>
      </c>
      <c r="F87" s="20">
        <v>60171</v>
      </c>
      <c r="G87" s="21">
        <v>8.9282350880690586E-3</v>
      </c>
      <c r="I87" s="21">
        <v>1.2082990167280316E-2</v>
      </c>
      <c r="J87" s="19">
        <v>64640</v>
      </c>
      <c r="K87" s="21">
        <v>7.4271659104884424E-2</v>
      </c>
      <c r="L87" s="21">
        <v>6.8590318849492515E-2</v>
      </c>
      <c r="M87" s="19">
        <v>64640</v>
      </c>
      <c r="N87" s="21">
        <v>7.4271659104884424E-2</v>
      </c>
      <c r="O87" s="21">
        <v>6.8590318849492515E-2</v>
      </c>
      <c r="P87" s="21">
        <v>6.6184392806298842E-3</v>
      </c>
      <c r="R87" s="110"/>
      <c r="S87" s="111"/>
      <c r="U87" s="19">
        <v>189833</v>
      </c>
      <c r="V87" s="19">
        <v>190843</v>
      </c>
      <c r="X87" s="19">
        <v>59638.533155678495</v>
      </c>
      <c r="Y87" s="19">
        <v>59768.72433874046</v>
      </c>
      <c r="Z87" s="19">
        <v>64214.99694183463</v>
      </c>
      <c r="AA87" s="19">
        <v>180571.88941676734</v>
      </c>
    </row>
    <row r="88" spans="1:27" ht="25.5" customHeight="1" x14ac:dyDescent="0.2">
      <c r="A88" s="22" t="s">
        <v>179</v>
      </c>
      <c r="B88" s="22" t="s">
        <v>180</v>
      </c>
      <c r="C88" s="54"/>
      <c r="D88" s="24">
        <v>152562</v>
      </c>
      <c r="E88" s="25">
        <v>0</v>
      </c>
      <c r="F88" s="25">
        <v>152562</v>
      </c>
      <c r="G88" s="26">
        <v>-1.3086992350837767E-2</v>
      </c>
      <c r="H88" s="23"/>
      <c r="I88" s="26">
        <v>-1.1125665318777456E-2</v>
      </c>
      <c r="J88" s="24">
        <v>163755</v>
      </c>
      <c r="K88" s="26">
        <v>7.336689345970826E-2</v>
      </c>
      <c r="L88" s="26">
        <v>6.8609687414505904E-2</v>
      </c>
      <c r="M88" s="24">
        <v>163755</v>
      </c>
      <c r="N88" s="26">
        <v>7.336689345970826E-2</v>
      </c>
      <c r="O88" s="26">
        <v>6.8609687414505904E-2</v>
      </c>
      <c r="P88" s="26">
        <v>-1.644707854509575E-2</v>
      </c>
      <c r="Q88" s="23"/>
      <c r="R88" s="109"/>
      <c r="S88" s="112"/>
      <c r="T88" s="23"/>
      <c r="U88" s="24">
        <v>503620</v>
      </c>
      <c r="V88" s="24">
        <v>505862</v>
      </c>
      <c r="W88" s="23"/>
      <c r="X88" s="24">
        <v>154585.05341155082</v>
      </c>
      <c r="Y88" s="24">
        <v>154965.26279840205</v>
      </c>
      <c r="Z88" s="24">
        <v>166493.32885694463</v>
      </c>
      <c r="AA88" s="24">
        <f>SUM(AA86:AA87)</f>
        <v>468177.47253367316</v>
      </c>
    </row>
    <row r="89" spans="1:27" x14ac:dyDescent="0.2">
      <c r="A89" s="18" t="s">
        <v>181</v>
      </c>
      <c r="B89" s="18" t="s">
        <v>182</v>
      </c>
      <c r="D89" s="19">
        <v>302278</v>
      </c>
      <c r="E89" s="20">
        <v>0</v>
      </c>
      <c r="F89" s="20">
        <v>302278</v>
      </c>
      <c r="G89" s="21">
        <v>-3.2788968307587263E-2</v>
      </c>
      <c r="I89" s="21">
        <v>-3.0319055797673244E-2</v>
      </c>
      <c r="J89" s="19">
        <v>324260</v>
      </c>
      <c r="K89" s="21">
        <v>7.272113749594733E-2</v>
      </c>
      <c r="L89" s="21">
        <v>6.8583452545264434E-2</v>
      </c>
      <c r="M89" s="19">
        <v>324260</v>
      </c>
      <c r="N89" s="21">
        <v>7.272113749594733E-2</v>
      </c>
      <c r="O89" s="21">
        <v>6.8583452545264434E-2</v>
      </c>
      <c r="P89" s="21">
        <v>-3.5560861961519863E-2</v>
      </c>
      <c r="R89" s="110"/>
      <c r="S89" s="111"/>
      <c r="U89" s="19">
        <v>1062176</v>
      </c>
      <c r="V89" s="19">
        <v>1066289</v>
      </c>
      <c r="X89" s="19">
        <v>312525.38494218583</v>
      </c>
      <c r="Y89" s="19">
        <v>312936.39310344344</v>
      </c>
      <c r="Z89" s="19">
        <v>336216.13558683923</v>
      </c>
      <c r="AA89" s="19">
        <v>945436.20254800026</v>
      </c>
    </row>
    <row r="90" spans="1:27" ht="25.5" customHeight="1" x14ac:dyDescent="0.2">
      <c r="A90" s="22" t="s">
        <v>183</v>
      </c>
      <c r="B90" s="22" t="s">
        <v>184</v>
      </c>
      <c r="C90" s="54"/>
      <c r="D90" s="24">
        <v>302278</v>
      </c>
      <c r="E90" s="25">
        <v>0</v>
      </c>
      <c r="F90" s="25">
        <v>302278</v>
      </c>
      <c r="G90" s="26">
        <v>-3.2788968307587263E-2</v>
      </c>
      <c r="H90" s="23"/>
      <c r="I90" s="26">
        <v>-3.0319055797673244E-2</v>
      </c>
      <c r="J90" s="24">
        <v>324260</v>
      </c>
      <c r="K90" s="26">
        <v>7.272113749594733E-2</v>
      </c>
      <c r="L90" s="26">
        <v>6.8583452545264434E-2</v>
      </c>
      <c r="M90" s="24">
        <v>324260</v>
      </c>
      <c r="N90" s="26">
        <v>7.272113749594733E-2</v>
      </c>
      <c r="O90" s="26">
        <v>6.8583452545264434E-2</v>
      </c>
      <c r="P90" s="26">
        <v>-3.5560861961519863E-2</v>
      </c>
      <c r="Q90" s="23"/>
      <c r="R90" s="109"/>
      <c r="S90" s="112"/>
      <c r="T90" s="23"/>
      <c r="U90" s="24">
        <v>1062176</v>
      </c>
      <c r="V90" s="24">
        <v>1066289</v>
      </c>
      <c r="W90" s="23"/>
      <c r="X90" s="24">
        <v>312525.38494218583</v>
      </c>
      <c r="Y90" s="24">
        <v>312936.39310344344</v>
      </c>
      <c r="Z90" s="24">
        <v>336216.13558683923</v>
      </c>
      <c r="AA90" s="24">
        <f>AA89</f>
        <v>945436.20254800026</v>
      </c>
    </row>
    <row r="91" spans="1:27" x14ac:dyDescent="0.2">
      <c r="A91" s="18" t="s">
        <v>185</v>
      </c>
      <c r="B91" s="18" t="s">
        <v>186</v>
      </c>
      <c r="D91" s="19">
        <v>72962</v>
      </c>
      <c r="E91" s="20">
        <v>0</v>
      </c>
      <c r="F91" s="20">
        <v>72962</v>
      </c>
      <c r="G91" s="21">
        <v>-0.10565644228893956</v>
      </c>
      <c r="I91" s="21">
        <v>-0.10260752296163544</v>
      </c>
      <c r="J91" s="19">
        <v>78255</v>
      </c>
      <c r="K91" s="21">
        <v>7.2544612263918173E-2</v>
      </c>
      <c r="L91" s="21">
        <v>6.8578286654527476E-2</v>
      </c>
      <c r="M91" s="19">
        <v>78255</v>
      </c>
      <c r="N91" s="21">
        <v>7.2544612263918173E-2</v>
      </c>
      <c r="O91" s="21">
        <v>6.8578286654527476E-2</v>
      </c>
      <c r="P91" s="21">
        <v>-0.10746287406272126</v>
      </c>
      <c r="R91" s="110"/>
      <c r="S91" s="111"/>
      <c r="U91" s="19">
        <v>253606</v>
      </c>
      <c r="V91" s="19">
        <v>254547</v>
      </c>
      <c r="X91" s="19">
        <v>81581.624165477755</v>
      </c>
      <c r="Y91" s="19">
        <v>81606.232095995976</v>
      </c>
      <c r="Z91" s="19">
        <v>87677.025107299807</v>
      </c>
      <c r="AA91" s="19">
        <v>246546.86344386131</v>
      </c>
    </row>
    <row r="92" spans="1:27" x14ac:dyDescent="0.2">
      <c r="A92" s="18" t="s">
        <v>187</v>
      </c>
      <c r="B92" s="18" t="s">
        <v>188</v>
      </c>
      <c r="D92" s="19">
        <v>78674</v>
      </c>
      <c r="E92" s="20">
        <v>0</v>
      </c>
      <c r="F92" s="20">
        <v>78674</v>
      </c>
      <c r="G92" s="21">
        <v>-4.7040730576205725E-2</v>
      </c>
      <c r="I92" s="21">
        <v>-4.3460951333458175E-2</v>
      </c>
      <c r="J92" s="19">
        <v>84456</v>
      </c>
      <c r="K92" s="21">
        <v>7.3493148943742481E-2</v>
      </c>
      <c r="L92" s="21">
        <v>6.8587118236721256E-2</v>
      </c>
      <c r="M92" s="19">
        <v>84456</v>
      </c>
      <c r="N92" s="21">
        <v>7.3493148943742481E-2</v>
      </c>
      <c r="O92" s="21">
        <v>6.8587118236721256E-2</v>
      </c>
      <c r="P92" s="21">
        <v>-4.8628452733034178E-2</v>
      </c>
      <c r="R92" s="110"/>
      <c r="S92" s="111"/>
      <c r="U92" s="19">
        <v>240844</v>
      </c>
      <c r="V92" s="19">
        <v>241950</v>
      </c>
      <c r="X92" s="19">
        <v>82557.568328780879</v>
      </c>
      <c r="Y92" s="19">
        <v>82626.217178643506</v>
      </c>
      <c r="Z92" s="19">
        <v>88772.888197696622</v>
      </c>
      <c r="AA92" s="19">
        <v>249628.41881564297</v>
      </c>
    </row>
    <row r="93" spans="1:27" x14ac:dyDescent="0.2">
      <c r="A93" s="18" t="s">
        <v>189</v>
      </c>
      <c r="B93" s="18" t="s">
        <v>190</v>
      </c>
      <c r="D93" s="19">
        <v>43601</v>
      </c>
      <c r="E93" s="20">
        <v>0</v>
      </c>
      <c r="F93" s="20">
        <v>43601</v>
      </c>
      <c r="G93" s="21">
        <v>-6.9343856915843216E-2</v>
      </c>
      <c r="I93" s="21">
        <v>-6.4115666740752197E-2</v>
      </c>
      <c r="J93" s="19">
        <v>46920</v>
      </c>
      <c r="K93" s="21">
        <v>7.6122107291117125E-2</v>
      </c>
      <c r="L93" s="21">
        <v>6.8578380042234377E-2</v>
      </c>
      <c r="M93" s="19">
        <v>46920</v>
      </c>
      <c r="N93" s="21">
        <v>7.6122107291117125E-2</v>
      </c>
      <c r="O93" s="21">
        <v>6.8578380042234377E-2</v>
      </c>
      <c r="P93" s="21">
        <v>-6.9179197071948195E-2</v>
      </c>
      <c r="R93" s="110"/>
      <c r="S93" s="111"/>
      <c r="U93" s="19">
        <v>170774</v>
      </c>
      <c r="V93" s="19">
        <v>171979</v>
      </c>
      <c r="X93" s="19">
        <v>46849.741791321605</v>
      </c>
      <c r="Y93" s="19">
        <v>46916.914521264538</v>
      </c>
      <c r="Z93" s="19">
        <v>50407.124392155107</v>
      </c>
      <c r="AA93" s="19">
        <v>141744.29845106241</v>
      </c>
    </row>
    <row r="94" spans="1:27" x14ac:dyDescent="0.2">
      <c r="A94" s="18" t="s">
        <v>191</v>
      </c>
      <c r="B94" s="18" t="s">
        <v>192</v>
      </c>
      <c r="D94" s="19">
        <v>37995</v>
      </c>
      <c r="E94" s="20">
        <v>0</v>
      </c>
      <c r="F94" s="20">
        <v>37995</v>
      </c>
      <c r="G94" s="21">
        <v>-5.4382775200500721E-2</v>
      </c>
      <c r="I94" s="21">
        <v>-5.0564444928028141E-2</v>
      </c>
      <c r="J94" s="19">
        <v>40867</v>
      </c>
      <c r="K94" s="21">
        <v>7.5588893275430946E-2</v>
      </c>
      <c r="L94" s="21">
        <v>6.8596713307143675E-2</v>
      </c>
      <c r="M94" s="19">
        <v>40867</v>
      </c>
      <c r="N94" s="21">
        <v>7.5588893275430946E-2</v>
      </c>
      <c r="O94" s="21">
        <v>6.8596713307143675E-2</v>
      </c>
      <c r="P94" s="21">
        <v>-5.5685092066982578E-2</v>
      </c>
      <c r="R94" s="110"/>
      <c r="S94" s="111"/>
      <c r="U94" s="19">
        <v>136527</v>
      </c>
      <c r="V94" s="19">
        <v>137421</v>
      </c>
      <c r="X94" s="19">
        <v>40180.10565327439</v>
      </c>
      <c r="Y94" s="19">
        <v>40280.368251199747</v>
      </c>
      <c r="Z94" s="19">
        <v>43276.876873047098</v>
      </c>
      <c r="AA94" s="19">
        <v>121694.11815282494</v>
      </c>
    </row>
    <row r="95" spans="1:27" ht="25.5" customHeight="1" x14ac:dyDescent="0.2">
      <c r="A95" s="22" t="s">
        <v>193</v>
      </c>
      <c r="B95" s="22" t="s">
        <v>194</v>
      </c>
      <c r="C95" s="54"/>
      <c r="D95" s="24">
        <v>233232</v>
      </c>
      <c r="E95" s="25">
        <v>0</v>
      </c>
      <c r="F95" s="25">
        <v>233232</v>
      </c>
      <c r="G95" s="26">
        <v>-7.1414215475049336E-2</v>
      </c>
      <c r="H95" s="23"/>
      <c r="I95" s="26">
        <v>-6.7580086703018627E-2</v>
      </c>
      <c r="J95" s="24">
        <v>250498</v>
      </c>
      <c r="K95" s="26">
        <v>7.4029292721410345E-2</v>
      </c>
      <c r="L95" s="26">
        <v>6.8503847288205799E-2</v>
      </c>
      <c r="M95" s="24">
        <v>250498</v>
      </c>
      <c r="N95" s="26">
        <v>7.4029292721410345E-2</v>
      </c>
      <c r="O95" s="26">
        <v>6.8503847288205799E-2</v>
      </c>
      <c r="P95" s="26">
        <v>-7.2689556960815915E-2</v>
      </c>
      <c r="Q95" s="23"/>
      <c r="R95" s="109"/>
      <c r="S95" s="112"/>
      <c r="T95" s="23"/>
      <c r="U95" s="24">
        <v>801751</v>
      </c>
      <c r="V95" s="24">
        <v>805897</v>
      </c>
      <c r="W95" s="23"/>
      <c r="X95" s="24">
        <v>251169.03993885464</v>
      </c>
      <c r="Y95" s="24">
        <v>251429.73204710378</v>
      </c>
      <c r="Z95" s="24">
        <v>270133.91457019863</v>
      </c>
      <c r="AA95" s="24">
        <f>SUM(AA91:AA94)</f>
        <v>759613.69886339165</v>
      </c>
    </row>
    <row r="96" spans="1:27" x14ac:dyDescent="0.2">
      <c r="A96" s="18" t="s">
        <v>195</v>
      </c>
      <c r="B96" s="18" t="s">
        <v>196</v>
      </c>
      <c r="D96" s="19">
        <v>61516</v>
      </c>
      <c r="E96" s="20">
        <v>0</v>
      </c>
      <c r="F96" s="20">
        <v>61516</v>
      </c>
      <c r="G96" s="21">
        <v>-6.4417747521940627E-2</v>
      </c>
      <c r="I96" s="21">
        <v>-6.0675806931063447E-2</v>
      </c>
      <c r="J96" s="19">
        <v>66098</v>
      </c>
      <c r="K96" s="21">
        <v>7.448468691072252E-2</v>
      </c>
      <c r="L96" s="21">
        <v>6.8583379795791544E-2</v>
      </c>
      <c r="M96" s="19">
        <v>66098</v>
      </c>
      <c r="N96" s="21">
        <v>7.448468691072252E-2</v>
      </c>
      <c r="O96" s="21">
        <v>6.8583379795791544E-2</v>
      </c>
      <c r="P96" s="21">
        <v>-6.5753577150108322E-2</v>
      </c>
      <c r="R96" s="110"/>
      <c r="S96" s="111"/>
      <c r="U96" s="19">
        <v>197463</v>
      </c>
      <c r="V96" s="19">
        <v>198554</v>
      </c>
      <c r="X96" s="19">
        <v>65751.567900164533</v>
      </c>
      <c r="Y96" s="19">
        <v>65851.306455935555</v>
      </c>
      <c r="Z96" s="19">
        <v>70750.07019921999</v>
      </c>
      <c r="AA96" s="19">
        <v>198948.4460119805</v>
      </c>
    </row>
    <row r="97" spans="1:27" x14ac:dyDescent="0.2">
      <c r="A97" s="18" t="s">
        <v>197</v>
      </c>
      <c r="B97" s="18" t="s">
        <v>198</v>
      </c>
      <c r="D97" s="19">
        <v>37638</v>
      </c>
      <c r="E97" s="20">
        <v>0</v>
      </c>
      <c r="F97" s="20">
        <v>37638</v>
      </c>
      <c r="G97" s="21">
        <v>-4.3395922275019427E-2</v>
      </c>
      <c r="I97" s="21">
        <v>-3.9244162654631487E-2</v>
      </c>
      <c r="J97" s="19">
        <v>40483</v>
      </c>
      <c r="K97" s="21">
        <v>7.5588500983049034E-2</v>
      </c>
      <c r="L97" s="21">
        <v>6.8573836540162247E-2</v>
      </c>
      <c r="M97" s="19">
        <v>40483</v>
      </c>
      <c r="N97" s="21">
        <v>7.5588500983049034E-2</v>
      </c>
      <c r="O97" s="21">
        <v>6.8573836540162247E-2</v>
      </c>
      <c r="P97" s="21">
        <v>-4.4446321297314073E-2</v>
      </c>
      <c r="R97" s="110"/>
      <c r="S97" s="111"/>
      <c r="U97" s="19">
        <v>137882</v>
      </c>
      <c r="V97" s="19">
        <v>138787</v>
      </c>
      <c r="X97" s="19">
        <v>39345.431277599841</v>
      </c>
      <c r="Y97" s="19">
        <v>39432.573379403017</v>
      </c>
      <c r="Z97" s="19">
        <v>42366.013445693628</v>
      </c>
      <c r="AA97" s="19">
        <v>119132.77986876601</v>
      </c>
    </row>
    <row r="98" spans="1:27" x14ac:dyDescent="0.2">
      <c r="A98" s="18" t="s">
        <v>199</v>
      </c>
      <c r="B98" s="18" t="s">
        <v>200</v>
      </c>
      <c r="D98" s="19">
        <v>149437</v>
      </c>
      <c r="E98" s="20">
        <v>0</v>
      </c>
      <c r="F98" s="20">
        <v>149437</v>
      </c>
      <c r="G98" s="21">
        <v>2.601227050269328E-3</v>
      </c>
      <c r="I98" s="21">
        <v>5.8882243164335435E-3</v>
      </c>
      <c r="J98" s="19">
        <v>160294</v>
      </c>
      <c r="K98" s="21">
        <v>7.2652689762241041E-2</v>
      </c>
      <c r="L98" s="21">
        <v>6.8588239717800592E-2</v>
      </c>
      <c r="M98" s="19">
        <v>160294</v>
      </c>
      <c r="N98" s="21">
        <v>7.2652689762241041E-2</v>
      </c>
      <c r="O98" s="21">
        <v>6.8588239717800592E-2</v>
      </c>
      <c r="P98" s="21">
        <v>4.5517433109143468E-4</v>
      </c>
      <c r="R98" s="110"/>
      <c r="S98" s="111"/>
      <c r="U98" s="19">
        <v>384540</v>
      </c>
      <c r="V98" s="19">
        <v>386003</v>
      </c>
      <c r="X98" s="19">
        <v>149049.28895773971</v>
      </c>
      <c r="Y98" s="19">
        <v>149127.29908369048</v>
      </c>
      <c r="Z98" s="19">
        <v>160221.07148096189</v>
      </c>
      <c r="AA98" s="19">
        <v>450539.95140577597</v>
      </c>
    </row>
    <row r="99" spans="1:27" x14ac:dyDescent="0.2">
      <c r="A99" s="18" t="s">
        <v>201</v>
      </c>
      <c r="B99" s="18" t="s">
        <v>202</v>
      </c>
      <c r="D99" s="19">
        <v>52355</v>
      </c>
      <c r="E99" s="20">
        <v>0</v>
      </c>
      <c r="F99" s="20">
        <v>52355</v>
      </c>
      <c r="G99" s="21">
        <v>4.7012373539679908E-2</v>
      </c>
      <c r="I99" s="21">
        <v>5.2257574410220275E-2</v>
      </c>
      <c r="J99" s="19">
        <v>56309</v>
      </c>
      <c r="K99" s="21">
        <v>7.552287269601754E-2</v>
      </c>
      <c r="L99" s="21">
        <v>6.8588350269521703E-2</v>
      </c>
      <c r="M99" s="19">
        <v>56309</v>
      </c>
      <c r="N99" s="21">
        <v>7.552287269601754E-2</v>
      </c>
      <c r="O99" s="21">
        <v>6.8588350269521703E-2</v>
      </c>
      <c r="P99" s="21">
        <v>4.6574180421448341E-2</v>
      </c>
      <c r="R99" s="110"/>
      <c r="S99" s="111"/>
      <c r="U99" s="19">
        <v>155537</v>
      </c>
      <c r="V99" s="19">
        <v>156546</v>
      </c>
      <c r="X99" s="19">
        <v>50004.184595260507</v>
      </c>
      <c r="Y99" s="19">
        <v>50077.808943807388</v>
      </c>
      <c r="Z99" s="19">
        <v>53803.161833521197</v>
      </c>
      <c r="AA99" s="19">
        <v>151293.91966918713</v>
      </c>
    </row>
    <row r="100" spans="1:27" x14ac:dyDescent="0.2">
      <c r="A100" s="18" t="s">
        <v>203</v>
      </c>
      <c r="B100" s="18" t="s">
        <v>204</v>
      </c>
      <c r="D100" s="19">
        <v>32581</v>
      </c>
      <c r="E100" s="20">
        <v>0</v>
      </c>
      <c r="F100" s="20">
        <v>32581</v>
      </c>
      <c r="G100" s="21">
        <v>1.1183828055553846E-2</v>
      </c>
      <c r="I100" s="21">
        <v>1.6069065824449558E-2</v>
      </c>
      <c r="J100" s="19">
        <v>34994</v>
      </c>
      <c r="K100" s="21">
        <v>7.4061569626469481E-2</v>
      </c>
      <c r="L100" s="21">
        <v>6.8588977580877231E-2</v>
      </c>
      <c r="M100" s="19">
        <v>34994</v>
      </c>
      <c r="N100" s="21">
        <v>7.4061569626469481E-2</v>
      </c>
      <c r="O100" s="21">
        <v>6.8588977580877231E-2</v>
      </c>
      <c r="P100" s="21">
        <v>1.0581724416172333E-2</v>
      </c>
      <c r="R100" s="110"/>
      <c r="S100" s="111"/>
      <c r="U100" s="19">
        <v>95607</v>
      </c>
      <c r="V100" s="19">
        <v>96096</v>
      </c>
      <c r="X100" s="19">
        <v>32220.64979287823</v>
      </c>
      <c r="Y100" s="19">
        <v>32229.952677032197</v>
      </c>
      <c r="Z100" s="19">
        <v>34627.580486097293</v>
      </c>
      <c r="AA100" s="19">
        <v>97372.38857099801</v>
      </c>
    </row>
    <row r="101" spans="1:27" x14ac:dyDescent="0.2">
      <c r="A101" s="18" t="s">
        <v>205</v>
      </c>
      <c r="B101" s="18" t="s">
        <v>206</v>
      </c>
      <c r="D101" s="19">
        <v>40310</v>
      </c>
      <c r="E101" s="20">
        <v>0</v>
      </c>
      <c r="F101" s="20">
        <v>40310</v>
      </c>
      <c r="G101" s="21">
        <v>2.4456787951226522E-2</v>
      </c>
      <c r="I101" s="21">
        <v>2.8898115996128571E-2</v>
      </c>
      <c r="J101" s="19">
        <v>43368</v>
      </c>
      <c r="K101" s="21">
        <v>7.5862068965517171E-2</v>
      </c>
      <c r="L101" s="21">
        <v>6.8578325745028978E-2</v>
      </c>
      <c r="M101" s="19">
        <v>43368</v>
      </c>
      <c r="N101" s="21">
        <v>7.5862068965517171E-2</v>
      </c>
      <c r="O101" s="21">
        <v>6.8578325745028978E-2</v>
      </c>
      <c r="P101" s="21">
        <v>2.3331289736618022E-2</v>
      </c>
      <c r="R101" s="110"/>
      <c r="S101" s="111"/>
      <c r="U101" s="19">
        <v>129818</v>
      </c>
      <c r="V101" s="19">
        <v>130703</v>
      </c>
      <c r="X101" s="19">
        <v>39347.68208292561</v>
      </c>
      <c r="Y101" s="19">
        <v>39444.882004958337</v>
      </c>
      <c r="Z101" s="19">
        <v>42379.23772580229</v>
      </c>
      <c r="AA101" s="19">
        <v>119169.96640398553</v>
      </c>
    </row>
    <row r="102" spans="1:27" ht="25.5" customHeight="1" x14ac:dyDescent="0.2">
      <c r="A102" s="22" t="s">
        <v>207</v>
      </c>
      <c r="B102" s="22" t="s">
        <v>208</v>
      </c>
      <c r="C102" s="54"/>
      <c r="D102" s="24">
        <v>373837</v>
      </c>
      <c r="E102" s="25">
        <v>0</v>
      </c>
      <c r="F102" s="25">
        <v>373837</v>
      </c>
      <c r="G102" s="26">
        <v>-5.0085451765955469E-3</v>
      </c>
      <c r="H102" s="23"/>
      <c r="I102" s="26">
        <v>-9.1156822744420385E-4</v>
      </c>
      <c r="J102" s="24">
        <v>401546</v>
      </c>
      <c r="K102" s="26">
        <v>7.4120539165465127E-2</v>
      </c>
      <c r="L102" s="26">
        <v>6.8450357156055741E-2</v>
      </c>
      <c r="M102" s="24">
        <v>401546</v>
      </c>
      <c r="N102" s="26">
        <v>7.4120539165465127E-2</v>
      </c>
      <c r="O102" s="26">
        <v>6.8450357156055741E-2</v>
      </c>
      <c r="P102" s="26">
        <v>-6.4361093892050247E-3</v>
      </c>
      <c r="Q102" s="23"/>
      <c r="R102" s="109"/>
      <c r="S102" s="112"/>
      <c r="T102" s="23"/>
      <c r="U102" s="24">
        <v>1100846</v>
      </c>
      <c r="V102" s="24">
        <v>1106688</v>
      </c>
      <c r="W102" s="23"/>
      <c r="X102" s="24">
        <v>375718.80460656848</v>
      </c>
      <c r="Y102" s="24">
        <v>376163.82254482701</v>
      </c>
      <c r="Z102" s="24">
        <v>404147.13517129631</v>
      </c>
      <c r="AA102" s="24">
        <f>SUM(AA96:AA101)</f>
        <v>1136457.4519306931</v>
      </c>
    </row>
    <row r="103" spans="1:27" x14ac:dyDescent="0.2">
      <c r="A103" s="18" t="s">
        <v>209</v>
      </c>
      <c r="B103" s="18" t="s">
        <v>210</v>
      </c>
      <c r="D103" s="19">
        <v>100065</v>
      </c>
      <c r="E103" s="20">
        <v>0</v>
      </c>
      <c r="F103" s="20">
        <v>100065</v>
      </c>
      <c r="G103" s="21">
        <v>-2.4077872069579342E-2</v>
      </c>
      <c r="I103" s="21">
        <v>-2.0018623125468871E-2</v>
      </c>
      <c r="J103" s="19">
        <v>107546</v>
      </c>
      <c r="K103" s="21">
        <v>7.47614050866936E-2</v>
      </c>
      <c r="L103" s="21">
        <v>6.858909517665257E-2</v>
      </c>
      <c r="M103" s="19">
        <v>107546</v>
      </c>
      <c r="N103" s="21">
        <v>7.47614050866936E-2</v>
      </c>
      <c r="O103" s="21">
        <v>6.858909517665257E-2</v>
      </c>
      <c r="P103" s="21">
        <v>-2.5310963561408162E-2</v>
      </c>
      <c r="R103" s="110"/>
      <c r="S103" s="111"/>
      <c r="U103" s="19">
        <v>336898</v>
      </c>
      <c r="V103" s="19">
        <v>338844</v>
      </c>
      <c r="X103" s="19">
        <v>102533.79561359248</v>
      </c>
      <c r="Y103" s="19">
        <v>102698.8786307244</v>
      </c>
      <c r="Z103" s="19">
        <v>110338.7808618033</v>
      </c>
      <c r="AA103" s="19">
        <v>310271.4799504783</v>
      </c>
    </row>
    <row r="104" spans="1:27" x14ac:dyDescent="0.2">
      <c r="A104" s="18" t="s">
        <v>211</v>
      </c>
      <c r="B104" s="18" t="s">
        <v>212</v>
      </c>
      <c r="D104" s="19">
        <v>127771</v>
      </c>
      <c r="E104" s="20">
        <v>0</v>
      </c>
      <c r="F104" s="20">
        <v>127771</v>
      </c>
      <c r="G104" s="21">
        <v>-7.4534068946156218E-2</v>
      </c>
      <c r="I104" s="21">
        <v>-6.9636240362541346E-2</v>
      </c>
      <c r="J104" s="19">
        <v>137397</v>
      </c>
      <c r="K104" s="21">
        <v>7.5337909228228694E-2</v>
      </c>
      <c r="L104" s="21">
        <v>6.8583735106692245E-2</v>
      </c>
      <c r="M104" s="19">
        <v>137397</v>
      </c>
      <c r="N104" s="21">
        <v>7.5337909228228694E-2</v>
      </c>
      <c r="O104" s="21">
        <v>6.8583735106692245E-2</v>
      </c>
      <c r="P104" s="21">
        <v>-7.4665264862751601E-2</v>
      </c>
      <c r="R104" s="110"/>
      <c r="S104" s="111"/>
      <c r="U104" s="19">
        <v>415521</v>
      </c>
      <c r="V104" s="19">
        <v>418147</v>
      </c>
      <c r="X104" s="19">
        <v>138061.26807337467</v>
      </c>
      <c r="Y104" s="19">
        <v>138202.50204991887</v>
      </c>
      <c r="Z104" s="19">
        <v>148483.5646849687</v>
      </c>
      <c r="AA104" s="19">
        <v>417534.20695149491</v>
      </c>
    </row>
    <row r="105" spans="1:27" x14ac:dyDescent="0.2">
      <c r="A105" s="18" t="s">
        <v>213</v>
      </c>
      <c r="B105" s="18" t="s">
        <v>214</v>
      </c>
      <c r="D105" s="19">
        <v>114214</v>
      </c>
      <c r="E105" s="20">
        <v>0</v>
      </c>
      <c r="F105" s="20">
        <v>114214</v>
      </c>
      <c r="G105" s="21">
        <v>-4.279117747987482E-2</v>
      </c>
      <c r="I105" s="21">
        <v>-3.748554017666017E-2</v>
      </c>
      <c r="J105" s="19">
        <v>123018</v>
      </c>
      <c r="K105" s="21">
        <v>7.7083369814558544E-2</v>
      </c>
      <c r="L105" s="21">
        <v>6.8587250566091829E-2</v>
      </c>
      <c r="M105" s="19">
        <v>123018</v>
      </c>
      <c r="N105" s="21">
        <v>7.7083369814558544E-2</v>
      </c>
      <c r="O105" s="21">
        <v>6.8587250566091829E-2</v>
      </c>
      <c r="P105" s="21">
        <v>-4.2685203930708182E-2</v>
      </c>
      <c r="R105" s="110"/>
      <c r="S105" s="111"/>
      <c r="U105" s="19">
        <v>402920</v>
      </c>
      <c r="V105" s="19">
        <v>406123</v>
      </c>
      <c r="X105" s="19">
        <v>119319.83629162451</v>
      </c>
      <c r="Y105" s="19">
        <v>119605.57167800974</v>
      </c>
      <c r="Z105" s="19">
        <v>128503.18464219765</v>
      </c>
      <c r="AA105" s="19">
        <v>361349.59046920738</v>
      </c>
    </row>
    <row r="106" spans="1:27" ht="25.5" customHeight="1" x14ac:dyDescent="0.2">
      <c r="A106" s="22" t="s">
        <v>215</v>
      </c>
      <c r="B106" s="22" t="s">
        <v>216</v>
      </c>
      <c r="C106" s="54"/>
      <c r="D106" s="24">
        <v>342050</v>
      </c>
      <c r="E106" s="25">
        <v>0</v>
      </c>
      <c r="F106" s="25">
        <v>342050</v>
      </c>
      <c r="G106" s="26">
        <v>-4.9636455672311119E-2</v>
      </c>
      <c r="H106" s="23"/>
      <c r="I106" s="26">
        <v>-4.4811408986897616E-2</v>
      </c>
      <c r="J106" s="24">
        <v>367961</v>
      </c>
      <c r="K106" s="26">
        <v>7.575208302879699E-2</v>
      </c>
      <c r="L106" s="26">
        <v>6.8560262054651266E-2</v>
      </c>
      <c r="M106" s="24">
        <v>367961</v>
      </c>
      <c r="N106" s="26">
        <v>7.575208302879699E-2</v>
      </c>
      <c r="O106" s="26">
        <v>6.8560262054651266E-2</v>
      </c>
      <c r="P106" s="26">
        <v>-4.9995491336504605E-2</v>
      </c>
      <c r="Q106" s="23"/>
      <c r="R106" s="109"/>
      <c r="S106" s="112"/>
      <c r="T106" s="23"/>
      <c r="U106" s="24">
        <v>1155339</v>
      </c>
      <c r="V106" s="24">
        <v>1163115</v>
      </c>
      <c r="W106" s="23"/>
      <c r="X106" s="24">
        <v>359914.89997859165</v>
      </c>
      <c r="Y106" s="24">
        <v>360506.95235865301</v>
      </c>
      <c r="Z106" s="24">
        <v>387325.53018896969</v>
      </c>
      <c r="AA106" s="24">
        <f>SUM(AA103:AA105)</f>
        <v>1089155.2773711807</v>
      </c>
    </row>
    <row r="107" spans="1:27" x14ac:dyDescent="0.2">
      <c r="A107" s="18" t="s">
        <v>217</v>
      </c>
      <c r="B107" s="18" t="s">
        <v>218</v>
      </c>
      <c r="D107" s="19">
        <v>98095</v>
      </c>
      <c r="E107" s="20">
        <v>0</v>
      </c>
      <c r="F107" s="20">
        <v>98095</v>
      </c>
      <c r="G107" s="21">
        <v>-5.0315616903788052E-2</v>
      </c>
      <c r="I107" s="21">
        <v>-4.6582979012056103E-2</v>
      </c>
      <c r="J107" s="19">
        <v>105091</v>
      </c>
      <c r="K107" s="21">
        <v>7.1318619705387665E-2</v>
      </c>
      <c r="L107" s="21">
        <v>6.858316056299163E-2</v>
      </c>
      <c r="M107" s="19">
        <v>105091</v>
      </c>
      <c r="N107" s="21">
        <v>7.1318619705387665E-2</v>
      </c>
      <c r="O107" s="21">
        <v>6.858316056299163E-2</v>
      </c>
      <c r="P107" s="21">
        <v>-5.1737126360251295E-2</v>
      </c>
      <c r="R107" s="110"/>
      <c r="S107" s="111"/>
      <c r="U107" s="19">
        <v>322035</v>
      </c>
      <c r="V107" s="19">
        <v>322859</v>
      </c>
      <c r="X107" s="19">
        <v>103292.21133465986</v>
      </c>
      <c r="Y107" s="19">
        <v>103151.2030864167</v>
      </c>
      <c r="Z107" s="19">
        <v>110824.75431799385</v>
      </c>
      <c r="AA107" s="19">
        <v>311638.03214809363</v>
      </c>
    </row>
    <row r="108" spans="1:27" x14ac:dyDescent="0.2">
      <c r="A108" s="18" t="s">
        <v>219</v>
      </c>
      <c r="B108" s="18" t="s">
        <v>220</v>
      </c>
      <c r="D108" s="19">
        <v>201594</v>
      </c>
      <c r="E108" s="20">
        <v>0</v>
      </c>
      <c r="F108" s="20">
        <v>201594</v>
      </c>
      <c r="G108" s="21">
        <v>-3.0477890237249117E-2</v>
      </c>
      <c r="I108" s="21">
        <v>-2.5472168581946453E-2</v>
      </c>
      <c r="J108" s="19">
        <v>216794</v>
      </c>
      <c r="K108" s="21">
        <v>7.5399069416748565E-2</v>
      </c>
      <c r="L108" s="21">
        <v>6.8584744791719165E-2</v>
      </c>
      <c r="M108" s="19">
        <v>216794</v>
      </c>
      <c r="N108" s="21">
        <v>7.5399069416748565E-2</v>
      </c>
      <c r="O108" s="21">
        <v>6.8584744791719165E-2</v>
      </c>
      <c r="P108" s="21">
        <v>-3.0739003439828605E-2</v>
      </c>
      <c r="R108" s="110"/>
      <c r="S108" s="111"/>
      <c r="U108" s="19">
        <v>583752</v>
      </c>
      <c r="V108" s="19">
        <v>587474</v>
      </c>
      <c r="X108" s="19">
        <v>207931.30756897491</v>
      </c>
      <c r="Y108" s="19">
        <v>208182.41490486497</v>
      </c>
      <c r="Z108" s="19">
        <v>223669.37364588518</v>
      </c>
      <c r="AA108" s="19">
        <v>628955.9032524107</v>
      </c>
    </row>
    <row r="109" spans="1:27" x14ac:dyDescent="0.2">
      <c r="A109" s="18" t="s">
        <v>221</v>
      </c>
      <c r="B109" s="18" t="s">
        <v>222</v>
      </c>
      <c r="D109" s="19">
        <v>90935</v>
      </c>
      <c r="E109" s="20">
        <v>0</v>
      </c>
      <c r="F109" s="20">
        <v>90935</v>
      </c>
      <c r="G109" s="21">
        <v>-4.4244268265545728E-2</v>
      </c>
      <c r="I109" s="21">
        <v>-3.8958229544990175E-2</v>
      </c>
      <c r="J109" s="19">
        <v>97717</v>
      </c>
      <c r="K109" s="21">
        <v>7.4580744487821038E-2</v>
      </c>
      <c r="L109" s="21">
        <v>6.8584320531534626E-2</v>
      </c>
      <c r="M109" s="19">
        <v>97717</v>
      </c>
      <c r="N109" s="21">
        <v>7.4580744487821038E-2</v>
      </c>
      <c r="O109" s="21">
        <v>6.8584320531534626E-2</v>
      </c>
      <c r="P109" s="21">
        <v>-4.4152558497811079E-2</v>
      </c>
      <c r="R109" s="110"/>
      <c r="S109" s="111"/>
      <c r="U109" s="19">
        <v>291029</v>
      </c>
      <c r="V109" s="19">
        <v>292662</v>
      </c>
      <c r="X109" s="19">
        <v>95144.603354850973</v>
      </c>
      <c r="Y109" s="19">
        <v>95152.250327222457</v>
      </c>
      <c r="Z109" s="19">
        <v>102230.74913129453</v>
      </c>
      <c r="AA109" s="19">
        <v>287471.78083416092</v>
      </c>
    </row>
    <row r="110" spans="1:27" x14ac:dyDescent="0.2">
      <c r="A110" s="18" t="s">
        <v>223</v>
      </c>
      <c r="B110" s="18" t="s">
        <v>224</v>
      </c>
      <c r="D110" s="19">
        <v>106750</v>
      </c>
      <c r="E110" s="20">
        <v>0</v>
      </c>
      <c r="F110" s="20">
        <v>106750</v>
      </c>
      <c r="G110" s="21">
        <v>3.6727533725062989E-2</v>
      </c>
      <c r="I110" s="21">
        <v>4.1631538851650829E-2</v>
      </c>
      <c r="J110" s="19">
        <v>114622</v>
      </c>
      <c r="K110" s="21">
        <v>7.3742388758782251E-2</v>
      </c>
      <c r="L110" s="21">
        <v>6.8586589767408501E-2</v>
      </c>
      <c r="M110" s="19">
        <v>114622</v>
      </c>
      <c r="N110" s="21">
        <v>7.3742388758782251E-2</v>
      </c>
      <c r="O110" s="21">
        <v>6.8586589767408501E-2</v>
      </c>
      <c r="P110" s="21">
        <v>3.6003830782210366E-2</v>
      </c>
      <c r="R110" s="110"/>
      <c r="S110" s="111"/>
      <c r="U110" s="19">
        <v>285176</v>
      </c>
      <c r="V110" s="19">
        <v>286552</v>
      </c>
      <c r="X110" s="19">
        <v>102968.23082959594</v>
      </c>
      <c r="Y110" s="19">
        <v>102977.92610156647</v>
      </c>
      <c r="Z110" s="19">
        <v>110638.58703442954</v>
      </c>
      <c r="AA110" s="19">
        <v>311114.53172386647</v>
      </c>
    </row>
    <row r="111" spans="1:27" ht="25.5" customHeight="1" x14ac:dyDescent="0.2">
      <c r="A111" s="22" t="s">
        <v>225</v>
      </c>
      <c r="B111" s="22" t="s">
        <v>226</v>
      </c>
      <c r="C111" s="54"/>
      <c r="D111" s="24">
        <v>497374</v>
      </c>
      <c r="E111" s="25">
        <v>0</v>
      </c>
      <c r="F111" s="25">
        <v>497374</v>
      </c>
      <c r="G111" s="26">
        <v>-2.3486156084391974E-2</v>
      </c>
      <c r="H111" s="23"/>
      <c r="I111" s="26">
        <v>-1.875287314447005E-2</v>
      </c>
      <c r="J111" s="24">
        <v>534224</v>
      </c>
      <c r="K111" s="26">
        <v>7.4089116037428626E-2</v>
      </c>
      <c r="L111" s="26">
        <v>6.8640602139548923E-2</v>
      </c>
      <c r="M111" s="24">
        <v>534224</v>
      </c>
      <c r="N111" s="26">
        <v>7.4089116037428626E-2</v>
      </c>
      <c r="O111" s="26">
        <v>6.8640602139548923E-2</v>
      </c>
      <c r="P111" s="26">
        <v>-2.4005007624133268E-2</v>
      </c>
      <c r="Q111" s="23"/>
      <c r="R111" s="109"/>
      <c r="S111" s="112"/>
      <c r="T111" s="23"/>
      <c r="U111" s="24">
        <v>1481991</v>
      </c>
      <c r="V111" s="24">
        <v>1489547</v>
      </c>
      <c r="W111" s="23"/>
      <c r="X111" s="24">
        <v>509336.35308808164</v>
      </c>
      <c r="Y111" s="24">
        <v>509463.7944200706</v>
      </c>
      <c r="Z111" s="24">
        <v>547363.46412960312</v>
      </c>
      <c r="AA111" s="24">
        <f>SUM(AA107:AA110)</f>
        <v>1539180.2479585318</v>
      </c>
    </row>
    <row r="112" spans="1:27" x14ac:dyDescent="0.2">
      <c r="A112" s="18" t="s">
        <v>227</v>
      </c>
      <c r="B112" s="18" t="s">
        <v>228</v>
      </c>
      <c r="D112" s="19">
        <v>527098</v>
      </c>
      <c r="E112" s="20">
        <v>0</v>
      </c>
      <c r="F112" s="20">
        <v>527098</v>
      </c>
      <c r="G112" s="21">
        <v>4.4014096225002852E-2</v>
      </c>
      <c r="I112" s="21">
        <v>4.9721459995853756E-2</v>
      </c>
      <c r="J112" s="19">
        <v>566993</v>
      </c>
      <c r="K112" s="21">
        <v>7.5688012475858324E-2</v>
      </c>
      <c r="L112" s="21">
        <v>6.8585448248653424E-2</v>
      </c>
      <c r="M112" s="19">
        <v>566993</v>
      </c>
      <c r="N112" s="21">
        <v>7.5688012475858324E-2</v>
      </c>
      <c r="O112" s="21">
        <v>6.8585448248653424E-2</v>
      </c>
      <c r="P112" s="21">
        <v>4.4048928538971133E-2</v>
      </c>
      <c r="R112" s="110"/>
      <c r="S112" s="111"/>
      <c r="U112" s="19">
        <v>1338522</v>
      </c>
      <c r="V112" s="19">
        <v>1347419</v>
      </c>
      <c r="X112" s="19">
        <v>504876.32485605963</v>
      </c>
      <c r="Y112" s="19">
        <v>505468.81356588559</v>
      </c>
      <c r="Z112" s="19">
        <v>543071.29148960754</v>
      </c>
      <c r="AA112" s="19">
        <v>1527110.7040791016</v>
      </c>
    </row>
    <row r="113" spans="1:27" ht="25.5" customHeight="1" x14ac:dyDescent="0.2">
      <c r="A113" s="22" t="s">
        <v>229</v>
      </c>
      <c r="B113" s="22" t="s">
        <v>230</v>
      </c>
      <c r="C113" s="54"/>
      <c r="D113" s="24">
        <v>527098</v>
      </c>
      <c r="E113" s="25">
        <v>0</v>
      </c>
      <c r="F113" s="25">
        <v>527098</v>
      </c>
      <c r="G113" s="26">
        <v>4.4014096225002852E-2</v>
      </c>
      <c r="H113" s="23"/>
      <c r="I113" s="26">
        <v>4.9721459995853756E-2</v>
      </c>
      <c r="J113" s="24">
        <v>566993</v>
      </c>
      <c r="K113" s="26">
        <v>7.5688012475858324E-2</v>
      </c>
      <c r="L113" s="26">
        <v>6.8585448248653424E-2</v>
      </c>
      <c r="M113" s="24">
        <v>566993</v>
      </c>
      <c r="N113" s="26">
        <v>7.5688012475858324E-2</v>
      </c>
      <c r="O113" s="26">
        <v>6.8585448248653424E-2</v>
      </c>
      <c r="P113" s="26">
        <v>4.4048928538971133E-2</v>
      </c>
      <c r="Q113" s="23"/>
      <c r="R113" s="109"/>
      <c r="S113" s="112"/>
      <c r="T113" s="23"/>
      <c r="U113" s="24">
        <v>1338522</v>
      </c>
      <c r="V113" s="24">
        <v>1347419</v>
      </c>
      <c r="W113" s="23"/>
      <c r="X113" s="24">
        <v>504876.32485605963</v>
      </c>
      <c r="Y113" s="24">
        <v>505468.81356588559</v>
      </c>
      <c r="Z113" s="24">
        <v>543071.29148960754</v>
      </c>
      <c r="AA113" s="24">
        <f>AA112</f>
        <v>1527110.7040791016</v>
      </c>
    </row>
    <row r="114" spans="1:27" x14ac:dyDescent="0.2">
      <c r="A114" s="18" t="s">
        <v>231</v>
      </c>
      <c r="B114" s="18" t="s">
        <v>232</v>
      </c>
      <c r="D114" s="19">
        <v>180051</v>
      </c>
      <c r="E114" s="20">
        <v>0</v>
      </c>
      <c r="F114" s="20">
        <v>180051</v>
      </c>
      <c r="G114" s="21">
        <v>3.7562121201812682E-2</v>
      </c>
      <c r="I114" s="21">
        <v>4.8439669303795174E-2</v>
      </c>
      <c r="J114" s="19">
        <v>194615</v>
      </c>
      <c r="K114" s="21">
        <v>8.0888192789820623E-2</v>
      </c>
      <c r="L114" s="21">
        <v>6.8584638961857625E-2</v>
      </c>
      <c r="M114" s="19">
        <v>194615</v>
      </c>
      <c r="N114" s="21">
        <v>8.0888192789820623E-2</v>
      </c>
      <c r="O114" s="21">
        <v>6.8584638961857625E-2</v>
      </c>
      <c r="P114" s="21">
        <v>4.277327470569614E-2</v>
      </c>
      <c r="R114" s="110"/>
      <c r="S114" s="111"/>
      <c r="U114" s="19">
        <v>534572</v>
      </c>
      <c r="V114" s="19">
        <v>540727</v>
      </c>
      <c r="X114" s="19">
        <v>173532.74210843988</v>
      </c>
      <c r="Y114" s="19">
        <v>173709.64748053323</v>
      </c>
      <c r="Z114" s="19">
        <v>186632.13252653275</v>
      </c>
      <c r="AA114" s="19">
        <v>524807.57457206084</v>
      </c>
    </row>
    <row r="115" spans="1:27" x14ac:dyDescent="0.2">
      <c r="A115" s="18" t="s">
        <v>233</v>
      </c>
      <c r="B115" s="18" t="s">
        <v>234</v>
      </c>
      <c r="D115" s="19">
        <v>90498</v>
      </c>
      <c r="E115" s="20">
        <v>0</v>
      </c>
      <c r="F115" s="20">
        <v>90498</v>
      </c>
      <c r="G115" s="21">
        <v>6.5041676522981096E-2</v>
      </c>
      <c r="I115" s="21">
        <v>6.9826732120542578E-2</v>
      </c>
      <c r="J115" s="19">
        <v>97063</v>
      </c>
      <c r="K115" s="21">
        <v>7.2543039625185157E-2</v>
      </c>
      <c r="L115" s="21">
        <v>6.8579406473190163E-2</v>
      </c>
      <c r="M115" s="19">
        <v>97063</v>
      </c>
      <c r="N115" s="21">
        <v>7.2543039625185157E-2</v>
      </c>
      <c r="O115" s="21">
        <v>6.8579406473190163E-2</v>
      </c>
      <c r="P115" s="21">
        <v>6.4039538794089301E-2</v>
      </c>
      <c r="R115" s="110"/>
      <c r="S115" s="111"/>
      <c r="U115" s="19">
        <v>290532</v>
      </c>
      <c r="V115" s="19">
        <v>291609</v>
      </c>
      <c r="X115" s="19">
        <v>84971.322714287482</v>
      </c>
      <c r="Y115" s="19">
        <v>84905.038733640788</v>
      </c>
      <c r="Z115" s="19">
        <v>91221.234231581897</v>
      </c>
      <c r="AA115" s="19">
        <v>256513.14186071549</v>
      </c>
    </row>
    <row r="116" spans="1:27" x14ac:dyDescent="0.2">
      <c r="A116" s="18" t="s">
        <v>235</v>
      </c>
      <c r="B116" s="18" t="s">
        <v>236</v>
      </c>
      <c r="D116" s="19">
        <v>64667</v>
      </c>
      <c r="E116" s="20">
        <v>0</v>
      </c>
      <c r="F116" s="20">
        <v>64667</v>
      </c>
      <c r="G116" s="21">
        <v>-2.0202132125427541E-2</v>
      </c>
      <c r="I116" s="21">
        <v>-1.5795177250977788E-2</v>
      </c>
      <c r="J116" s="19">
        <v>69369</v>
      </c>
      <c r="K116" s="21">
        <v>7.2710965407394745E-2</v>
      </c>
      <c r="L116" s="21">
        <v>6.8578149521347775E-2</v>
      </c>
      <c r="M116" s="19">
        <v>69369</v>
      </c>
      <c r="N116" s="21">
        <v>7.2710965407394745E-2</v>
      </c>
      <c r="O116" s="21">
        <v>6.8578149521347775E-2</v>
      </c>
      <c r="P116" s="21">
        <v>-2.1120353051202079E-2</v>
      </c>
      <c r="R116" s="110"/>
      <c r="S116" s="111"/>
      <c r="U116" s="19">
        <v>193794</v>
      </c>
      <c r="V116" s="19">
        <v>194544</v>
      </c>
      <c r="X116" s="19">
        <v>66000.347745478313</v>
      </c>
      <c r="Y116" s="19">
        <v>65958.938182406258</v>
      </c>
      <c r="Z116" s="19">
        <v>70865.708788844058</v>
      </c>
      <c r="AA116" s="19">
        <v>199273.62049788478</v>
      </c>
    </row>
    <row r="117" spans="1:27" ht="25.5" customHeight="1" x14ac:dyDescent="0.2">
      <c r="A117" s="22" t="s">
        <v>237</v>
      </c>
      <c r="B117" s="22" t="s">
        <v>238</v>
      </c>
      <c r="C117" s="54"/>
      <c r="D117" s="24">
        <v>335216</v>
      </c>
      <c r="E117" s="25">
        <v>0</v>
      </c>
      <c r="F117" s="25">
        <v>335216</v>
      </c>
      <c r="G117" s="26">
        <v>3.3009065568693652E-2</v>
      </c>
      <c r="H117" s="23"/>
      <c r="I117" s="26">
        <v>4.0879779413782735E-2</v>
      </c>
      <c r="J117" s="24">
        <v>361047</v>
      </c>
      <c r="K117" s="26">
        <v>7.705777767171007E-2</v>
      </c>
      <c r="L117" s="26">
        <v>6.8685566081418736E-2</v>
      </c>
      <c r="M117" s="24">
        <v>361047</v>
      </c>
      <c r="N117" s="26">
        <v>7.705777767171007E-2</v>
      </c>
      <c r="O117" s="26">
        <v>6.8685566081418736E-2</v>
      </c>
      <c r="P117" s="26">
        <v>3.5352022064480293E-2</v>
      </c>
      <c r="Q117" s="23"/>
      <c r="R117" s="109"/>
      <c r="S117" s="112"/>
      <c r="T117" s="23"/>
      <c r="U117" s="24">
        <v>1018898</v>
      </c>
      <c r="V117" s="24">
        <v>1026880</v>
      </c>
      <c r="W117" s="23"/>
      <c r="X117" s="24">
        <v>324504.41256820568</v>
      </c>
      <c r="Y117" s="24">
        <v>324573.62439658027</v>
      </c>
      <c r="Z117" s="24">
        <v>348719.07554695872</v>
      </c>
      <c r="AA117" s="24">
        <f>SUM(AA114:AA116)</f>
        <v>980594.33693066111</v>
      </c>
    </row>
    <row r="118" spans="1:27" x14ac:dyDescent="0.2">
      <c r="A118" s="18" t="s">
        <v>239</v>
      </c>
      <c r="B118" s="18" t="s">
        <v>240</v>
      </c>
      <c r="D118" s="19">
        <v>55698</v>
      </c>
      <c r="E118" s="20">
        <v>0</v>
      </c>
      <c r="F118" s="20">
        <v>55698</v>
      </c>
      <c r="G118" s="21">
        <v>-3.2902837618315806E-2</v>
      </c>
      <c r="I118" s="21">
        <v>-2.9579304020045383E-2</v>
      </c>
      <c r="J118" s="19">
        <v>59787</v>
      </c>
      <c r="K118" s="21">
        <v>7.3413767101152549E-2</v>
      </c>
      <c r="L118" s="21">
        <v>6.8592839354497448E-2</v>
      </c>
      <c r="M118" s="19">
        <v>59787</v>
      </c>
      <c r="N118" s="21">
        <v>7.3413767101152549E-2</v>
      </c>
      <c r="O118" s="21">
        <v>6.8592839354497448E-2</v>
      </c>
      <c r="P118" s="21">
        <v>-3.4816630629102563E-2</v>
      </c>
      <c r="R118" s="110"/>
      <c r="S118" s="111"/>
      <c r="U118" s="19">
        <v>190085</v>
      </c>
      <c r="V118" s="19">
        <v>190942</v>
      </c>
      <c r="X118" s="19">
        <v>57592.972212669643</v>
      </c>
      <c r="Y118" s="19">
        <v>57654.664884139798</v>
      </c>
      <c r="Z118" s="19">
        <v>61943.669873807419</v>
      </c>
      <c r="AA118" s="19">
        <v>174184.94182368999</v>
      </c>
    </row>
    <row r="119" spans="1:27" x14ac:dyDescent="0.2">
      <c r="A119" s="18" t="s">
        <v>241</v>
      </c>
      <c r="B119" s="18" t="s">
        <v>242</v>
      </c>
      <c r="D119" s="19">
        <v>57081</v>
      </c>
      <c r="E119" s="20">
        <v>0</v>
      </c>
      <c r="F119" s="20">
        <v>57081</v>
      </c>
      <c r="G119" s="21">
        <v>8.3710975099422491E-3</v>
      </c>
      <c r="I119" s="21">
        <v>1.1237142736779449E-2</v>
      </c>
      <c r="J119" s="19">
        <v>61218</v>
      </c>
      <c r="K119" s="21">
        <v>7.2475955221527277E-2</v>
      </c>
      <c r="L119" s="21">
        <v>6.8584869318256247E-2</v>
      </c>
      <c r="M119" s="19">
        <v>61218</v>
      </c>
      <c r="N119" s="21">
        <v>7.2475955221527277E-2</v>
      </c>
      <c r="O119" s="21">
        <v>6.8584869318256247E-2</v>
      </c>
      <c r="P119" s="21">
        <v>5.7720296429759621E-3</v>
      </c>
      <c r="R119" s="110"/>
      <c r="S119" s="111"/>
      <c r="U119" s="19">
        <v>179793</v>
      </c>
      <c r="V119" s="19">
        <v>180447</v>
      </c>
      <c r="X119" s="19">
        <v>56607.136143583492</v>
      </c>
      <c r="Y119" s="19">
        <v>56652.242266933223</v>
      </c>
      <c r="Z119" s="19">
        <v>60866.675743340042</v>
      </c>
      <c r="AA119" s="19">
        <v>171156.44576683562</v>
      </c>
    </row>
    <row r="120" spans="1:27" x14ac:dyDescent="0.2">
      <c r="A120" s="18" t="s">
        <v>243</v>
      </c>
      <c r="B120" s="18" t="s">
        <v>244</v>
      </c>
      <c r="D120" s="19">
        <v>96898</v>
      </c>
      <c r="E120" s="20">
        <v>0</v>
      </c>
      <c r="F120" s="20">
        <v>96898</v>
      </c>
      <c r="G120" s="21">
        <v>-2.0398142818903731E-2</v>
      </c>
      <c r="I120" s="21">
        <v>-1.7106755972758236E-2</v>
      </c>
      <c r="J120" s="19">
        <v>104128</v>
      </c>
      <c r="K120" s="21">
        <v>7.4614543127825117E-2</v>
      </c>
      <c r="L120" s="21">
        <v>6.8589315983757171E-2</v>
      </c>
      <c r="M120" s="19">
        <v>104128</v>
      </c>
      <c r="N120" s="21">
        <v>7.4614543127825117E-2</v>
      </c>
      <c r="O120" s="21">
        <v>6.8589315983757171E-2</v>
      </c>
      <c r="P120" s="21">
        <v>-2.2414619799110858E-2</v>
      </c>
      <c r="R120" s="110"/>
      <c r="S120" s="111"/>
      <c r="U120" s="19">
        <v>317284</v>
      </c>
      <c r="V120" s="19">
        <v>319073</v>
      </c>
      <c r="X120" s="19">
        <v>98915.696504326595</v>
      </c>
      <c r="Y120" s="19">
        <v>99140.327519359373</v>
      </c>
      <c r="Z120" s="19">
        <v>106515.50453690519</v>
      </c>
      <c r="AA120" s="19">
        <v>299520.46752927423</v>
      </c>
    </row>
    <row r="121" spans="1:27" x14ac:dyDescent="0.2">
      <c r="A121" s="18" t="s">
        <v>245</v>
      </c>
      <c r="B121" s="18" t="s">
        <v>246</v>
      </c>
      <c r="D121" s="19">
        <v>33659</v>
      </c>
      <c r="E121" s="20">
        <v>0</v>
      </c>
      <c r="F121" s="20">
        <v>33659</v>
      </c>
      <c r="G121" s="21">
        <v>-7.3609952753807661E-2</v>
      </c>
      <c r="I121" s="21">
        <v>-7.1029928058561898E-2</v>
      </c>
      <c r="J121" s="19">
        <v>36079</v>
      </c>
      <c r="K121" s="21">
        <v>7.1897560830684215E-2</v>
      </c>
      <c r="L121" s="21">
        <v>6.8596512469129012E-2</v>
      </c>
      <c r="M121" s="19">
        <v>36079</v>
      </c>
      <c r="N121" s="21">
        <v>7.1897560830684215E-2</v>
      </c>
      <c r="O121" s="21">
        <v>6.8596512469129012E-2</v>
      </c>
      <c r="P121" s="21">
        <v>-7.6040371146638197E-2</v>
      </c>
      <c r="R121" s="110"/>
      <c r="S121" s="111"/>
      <c r="U121" s="19">
        <v>117549</v>
      </c>
      <c r="V121" s="19">
        <v>117912</v>
      </c>
      <c r="X121" s="19">
        <v>36333.507791945187</v>
      </c>
      <c r="Y121" s="19">
        <v>36344.526603337996</v>
      </c>
      <c r="Z121" s="19">
        <v>39048.242881319617</v>
      </c>
      <c r="AA121" s="19">
        <v>109803.24427752392</v>
      </c>
    </row>
    <row r="122" spans="1:27" ht="25.5" customHeight="1" x14ac:dyDescent="0.2">
      <c r="A122" s="22" t="s">
        <v>247</v>
      </c>
      <c r="B122" s="22" t="s">
        <v>248</v>
      </c>
      <c r="C122" s="54"/>
      <c r="D122" s="24">
        <v>243336</v>
      </c>
      <c r="E122" s="25">
        <v>0</v>
      </c>
      <c r="F122" s="25">
        <v>243336</v>
      </c>
      <c r="G122" s="26">
        <v>-2.4507233904631165E-2</v>
      </c>
      <c r="H122" s="23"/>
      <c r="I122" s="26">
        <v>-2.1408600920688414E-2</v>
      </c>
      <c r="J122" s="24">
        <v>261212</v>
      </c>
      <c r="K122" s="26">
        <v>7.3462208633330084E-2</v>
      </c>
      <c r="L122" s="26">
        <v>6.8596186094333156E-2</v>
      </c>
      <c r="M122" s="24">
        <v>261212</v>
      </c>
      <c r="N122" s="26">
        <v>7.3462208633330084E-2</v>
      </c>
      <c r="O122" s="26">
        <v>6.8596186094333156E-2</v>
      </c>
      <c r="P122" s="26">
        <v>-2.668697620685867E-2</v>
      </c>
      <c r="Q122" s="23"/>
      <c r="R122" s="109"/>
      <c r="S122" s="112"/>
      <c r="T122" s="23"/>
      <c r="U122" s="24">
        <v>804710</v>
      </c>
      <c r="V122" s="24">
        <v>808374</v>
      </c>
      <c r="W122" s="23"/>
      <c r="X122" s="24">
        <v>249449.31265252491</v>
      </c>
      <c r="Y122" s="24">
        <v>249791.76127377039</v>
      </c>
      <c r="Z122" s="24">
        <v>268374.09303537227</v>
      </c>
      <c r="AA122" s="24">
        <f>SUM(AA118:AA121)</f>
        <v>754665.09939732379</v>
      </c>
    </row>
    <row r="123" spans="1:27" x14ac:dyDescent="0.2">
      <c r="A123" s="18" t="s">
        <v>249</v>
      </c>
      <c r="B123" s="18" t="s">
        <v>250</v>
      </c>
      <c r="D123" s="19">
        <v>21462</v>
      </c>
      <c r="E123" s="20">
        <v>0</v>
      </c>
      <c r="F123" s="20">
        <v>21462</v>
      </c>
      <c r="G123" s="21">
        <v>-5.042314629721445E-2</v>
      </c>
      <c r="I123" s="21">
        <v>-4.2538801869249743E-2</v>
      </c>
      <c r="J123" s="19">
        <v>23256</v>
      </c>
      <c r="K123" s="21">
        <v>8.3589600223651139E-2</v>
      </c>
      <c r="L123" s="21">
        <v>6.8582632064273508E-2</v>
      </c>
      <c r="M123" s="19">
        <v>23256</v>
      </c>
      <c r="N123" s="21">
        <v>8.3589600223651139E-2</v>
      </c>
      <c r="O123" s="21">
        <v>6.8582632064273508E-2</v>
      </c>
      <c r="P123" s="21">
        <v>-4.7715282912940471E-2</v>
      </c>
      <c r="R123" s="110"/>
      <c r="S123" s="111"/>
      <c r="U123" s="19">
        <v>82345</v>
      </c>
      <c r="V123" s="19">
        <v>83501</v>
      </c>
      <c r="X123" s="19">
        <v>22601.646108275439</v>
      </c>
      <c r="Y123" s="19">
        <v>22730.329152280476</v>
      </c>
      <c r="Z123" s="19">
        <v>24421.267697267787</v>
      </c>
      <c r="AA123" s="19">
        <v>68672.345403094281</v>
      </c>
    </row>
    <row r="124" spans="1:27" x14ac:dyDescent="0.2">
      <c r="A124" s="18" t="s">
        <v>251</v>
      </c>
      <c r="B124" s="18" t="s">
        <v>252</v>
      </c>
      <c r="D124" s="19">
        <v>213468</v>
      </c>
      <c r="E124" s="20">
        <v>0</v>
      </c>
      <c r="F124" s="20">
        <v>213468</v>
      </c>
      <c r="G124" s="21">
        <v>-3.159147967056708E-2</v>
      </c>
      <c r="I124" s="21">
        <v>-2.7144105970440591E-2</v>
      </c>
      <c r="J124" s="19">
        <v>229597</v>
      </c>
      <c r="K124" s="21">
        <v>7.5556992148706037E-2</v>
      </c>
      <c r="L124" s="21">
        <v>6.8583054237899344E-2</v>
      </c>
      <c r="M124" s="19">
        <v>229597</v>
      </c>
      <c r="N124" s="21">
        <v>7.5556992148706037E-2</v>
      </c>
      <c r="O124" s="21">
        <v>6.8583054237899344E-2</v>
      </c>
      <c r="P124" s="21">
        <v>-3.2403435632045952E-2</v>
      </c>
      <c r="R124" s="110"/>
      <c r="S124" s="111"/>
      <c r="U124" s="19">
        <v>700670</v>
      </c>
      <c r="V124" s="19">
        <v>705243</v>
      </c>
      <c r="X124" s="19">
        <v>220431.76564305995</v>
      </c>
      <c r="Y124" s="19">
        <v>220856.10662533154</v>
      </c>
      <c r="Z124" s="19">
        <v>237285.8776632548</v>
      </c>
      <c r="AA124" s="19">
        <v>667245.36793765484</v>
      </c>
    </row>
    <row r="125" spans="1:27" ht="25.5" customHeight="1" x14ac:dyDescent="0.2">
      <c r="A125" s="22" t="s">
        <v>253</v>
      </c>
      <c r="B125" s="22" t="s">
        <v>254</v>
      </c>
      <c r="C125" s="54"/>
      <c r="D125" s="24">
        <v>234930</v>
      </c>
      <c r="E125" s="25">
        <v>0</v>
      </c>
      <c r="F125" s="25">
        <v>234930</v>
      </c>
      <c r="G125" s="26">
        <v>-3.3342788931533973E-2</v>
      </c>
      <c r="H125" s="23"/>
      <c r="I125" s="26">
        <v>-2.8480545244586319E-2</v>
      </c>
      <c r="J125" s="24">
        <v>252853</v>
      </c>
      <c r="K125" s="26">
        <v>7.6290810028519118E-2</v>
      </c>
      <c r="L125" s="26">
        <v>6.847289183265115E-2</v>
      </c>
      <c r="M125" s="24">
        <v>252853</v>
      </c>
      <c r="N125" s="26">
        <v>7.6290810028519118E-2</v>
      </c>
      <c r="O125" s="26">
        <v>6.847289183265115E-2</v>
      </c>
      <c r="P125" s="26">
        <v>-3.383226448909249E-2</v>
      </c>
      <c r="Q125" s="23"/>
      <c r="R125" s="109"/>
      <c r="S125" s="112"/>
      <c r="T125" s="23"/>
      <c r="U125" s="24">
        <v>783015</v>
      </c>
      <c r="V125" s="24">
        <v>788744</v>
      </c>
      <c r="W125" s="23"/>
      <c r="X125" s="24">
        <v>243033.41175133537</v>
      </c>
      <c r="Y125" s="24">
        <v>243586.435777612</v>
      </c>
      <c r="Z125" s="24">
        <v>261707.14536052258</v>
      </c>
      <c r="AA125" s="24">
        <f>SUM(AA123:AA124)</f>
        <v>735917.71334074915</v>
      </c>
    </row>
    <row r="126" spans="1:27" ht="25.5" customHeight="1" x14ac:dyDescent="0.2">
      <c r="A126" s="22" t="s">
        <v>255</v>
      </c>
      <c r="B126" s="22" t="s">
        <v>256</v>
      </c>
      <c r="C126" s="54"/>
      <c r="D126" s="24">
        <v>3640301</v>
      </c>
      <c r="E126" s="25">
        <v>0</v>
      </c>
      <c r="F126" s="25">
        <v>3640301</v>
      </c>
      <c r="G126" s="26">
        <v>-1.0391200467316675E-2</v>
      </c>
      <c r="H126" s="23"/>
      <c r="I126" s="26">
        <v>-6.0184678638272038E-3</v>
      </c>
      <c r="J126" s="24">
        <v>3911149</v>
      </c>
      <c r="K126" s="26">
        <v>7.4402638682900202E-2</v>
      </c>
      <c r="L126" s="26">
        <v>6.860179063348637E-2</v>
      </c>
      <c r="M126" s="24">
        <v>3911149</v>
      </c>
      <c r="N126" s="26">
        <v>7.4402638682900202E-2</v>
      </c>
      <c r="O126" s="26">
        <v>6.860179063348637E-2</v>
      </c>
      <c r="P126" s="26">
        <v>-1.1374670136894194E-2</v>
      </c>
      <c r="Q126" s="23"/>
      <c r="R126" s="109"/>
      <c r="S126" s="112"/>
      <c r="T126" s="23"/>
      <c r="U126" s="24">
        <v>11211732</v>
      </c>
      <c r="V126" s="24">
        <v>11272594</v>
      </c>
      <c r="W126" s="23"/>
      <c r="X126" s="24">
        <v>3678525.2937514666</v>
      </c>
      <c r="Y126" s="24">
        <v>3682223.5245319856</v>
      </c>
      <c r="Z126" s="24">
        <v>3956148.8886204986</v>
      </c>
      <c r="AA126" s="24">
        <f>AA125+AA122+AA117+AA113+AA111+AA106+AA102+AA95+AA90+AA88+AA85</f>
        <v>11124648.659242591</v>
      </c>
    </row>
    <row r="127" spans="1:27" x14ac:dyDescent="0.2">
      <c r="A127" s="18" t="s">
        <v>257</v>
      </c>
      <c r="B127" s="18" t="s">
        <v>258</v>
      </c>
      <c r="D127" s="19">
        <v>285268</v>
      </c>
      <c r="E127" s="20">
        <v>0</v>
      </c>
      <c r="F127" s="20">
        <v>285268</v>
      </c>
      <c r="G127" s="21">
        <v>-1.7868823344267315E-2</v>
      </c>
      <c r="I127" s="21">
        <v>-1.477213079176376E-2</v>
      </c>
      <c r="J127" s="19">
        <v>306268</v>
      </c>
      <c r="K127" s="21">
        <v>7.3614986609083388E-2</v>
      </c>
      <c r="L127" s="21">
        <v>6.8584743132184212E-2</v>
      </c>
      <c r="M127" s="19">
        <v>306268</v>
      </c>
      <c r="N127" s="21">
        <v>7.3614986609083388E-2</v>
      </c>
      <c r="O127" s="21">
        <v>6.8584743132184212E-2</v>
      </c>
      <c r="P127" s="21">
        <v>-2.0096795516832966E-2</v>
      </c>
      <c r="R127" s="110"/>
      <c r="S127" s="111"/>
      <c r="U127" s="19">
        <v>983454</v>
      </c>
      <c r="V127" s="19">
        <v>988084</v>
      </c>
      <c r="X127" s="19">
        <v>290458.14528703759</v>
      </c>
      <c r="Y127" s="19">
        <v>290908.2012859424</v>
      </c>
      <c r="Z127" s="19">
        <v>312549.23812759214</v>
      </c>
      <c r="AA127" s="19">
        <v>878885.1382425687</v>
      </c>
    </row>
    <row r="128" spans="1:27" ht="25.5" customHeight="1" x14ac:dyDescent="0.2">
      <c r="A128" s="22" t="s">
        <v>259</v>
      </c>
      <c r="B128" s="22" t="s">
        <v>260</v>
      </c>
      <c r="C128" s="54"/>
      <c r="D128" s="24">
        <v>285268</v>
      </c>
      <c r="E128" s="25">
        <v>0</v>
      </c>
      <c r="F128" s="25">
        <v>285268</v>
      </c>
      <c r="G128" s="26">
        <v>-1.7868823344267315E-2</v>
      </c>
      <c r="H128" s="23"/>
      <c r="I128" s="26">
        <v>-1.477213079176376E-2</v>
      </c>
      <c r="J128" s="24">
        <v>306268</v>
      </c>
      <c r="K128" s="26">
        <v>7.3614986609083388E-2</v>
      </c>
      <c r="L128" s="26">
        <v>6.8584743132184212E-2</v>
      </c>
      <c r="M128" s="24">
        <v>306268</v>
      </c>
      <c r="N128" s="26">
        <v>7.3614986609083388E-2</v>
      </c>
      <c r="O128" s="26">
        <v>6.8584743132184212E-2</v>
      </c>
      <c r="P128" s="26">
        <v>-2.0096795516832966E-2</v>
      </c>
      <c r="Q128" s="23"/>
      <c r="R128" s="109"/>
      <c r="S128" s="112"/>
      <c r="T128" s="23"/>
      <c r="U128" s="24">
        <v>983454</v>
      </c>
      <c r="V128" s="24">
        <v>988084</v>
      </c>
      <c r="W128" s="23"/>
      <c r="X128" s="24">
        <v>290458.14528703759</v>
      </c>
      <c r="Y128" s="24">
        <v>290908.2012859424</v>
      </c>
      <c r="Z128" s="24">
        <v>312549.23812759214</v>
      </c>
      <c r="AA128" s="24">
        <f>AA127</f>
        <v>878885.1382425687</v>
      </c>
    </row>
    <row r="129" spans="1:27" x14ac:dyDescent="0.2">
      <c r="A129" s="18" t="s">
        <v>261</v>
      </c>
      <c r="B129" s="18" t="s">
        <v>262</v>
      </c>
      <c r="D129" s="19">
        <v>71846</v>
      </c>
      <c r="E129" s="20">
        <v>0</v>
      </c>
      <c r="F129" s="20">
        <v>71846</v>
      </c>
      <c r="G129" s="21">
        <v>-6.9743381364558599E-2</v>
      </c>
      <c r="I129" s="21">
        <v>-6.7262637285035898E-2</v>
      </c>
      <c r="J129" s="19">
        <v>77010</v>
      </c>
      <c r="K129" s="21">
        <v>7.1875956907830663E-2</v>
      </c>
      <c r="L129" s="21">
        <v>6.8588480338905189E-2</v>
      </c>
      <c r="M129" s="19">
        <v>77010</v>
      </c>
      <c r="N129" s="21">
        <v>7.1875956907830663E-2</v>
      </c>
      <c r="O129" s="21">
        <v>6.8588480338905189E-2</v>
      </c>
      <c r="P129" s="21">
        <v>-7.2300372558265047E-2</v>
      </c>
      <c r="R129" s="110"/>
      <c r="S129" s="111"/>
      <c r="U129" s="19">
        <v>242141</v>
      </c>
      <c r="V129" s="19">
        <v>242886</v>
      </c>
      <c r="X129" s="19">
        <v>77232.452380062838</v>
      </c>
      <c r="Y129" s="19">
        <v>77264.013093813337</v>
      </c>
      <c r="Z129" s="19">
        <v>83011.782824971204</v>
      </c>
      <c r="AA129" s="19">
        <v>233428.2516923087</v>
      </c>
    </row>
    <row r="130" spans="1:27" x14ac:dyDescent="0.2">
      <c r="A130" s="18" t="s">
        <v>263</v>
      </c>
      <c r="B130" s="18" t="s">
        <v>264</v>
      </c>
      <c r="D130" s="19">
        <v>57325</v>
      </c>
      <c r="E130" s="20">
        <v>0</v>
      </c>
      <c r="F130" s="20">
        <v>57325</v>
      </c>
      <c r="G130" s="21">
        <v>-2.6772981653365502E-2</v>
      </c>
      <c r="I130" s="21">
        <v>-2.3426464256619983E-2</v>
      </c>
      <c r="J130" s="19">
        <v>61523</v>
      </c>
      <c r="K130" s="21">
        <v>7.3231574356737994E-2</v>
      </c>
      <c r="L130" s="21">
        <v>6.8587772164034888E-2</v>
      </c>
      <c r="M130" s="19">
        <v>61523</v>
      </c>
      <c r="N130" s="21">
        <v>7.3231574356737994E-2</v>
      </c>
      <c r="O130" s="21">
        <v>6.8587772164034888E-2</v>
      </c>
      <c r="P130" s="21">
        <v>-2.870160337606964E-2</v>
      </c>
      <c r="R130" s="110"/>
      <c r="S130" s="111"/>
      <c r="U130" s="19">
        <v>175923</v>
      </c>
      <c r="V130" s="19">
        <v>176688</v>
      </c>
      <c r="X130" s="19">
        <v>58901.981674724266</v>
      </c>
      <c r="Y130" s="19">
        <v>58955.232051410931</v>
      </c>
      <c r="Z130" s="19">
        <v>63340.987912513381</v>
      </c>
      <c r="AA130" s="19">
        <v>178114.18530856961</v>
      </c>
    </row>
    <row r="131" spans="1:27" x14ac:dyDescent="0.2">
      <c r="A131" s="18" t="s">
        <v>265</v>
      </c>
      <c r="B131" s="18" t="s">
        <v>266</v>
      </c>
      <c r="D131" s="19">
        <v>65867</v>
      </c>
      <c r="E131" s="20">
        <v>0</v>
      </c>
      <c r="F131" s="20">
        <v>65867</v>
      </c>
      <c r="G131" s="21">
        <v>-4.7042319105172092E-2</v>
      </c>
      <c r="I131" s="21">
        <v>-4.3819616815371831E-2</v>
      </c>
      <c r="J131" s="19">
        <v>70672</v>
      </c>
      <c r="K131" s="21">
        <v>7.2950035677957104E-2</v>
      </c>
      <c r="L131" s="21">
        <v>6.8585696945909325E-2</v>
      </c>
      <c r="M131" s="19">
        <v>70672</v>
      </c>
      <c r="N131" s="21">
        <v>7.2950035677957104E-2</v>
      </c>
      <c r="O131" s="21">
        <v>6.8585696945909325E-2</v>
      </c>
      <c r="P131" s="21">
        <v>-4.8986445511936982E-2</v>
      </c>
      <c r="R131" s="110"/>
      <c r="S131" s="111"/>
      <c r="U131" s="19">
        <v>239076</v>
      </c>
      <c r="V131" s="19">
        <v>240052</v>
      </c>
      <c r="X131" s="19">
        <v>69118.494263198387</v>
      </c>
      <c r="Y131" s="19">
        <v>69166.881543123396</v>
      </c>
      <c r="Z131" s="19">
        <v>74312.295199665386</v>
      </c>
      <c r="AA131" s="19">
        <v>208965.38488127154</v>
      </c>
    </row>
    <row r="132" spans="1:27" x14ac:dyDescent="0.2">
      <c r="A132" s="18" t="s">
        <v>267</v>
      </c>
      <c r="B132" s="18" t="s">
        <v>268</v>
      </c>
      <c r="D132" s="19">
        <v>68285</v>
      </c>
      <c r="E132" s="20">
        <v>0</v>
      </c>
      <c r="F132" s="20">
        <v>68285</v>
      </c>
      <c r="G132" s="21">
        <v>-1.6265265428825115E-2</v>
      </c>
      <c r="I132" s="21">
        <v>-1.0483104783970965E-2</v>
      </c>
      <c r="J132" s="19">
        <v>73620</v>
      </c>
      <c r="K132" s="21">
        <v>7.8128432305777151E-2</v>
      </c>
      <c r="L132" s="21">
        <v>6.859024485456966E-2</v>
      </c>
      <c r="M132" s="19">
        <v>73620</v>
      </c>
      <c r="N132" s="21">
        <v>7.8128432305777151E-2</v>
      </c>
      <c r="O132" s="21">
        <v>6.859024485456966E-2</v>
      </c>
      <c r="P132" s="21">
        <v>-1.5825882453973095E-2</v>
      </c>
      <c r="R132" s="110"/>
      <c r="S132" s="111"/>
      <c r="U132" s="19">
        <v>234527</v>
      </c>
      <c r="V132" s="19">
        <v>236620</v>
      </c>
      <c r="X132" s="19">
        <v>69414.037748465271</v>
      </c>
      <c r="Y132" s="19">
        <v>69624.388534580343</v>
      </c>
      <c r="Z132" s="19">
        <v>74803.836727150076</v>
      </c>
      <c r="AA132" s="19">
        <v>210347.5944362313</v>
      </c>
    </row>
    <row r="133" spans="1:27" x14ac:dyDescent="0.2">
      <c r="A133" s="18" t="s">
        <v>269</v>
      </c>
      <c r="B133" s="18" t="s">
        <v>270</v>
      </c>
      <c r="D133" s="19">
        <v>49322</v>
      </c>
      <c r="E133" s="20">
        <v>0</v>
      </c>
      <c r="F133" s="20">
        <v>49322</v>
      </c>
      <c r="G133" s="21">
        <v>-0.14102672353757861</v>
      </c>
      <c r="I133" s="21">
        <v>-0.13777480922556251</v>
      </c>
      <c r="J133" s="19">
        <v>52974</v>
      </c>
      <c r="K133" s="21">
        <v>7.404403714366814E-2</v>
      </c>
      <c r="L133" s="21">
        <v>6.8578063563303537E-2</v>
      </c>
      <c r="M133" s="19">
        <v>52974</v>
      </c>
      <c r="N133" s="21">
        <v>7.404403714366814E-2</v>
      </c>
      <c r="O133" s="21">
        <v>6.8578063563303537E-2</v>
      </c>
      <c r="P133" s="21">
        <v>-0.14244006640368756</v>
      </c>
      <c r="R133" s="110"/>
      <c r="S133" s="111"/>
      <c r="U133" s="19">
        <v>178607</v>
      </c>
      <c r="V133" s="19">
        <v>179521</v>
      </c>
      <c r="X133" s="19">
        <v>57419.71415353776</v>
      </c>
      <c r="Y133" s="19">
        <v>57495.758235065608</v>
      </c>
      <c r="Z133" s="19">
        <v>61772.941953858783</v>
      </c>
      <c r="AA133" s="19">
        <v>173704.85672597919</v>
      </c>
    </row>
    <row r="134" spans="1:27" ht="25.5" customHeight="1" x14ac:dyDescent="0.2">
      <c r="A134" s="22" t="s">
        <v>271</v>
      </c>
      <c r="B134" s="22" t="s">
        <v>272</v>
      </c>
      <c r="C134" s="54"/>
      <c r="D134" s="24">
        <v>312645</v>
      </c>
      <c r="E134" s="25">
        <v>0</v>
      </c>
      <c r="F134" s="25">
        <v>312645</v>
      </c>
      <c r="G134" s="26">
        <v>-5.8543992812688295E-2</v>
      </c>
      <c r="H134" s="23"/>
      <c r="I134" s="26">
        <v>-5.4906367517764343E-2</v>
      </c>
      <c r="J134" s="24">
        <v>335799</v>
      </c>
      <c r="K134" s="26">
        <v>7.4058436885285239E-2</v>
      </c>
      <c r="L134" s="26">
        <v>6.857428239721064E-2</v>
      </c>
      <c r="M134" s="24">
        <v>335799</v>
      </c>
      <c r="N134" s="26">
        <v>7.4058436885285239E-2</v>
      </c>
      <c r="O134" s="26">
        <v>6.857428239721064E-2</v>
      </c>
      <c r="P134" s="26">
        <v>-6.0023328569132728E-2</v>
      </c>
      <c r="Q134" s="23"/>
      <c r="R134" s="109"/>
      <c r="S134" s="112"/>
      <c r="T134" s="23"/>
      <c r="U134" s="24">
        <v>1070273</v>
      </c>
      <c r="V134" s="24">
        <v>1075766</v>
      </c>
      <c r="W134" s="23"/>
      <c r="X134" s="24">
        <v>332086.68021998851</v>
      </c>
      <c r="Y134" s="24">
        <v>332506.27345799364</v>
      </c>
      <c r="Z134" s="24">
        <v>357241.84461815882</v>
      </c>
      <c r="AA134" s="24">
        <f>SUM(AA129:AA133)</f>
        <v>1004560.2730443603</v>
      </c>
    </row>
    <row r="135" spans="1:27" x14ac:dyDescent="0.2">
      <c r="A135" s="18" t="s">
        <v>273</v>
      </c>
      <c r="B135" s="18" t="s">
        <v>274</v>
      </c>
      <c r="D135" s="19">
        <v>119640</v>
      </c>
      <c r="E135" s="20">
        <v>0</v>
      </c>
      <c r="F135" s="20">
        <v>119640</v>
      </c>
      <c r="G135" s="21">
        <v>-4.9257318144723117E-3</v>
      </c>
      <c r="I135" s="21">
        <v>-1.7402047137939913E-3</v>
      </c>
      <c r="J135" s="19">
        <v>128473</v>
      </c>
      <c r="K135" s="21">
        <v>7.3829822801738443E-2</v>
      </c>
      <c r="L135" s="21">
        <v>6.8585484517247997E-2</v>
      </c>
      <c r="M135" s="19">
        <v>128473</v>
      </c>
      <c r="N135" s="21">
        <v>7.3829822801738443E-2</v>
      </c>
      <c r="O135" s="21">
        <v>6.8585484517247997E-2</v>
      </c>
      <c r="P135" s="21">
        <v>-7.1346116422602579E-3</v>
      </c>
      <c r="R135" s="110"/>
      <c r="S135" s="111"/>
      <c r="U135" s="19">
        <v>413862</v>
      </c>
      <c r="V135" s="19">
        <v>415893</v>
      </c>
      <c r="X135" s="19">
        <v>120232.23172895231</v>
      </c>
      <c r="Y135" s="19">
        <v>120436.74644611066</v>
      </c>
      <c r="Z135" s="19">
        <v>129396.19157487423</v>
      </c>
      <c r="AA135" s="19">
        <v>363860.71647987654</v>
      </c>
    </row>
    <row r="136" spans="1:27" x14ac:dyDescent="0.2">
      <c r="A136" s="18" t="s">
        <v>275</v>
      </c>
      <c r="B136" s="18" t="s">
        <v>276</v>
      </c>
      <c r="D136" s="19">
        <v>112239</v>
      </c>
      <c r="E136" s="20">
        <v>0</v>
      </c>
      <c r="F136" s="20">
        <v>112239</v>
      </c>
      <c r="G136" s="21">
        <v>-1.535896216933319E-2</v>
      </c>
      <c r="I136" s="21">
        <v>-6.7234692350897074E-3</v>
      </c>
      <c r="J136" s="19">
        <v>121083</v>
      </c>
      <c r="K136" s="21">
        <v>7.8796140379012725E-2</v>
      </c>
      <c r="L136" s="21">
        <v>6.85850254776037E-2</v>
      </c>
      <c r="M136" s="19">
        <v>121083</v>
      </c>
      <c r="N136" s="21">
        <v>7.8796140379012725E-2</v>
      </c>
      <c r="O136" s="21">
        <v>6.85850254776037E-2</v>
      </c>
      <c r="P136" s="21">
        <v>-1.2091371928500849E-2</v>
      </c>
      <c r="R136" s="110"/>
      <c r="S136" s="111"/>
      <c r="U136" s="19">
        <v>362456</v>
      </c>
      <c r="V136" s="19">
        <v>365919</v>
      </c>
      <c r="X136" s="19">
        <v>113989.76448034482</v>
      </c>
      <c r="Y136" s="19">
        <v>114078.52957982681</v>
      </c>
      <c r="Z136" s="19">
        <v>122564.97874339519</v>
      </c>
      <c r="AA136" s="19">
        <v>344651.41854740831</v>
      </c>
    </row>
    <row r="137" spans="1:27" x14ac:dyDescent="0.2">
      <c r="A137" s="18" t="s">
        <v>277</v>
      </c>
      <c r="B137" s="18" t="s">
        <v>278</v>
      </c>
      <c r="D137" s="19">
        <v>77404</v>
      </c>
      <c r="E137" s="20">
        <v>0</v>
      </c>
      <c r="F137" s="20">
        <v>77404</v>
      </c>
      <c r="G137" s="21">
        <v>-2.0999259672261794E-2</v>
      </c>
      <c r="I137" s="21">
        <v>-1.6817812109640395E-2</v>
      </c>
      <c r="J137" s="19">
        <v>83165</v>
      </c>
      <c r="K137" s="21">
        <v>7.4427678156167687E-2</v>
      </c>
      <c r="L137" s="21">
        <v>6.8588188586675924E-2</v>
      </c>
      <c r="M137" s="19">
        <v>83165</v>
      </c>
      <c r="N137" s="21">
        <v>7.4427678156167687E-2</v>
      </c>
      <c r="O137" s="21">
        <v>6.8588188586675924E-2</v>
      </c>
      <c r="P137" s="21">
        <v>-2.2128267991615269E-2</v>
      </c>
      <c r="R137" s="110"/>
      <c r="S137" s="111"/>
      <c r="U137" s="19">
        <v>255216</v>
      </c>
      <c r="V137" s="19">
        <v>256610</v>
      </c>
      <c r="X137" s="19">
        <v>79064.291589899731</v>
      </c>
      <c r="Y137" s="19">
        <v>79158.256564093754</v>
      </c>
      <c r="Z137" s="19">
        <v>85046.941513681988</v>
      </c>
      <c r="AA137" s="19">
        <v>239151.09631093146</v>
      </c>
    </row>
    <row r="138" spans="1:27" ht="25.5" customHeight="1" x14ac:dyDescent="0.2">
      <c r="A138" s="22" t="s">
        <v>279</v>
      </c>
      <c r="B138" s="22" t="s">
        <v>280</v>
      </c>
      <c r="C138" s="54"/>
      <c r="D138" s="24">
        <v>309283</v>
      </c>
      <c r="E138" s="25">
        <v>0</v>
      </c>
      <c r="F138" s="25">
        <v>309283</v>
      </c>
      <c r="G138" s="26">
        <v>-1.2778369035298387E-2</v>
      </c>
      <c r="H138" s="23"/>
      <c r="I138" s="26">
        <v>-7.4118976532714376E-3</v>
      </c>
      <c r="J138" s="24">
        <v>332721</v>
      </c>
      <c r="K138" s="26">
        <v>7.5781727414697908E-2</v>
      </c>
      <c r="L138" s="26">
        <v>6.8644543124636082E-2</v>
      </c>
      <c r="M138" s="24">
        <v>332721</v>
      </c>
      <c r="N138" s="26">
        <v>7.5781727414697908E-2</v>
      </c>
      <c r="O138" s="26">
        <v>6.8644543124636082E-2</v>
      </c>
      <c r="P138" s="26">
        <v>-1.2721093888948265E-2</v>
      </c>
      <c r="Q138" s="23"/>
      <c r="R138" s="109"/>
      <c r="S138" s="112"/>
      <c r="T138" s="23"/>
      <c r="U138" s="24">
        <v>1031533</v>
      </c>
      <c r="V138" s="24">
        <v>1038423</v>
      </c>
      <c r="W138" s="23"/>
      <c r="X138" s="24">
        <v>313286.28779919684</v>
      </c>
      <c r="Y138" s="24">
        <v>313673.53259003122</v>
      </c>
      <c r="Z138" s="24">
        <v>337008.11183195142</v>
      </c>
      <c r="AA138" s="24">
        <f>SUM(AA135:AA137)</f>
        <v>947663.23133821634</v>
      </c>
    </row>
    <row r="139" spans="1:27" x14ac:dyDescent="0.2">
      <c r="A139" s="18" t="s">
        <v>281</v>
      </c>
      <c r="B139" s="18" t="s">
        <v>282</v>
      </c>
      <c r="D139" s="19">
        <v>149537</v>
      </c>
      <c r="E139" s="20">
        <v>0</v>
      </c>
      <c r="F139" s="20">
        <v>149537</v>
      </c>
      <c r="G139" s="21">
        <v>1.003287660015717E-2</v>
      </c>
      <c r="I139" s="21">
        <v>1.9261999924566675E-2</v>
      </c>
      <c r="J139" s="19">
        <v>161562</v>
      </c>
      <c r="K139" s="21">
        <v>8.0414880598112859E-2</v>
      </c>
      <c r="L139" s="21">
        <v>6.8587370241934176E-2</v>
      </c>
      <c r="M139" s="19">
        <v>161562</v>
      </c>
      <c r="N139" s="21">
        <v>8.0414880598112859E-2</v>
      </c>
      <c r="O139" s="21">
        <v>6.8587370241934176E-2</v>
      </c>
      <c r="P139" s="21">
        <v>1.3755890022842054E-2</v>
      </c>
      <c r="R139" s="110"/>
      <c r="S139" s="111"/>
      <c r="U139" s="19">
        <v>497931</v>
      </c>
      <c r="V139" s="19">
        <v>503442</v>
      </c>
      <c r="X139" s="19">
        <v>148051.61640218311</v>
      </c>
      <c r="Y139" s="19">
        <v>148334.90255851188</v>
      </c>
      <c r="Z139" s="19">
        <v>159369.72755478605</v>
      </c>
      <c r="AA139" s="19">
        <v>448145.98132691253</v>
      </c>
    </row>
    <row r="140" spans="1:27" x14ac:dyDescent="0.2">
      <c r="A140" s="18" t="s">
        <v>283</v>
      </c>
      <c r="B140" s="18" t="s">
        <v>284</v>
      </c>
      <c r="D140" s="19">
        <v>77217</v>
      </c>
      <c r="E140" s="20">
        <v>0</v>
      </c>
      <c r="F140" s="20">
        <v>77217</v>
      </c>
      <c r="G140" s="21">
        <v>-3.8078123744543557E-2</v>
      </c>
      <c r="I140" s="21">
        <v>-2.9647834688251495E-2</v>
      </c>
      <c r="J140" s="19">
        <v>83066</v>
      </c>
      <c r="K140" s="21">
        <v>7.574756854060638E-2</v>
      </c>
      <c r="L140" s="21">
        <v>6.8583161621084576E-2</v>
      </c>
      <c r="M140" s="19">
        <v>83066</v>
      </c>
      <c r="N140" s="21">
        <v>7.574756854060638E-2</v>
      </c>
      <c r="O140" s="21">
        <v>6.8583161621084576E-2</v>
      </c>
      <c r="P140" s="21">
        <v>-3.4893532025769836E-2</v>
      </c>
      <c r="R140" s="110"/>
      <c r="S140" s="111"/>
      <c r="U140" s="19">
        <v>239908</v>
      </c>
      <c r="V140" s="19">
        <v>241517</v>
      </c>
      <c r="X140" s="19">
        <v>80273.670768969576</v>
      </c>
      <c r="Y140" s="19">
        <v>80109.789764225439</v>
      </c>
      <c r="Z140" s="19">
        <v>86069.260497607596</v>
      </c>
      <c r="AA140" s="19">
        <v>242025.84643637779</v>
      </c>
    </row>
    <row r="141" spans="1:27" x14ac:dyDescent="0.2">
      <c r="A141" s="18" t="s">
        <v>285</v>
      </c>
      <c r="B141" s="18" t="s">
        <v>286</v>
      </c>
      <c r="D141" s="19">
        <v>88058</v>
      </c>
      <c r="E141" s="20">
        <v>0</v>
      </c>
      <c r="F141" s="20">
        <v>88058</v>
      </c>
      <c r="G141" s="21">
        <v>-2.8187684169568294E-2</v>
      </c>
      <c r="I141" s="21">
        <v>-2.2475643350504226E-2</v>
      </c>
      <c r="J141" s="19">
        <v>94912</v>
      </c>
      <c r="K141" s="21">
        <v>7.7835063253764547E-2</v>
      </c>
      <c r="L141" s="21">
        <v>6.8586668637973247E-2</v>
      </c>
      <c r="M141" s="19">
        <v>94912</v>
      </c>
      <c r="N141" s="21">
        <v>7.7835063253764547E-2</v>
      </c>
      <c r="O141" s="21">
        <v>6.8586668637973247E-2</v>
      </c>
      <c r="P141" s="21">
        <v>-2.7756922533913375E-2</v>
      </c>
      <c r="R141" s="110"/>
      <c r="S141" s="111"/>
      <c r="U141" s="19">
        <v>302910</v>
      </c>
      <c r="V141" s="19">
        <v>305532</v>
      </c>
      <c r="X141" s="19">
        <v>90612.146569425604</v>
      </c>
      <c r="Y141" s="19">
        <v>90862.312544090542</v>
      </c>
      <c r="Z141" s="19">
        <v>97621.677335430228</v>
      </c>
      <c r="AA141" s="19">
        <v>274511.1198939975</v>
      </c>
    </row>
    <row r="142" spans="1:27" ht="25.5" customHeight="1" x14ac:dyDescent="0.2">
      <c r="A142" s="22" t="s">
        <v>287</v>
      </c>
      <c r="B142" s="22" t="s">
        <v>288</v>
      </c>
      <c r="C142" s="54"/>
      <c r="D142" s="24">
        <v>314812</v>
      </c>
      <c r="E142" s="25">
        <v>0</v>
      </c>
      <c r="F142" s="25">
        <v>314812</v>
      </c>
      <c r="G142" s="26">
        <v>-1.2934931131144412E-2</v>
      </c>
      <c r="H142" s="23"/>
      <c r="I142" s="26">
        <v>-4.8491638106195056E-3</v>
      </c>
      <c r="J142" s="24">
        <v>339540</v>
      </c>
      <c r="K142" s="26">
        <v>7.8548467021587465E-2</v>
      </c>
      <c r="L142" s="26">
        <v>6.8546893304678891E-2</v>
      </c>
      <c r="M142" s="24">
        <v>339540</v>
      </c>
      <c r="N142" s="26">
        <v>7.8548467021587465E-2</v>
      </c>
      <c r="O142" s="26">
        <v>6.8546893304678891E-2</v>
      </c>
      <c r="P142" s="26">
        <v>-1.0262515476217149E-2</v>
      </c>
      <c r="Q142" s="23"/>
      <c r="R142" s="109"/>
      <c r="S142" s="112"/>
      <c r="T142" s="23"/>
      <c r="U142" s="24">
        <v>1040749</v>
      </c>
      <c r="V142" s="24">
        <v>1050491</v>
      </c>
      <c r="W142" s="23"/>
      <c r="X142" s="24">
        <v>318937.4337405783</v>
      </c>
      <c r="Y142" s="24">
        <v>319307.00486682786</v>
      </c>
      <c r="Z142" s="24">
        <v>343060.66538782389</v>
      </c>
      <c r="AA142" s="24">
        <f>SUM(AA139:AA141)</f>
        <v>964682.94765728782</v>
      </c>
    </row>
    <row r="143" spans="1:27" x14ac:dyDescent="0.2">
      <c r="A143" s="18" t="s">
        <v>289</v>
      </c>
      <c r="B143" s="18" t="s">
        <v>290</v>
      </c>
      <c r="D143" s="19">
        <v>188135</v>
      </c>
      <c r="E143" s="20">
        <v>0</v>
      </c>
      <c r="F143" s="20">
        <v>188135</v>
      </c>
      <c r="G143" s="21">
        <v>2.5523608671170317E-2</v>
      </c>
      <c r="I143" s="21">
        <v>3.5428564553212638E-2</v>
      </c>
      <c r="J143" s="19">
        <v>202589</v>
      </c>
      <c r="K143" s="21">
        <v>7.6827809817418435E-2</v>
      </c>
      <c r="L143" s="21">
        <v>6.8582394234850241E-2</v>
      </c>
      <c r="M143" s="19">
        <v>202589</v>
      </c>
      <c r="N143" s="21">
        <v>7.6827809817418435E-2</v>
      </c>
      <c r="O143" s="21">
        <v>6.8582394234850241E-2</v>
      </c>
      <c r="P143" s="21">
        <v>2.9830326419449937E-2</v>
      </c>
      <c r="R143" s="110"/>
      <c r="S143" s="111"/>
      <c r="U143" s="19">
        <v>613067</v>
      </c>
      <c r="V143" s="19">
        <v>617798</v>
      </c>
      <c r="X143" s="19">
        <v>183452.62694027813</v>
      </c>
      <c r="Y143" s="19">
        <v>183099.73021631202</v>
      </c>
      <c r="Z143" s="19">
        <v>196720.7556456106</v>
      </c>
      <c r="AA143" s="19">
        <v>553176.6756385247</v>
      </c>
    </row>
    <row r="144" spans="1:27" x14ac:dyDescent="0.2">
      <c r="A144" s="18" t="s">
        <v>291</v>
      </c>
      <c r="B144" s="18" t="s">
        <v>292</v>
      </c>
      <c r="D144" s="19">
        <v>218636</v>
      </c>
      <c r="E144" s="20">
        <v>0</v>
      </c>
      <c r="F144" s="20">
        <v>218636</v>
      </c>
      <c r="G144" s="21">
        <v>1.9157014790752491E-2</v>
      </c>
      <c r="I144" s="21">
        <v>2.9534360705016915E-2</v>
      </c>
      <c r="J144" s="19">
        <v>235295</v>
      </c>
      <c r="K144" s="21">
        <v>7.6195137122889278E-2</v>
      </c>
      <c r="L144" s="21">
        <v>6.8586131259553706E-2</v>
      </c>
      <c r="M144" s="19">
        <v>235295</v>
      </c>
      <c r="N144" s="21">
        <v>7.6195137122889278E-2</v>
      </c>
      <c r="O144" s="21">
        <v>6.8586131259553706E-2</v>
      </c>
      <c r="P144" s="21">
        <v>2.3971571686544513E-2</v>
      </c>
      <c r="R144" s="110"/>
      <c r="S144" s="111"/>
      <c r="U144" s="19">
        <v>661257</v>
      </c>
      <c r="V144" s="19">
        <v>665965</v>
      </c>
      <c r="X144" s="19">
        <v>214526.31618778495</v>
      </c>
      <c r="Y144" s="19">
        <v>213876.13113469142</v>
      </c>
      <c r="Z144" s="19">
        <v>229786.65278026671</v>
      </c>
      <c r="AA144" s="19">
        <v>646157.62721084349</v>
      </c>
    </row>
    <row r="145" spans="1:27" x14ac:dyDescent="0.2">
      <c r="A145" s="18" t="s">
        <v>293</v>
      </c>
      <c r="B145" s="18" t="s">
        <v>294</v>
      </c>
      <c r="D145" s="19">
        <v>105225</v>
      </c>
      <c r="E145" s="20">
        <v>0</v>
      </c>
      <c r="F145" s="20">
        <v>105225</v>
      </c>
      <c r="G145" s="21">
        <v>4.042433712147786E-2</v>
      </c>
      <c r="I145" s="21">
        <v>5.0310456218709332E-2</v>
      </c>
      <c r="J145" s="19">
        <v>113374</v>
      </c>
      <c r="K145" s="21">
        <v>7.744357329531959E-2</v>
      </c>
      <c r="L145" s="21">
        <v>6.858058511364673E-2</v>
      </c>
      <c r="M145" s="19">
        <v>113374</v>
      </c>
      <c r="N145" s="21">
        <v>7.744357329531959E-2</v>
      </c>
      <c r="O145" s="21">
        <v>6.858058511364673E-2</v>
      </c>
      <c r="P145" s="21">
        <v>4.4629987782589531E-2</v>
      </c>
      <c r="R145" s="110"/>
      <c r="S145" s="111"/>
      <c r="U145" s="19">
        <v>321457</v>
      </c>
      <c r="V145" s="19">
        <v>324123</v>
      </c>
      <c r="X145" s="19">
        <v>101136.61920973899</v>
      </c>
      <c r="Y145" s="19">
        <v>101015.6124090418</v>
      </c>
      <c r="Z145" s="19">
        <v>108530.29429171969</v>
      </c>
      <c r="AA145" s="19">
        <v>305186.0349221052</v>
      </c>
    </row>
    <row r="146" spans="1:27" ht="25.5" customHeight="1" x14ac:dyDescent="0.2">
      <c r="A146" s="22" t="s">
        <v>295</v>
      </c>
      <c r="B146" s="22" t="s">
        <v>296</v>
      </c>
      <c r="C146" s="54"/>
      <c r="D146" s="24">
        <v>511996</v>
      </c>
      <c r="E146" s="25">
        <v>0</v>
      </c>
      <c r="F146" s="25">
        <v>511996</v>
      </c>
      <c r="G146" s="26">
        <v>2.5806523847638374E-2</v>
      </c>
      <c r="H146" s="23"/>
      <c r="I146" s="26">
        <v>3.5921192401613844E-2</v>
      </c>
      <c r="J146" s="24">
        <v>551258</v>
      </c>
      <c r="K146" s="26">
        <v>7.6684192845256627E-2</v>
      </c>
      <c r="L146" s="26">
        <v>6.8578126877425483E-2</v>
      </c>
      <c r="M146" s="24">
        <v>551258</v>
      </c>
      <c r="N146" s="26">
        <v>7.6684192845256627E-2</v>
      </c>
      <c r="O146" s="26">
        <v>6.8578126877425483E-2</v>
      </c>
      <c r="P146" s="26">
        <v>3.0316176224620905E-2</v>
      </c>
      <c r="Q146" s="23"/>
      <c r="R146" s="109"/>
      <c r="S146" s="112"/>
      <c r="T146" s="23"/>
      <c r="U146" s="24">
        <v>1595781</v>
      </c>
      <c r="V146" s="24">
        <v>1607886</v>
      </c>
      <c r="W146" s="23"/>
      <c r="X146" s="24">
        <v>499115.56233780208</v>
      </c>
      <c r="Y146" s="24">
        <v>497991.47376004519</v>
      </c>
      <c r="Z146" s="24">
        <v>535037.70271759701</v>
      </c>
      <c r="AA146" s="24">
        <f>SUM(AA143:AA145)</f>
        <v>1504520.3377714735</v>
      </c>
    </row>
    <row r="147" spans="1:27" x14ac:dyDescent="0.2">
      <c r="A147" s="18" t="s">
        <v>297</v>
      </c>
      <c r="B147" s="18" t="s">
        <v>298</v>
      </c>
      <c r="D147" s="19">
        <v>94853</v>
      </c>
      <c r="E147" s="20">
        <v>0</v>
      </c>
      <c r="F147" s="20">
        <v>94853</v>
      </c>
      <c r="G147" s="21">
        <v>-1.1271203343389713E-2</v>
      </c>
      <c r="I147" s="21">
        <v>-1.1361095481862149E-3</v>
      </c>
      <c r="J147" s="19">
        <v>102206</v>
      </c>
      <c r="K147" s="21">
        <v>7.7519951925611119E-2</v>
      </c>
      <c r="L147" s="21">
        <v>6.8584083964581266E-2</v>
      </c>
      <c r="M147" s="19">
        <v>102206</v>
      </c>
      <c r="N147" s="21">
        <v>7.7519951925611119E-2</v>
      </c>
      <c r="O147" s="21">
        <v>6.8584083964581266E-2</v>
      </c>
      <c r="P147" s="21">
        <v>-6.5350829893723317E-3</v>
      </c>
      <c r="R147" s="110"/>
      <c r="S147" s="111"/>
      <c r="U147" s="19">
        <v>286351</v>
      </c>
      <c r="V147" s="19">
        <v>288745</v>
      </c>
      <c r="X147" s="19">
        <v>95934.294945940419</v>
      </c>
      <c r="Y147" s="19">
        <v>95754.981587200411</v>
      </c>
      <c r="Z147" s="19">
        <v>102878.31834821263</v>
      </c>
      <c r="AA147" s="19">
        <v>289292.73859474377</v>
      </c>
    </row>
    <row r="148" spans="1:27" x14ac:dyDescent="0.2">
      <c r="A148" s="18" t="s">
        <v>299</v>
      </c>
      <c r="B148" s="18" t="s">
        <v>300</v>
      </c>
      <c r="D148" s="19">
        <v>56018</v>
      </c>
      <c r="E148" s="20">
        <v>0</v>
      </c>
      <c r="F148" s="20">
        <v>56018</v>
      </c>
      <c r="G148" s="21">
        <v>3.1398413154796634E-2</v>
      </c>
      <c r="I148" s="21">
        <v>3.9608930221951555E-2</v>
      </c>
      <c r="J148" s="19">
        <v>60174</v>
      </c>
      <c r="K148" s="21">
        <v>7.4190438787532509E-2</v>
      </c>
      <c r="L148" s="21">
        <v>6.8577496349449873E-2</v>
      </c>
      <c r="M148" s="19">
        <v>60174</v>
      </c>
      <c r="N148" s="21">
        <v>7.4190438787532509E-2</v>
      </c>
      <c r="O148" s="21">
        <v>6.8577496349449873E-2</v>
      </c>
      <c r="P148" s="21">
        <v>3.3983350838398207E-2</v>
      </c>
      <c r="R148" s="110"/>
      <c r="S148" s="111"/>
      <c r="U148" s="19">
        <v>188117</v>
      </c>
      <c r="V148" s="19">
        <v>189105</v>
      </c>
      <c r="X148" s="19">
        <v>54312.668398097077</v>
      </c>
      <c r="Y148" s="19">
        <v>54166.759676955684</v>
      </c>
      <c r="Z148" s="19">
        <v>58196.294893151156</v>
      </c>
      <c r="AA148" s="19">
        <v>163647.3631763976</v>
      </c>
    </row>
    <row r="149" spans="1:27" x14ac:dyDescent="0.2">
      <c r="A149" s="18" t="s">
        <v>301</v>
      </c>
      <c r="B149" s="18" t="s">
        <v>302</v>
      </c>
      <c r="D149" s="19">
        <v>119725</v>
      </c>
      <c r="E149" s="20">
        <v>0</v>
      </c>
      <c r="F149" s="20">
        <v>119725</v>
      </c>
      <c r="G149" s="21">
        <v>-5.7406264485988512E-3</v>
      </c>
      <c r="I149" s="21">
        <v>1.4577357366398758E-3</v>
      </c>
      <c r="J149" s="19">
        <v>128607</v>
      </c>
      <c r="K149" s="21">
        <v>7.4186677803299128E-2</v>
      </c>
      <c r="L149" s="21">
        <v>6.8583865849081826E-2</v>
      </c>
      <c r="M149" s="19">
        <v>128607</v>
      </c>
      <c r="N149" s="21">
        <v>7.4186677803299128E-2</v>
      </c>
      <c r="O149" s="21">
        <v>6.8583865849081826E-2</v>
      </c>
      <c r="P149" s="21">
        <v>-3.9554610436725035E-3</v>
      </c>
      <c r="R149" s="110"/>
      <c r="S149" s="111"/>
      <c r="U149" s="19">
        <v>397889</v>
      </c>
      <c r="V149" s="19">
        <v>399976</v>
      </c>
      <c r="X149" s="19">
        <v>120416.2647945209</v>
      </c>
      <c r="Y149" s="19">
        <v>120177.55646096183</v>
      </c>
      <c r="Z149" s="19">
        <v>129117.72011195064</v>
      </c>
      <c r="AA149" s="19">
        <v>363077.65768359083</v>
      </c>
    </row>
    <row r="150" spans="1:27" x14ac:dyDescent="0.2">
      <c r="A150" s="18" t="s">
        <v>303</v>
      </c>
      <c r="B150" s="18" t="s">
        <v>304</v>
      </c>
      <c r="D150" s="19">
        <v>59844</v>
      </c>
      <c r="E150" s="20">
        <v>0</v>
      </c>
      <c r="F150" s="20">
        <v>59844</v>
      </c>
      <c r="G150" s="21">
        <v>-2.4050044925200575E-2</v>
      </c>
      <c r="I150" s="21">
        <v>-1.6518271942112639E-2</v>
      </c>
      <c r="J150" s="19">
        <v>64395</v>
      </c>
      <c r="K150" s="21">
        <v>7.6047724082614732E-2</v>
      </c>
      <c r="L150" s="21">
        <v>6.8578571400194965E-2</v>
      </c>
      <c r="M150" s="19">
        <v>64395</v>
      </c>
      <c r="N150" s="21">
        <v>7.6047724082614732E-2</v>
      </c>
      <c r="O150" s="21">
        <v>6.8578571400194965E-2</v>
      </c>
      <c r="P150" s="21">
        <v>-2.1839149157289572E-2</v>
      </c>
      <c r="R150" s="110"/>
      <c r="S150" s="111"/>
      <c r="U150" s="19">
        <v>192352</v>
      </c>
      <c r="V150" s="19">
        <v>193696</v>
      </c>
      <c r="X150" s="19">
        <v>61318.717920749732</v>
      </c>
      <c r="Y150" s="19">
        <v>61274.445670196474</v>
      </c>
      <c r="Z150" s="19">
        <v>65832.730827984036</v>
      </c>
      <c r="AA150" s="19">
        <v>185120.93992377154</v>
      </c>
    </row>
    <row r="151" spans="1:27" x14ac:dyDescent="0.2">
      <c r="A151" s="18" t="s">
        <v>305</v>
      </c>
      <c r="B151" s="18" t="s">
        <v>306</v>
      </c>
      <c r="D151" s="19">
        <v>55339</v>
      </c>
      <c r="E151" s="20">
        <v>0</v>
      </c>
      <c r="F151" s="20">
        <v>55339</v>
      </c>
      <c r="G151" s="21">
        <v>-1.5937988207489928E-2</v>
      </c>
      <c r="I151" s="21">
        <v>-5.3798824388044952E-3</v>
      </c>
      <c r="J151" s="19">
        <v>59765</v>
      </c>
      <c r="K151" s="21">
        <v>7.9979761108802006E-2</v>
      </c>
      <c r="L151" s="21">
        <v>6.8584704966118348E-2</v>
      </c>
      <c r="M151" s="19">
        <v>59765</v>
      </c>
      <c r="N151" s="21">
        <v>7.9979761108802006E-2</v>
      </c>
      <c r="O151" s="21">
        <v>6.8584704966118348E-2</v>
      </c>
      <c r="P151" s="21">
        <v>-1.0755342909146703E-2</v>
      </c>
      <c r="R151" s="110"/>
      <c r="S151" s="111"/>
      <c r="U151" s="19">
        <v>182607</v>
      </c>
      <c r="V151" s="19">
        <v>184554</v>
      </c>
      <c r="X151" s="19">
        <v>56235.277184613296</v>
      </c>
      <c r="Y151" s="19">
        <v>56231.637545954793</v>
      </c>
      <c r="Z151" s="19">
        <v>60414.781693899124</v>
      </c>
      <c r="AA151" s="19">
        <v>169885.72449906613</v>
      </c>
    </row>
    <row r="152" spans="1:27" ht="25.5" customHeight="1" x14ac:dyDescent="0.2">
      <c r="A152" s="22" t="s">
        <v>307</v>
      </c>
      <c r="B152" s="22" t="s">
        <v>308</v>
      </c>
      <c r="C152" s="54"/>
      <c r="D152" s="24">
        <v>385779</v>
      </c>
      <c r="E152" s="25">
        <v>0</v>
      </c>
      <c r="F152" s="25">
        <v>385779</v>
      </c>
      <c r="G152" s="26">
        <v>-6.280564328258742E-3</v>
      </c>
      <c r="H152" s="23"/>
      <c r="I152" s="26">
        <v>2.2785666030977758E-3</v>
      </c>
      <c r="J152" s="24">
        <v>415147</v>
      </c>
      <c r="K152" s="26">
        <v>7.612648692645263E-2</v>
      </c>
      <c r="L152" s="26">
        <v>6.8620898378736417E-2</v>
      </c>
      <c r="M152" s="24">
        <v>415147</v>
      </c>
      <c r="N152" s="26">
        <v>7.612648692645263E-2</v>
      </c>
      <c r="O152" s="26">
        <v>6.8620898378736417E-2</v>
      </c>
      <c r="P152" s="26">
        <v>-3.1045201077734008E-3</v>
      </c>
      <c r="Q152" s="23"/>
      <c r="R152" s="109"/>
      <c r="S152" s="112"/>
      <c r="T152" s="23"/>
      <c r="U152" s="24">
        <v>1247316</v>
      </c>
      <c r="V152" s="24">
        <v>1256076</v>
      </c>
      <c r="W152" s="23"/>
      <c r="X152" s="24">
        <v>388217.22324392141</v>
      </c>
      <c r="Y152" s="24">
        <v>387605.38094126922</v>
      </c>
      <c r="Z152" s="24">
        <v>416439.84587519761</v>
      </c>
      <c r="AA152" s="24">
        <f>SUM(AA147:AA151)</f>
        <v>1171024.4238775698</v>
      </c>
    </row>
    <row r="153" spans="1:27" ht="25.5" customHeight="1" x14ac:dyDescent="0.2">
      <c r="A153" s="22" t="s">
        <v>309</v>
      </c>
      <c r="B153" s="22" t="s">
        <v>310</v>
      </c>
      <c r="C153" s="54"/>
      <c r="D153" s="24">
        <v>2119783</v>
      </c>
      <c r="E153" s="25">
        <v>0</v>
      </c>
      <c r="F153" s="25">
        <v>2119783</v>
      </c>
      <c r="G153" s="26">
        <v>-1.0418896757390383E-2</v>
      </c>
      <c r="H153" s="23"/>
      <c r="I153" s="26">
        <v>-3.6062844084507883E-3</v>
      </c>
      <c r="J153" s="24">
        <v>2280733</v>
      </c>
      <c r="K153" s="26">
        <v>7.5927583153558631E-2</v>
      </c>
      <c r="L153" s="26">
        <v>6.8625785265595152E-2</v>
      </c>
      <c r="M153" s="24">
        <v>2280733</v>
      </c>
      <c r="N153" s="26">
        <v>7.5927583153558631E-2</v>
      </c>
      <c r="O153" s="26">
        <v>6.8625785265595152E-2</v>
      </c>
      <c r="P153" s="26">
        <v>-8.9532323603206398E-3</v>
      </c>
      <c r="Q153" s="23"/>
      <c r="R153" s="109"/>
      <c r="S153" s="112"/>
      <c r="T153" s="23"/>
      <c r="U153" s="24">
        <v>6969107</v>
      </c>
      <c r="V153" s="24">
        <v>7016726</v>
      </c>
      <c r="W153" s="23"/>
      <c r="X153" s="24">
        <v>2142101.3326285249</v>
      </c>
      <c r="Y153" s="24">
        <v>2141991.8669021092</v>
      </c>
      <c r="Z153" s="24">
        <v>2301337.4085583207</v>
      </c>
      <c r="AA153" s="24">
        <f>AA152+AA146+AA142+AA138+AA134+AA128</f>
        <v>6471336.351931477</v>
      </c>
    </row>
    <row r="154" spans="1:27" x14ac:dyDescent="0.2">
      <c r="A154" s="18" t="s">
        <v>311</v>
      </c>
      <c r="B154" s="18" t="s">
        <v>312</v>
      </c>
      <c r="D154" s="19">
        <v>142736</v>
      </c>
      <c r="E154" s="20">
        <v>0</v>
      </c>
      <c r="F154" s="20">
        <v>142736</v>
      </c>
      <c r="G154" s="21">
        <v>-1.4895864501554779E-2</v>
      </c>
      <c r="I154" s="21">
        <v>-9.8873510728791913E-3</v>
      </c>
      <c r="J154" s="19">
        <v>152990</v>
      </c>
      <c r="K154" s="21">
        <v>7.1838919403654389E-2</v>
      </c>
      <c r="L154" s="21">
        <v>6.8586892238512442E-2</v>
      </c>
      <c r="M154" s="19">
        <v>152990</v>
      </c>
      <c r="N154" s="21">
        <v>7.1838919403654389E-2</v>
      </c>
      <c r="O154" s="21">
        <v>6.8586892238512442E-2</v>
      </c>
      <c r="P154" s="21">
        <v>-1.5236435069791776E-2</v>
      </c>
      <c r="R154" s="110"/>
      <c r="S154" s="111"/>
      <c r="U154" s="19">
        <v>386772</v>
      </c>
      <c r="V154" s="19">
        <v>387949</v>
      </c>
      <c r="X154" s="19">
        <v>144894.32625087714</v>
      </c>
      <c r="Y154" s="19">
        <v>144600.09997845767</v>
      </c>
      <c r="Z154" s="19">
        <v>155357.08818678994</v>
      </c>
      <c r="AA154" s="19">
        <v>436862.4820396126</v>
      </c>
    </row>
    <row r="155" spans="1:27" x14ac:dyDescent="0.2">
      <c r="A155" s="18" t="s">
        <v>313</v>
      </c>
      <c r="B155" s="18" t="s">
        <v>314</v>
      </c>
      <c r="D155" s="19">
        <v>80851</v>
      </c>
      <c r="E155" s="20">
        <v>0</v>
      </c>
      <c r="F155" s="20">
        <v>80851</v>
      </c>
      <c r="G155" s="21">
        <v>-2.4242974256136751E-3</v>
      </c>
      <c r="I155" s="21">
        <v>2.8208652092953646E-3</v>
      </c>
      <c r="J155" s="19">
        <v>86773</v>
      </c>
      <c r="K155" s="21">
        <v>7.3245847299353128E-2</v>
      </c>
      <c r="L155" s="21">
        <v>6.8587603110903173E-2</v>
      </c>
      <c r="M155" s="19">
        <v>86773</v>
      </c>
      <c r="N155" s="21">
        <v>7.3245847299353128E-2</v>
      </c>
      <c r="O155" s="21">
        <v>6.8587603110903173E-2</v>
      </c>
      <c r="P155" s="21">
        <v>-2.5962114136326431E-3</v>
      </c>
      <c r="R155" s="110"/>
      <c r="S155" s="111"/>
      <c r="U155" s="19">
        <v>234254</v>
      </c>
      <c r="V155" s="19">
        <v>235275</v>
      </c>
      <c r="X155" s="19">
        <v>81047.48320488607</v>
      </c>
      <c r="Y155" s="19">
        <v>80975.030354205592</v>
      </c>
      <c r="Z155" s="19">
        <v>86998.867452653692</v>
      </c>
      <c r="AA155" s="19">
        <v>244639.89132124619</v>
      </c>
    </row>
    <row r="156" spans="1:27" x14ac:dyDescent="0.2">
      <c r="A156" s="18" t="s">
        <v>315</v>
      </c>
      <c r="B156" s="18" t="s">
        <v>316</v>
      </c>
      <c r="D156" s="19">
        <v>153679</v>
      </c>
      <c r="E156" s="20">
        <v>0</v>
      </c>
      <c r="F156" s="20">
        <v>153679</v>
      </c>
      <c r="G156" s="21">
        <v>-2.2785848048174628E-3</v>
      </c>
      <c r="I156" s="21">
        <v>1.5775638972490569E-3</v>
      </c>
      <c r="J156" s="19">
        <v>164350</v>
      </c>
      <c r="K156" s="21">
        <v>6.9436943238829096E-2</v>
      </c>
      <c r="L156" s="21">
        <v>6.8587326526721837E-2</v>
      </c>
      <c r="M156" s="19">
        <v>164350</v>
      </c>
      <c r="N156" s="21">
        <v>6.9436943238829096E-2</v>
      </c>
      <c r="O156" s="21">
        <v>6.8587326526721837E-2</v>
      </c>
      <c r="P156" s="21">
        <v>-3.8330544519536991E-3</v>
      </c>
      <c r="R156" s="110"/>
      <c r="S156" s="111"/>
      <c r="U156" s="19">
        <v>439262</v>
      </c>
      <c r="V156" s="19">
        <v>439611</v>
      </c>
      <c r="X156" s="19">
        <v>154029.97034992583</v>
      </c>
      <c r="Y156" s="19">
        <v>153558.93868003998</v>
      </c>
      <c r="Z156" s="19">
        <v>164982.38647095644</v>
      </c>
      <c r="AA156" s="19">
        <v>463928.71859096253</v>
      </c>
    </row>
    <row r="157" spans="1:27" x14ac:dyDescent="0.2">
      <c r="A157" s="18" t="s">
        <v>317</v>
      </c>
      <c r="B157" s="18" t="s">
        <v>318</v>
      </c>
      <c r="D157" s="19">
        <v>81130</v>
      </c>
      <c r="E157" s="20">
        <v>0</v>
      </c>
      <c r="F157" s="20">
        <v>81130</v>
      </c>
      <c r="G157" s="21">
        <v>-6.5439430701086376E-3</v>
      </c>
      <c r="I157" s="21">
        <v>-4.6930110221545807E-3</v>
      </c>
      <c r="J157" s="19">
        <v>86565</v>
      </c>
      <c r="K157" s="21">
        <v>6.6991248613336607E-2</v>
      </c>
      <c r="L157" s="21">
        <v>6.8594959973456104E-2</v>
      </c>
      <c r="M157" s="19">
        <v>86565</v>
      </c>
      <c r="N157" s="21">
        <v>6.6991248613336607E-2</v>
      </c>
      <c r="O157" s="21">
        <v>6.8594959973456104E-2</v>
      </c>
      <c r="P157" s="21">
        <v>-1.0062683562056307E-2</v>
      </c>
      <c r="R157" s="110"/>
      <c r="S157" s="111"/>
      <c r="U157" s="19">
        <v>238743</v>
      </c>
      <c r="V157" s="19">
        <v>238384</v>
      </c>
      <c r="X157" s="19">
        <v>81664.407231778925</v>
      </c>
      <c r="Y157" s="19">
        <v>81390.207968935079</v>
      </c>
      <c r="Z157" s="19">
        <v>87444.930666401953</v>
      </c>
      <c r="AA157" s="19">
        <v>245894.21634097322</v>
      </c>
    </row>
    <row r="158" spans="1:27" x14ac:dyDescent="0.2">
      <c r="A158" s="18" t="s">
        <v>319</v>
      </c>
      <c r="B158" s="18" t="s">
        <v>320</v>
      </c>
      <c r="D158" s="19">
        <v>93441</v>
      </c>
      <c r="E158" s="20">
        <v>0</v>
      </c>
      <c r="F158" s="20">
        <v>93441</v>
      </c>
      <c r="G158" s="21">
        <v>-1.7548101707958175E-3</v>
      </c>
      <c r="I158" s="21">
        <v>4.6496883433455594E-3</v>
      </c>
      <c r="J158" s="19">
        <v>100144</v>
      </c>
      <c r="K158" s="21">
        <v>7.173510557464069E-2</v>
      </c>
      <c r="L158" s="21">
        <v>6.8588328398382803E-2</v>
      </c>
      <c r="M158" s="19">
        <v>100144</v>
      </c>
      <c r="N158" s="21">
        <v>7.173510557464069E-2</v>
      </c>
      <c r="O158" s="21">
        <v>6.8588328398382803E-2</v>
      </c>
      <c r="P158" s="21">
        <v>-7.765890801447739E-4</v>
      </c>
      <c r="R158" s="110"/>
      <c r="S158" s="111"/>
      <c r="U158" s="19">
        <v>270413</v>
      </c>
      <c r="V158" s="19">
        <v>271210</v>
      </c>
      <c r="X158" s="19">
        <v>93605.25946134275</v>
      </c>
      <c r="Y158" s="19">
        <v>93282.430674695177</v>
      </c>
      <c r="Z158" s="19">
        <v>100221.83117968625</v>
      </c>
      <c r="AA158" s="19">
        <v>281822.72488958546</v>
      </c>
    </row>
    <row r="159" spans="1:27" x14ac:dyDescent="0.2">
      <c r="A159" s="18" t="s">
        <v>321</v>
      </c>
      <c r="B159" s="18" t="s">
        <v>322</v>
      </c>
      <c r="D159" s="19">
        <v>106151</v>
      </c>
      <c r="E159" s="20">
        <v>0</v>
      </c>
      <c r="F159" s="20">
        <v>106151</v>
      </c>
      <c r="G159" s="21">
        <v>2.746721395076035E-3</v>
      </c>
      <c r="I159" s="21">
        <v>1.403388640764347E-2</v>
      </c>
      <c r="J159" s="19">
        <v>114529</v>
      </c>
      <c r="K159" s="21">
        <v>7.8925304519034123E-2</v>
      </c>
      <c r="L159" s="21">
        <v>6.8582238547823637E-2</v>
      </c>
      <c r="M159" s="19">
        <v>114529</v>
      </c>
      <c r="N159" s="21">
        <v>7.8925304519034123E-2</v>
      </c>
      <c r="O159" s="21">
        <v>6.8582238547823637E-2</v>
      </c>
      <c r="P159" s="21">
        <v>8.5511756607457023E-3</v>
      </c>
      <c r="R159" s="110"/>
      <c r="S159" s="111"/>
      <c r="U159" s="19">
        <v>324012</v>
      </c>
      <c r="V159" s="19">
        <v>327148</v>
      </c>
      <c r="X159" s="19">
        <v>105860.23143742314</v>
      </c>
      <c r="Y159" s="19">
        <v>105695.14751232979</v>
      </c>
      <c r="Z159" s="19">
        <v>113557.94605560505</v>
      </c>
      <c r="AA159" s="19">
        <v>319323.7382868916</v>
      </c>
    </row>
    <row r="160" spans="1:27" x14ac:dyDescent="0.2">
      <c r="A160" s="18" t="s">
        <v>323</v>
      </c>
      <c r="B160" s="18" t="s">
        <v>324</v>
      </c>
      <c r="D160" s="19">
        <v>104681</v>
      </c>
      <c r="E160" s="20">
        <v>0</v>
      </c>
      <c r="F160" s="20">
        <v>104681</v>
      </c>
      <c r="G160" s="21">
        <v>2.1459658034663764E-3</v>
      </c>
      <c r="I160" s="21">
        <v>8.3606993613227765E-3</v>
      </c>
      <c r="J160" s="19">
        <v>112388</v>
      </c>
      <c r="K160" s="21">
        <v>7.3623675738672789E-2</v>
      </c>
      <c r="L160" s="21">
        <v>6.8581110991769778E-2</v>
      </c>
      <c r="M160" s="19">
        <v>112388</v>
      </c>
      <c r="N160" s="21">
        <v>7.3623675738672789E-2</v>
      </c>
      <c r="O160" s="21">
        <v>6.8581110991769778E-2</v>
      </c>
      <c r="P160" s="21">
        <v>2.9076043249924854E-3</v>
      </c>
      <c r="R160" s="110"/>
      <c r="S160" s="111"/>
      <c r="U160" s="19">
        <v>322603</v>
      </c>
      <c r="V160" s="19">
        <v>324126</v>
      </c>
      <c r="X160" s="19">
        <v>104456.83919514902</v>
      </c>
      <c r="Y160" s="19">
        <v>104302.93732754537</v>
      </c>
      <c r="Z160" s="19">
        <v>112062.1675569434</v>
      </c>
      <c r="AA160" s="19">
        <v>315117.62503429799</v>
      </c>
    </row>
    <row r="161" spans="1:27" x14ac:dyDescent="0.2">
      <c r="A161" s="18" t="s">
        <v>325</v>
      </c>
      <c r="B161" s="18" t="s">
        <v>326</v>
      </c>
      <c r="D161" s="19">
        <v>99308</v>
      </c>
      <c r="E161" s="20">
        <v>0</v>
      </c>
      <c r="F161" s="20">
        <v>99308</v>
      </c>
      <c r="G161" s="21">
        <v>-2.6198997158330961E-3</v>
      </c>
      <c r="I161" s="21">
        <v>1.5350379357115251E-4</v>
      </c>
      <c r="J161" s="19">
        <v>106084</v>
      </c>
      <c r="K161" s="21">
        <v>6.8232166592822274E-2</v>
      </c>
      <c r="L161" s="21">
        <v>6.8585563373033898E-2</v>
      </c>
      <c r="M161" s="19">
        <v>106084</v>
      </c>
      <c r="N161" s="21">
        <v>6.8232166592822274E-2</v>
      </c>
      <c r="O161" s="21">
        <v>6.8585563373033898E-2</v>
      </c>
      <c r="P161" s="21">
        <v>-5.2510629700784905E-3</v>
      </c>
      <c r="R161" s="110"/>
      <c r="S161" s="111"/>
      <c r="U161" s="19">
        <v>250547</v>
      </c>
      <c r="V161" s="19">
        <v>250464</v>
      </c>
      <c r="X161" s="19">
        <v>99568.860429144144</v>
      </c>
      <c r="Y161" s="19">
        <v>99259.920626358959</v>
      </c>
      <c r="Z161" s="19">
        <v>106643.99432960546</v>
      </c>
      <c r="AA161" s="19">
        <v>299881.77946174494</v>
      </c>
    </row>
    <row r="162" spans="1:27" ht="25.5" customHeight="1" x14ac:dyDescent="0.2">
      <c r="A162" s="22" t="s">
        <v>327</v>
      </c>
      <c r="B162" s="22" t="s">
        <v>328</v>
      </c>
      <c r="C162" s="54"/>
      <c r="D162" s="24">
        <v>861977</v>
      </c>
      <c r="E162" s="25">
        <v>0</v>
      </c>
      <c r="F162" s="25">
        <v>861977</v>
      </c>
      <c r="G162" s="26">
        <v>-3.6415187430668405E-3</v>
      </c>
      <c r="H162" s="23"/>
      <c r="I162" s="26">
        <v>1.8012616879203858E-3</v>
      </c>
      <c r="J162" s="24">
        <v>923823</v>
      </c>
      <c r="K162" s="26">
        <v>7.1749014184833149E-2</v>
      </c>
      <c r="L162" s="26">
        <v>6.8473697275837964E-2</v>
      </c>
      <c r="M162" s="24">
        <v>923823</v>
      </c>
      <c r="N162" s="26">
        <v>7.1749014184833149E-2</v>
      </c>
      <c r="O162" s="26">
        <v>6.8473697275837964E-2</v>
      </c>
      <c r="P162" s="26">
        <v>-3.71651711759724E-3</v>
      </c>
      <c r="Q162" s="23"/>
      <c r="R162" s="109"/>
      <c r="S162" s="112"/>
      <c r="T162" s="23"/>
      <c r="U162" s="24">
        <v>2466605</v>
      </c>
      <c r="V162" s="24">
        <v>2474166</v>
      </c>
      <c r="W162" s="23"/>
      <c r="X162" s="24">
        <v>865127.37756052695</v>
      </c>
      <c r="Y162" s="24">
        <v>863064.71312256751</v>
      </c>
      <c r="Z162" s="24">
        <v>927269.21189864224</v>
      </c>
      <c r="AA162" s="24">
        <f>SUM(AA154:AA161)</f>
        <v>2607471.1759653147</v>
      </c>
    </row>
    <row r="163" spans="1:27" x14ac:dyDescent="0.2">
      <c r="A163" s="18" t="s">
        <v>329</v>
      </c>
      <c r="B163" s="18" t="s">
        <v>330</v>
      </c>
      <c r="D163" s="19">
        <v>163933</v>
      </c>
      <c r="E163" s="20">
        <v>0</v>
      </c>
      <c r="F163" s="20">
        <v>163933</v>
      </c>
      <c r="G163" s="21">
        <v>4.7303576047733387E-2</v>
      </c>
      <c r="I163" s="21">
        <v>5.7883411890660375E-2</v>
      </c>
      <c r="J163" s="19">
        <v>176770</v>
      </c>
      <c r="K163" s="21">
        <v>7.8306381265516922E-2</v>
      </c>
      <c r="L163" s="21">
        <v>6.8586529226122295E-2</v>
      </c>
      <c r="M163" s="19">
        <v>176770</v>
      </c>
      <c r="N163" s="21">
        <v>7.8306381265516922E-2</v>
      </c>
      <c r="O163" s="21">
        <v>6.8586529226122295E-2</v>
      </c>
      <c r="P163" s="21">
        <v>5.2167838883946605E-2</v>
      </c>
      <c r="R163" s="110"/>
      <c r="S163" s="111"/>
      <c r="U163" s="19">
        <v>437662</v>
      </c>
      <c r="V163" s="19">
        <v>441643</v>
      </c>
      <c r="X163" s="19">
        <v>156528.63577401589</v>
      </c>
      <c r="Y163" s="19">
        <v>156372.74487569451</v>
      </c>
      <c r="Z163" s="19">
        <v>168005.51534392376</v>
      </c>
      <c r="AA163" s="19">
        <v>472429.72487515747</v>
      </c>
    </row>
    <row r="164" spans="1:27" x14ac:dyDescent="0.2">
      <c r="A164" s="18" t="s">
        <v>331</v>
      </c>
      <c r="B164" s="18" t="s">
        <v>332</v>
      </c>
      <c r="D164" s="19">
        <v>123055</v>
      </c>
      <c r="E164" s="20">
        <v>0</v>
      </c>
      <c r="F164" s="20">
        <v>123055</v>
      </c>
      <c r="G164" s="21">
        <v>-3.7559343924842281E-4</v>
      </c>
      <c r="I164" s="21">
        <v>7.6320443069208821E-3</v>
      </c>
      <c r="J164" s="19">
        <v>132482</v>
      </c>
      <c r="K164" s="21">
        <v>7.6608020803705656E-2</v>
      </c>
      <c r="L164" s="21">
        <v>6.8583882964051712E-2</v>
      </c>
      <c r="M164" s="19">
        <v>132482</v>
      </c>
      <c r="N164" s="21">
        <v>7.6608020803705656E-2</v>
      </c>
      <c r="O164" s="21">
        <v>6.8583882964051712E-2</v>
      </c>
      <c r="P164" s="21">
        <v>2.1854894814490322E-3</v>
      </c>
      <c r="R164" s="110"/>
      <c r="S164" s="111"/>
      <c r="U164" s="19">
        <v>293393</v>
      </c>
      <c r="V164" s="19">
        <v>295596</v>
      </c>
      <c r="X164" s="19">
        <v>123101.2360166112</v>
      </c>
      <c r="Y164" s="19">
        <v>123039.98963300364</v>
      </c>
      <c r="Z164" s="19">
        <v>132193.09338488712</v>
      </c>
      <c r="AA164" s="19">
        <v>371725.57466564688</v>
      </c>
    </row>
    <row r="165" spans="1:27" x14ac:dyDescent="0.2">
      <c r="A165" s="18" t="s">
        <v>333</v>
      </c>
      <c r="B165" s="18" t="s">
        <v>334</v>
      </c>
      <c r="D165" s="19">
        <v>145701</v>
      </c>
      <c r="E165" s="20">
        <v>0</v>
      </c>
      <c r="F165" s="20">
        <v>145701</v>
      </c>
      <c r="G165" s="21">
        <v>7.1404005391773495E-2</v>
      </c>
      <c r="I165" s="21">
        <v>8.2612481755243161E-2</v>
      </c>
      <c r="J165" s="19">
        <v>157015</v>
      </c>
      <c r="K165" s="21">
        <v>7.7652178090747537E-2</v>
      </c>
      <c r="L165" s="21">
        <v>6.8587148421543009E-2</v>
      </c>
      <c r="M165" s="19">
        <v>157015</v>
      </c>
      <c r="N165" s="21">
        <v>7.7652178090747537E-2</v>
      </c>
      <c r="O165" s="21">
        <v>6.8587148421543009E-2</v>
      </c>
      <c r="P165" s="21">
        <v>7.676392551640232E-2</v>
      </c>
      <c r="R165" s="110"/>
      <c r="S165" s="111"/>
      <c r="U165" s="19">
        <v>349809</v>
      </c>
      <c r="V165" s="19">
        <v>352777</v>
      </c>
      <c r="X165" s="19">
        <v>135990.71803611788</v>
      </c>
      <c r="Y165" s="19">
        <v>135724.47389599736</v>
      </c>
      <c r="Z165" s="19">
        <v>145821.19281596251</v>
      </c>
      <c r="AA165" s="19">
        <v>410047.64553108462</v>
      </c>
    </row>
    <row r="166" spans="1:27" x14ac:dyDescent="0.2">
      <c r="A166" s="18" t="s">
        <v>335</v>
      </c>
      <c r="B166" s="18" t="s">
        <v>336</v>
      </c>
      <c r="D166" s="19">
        <v>135319</v>
      </c>
      <c r="E166" s="20">
        <v>0</v>
      </c>
      <c r="F166" s="20">
        <v>135319</v>
      </c>
      <c r="G166" s="21">
        <v>1.5236441160618952E-2</v>
      </c>
      <c r="I166" s="21">
        <v>2.3679673962555103E-2</v>
      </c>
      <c r="J166" s="19">
        <v>145693</v>
      </c>
      <c r="K166" s="21">
        <v>7.666329192500676E-2</v>
      </c>
      <c r="L166" s="21">
        <v>6.858840243094888E-2</v>
      </c>
      <c r="M166" s="19">
        <v>145693</v>
      </c>
      <c r="N166" s="21">
        <v>7.666329192500676E-2</v>
      </c>
      <c r="O166" s="21">
        <v>6.858840243094888E-2</v>
      </c>
      <c r="P166" s="21">
        <v>1.8150683009814816E-2</v>
      </c>
      <c r="R166" s="110"/>
      <c r="S166" s="111"/>
      <c r="U166" s="19">
        <v>327289</v>
      </c>
      <c r="V166" s="19">
        <v>329762</v>
      </c>
      <c r="X166" s="19">
        <v>133288.16275083984</v>
      </c>
      <c r="Y166" s="19">
        <v>133187.70931044762</v>
      </c>
      <c r="Z166" s="19">
        <v>143095.71503631308</v>
      </c>
      <c r="AA166" s="19">
        <v>402383.63096015045</v>
      </c>
    </row>
    <row r="167" spans="1:27" x14ac:dyDescent="0.2">
      <c r="A167" s="18" t="s">
        <v>337</v>
      </c>
      <c r="B167" s="18" t="s">
        <v>338</v>
      </c>
      <c r="D167" s="19">
        <v>122227</v>
      </c>
      <c r="E167" s="20">
        <v>0</v>
      </c>
      <c r="F167" s="20">
        <v>122227</v>
      </c>
      <c r="G167" s="21">
        <v>2.0944038093692718E-2</v>
      </c>
      <c r="I167" s="21">
        <v>3.2056095757427627E-2</v>
      </c>
      <c r="J167" s="19">
        <v>131835</v>
      </c>
      <c r="K167" s="21">
        <v>7.8607836239128925E-2</v>
      </c>
      <c r="L167" s="21">
        <v>6.8588468777146305E-2</v>
      </c>
      <c r="M167" s="19">
        <v>131835</v>
      </c>
      <c r="N167" s="21">
        <v>7.8607836239128925E-2</v>
      </c>
      <c r="O167" s="21">
        <v>6.8588468777146305E-2</v>
      </c>
      <c r="P167" s="21">
        <v>2.6481926688479263E-2</v>
      </c>
      <c r="R167" s="110"/>
      <c r="S167" s="111"/>
      <c r="U167" s="19">
        <v>261858</v>
      </c>
      <c r="V167" s="19">
        <v>264313</v>
      </c>
      <c r="X167" s="19">
        <v>119719.5883803997</v>
      </c>
      <c r="Y167" s="19">
        <v>119541.01440064814</v>
      </c>
      <c r="Z167" s="19">
        <v>128433.82486558851</v>
      </c>
      <c r="AA167" s="19">
        <v>361154.55151400535</v>
      </c>
    </row>
    <row r="168" spans="1:27" ht="25.5" customHeight="1" x14ac:dyDescent="0.2">
      <c r="A168" s="22" t="s">
        <v>339</v>
      </c>
      <c r="B168" s="22" t="s">
        <v>340</v>
      </c>
      <c r="C168" s="54"/>
      <c r="D168" s="24">
        <v>690235</v>
      </c>
      <c r="E168" s="25">
        <v>0</v>
      </c>
      <c r="F168" s="25">
        <v>690235</v>
      </c>
      <c r="G168" s="26">
        <v>3.231490159549355E-2</v>
      </c>
      <c r="H168" s="23"/>
      <c r="I168" s="26">
        <v>4.2206838725563633E-2</v>
      </c>
      <c r="J168" s="24">
        <v>743795</v>
      </c>
      <c r="K168" s="26">
        <v>7.7596760523589881E-2</v>
      </c>
      <c r="L168" s="26">
        <v>6.8587391057290059E-2</v>
      </c>
      <c r="M168" s="24">
        <v>743795</v>
      </c>
      <c r="N168" s="26">
        <v>7.7596760523589881E-2</v>
      </c>
      <c r="O168" s="26">
        <v>6.8587391057290059E-2</v>
      </c>
      <c r="P168" s="26">
        <v>3.6576799722804143E-2</v>
      </c>
      <c r="Q168" s="23"/>
      <c r="R168" s="109"/>
      <c r="S168" s="112"/>
      <c r="T168" s="23"/>
      <c r="U168" s="24">
        <v>1670011</v>
      </c>
      <c r="V168" s="24">
        <v>1684091</v>
      </c>
      <c r="W168" s="23"/>
      <c r="X168" s="24">
        <v>668628.34095798456</v>
      </c>
      <c r="Y168" s="24">
        <v>667865.93211579137</v>
      </c>
      <c r="Z168" s="24">
        <v>717549.34144667489</v>
      </c>
      <c r="AA168" s="24">
        <f>SUM(AA163:AA167)</f>
        <v>2017741.1275460448</v>
      </c>
    </row>
    <row r="169" spans="1:27" x14ac:dyDescent="0.2">
      <c r="A169" s="18" t="s">
        <v>341</v>
      </c>
      <c r="B169" s="18" t="s">
        <v>342</v>
      </c>
      <c r="D169" s="19">
        <v>86641</v>
      </c>
      <c r="E169" s="20">
        <v>0</v>
      </c>
      <c r="F169" s="20">
        <v>86641</v>
      </c>
      <c r="G169" s="21">
        <v>-2.7575030811143098E-2</v>
      </c>
      <c r="I169" s="21">
        <v>-1.5439841921344621E-2</v>
      </c>
      <c r="J169" s="19">
        <v>93864</v>
      </c>
      <c r="K169" s="21">
        <v>8.3366997149155742E-2</v>
      </c>
      <c r="L169" s="21">
        <v>6.8588366092098729E-2</v>
      </c>
      <c r="M169" s="19">
        <v>93864</v>
      </c>
      <c r="N169" s="21">
        <v>8.3366997149155742E-2</v>
      </c>
      <c r="O169" s="21">
        <v>6.8588366092098729E-2</v>
      </c>
      <c r="P169" s="21">
        <v>-2.0757577961207474E-2</v>
      </c>
      <c r="R169" s="110"/>
      <c r="S169" s="111"/>
      <c r="U169" s="19">
        <v>235011</v>
      </c>
      <c r="V169" s="19">
        <v>238262</v>
      </c>
      <c r="X169" s="19">
        <v>89097.876695074097</v>
      </c>
      <c r="Y169" s="19">
        <v>89216.74179462975</v>
      </c>
      <c r="Z169" s="19">
        <v>95853.690452435883</v>
      </c>
      <c r="AA169" s="19">
        <v>269539.55955559987</v>
      </c>
    </row>
    <row r="170" spans="1:27" x14ac:dyDescent="0.2">
      <c r="A170" s="18" t="s">
        <v>343</v>
      </c>
      <c r="B170" s="18" t="s">
        <v>344</v>
      </c>
      <c r="D170" s="19">
        <v>134167</v>
      </c>
      <c r="E170" s="20">
        <v>0</v>
      </c>
      <c r="F170" s="20">
        <v>134167</v>
      </c>
      <c r="G170" s="21">
        <v>1.2055550875570642E-2</v>
      </c>
      <c r="I170" s="21">
        <v>2.3288990108885743E-2</v>
      </c>
      <c r="J170" s="19">
        <v>145042</v>
      </c>
      <c r="K170" s="21">
        <v>8.1055699240498713E-2</v>
      </c>
      <c r="L170" s="21">
        <v>6.8583406947618109E-2</v>
      </c>
      <c r="M170" s="19">
        <v>145042</v>
      </c>
      <c r="N170" s="21">
        <v>8.1055699240498713E-2</v>
      </c>
      <c r="O170" s="21">
        <v>6.8583406947618109E-2</v>
      </c>
      <c r="P170" s="21">
        <v>1.775735139829715E-2</v>
      </c>
      <c r="R170" s="110"/>
      <c r="S170" s="111"/>
      <c r="U170" s="19">
        <v>331951</v>
      </c>
      <c r="V170" s="19">
        <v>335826</v>
      </c>
      <c r="X170" s="19">
        <v>132568.80996692981</v>
      </c>
      <c r="Y170" s="19">
        <v>132643.82961540957</v>
      </c>
      <c r="Z170" s="19">
        <v>142511.37542826563</v>
      </c>
      <c r="AA170" s="19">
        <v>400740.47418819339</v>
      </c>
    </row>
    <row r="171" spans="1:27" x14ac:dyDescent="0.2">
      <c r="A171" s="18" t="s">
        <v>345</v>
      </c>
      <c r="B171" s="18" t="s">
        <v>346</v>
      </c>
      <c r="D171" s="19">
        <v>102260</v>
      </c>
      <c r="E171" s="20">
        <v>0</v>
      </c>
      <c r="F171" s="20">
        <v>102260</v>
      </c>
      <c r="G171" s="21">
        <v>-1.1305132400640461E-2</v>
      </c>
      <c r="I171" s="21">
        <v>1.8271955434683296E-3</v>
      </c>
      <c r="J171" s="19">
        <v>110568</v>
      </c>
      <c r="K171" s="21">
        <v>8.1243888128300412E-2</v>
      </c>
      <c r="L171" s="21">
        <v>6.8587384353285819E-2</v>
      </c>
      <c r="M171" s="19">
        <v>110568</v>
      </c>
      <c r="N171" s="21">
        <v>8.1243888128300412E-2</v>
      </c>
      <c r="O171" s="21">
        <v>6.8587384353285819E-2</v>
      </c>
      <c r="P171" s="21">
        <v>-3.5847174189277409E-3</v>
      </c>
      <c r="R171" s="110"/>
      <c r="S171" s="111"/>
      <c r="U171" s="19">
        <v>288471</v>
      </c>
      <c r="V171" s="19">
        <v>291887</v>
      </c>
      <c r="X171" s="19">
        <v>103429.28172399288</v>
      </c>
      <c r="Y171" s="19">
        <v>103282.46499354913</v>
      </c>
      <c r="Z171" s="19">
        <v>110965.78096794069</v>
      </c>
      <c r="AA171" s="19">
        <v>312034.59758999629</v>
      </c>
    </row>
    <row r="172" spans="1:27" x14ac:dyDescent="0.2">
      <c r="A172" s="18" t="s">
        <v>347</v>
      </c>
      <c r="B172" s="18" t="s">
        <v>348</v>
      </c>
      <c r="D172" s="19">
        <v>150557</v>
      </c>
      <c r="E172" s="20">
        <v>0</v>
      </c>
      <c r="F172" s="20">
        <v>150557</v>
      </c>
      <c r="G172" s="21">
        <v>3.0866703907213688E-2</v>
      </c>
      <c r="I172" s="21">
        <v>3.8628554550087513E-2</v>
      </c>
      <c r="J172" s="19">
        <v>162267</v>
      </c>
      <c r="K172" s="21">
        <v>7.7777851577807811E-2</v>
      </c>
      <c r="L172" s="21">
        <v>6.8582176576819753E-2</v>
      </c>
      <c r="M172" s="19">
        <v>162267</v>
      </c>
      <c r="N172" s="21">
        <v>7.7777851577807811E-2</v>
      </c>
      <c r="O172" s="21">
        <v>6.8582176576819753E-2</v>
      </c>
      <c r="P172" s="21">
        <v>3.3012804659133366E-2</v>
      </c>
      <c r="R172" s="110"/>
      <c r="S172" s="111"/>
      <c r="U172" s="19">
        <v>414677</v>
      </c>
      <c r="V172" s="19">
        <v>418246</v>
      </c>
      <c r="X172" s="19">
        <v>146048.95029527633</v>
      </c>
      <c r="Y172" s="19">
        <v>146204.93182239507</v>
      </c>
      <c r="Z172" s="19">
        <v>157081.30554445912</v>
      </c>
      <c r="AA172" s="19">
        <v>441710.96293764206</v>
      </c>
    </row>
    <row r="173" spans="1:27" x14ac:dyDescent="0.2">
      <c r="A173" s="18" t="s">
        <v>349</v>
      </c>
      <c r="B173" s="18" t="s">
        <v>350</v>
      </c>
      <c r="D173" s="19">
        <v>113019</v>
      </c>
      <c r="E173" s="20">
        <v>0</v>
      </c>
      <c r="F173" s="20">
        <v>113019</v>
      </c>
      <c r="G173" s="21">
        <v>2.4684556421648018E-3</v>
      </c>
      <c r="I173" s="21">
        <v>1.1984723705215528E-2</v>
      </c>
      <c r="J173" s="19">
        <v>121917</v>
      </c>
      <c r="K173" s="21">
        <v>7.8730125023226183E-2</v>
      </c>
      <c r="L173" s="21">
        <v>6.8587739121147795E-2</v>
      </c>
      <c r="M173" s="19">
        <v>121917</v>
      </c>
      <c r="N173" s="21">
        <v>7.8730125023226183E-2</v>
      </c>
      <c r="O173" s="21">
        <v>6.8587739121147795E-2</v>
      </c>
      <c r="P173" s="21">
        <v>6.5182735062576658E-3</v>
      </c>
      <c r="R173" s="110"/>
      <c r="S173" s="111"/>
      <c r="U173" s="19">
        <v>331471</v>
      </c>
      <c r="V173" s="19">
        <v>334618</v>
      </c>
      <c r="X173" s="19">
        <v>112740.70457169836</v>
      </c>
      <c r="Y173" s="19">
        <v>112740.54345169003</v>
      </c>
      <c r="Z173" s="19">
        <v>121127.45809899301</v>
      </c>
      <c r="AA173" s="19">
        <v>340609.12576227548</v>
      </c>
    </row>
    <row r="174" spans="1:27" x14ac:dyDescent="0.2">
      <c r="A174" s="18" t="s">
        <v>351</v>
      </c>
      <c r="B174" s="18" t="s">
        <v>352</v>
      </c>
      <c r="D174" s="19">
        <v>134008</v>
      </c>
      <c r="E174" s="20">
        <v>0</v>
      </c>
      <c r="F174" s="20">
        <v>134008</v>
      </c>
      <c r="G174" s="21">
        <v>8.322932595087118E-2</v>
      </c>
      <c r="I174" s="21">
        <v>9.444116374257927E-2</v>
      </c>
      <c r="J174" s="19">
        <v>145147</v>
      </c>
      <c r="K174" s="21">
        <v>8.3121903169959932E-2</v>
      </c>
      <c r="L174" s="21">
        <v>6.8581338089917177E-2</v>
      </c>
      <c r="M174" s="19">
        <v>145147</v>
      </c>
      <c r="N174" s="21">
        <v>8.3121903169959932E-2</v>
      </c>
      <c r="O174" s="21">
        <v>6.8581338089917177E-2</v>
      </c>
      <c r="P174" s="21">
        <v>8.8522787103105571E-2</v>
      </c>
      <c r="R174" s="110"/>
      <c r="S174" s="111"/>
      <c r="U174" s="19">
        <v>341835</v>
      </c>
      <c r="V174" s="19">
        <v>346486</v>
      </c>
      <c r="X174" s="19">
        <v>123711.56946140304</v>
      </c>
      <c r="Y174" s="19">
        <v>124110.36688113453</v>
      </c>
      <c r="Z174" s="19">
        <v>133343.09737904603</v>
      </c>
      <c r="AA174" s="19">
        <v>374959.3736838139</v>
      </c>
    </row>
    <row r="175" spans="1:27" x14ac:dyDescent="0.2">
      <c r="A175" s="18" t="s">
        <v>353</v>
      </c>
      <c r="B175" s="18" t="s">
        <v>354</v>
      </c>
      <c r="D175" s="19">
        <v>128802</v>
      </c>
      <c r="E175" s="20">
        <v>0</v>
      </c>
      <c r="F175" s="20">
        <v>128802</v>
      </c>
      <c r="G175" s="21">
        <v>5.8568322345704749E-2</v>
      </c>
      <c r="I175" s="21">
        <v>6.6409385373143337E-2</v>
      </c>
      <c r="J175" s="19">
        <v>138554</v>
      </c>
      <c r="K175" s="21">
        <v>7.5713110044875132E-2</v>
      </c>
      <c r="L175" s="21">
        <v>6.8583044701369111E-2</v>
      </c>
      <c r="M175" s="19">
        <v>138554</v>
      </c>
      <c r="N175" s="21">
        <v>7.5713110044875132E-2</v>
      </c>
      <c r="O175" s="21">
        <v>6.8583044701369111E-2</v>
      </c>
      <c r="P175" s="21">
        <v>6.0644289273021013E-2</v>
      </c>
      <c r="R175" s="110"/>
      <c r="S175" s="111"/>
      <c r="U175" s="19">
        <v>319247</v>
      </c>
      <c r="V175" s="19">
        <v>321377</v>
      </c>
      <c r="X175" s="19">
        <v>121675.66068346426</v>
      </c>
      <c r="Y175" s="19">
        <v>121586.91257907901</v>
      </c>
      <c r="Z175" s="19">
        <v>130631.92005207199</v>
      </c>
      <c r="AA175" s="19">
        <v>367335.57183392759</v>
      </c>
    </row>
    <row r="176" spans="1:27" ht="25.5" customHeight="1" x14ac:dyDescent="0.2">
      <c r="A176" s="22" t="s">
        <v>355</v>
      </c>
      <c r="B176" s="22" t="s">
        <v>356</v>
      </c>
      <c r="C176" s="54"/>
      <c r="D176" s="24">
        <v>849454</v>
      </c>
      <c r="E176" s="25">
        <v>0</v>
      </c>
      <c r="F176" s="25">
        <v>849454</v>
      </c>
      <c r="G176" s="26">
        <v>2.4335954709564733E-2</v>
      </c>
      <c r="H176" s="23"/>
      <c r="I176" s="26">
        <v>3.4578161847065525E-2</v>
      </c>
      <c r="J176" s="24">
        <v>917359</v>
      </c>
      <c r="K176" s="26">
        <v>7.9939584721479884E-2</v>
      </c>
      <c r="L176" s="26">
        <v>6.8587341488538955E-2</v>
      </c>
      <c r="M176" s="24">
        <v>917359</v>
      </c>
      <c r="N176" s="26">
        <v>7.9939584721479884E-2</v>
      </c>
      <c r="O176" s="26">
        <v>6.8587341488538955E-2</v>
      </c>
      <c r="P176" s="26">
        <v>2.8989285500555573E-2</v>
      </c>
      <c r="Q176" s="23"/>
      <c r="R176" s="109"/>
      <c r="S176" s="112"/>
      <c r="T176" s="23"/>
      <c r="U176" s="24">
        <v>2262663</v>
      </c>
      <c r="V176" s="24">
        <v>2286701</v>
      </c>
      <c r="W176" s="23"/>
      <c r="X176" s="24">
        <v>829272.85339783877</v>
      </c>
      <c r="Y176" s="24">
        <v>829785.79113788716</v>
      </c>
      <c r="Z176" s="24">
        <v>891514.62792321248</v>
      </c>
      <c r="AA176" s="24">
        <f>SUM(AA169:AA175)</f>
        <v>2506929.6655514487</v>
      </c>
    </row>
    <row r="177" spans="1:27" x14ac:dyDescent="0.2">
      <c r="A177" s="18" t="s">
        <v>357</v>
      </c>
      <c r="B177" s="18" t="s">
        <v>358</v>
      </c>
      <c r="D177" s="19">
        <v>95325</v>
      </c>
      <c r="E177" s="20">
        <v>0</v>
      </c>
      <c r="F177" s="20">
        <v>95325</v>
      </c>
      <c r="G177" s="21">
        <v>7.0779465401569874E-2</v>
      </c>
      <c r="I177" s="21">
        <v>8.5703841933529867E-2</v>
      </c>
      <c r="J177" s="19">
        <v>102886</v>
      </c>
      <c r="K177" s="21">
        <v>7.9318122213480224E-2</v>
      </c>
      <c r="L177" s="21">
        <v>6.8585844494764681E-2</v>
      </c>
      <c r="M177" s="19">
        <v>102886</v>
      </c>
      <c r="N177" s="21">
        <v>7.9318122213480224E-2</v>
      </c>
      <c r="O177" s="21">
        <v>6.8585844494764681E-2</v>
      </c>
      <c r="P177" s="21">
        <v>7.9837267700992642E-2</v>
      </c>
      <c r="R177" s="110"/>
      <c r="S177" s="111"/>
      <c r="U177" s="19">
        <v>248993</v>
      </c>
      <c r="V177" s="19">
        <v>251494</v>
      </c>
      <c r="X177" s="19">
        <v>89023.933573708084</v>
      </c>
      <c r="Y177" s="19">
        <v>88682.002578187239</v>
      </c>
      <c r="Z177" s="19">
        <v>95279.171294992921</v>
      </c>
      <c r="AA177" s="19">
        <v>267924.01778644626</v>
      </c>
    </row>
    <row r="178" spans="1:27" x14ac:dyDescent="0.2">
      <c r="A178" s="18" t="s">
        <v>359</v>
      </c>
      <c r="B178" s="18" t="s">
        <v>360</v>
      </c>
      <c r="D178" s="19">
        <v>141611</v>
      </c>
      <c r="E178" s="20">
        <v>0</v>
      </c>
      <c r="F178" s="20">
        <v>141611</v>
      </c>
      <c r="G178" s="21">
        <v>8.951988364448682E-2</v>
      </c>
      <c r="I178" s="21">
        <v>0.10380004879514804</v>
      </c>
      <c r="J178" s="19">
        <v>152833</v>
      </c>
      <c r="K178" s="21">
        <v>7.9245256371327066E-2</v>
      </c>
      <c r="L178" s="21">
        <v>6.8583006486980125E-2</v>
      </c>
      <c r="M178" s="19">
        <v>152833</v>
      </c>
      <c r="N178" s="21">
        <v>7.9245256371327066E-2</v>
      </c>
      <c r="O178" s="21">
        <v>6.8583006486980125E-2</v>
      </c>
      <c r="P178" s="21">
        <v>9.7832776459047199E-2</v>
      </c>
      <c r="R178" s="110"/>
      <c r="S178" s="111"/>
      <c r="U178" s="19">
        <v>360568</v>
      </c>
      <c r="V178" s="19">
        <v>364165</v>
      </c>
      <c r="X178" s="19">
        <v>129975.59945974153</v>
      </c>
      <c r="Y178" s="19">
        <v>129574.17899924569</v>
      </c>
      <c r="Z178" s="19">
        <v>139213.36953788897</v>
      </c>
      <c r="AA178" s="19">
        <v>391466.51665032469</v>
      </c>
    </row>
    <row r="179" spans="1:27" x14ac:dyDescent="0.2">
      <c r="A179" s="18" t="s">
        <v>361</v>
      </c>
      <c r="B179" s="18" t="s">
        <v>362</v>
      </c>
      <c r="D179" s="19">
        <v>132943</v>
      </c>
      <c r="E179" s="20">
        <v>0</v>
      </c>
      <c r="F179" s="20">
        <v>132943</v>
      </c>
      <c r="G179" s="21">
        <v>3.2983688105745257E-2</v>
      </c>
      <c r="I179" s="21">
        <v>4.4776047194157176E-2</v>
      </c>
      <c r="J179" s="19">
        <v>143698</v>
      </c>
      <c r="K179" s="21">
        <v>8.0899332796762424E-2</v>
      </c>
      <c r="L179" s="21">
        <v>6.8587872698111729E-2</v>
      </c>
      <c r="M179" s="19">
        <v>143698</v>
      </c>
      <c r="N179" s="21">
        <v>8.0899332796762424E-2</v>
      </c>
      <c r="O179" s="21">
        <v>6.8587872698111729E-2</v>
      </c>
      <c r="P179" s="21">
        <v>3.9132597598962482E-2</v>
      </c>
      <c r="R179" s="110"/>
      <c r="S179" s="111"/>
      <c r="U179" s="19">
        <v>308254</v>
      </c>
      <c r="V179" s="19">
        <v>311805</v>
      </c>
      <c r="X179" s="19">
        <v>128698.06322284421</v>
      </c>
      <c r="Y179" s="19">
        <v>128711.4773671963</v>
      </c>
      <c r="Z179" s="19">
        <v>138286.49041713352</v>
      </c>
      <c r="AA179" s="19">
        <v>388860.14240651112</v>
      </c>
    </row>
    <row r="180" spans="1:27" x14ac:dyDescent="0.2">
      <c r="A180" s="18" t="s">
        <v>363</v>
      </c>
      <c r="B180" s="18" t="s">
        <v>364</v>
      </c>
      <c r="D180" s="19">
        <v>190501</v>
      </c>
      <c r="E180" s="20">
        <v>0</v>
      </c>
      <c r="F180" s="20">
        <v>190501</v>
      </c>
      <c r="G180" s="21">
        <v>4.8045630704190101E-2</v>
      </c>
      <c r="I180" s="21">
        <v>5.5348133911101938E-2</v>
      </c>
      <c r="J180" s="19">
        <v>204597</v>
      </c>
      <c r="K180" s="21">
        <v>7.3994362234318878E-2</v>
      </c>
      <c r="L180" s="21">
        <v>6.8587122040479676E-2</v>
      </c>
      <c r="M180" s="19">
        <v>204597</v>
      </c>
      <c r="N180" s="21">
        <v>7.3994362234318878E-2</v>
      </c>
      <c r="O180" s="21">
        <v>6.8587122040479676E-2</v>
      </c>
      <c r="P180" s="21">
        <v>4.9646840908297518E-2</v>
      </c>
      <c r="R180" s="110"/>
      <c r="S180" s="111"/>
      <c r="U180" s="19">
        <v>421848</v>
      </c>
      <c r="V180" s="19">
        <v>423983</v>
      </c>
      <c r="X180" s="19">
        <v>181767.84905061897</v>
      </c>
      <c r="Y180" s="19">
        <v>181423.51577169937</v>
      </c>
      <c r="Z180" s="19">
        <v>194919.84544340151</v>
      </c>
      <c r="AA180" s="19">
        <v>548112.53527615126</v>
      </c>
    </row>
    <row r="181" spans="1:27" x14ac:dyDescent="0.2">
      <c r="A181" s="18" t="s">
        <v>365</v>
      </c>
      <c r="B181" s="18" t="s">
        <v>366</v>
      </c>
      <c r="D181" s="19">
        <v>145023</v>
      </c>
      <c r="E181" s="20">
        <v>0</v>
      </c>
      <c r="F181" s="20">
        <v>145023</v>
      </c>
      <c r="G181" s="21">
        <v>5.4976916421709987E-2</v>
      </c>
      <c r="I181" s="21">
        <v>6.6410325537504589E-2</v>
      </c>
      <c r="J181" s="19">
        <v>156563</v>
      </c>
      <c r="K181" s="21">
        <v>7.9573584879639725E-2</v>
      </c>
      <c r="L181" s="21">
        <v>6.8585634073979884E-2</v>
      </c>
      <c r="M181" s="19">
        <v>156563</v>
      </c>
      <c r="N181" s="21">
        <v>7.9573584879639725E-2</v>
      </c>
      <c r="O181" s="21">
        <v>6.8585634073979884E-2</v>
      </c>
      <c r="P181" s="21">
        <v>6.0647794492593832E-2</v>
      </c>
      <c r="R181" s="110"/>
      <c r="S181" s="111"/>
      <c r="U181" s="19">
        <v>342116</v>
      </c>
      <c r="V181" s="19">
        <v>345634</v>
      </c>
      <c r="X181" s="19">
        <v>137465.5670115434</v>
      </c>
      <c r="Y181" s="19">
        <v>137390.10699130112</v>
      </c>
      <c r="Z181" s="19">
        <v>147610.73450862037</v>
      </c>
      <c r="AA181" s="19">
        <v>415079.81776533712</v>
      </c>
    </row>
    <row r="182" spans="1:27" x14ac:dyDescent="0.2">
      <c r="A182" s="18" t="s">
        <v>367</v>
      </c>
      <c r="B182" s="18" t="s">
        <v>368</v>
      </c>
      <c r="D182" s="19">
        <v>155901</v>
      </c>
      <c r="E182" s="20">
        <v>0</v>
      </c>
      <c r="F182" s="20">
        <v>155901</v>
      </c>
      <c r="G182" s="21">
        <v>9.1824054350724715E-2</v>
      </c>
      <c r="I182" s="21">
        <v>0.10106239736070788</v>
      </c>
      <c r="J182" s="19">
        <v>167880</v>
      </c>
      <c r="K182" s="21">
        <v>7.6837223622683526E-2</v>
      </c>
      <c r="L182" s="21">
        <v>6.8583381527345333E-2</v>
      </c>
      <c r="M182" s="19">
        <v>167880</v>
      </c>
      <c r="N182" s="21">
        <v>7.6837223622683526E-2</v>
      </c>
      <c r="O182" s="21">
        <v>6.8583381527345333E-2</v>
      </c>
      <c r="P182" s="21">
        <v>9.5110309439396357E-2</v>
      </c>
      <c r="R182" s="110"/>
      <c r="S182" s="111"/>
      <c r="U182" s="19">
        <v>340550</v>
      </c>
      <c r="V182" s="19">
        <v>343180</v>
      </c>
      <c r="X182" s="19">
        <v>142789.4901003163</v>
      </c>
      <c r="Y182" s="19">
        <v>142685.09657754353</v>
      </c>
      <c r="Z182" s="19">
        <v>153299.62520939132</v>
      </c>
      <c r="AA182" s="19">
        <v>431076.91799807816</v>
      </c>
    </row>
    <row r="183" spans="1:27" ht="25.5" customHeight="1" x14ac:dyDescent="0.2">
      <c r="A183" s="22" t="s">
        <v>369</v>
      </c>
      <c r="B183" s="22" t="s">
        <v>370</v>
      </c>
      <c r="C183" s="54"/>
      <c r="D183" s="24">
        <v>861304</v>
      </c>
      <c r="E183" s="25">
        <v>0</v>
      </c>
      <c r="F183" s="25">
        <v>861304</v>
      </c>
      <c r="G183" s="26">
        <v>6.370531242217381E-2</v>
      </c>
      <c r="H183" s="23"/>
      <c r="I183" s="26">
        <v>7.4802349474637708E-2</v>
      </c>
      <c r="J183" s="24">
        <v>928457</v>
      </c>
      <c r="K183" s="26">
        <v>7.7966664499410143E-2</v>
      </c>
      <c r="L183" s="26">
        <v>6.849187527927092E-2</v>
      </c>
      <c r="M183" s="24">
        <v>928457</v>
      </c>
      <c r="N183" s="26">
        <v>7.7966664499410143E-2</v>
      </c>
      <c r="O183" s="26">
        <v>6.849187527927092E-2</v>
      </c>
      <c r="P183" s="26">
        <v>6.8900676023002427E-2</v>
      </c>
      <c r="Q183" s="23"/>
      <c r="R183" s="109"/>
      <c r="S183" s="112"/>
      <c r="T183" s="23"/>
      <c r="U183" s="24">
        <v>2022328</v>
      </c>
      <c r="V183" s="24">
        <v>2040261</v>
      </c>
      <c r="W183" s="23"/>
      <c r="X183" s="24">
        <v>809720.50241877255</v>
      </c>
      <c r="Y183" s="24">
        <v>808466.37828517333</v>
      </c>
      <c r="Z183" s="24">
        <v>868609.23641142854</v>
      </c>
      <c r="AA183" s="24">
        <f>SUM(AA177:AA182)</f>
        <v>2442519.9478828488</v>
      </c>
    </row>
    <row r="184" spans="1:27" x14ac:dyDescent="0.2">
      <c r="A184" s="18" t="s">
        <v>371</v>
      </c>
      <c r="B184" s="18" t="s">
        <v>372</v>
      </c>
      <c r="D184" s="19">
        <v>164089</v>
      </c>
      <c r="E184" s="20">
        <v>0</v>
      </c>
      <c r="F184" s="20">
        <v>164089</v>
      </c>
      <c r="G184" s="21">
        <v>-3.9717656531808032E-3</v>
      </c>
      <c r="I184" s="21">
        <v>3.6922101047911493E-3</v>
      </c>
      <c r="J184" s="19">
        <v>176600</v>
      </c>
      <c r="K184" s="21">
        <v>7.6245208393006303E-2</v>
      </c>
      <c r="L184" s="21">
        <v>6.8584131021490746E-2</v>
      </c>
      <c r="M184" s="19">
        <v>176600</v>
      </c>
      <c r="N184" s="21">
        <v>7.6245208393006303E-2</v>
      </c>
      <c r="O184" s="21">
        <v>6.8584131021490746E-2</v>
      </c>
      <c r="P184" s="21">
        <v>-1.7328169953377826E-3</v>
      </c>
      <c r="R184" s="110"/>
      <c r="S184" s="111"/>
      <c r="U184" s="19">
        <v>422191</v>
      </c>
      <c r="V184" s="19">
        <v>425218</v>
      </c>
      <c r="X184" s="19">
        <v>164743.32186738378</v>
      </c>
      <c r="Y184" s="19">
        <v>164657.46515964816</v>
      </c>
      <c r="Z184" s="19">
        <v>176906.54667065744</v>
      </c>
      <c r="AA184" s="19">
        <v>497459.33043415158</v>
      </c>
    </row>
    <row r="185" spans="1:27" x14ac:dyDescent="0.2">
      <c r="A185" s="18" t="s">
        <v>373</v>
      </c>
      <c r="B185" s="18" t="s">
        <v>374</v>
      </c>
      <c r="D185" s="19">
        <v>62685</v>
      </c>
      <c r="E185" s="20">
        <v>0</v>
      </c>
      <c r="F185" s="20">
        <v>62685</v>
      </c>
      <c r="G185" s="21">
        <v>1.2468368441109101E-2</v>
      </c>
      <c r="I185" s="21">
        <v>2.253607921174372E-2</v>
      </c>
      <c r="J185" s="19">
        <v>67610</v>
      </c>
      <c r="K185" s="21">
        <v>7.8567440376485553E-2</v>
      </c>
      <c r="L185" s="21">
        <v>6.8592150031788979E-2</v>
      </c>
      <c r="M185" s="19">
        <v>67610</v>
      </c>
      <c r="N185" s="21">
        <v>7.8567440376485553E-2</v>
      </c>
      <c r="O185" s="21">
        <v>6.8592150031788979E-2</v>
      </c>
      <c r="P185" s="21">
        <v>1.7016831646526676E-2</v>
      </c>
      <c r="R185" s="110"/>
      <c r="S185" s="111"/>
      <c r="U185" s="19">
        <v>216841</v>
      </c>
      <c r="V185" s="19">
        <v>218865</v>
      </c>
      <c r="X185" s="19">
        <v>61913.0453393973</v>
      </c>
      <c r="Y185" s="19">
        <v>61875.727166990589</v>
      </c>
      <c r="Z185" s="19">
        <v>66478.742431962484</v>
      </c>
      <c r="AA185" s="19">
        <v>186937.51769331048</v>
      </c>
    </row>
    <row r="186" spans="1:27" x14ac:dyDescent="0.2">
      <c r="A186" s="18" t="s">
        <v>375</v>
      </c>
      <c r="B186" s="18" t="s">
        <v>376</v>
      </c>
      <c r="D186" s="19">
        <v>75717</v>
      </c>
      <c r="E186" s="20">
        <v>0</v>
      </c>
      <c r="F186" s="20">
        <v>75717</v>
      </c>
      <c r="G186" s="21">
        <v>-4.3350367039354798E-2</v>
      </c>
      <c r="I186" s="21">
        <v>-3.6834070067018776E-2</v>
      </c>
      <c r="J186" s="19">
        <v>81346</v>
      </c>
      <c r="K186" s="21">
        <v>7.4342617906150599E-2</v>
      </c>
      <c r="L186" s="21">
        <v>6.8587884420920231E-2</v>
      </c>
      <c r="M186" s="19">
        <v>81346</v>
      </c>
      <c r="N186" s="21">
        <v>7.4342617906150599E-2</v>
      </c>
      <c r="O186" s="21">
        <v>6.8587884420920231E-2</v>
      </c>
      <c r="P186" s="21">
        <v>-4.2036684935733315E-2</v>
      </c>
      <c r="R186" s="110"/>
      <c r="S186" s="111"/>
      <c r="U186" s="19">
        <v>229528</v>
      </c>
      <c r="V186" s="19">
        <v>230765</v>
      </c>
      <c r="X186" s="19">
        <v>79148.099148557201</v>
      </c>
      <c r="Y186" s="19">
        <v>79035.980356508153</v>
      </c>
      <c r="Z186" s="19">
        <v>84915.56902107755</v>
      </c>
      <c r="AA186" s="19">
        <v>238781.67825694542</v>
      </c>
    </row>
    <row r="187" spans="1:27" x14ac:dyDescent="0.2">
      <c r="A187" s="18" t="s">
        <v>377</v>
      </c>
      <c r="B187" s="18" t="s">
        <v>378</v>
      </c>
      <c r="D187" s="19">
        <v>63556</v>
      </c>
      <c r="E187" s="20">
        <v>0</v>
      </c>
      <c r="F187" s="20">
        <v>63556</v>
      </c>
      <c r="G187" s="21">
        <v>-1.633890459353482E-2</v>
      </c>
      <c r="I187" s="21">
        <v>-9.0286237278942583E-3</v>
      </c>
      <c r="J187" s="19">
        <v>68352</v>
      </c>
      <c r="K187" s="21">
        <v>7.5461010762162495E-2</v>
      </c>
      <c r="L187" s="21">
        <v>6.8587457299584598E-2</v>
      </c>
      <c r="M187" s="19">
        <v>68352</v>
      </c>
      <c r="N187" s="21">
        <v>7.5461010762162495E-2</v>
      </c>
      <c r="O187" s="21">
        <v>6.8587457299584598E-2</v>
      </c>
      <c r="P187" s="21">
        <v>-1.4381825812110227E-2</v>
      </c>
      <c r="R187" s="110"/>
      <c r="S187" s="111"/>
      <c r="U187" s="19">
        <v>222806</v>
      </c>
      <c r="V187" s="19">
        <v>224239</v>
      </c>
      <c r="X187" s="19">
        <v>64611.684142837425</v>
      </c>
      <c r="Y187" s="19">
        <v>64547.591838702341</v>
      </c>
      <c r="Z187" s="19">
        <v>69349.370567683916</v>
      </c>
      <c r="AA187" s="19">
        <v>195009.6935239762</v>
      </c>
    </row>
    <row r="188" spans="1:27" x14ac:dyDescent="0.2">
      <c r="A188" s="18" t="s">
        <v>379</v>
      </c>
      <c r="B188" s="18" t="s">
        <v>380</v>
      </c>
      <c r="D188" s="19">
        <v>69418</v>
      </c>
      <c r="E188" s="20">
        <v>0</v>
      </c>
      <c r="F188" s="20">
        <v>69418</v>
      </c>
      <c r="G188" s="21">
        <v>5.201283367477938E-3</v>
      </c>
      <c r="I188" s="21">
        <v>1.4694925371713907E-2</v>
      </c>
      <c r="J188" s="19">
        <v>74816</v>
      </c>
      <c r="K188" s="21">
        <v>7.7760811316949452E-2</v>
      </c>
      <c r="L188" s="21">
        <v>6.8585105530506452E-2</v>
      </c>
      <c r="M188" s="19">
        <v>74816</v>
      </c>
      <c r="N188" s="21">
        <v>7.7760811316949452E-2</v>
      </c>
      <c r="O188" s="21">
        <v>6.8585105530506452E-2</v>
      </c>
      <c r="P188" s="21">
        <v>9.211348182892376E-3</v>
      </c>
      <c r="R188" s="110"/>
      <c r="S188" s="111"/>
      <c r="U188" s="19">
        <v>201969</v>
      </c>
      <c r="V188" s="19">
        <v>203704</v>
      </c>
      <c r="X188" s="19">
        <v>69058.805583142501</v>
      </c>
      <c r="Y188" s="19">
        <v>69000.12543738565</v>
      </c>
      <c r="Z188" s="19">
        <v>74133.133891833349</v>
      </c>
      <c r="AA188" s="19">
        <v>208461.58518639786</v>
      </c>
    </row>
    <row r="189" spans="1:27" x14ac:dyDescent="0.2">
      <c r="A189" s="18" t="s">
        <v>381</v>
      </c>
      <c r="B189" s="18" t="s">
        <v>382</v>
      </c>
      <c r="D189" s="19">
        <v>137368</v>
      </c>
      <c r="E189" s="20">
        <v>0</v>
      </c>
      <c r="F189" s="20">
        <v>137368</v>
      </c>
      <c r="G189" s="21">
        <v>-3.138379520211787E-2</v>
      </c>
      <c r="I189" s="21">
        <v>-2.5171154828383613E-2</v>
      </c>
      <c r="J189" s="19">
        <v>147462</v>
      </c>
      <c r="K189" s="21">
        <v>7.3481451284141963E-2</v>
      </c>
      <c r="L189" s="21">
        <v>6.8587622720006847E-2</v>
      </c>
      <c r="M189" s="19">
        <v>147462</v>
      </c>
      <c r="N189" s="21">
        <v>7.3481451284141963E-2</v>
      </c>
      <c r="O189" s="21">
        <v>6.8587622720006847E-2</v>
      </c>
      <c r="P189" s="21">
        <v>-3.0437005280438911E-2</v>
      </c>
      <c r="R189" s="110"/>
      <c r="S189" s="111"/>
      <c r="U189" s="19">
        <v>411127</v>
      </c>
      <c r="V189" s="19">
        <v>413010</v>
      </c>
      <c r="X189" s="19">
        <v>141818.81256948836</v>
      </c>
      <c r="Y189" s="19">
        <v>141560.34385416636</v>
      </c>
      <c r="Z189" s="19">
        <v>152091.20067814912</v>
      </c>
      <c r="AA189" s="19">
        <v>427678.84105007764</v>
      </c>
    </row>
    <row r="190" spans="1:27" ht="25.5" customHeight="1" x14ac:dyDescent="0.2">
      <c r="A190" s="22" t="s">
        <v>383</v>
      </c>
      <c r="B190" s="22" t="s">
        <v>384</v>
      </c>
      <c r="C190" s="54"/>
      <c r="D190" s="24">
        <v>572833</v>
      </c>
      <c r="E190" s="25">
        <v>0</v>
      </c>
      <c r="F190" s="25">
        <v>572833</v>
      </c>
      <c r="G190" s="26">
        <v>-1.4555065110097631E-2</v>
      </c>
      <c r="H190" s="23"/>
      <c r="I190" s="26">
        <v>-6.9470091317616056E-3</v>
      </c>
      <c r="J190" s="24">
        <v>616186</v>
      </c>
      <c r="K190" s="26">
        <v>7.56817431956609E-2</v>
      </c>
      <c r="L190" s="26">
        <v>6.857400184327922E-2</v>
      </c>
      <c r="M190" s="24">
        <v>616186</v>
      </c>
      <c r="N190" s="26">
        <v>7.56817431956609E-2</v>
      </c>
      <c r="O190" s="26">
        <v>6.857400184327922E-2</v>
      </c>
      <c r="P190" s="26">
        <v>-1.2323892837001083E-2</v>
      </c>
      <c r="Q190" s="23"/>
      <c r="R190" s="109"/>
      <c r="S190" s="112"/>
      <c r="T190" s="23"/>
      <c r="U190" s="24">
        <v>1704462</v>
      </c>
      <c r="V190" s="24">
        <v>1715799</v>
      </c>
      <c r="W190" s="23"/>
      <c r="X190" s="24">
        <v>581293.76865080651</v>
      </c>
      <c r="Y190" s="24">
        <v>580677.2338134012</v>
      </c>
      <c r="Z190" s="24">
        <v>623874.56326136389</v>
      </c>
      <c r="AA190" s="24">
        <f>SUM(AA184:AA189)</f>
        <v>1754328.6461448593</v>
      </c>
    </row>
    <row r="191" spans="1:27" ht="25.5" customHeight="1" x14ac:dyDescent="0.2">
      <c r="A191" s="22" t="s">
        <v>385</v>
      </c>
      <c r="B191" s="22" t="s">
        <v>386</v>
      </c>
      <c r="C191" s="54"/>
      <c r="D191" s="24">
        <v>3835803</v>
      </c>
      <c r="E191" s="25">
        <v>0</v>
      </c>
      <c r="F191" s="25">
        <v>3835803</v>
      </c>
      <c r="G191" s="26">
        <v>2.177922853673131E-2</v>
      </c>
      <c r="H191" s="23"/>
      <c r="I191" s="26">
        <v>3.0490214300262775E-2</v>
      </c>
      <c r="J191" s="24">
        <v>4129620</v>
      </c>
      <c r="K191" s="26">
        <v>7.6598563586294688E-2</v>
      </c>
      <c r="L191" s="26">
        <v>6.8688556841653314E-2</v>
      </c>
      <c r="M191" s="24">
        <v>4129620</v>
      </c>
      <c r="N191" s="26">
        <v>7.6598563586294688E-2</v>
      </c>
      <c r="O191" s="26">
        <v>6.8688556841653314E-2</v>
      </c>
      <c r="P191" s="26">
        <v>2.5020500939986867E-2</v>
      </c>
      <c r="Q191" s="23"/>
      <c r="R191" s="109"/>
      <c r="S191" s="112"/>
      <c r="T191" s="23"/>
      <c r="U191" s="24">
        <v>10126069</v>
      </c>
      <c r="V191" s="24">
        <v>10201018</v>
      </c>
      <c r="W191" s="23"/>
      <c r="X191" s="24">
        <v>3754042.842985929</v>
      </c>
      <c r="Y191" s="24">
        <v>3749860.0484748208</v>
      </c>
      <c r="Z191" s="24">
        <v>4028816.9809413226</v>
      </c>
      <c r="AA191" s="24">
        <f>AA190+AA183+AA176+AA168+AA162</f>
        <v>11328990.563090516</v>
      </c>
    </row>
    <row r="192" spans="1:27" x14ac:dyDescent="0.2">
      <c r="A192" s="18" t="s">
        <v>387</v>
      </c>
      <c r="B192" s="18" t="s">
        <v>388</v>
      </c>
      <c r="D192" s="19">
        <v>39915</v>
      </c>
      <c r="E192" s="20">
        <v>0</v>
      </c>
      <c r="F192" s="20">
        <v>39915</v>
      </c>
      <c r="G192" s="21">
        <v>-8.1424887030936866E-2</v>
      </c>
      <c r="I192" s="21">
        <v>-7.3498127074463571E-2</v>
      </c>
      <c r="J192" s="19">
        <v>43043</v>
      </c>
      <c r="K192" s="21">
        <v>7.8366528873856867E-2</v>
      </c>
      <c r="L192" s="21">
        <v>6.8586094706530432E-2</v>
      </c>
      <c r="M192" s="19">
        <v>43043</v>
      </c>
      <c r="N192" s="21">
        <v>7.8366528873856867E-2</v>
      </c>
      <c r="O192" s="21">
        <v>6.8586094706530432E-2</v>
      </c>
      <c r="P192" s="21">
        <v>-7.8504241579724576E-2</v>
      </c>
      <c r="R192" s="110"/>
      <c r="S192" s="111"/>
      <c r="U192" s="19">
        <v>137530</v>
      </c>
      <c r="V192" s="19">
        <v>138788</v>
      </c>
      <c r="X192" s="19">
        <v>43453.169410376031</v>
      </c>
      <c r="Y192" s="19">
        <v>43475.712983203441</v>
      </c>
      <c r="Z192" s="19">
        <v>46709.927426892144</v>
      </c>
      <c r="AA192" s="19">
        <v>131347.81985014951</v>
      </c>
    </row>
    <row r="193" spans="1:27" x14ac:dyDescent="0.2">
      <c r="A193" s="18" t="s">
        <v>389</v>
      </c>
      <c r="B193" s="18" t="s">
        <v>390</v>
      </c>
      <c r="D193" s="19">
        <v>71753</v>
      </c>
      <c r="E193" s="20">
        <v>0</v>
      </c>
      <c r="F193" s="20">
        <v>71753</v>
      </c>
      <c r="G193" s="21">
        <v>-4.074281040644423E-2</v>
      </c>
      <c r="I193" s="21">
        <v>-3.2766562395783017E-2</v>
      </c>
      <c r="J193" s="19">
        <v>77272</v>
      </c>
      <c r="K193" s="21">
        <v>7.6916644600225847E-2</v>
      </c>
      <c r="L193" s="21">
        <v>6.8582271843085296E-2</v>
      </c>
      <c r="M193" s="19">
        <v>77272</v>
      </c>
      <c r="N193" s="21">
        <v>7.6916644600225847E-2</v>
      </c>
      <c r="O193" s="21">
        <v>6.8582271843085296E-2</v>
      </c>
      <c r="P193" s="21">
        <v>-3.7996201009526165E-2</v>
      </c>
      <c r="R193" s="110"/>
      <c r="S193" s="111"/>
      <c r="U193" s="19">
        <v>231244</v>
      </c>
      <c r="V193" s="19">
        <v>233047</v>
      </c>
      <c r="X193" s="19">
        <v>74800.586097668202</v>
      </c>
      <c r="Y193" s="19">
        <v>74762.340076308217</v>
      </c>
      <c r="Z193" s="19">
        <v>80324.007120438808</v>
      </c>
      <c r="AA193" s="19">
        <v>225870.2549561956</v>
      </c>
    </row>
    <row r="194" spans="1:27" x14ac:dyDescent="0.2">
      <c r="A194" s="18" t="s">
        <v>391</v>
      </c>
      <c r="B194" s="18" t="s">
        <v>392</v>
      </c>
      <c r="D194" s="19">
        <v>96341</v>
      </c>
      <c r="E194" s="20">
        <v>0</v>
      </c>
      <c r="F194" s="20">
        <v>96341</v>
      </c>
      <c r="G194" s="21">
        <v>-6.5221065610751694E-2</v>
      </c>
      <c r="I194" s="21">
        <v>-5.5248864494762739E-2</v>
      </c>
      <c r="J194" s="19">
        <v>103861</v>
      </c>
      <c r="K194" s="21">
        <v>7.805607166211681E-2</v>
      </c>
      <c r="L194" s="21">
        <v>6.8581488408542723E-2</v>
      </c>
      <c r="M194" s="19">
        <v>103861</v>
      </c>
      <c r="N194" s="21">
        <v>7.805607166211681E-2</v>
      </c>
      <c r="O194" s="21">
        <v>6.8581488408542723E-2</v>
      </c>
      <c r="P194" s="21">
        <v>-6.0357634679789385E-2</v>
      </c>
      <c r="R194" s="110"/>
      <c r="S194" s="111"/>
      <c r="U194" s="19">
        <v>276751</v>
      </c>
      <c r="V194" s="19">
        <v>279205</v>
      </c>
      <c r="X194" s="19">
        <v>103062.87022069642</v>
      </c>
      <c r="Y194" s="19">
        <v>102879.16501860735</v>
      </c>
      <c r="Z194" s="19">
        <v>110532.47898694556</v>
      </c>
      <c r="AA194" s="19">
        <v>310816.15702124272</v>
      </c>
    </row>
    <row r="195" spans="1:27" x14ac:dyDescent="0.2">
      <c r="A195" s="18" t="s">
        <v>393</v>
      </c>
      <c r="B195" s="18" t="s">
        <v>394</v>
      </c>
      <c r="D195" s="19">
        <v>99535</v>
      </c>
      <c r="E195" s="20">
        <v>0</v>
      </c>
      <c r="F195" s="20">
        <v>99535</v>
      </c>
      <c r="G195" s="21">
        <v>-3.7824581459168005E-2</v>
      </c>
      <c r="I195" s="21">
        <v>-2.7974473105184083E-2</v>
      </c>
      <c r="J195" s="19">
        <v>107237</v>
      </c>
      <c r="K195" s="21">
        <v>7.7379816145074498E-2</v>
      </c>
      <c r="L195" s="21">
        <v>6.8588881461268736E-2</v>
      </c>
      <c r="M195" s="19">
        <v>107237</v>
      </c>
      <c r="N195" s="21">
        <v>7.7379816145074498E-2</v>
      </c>
      <c r="O195" s="21">
        <v>6.8588881461268736E-2</v>
      </c>
      <c r="P195" s="21">
        <v>-3.3224041724052467E-2</v>
      </c>
      <c r="R195" s="110"/>
      <c r="S195" s="111"/>
      <c r="U195" s="19">
        <v>307259</v>
      </c>
      <c r="V195" s="19">
        <v>309787</v>
      </c>
      <c r="X195" s="19">
        <v>103447.87247937369</v>
      </c>
      <c r="Y195" s="19">
        <v>103241.98226861581</v>
      </c>
      <c r="Z195" s="19">
        <v>110922.28668081056</v>
      </c>
      <c r="AA195" s="19">
        <v>311912.29211650952</v>
      </c>
    </row>
    <row r="196" spans="1:27" x14ac:dyDescent="0.2">
      <c r="A196" s="18" t="s">
        <v>395</v>
      </c>
      <c r="B196" s="18" t="s">
        <v>396</v>
      </c>
      <c r="D196" s="19">
        <v>72993</v>
      </c>
      <c r="E196" s="20">
        <v>0</v>
      </c>
      <c r="F196" s="20">
        <v>72993</v>
      </c>
      <c r="G196" s="21">
        <v>-5.071907169424239E-2</v>
      </c>
      <c r="I196" s="21">
        <v>-4.5121618582219636E-2</v>
      </c>
      <c r="J196" s="19">
        <v>78432</v>
      </c>
      <c r="K196" s="21">
        <v>7.4513994492622526E-2</v>
      </c>
      <c r="L196" s="21">
        <v>6.8591282753506233E-2</v>
      </c>
      <c r="M196" s="19">
        <v>78432</v>
      </c>
      <c r="N196" s="21">
        <v>7.4513994492622526E-2</v>
      </c>
      <c r="O196" s="21">
        <v>6.8591282753506233E-2</v>
      </c>
      <c r="P196" s="21">
        <v>-5.0276447310464323E-2</v>
      </c>
      <c r="R196" s="110"/>
      <c r="S196" s="111"/>
      <c r="U196" s="19">
        <v>209772</v>
      </c>
      <c r="V196" s="19">
        <v>210935</v>
      </c>
      <c r="X196" s="19">
        <v>76892.938458455363</v>
      </c>
      <c r="Y196" s="19">
        <v>76865.879649440671</v>
      </c>
      <c r="Z196" s="19">
        <v>82584.031719427512</v>
      </c>
      <c r="AA196" s="19">
        <v>232225.42012637248</v>
      </c>
    </row>
    <row r="197" spans="1:27" x14ac:dyDescent="0.2">
      <c r="A197" s="18" t="s">
        <v>397</v>
      </c>
      <c r="B197" s="18" t="s">
        <v>398</v>
      </c>
      <c r="D197" s="19">
        <v>39713</v>
      </c>
      <c r="E197" s="20">
        <v>0</v>
      </c>
      <c r="F197" s="20">
        <v>39713</v>
      </c>
      <c r="G197" s="21">
        <v>-2.4752029572878476E-2</v>
      </c>
      <c r="I197" s="21">
        <v>-1.4531499847773133E-2</v>
      </c>
      <c r="J197" s="19">
        <v>42849</v>
      </c>
      <c r="K197" s="21">
        <v>7.896658524916278E-2</v>
      </c>
      <c r="L197" s="21">
        <v>6.8577307859094105E-2</v>
      </c>
      <c r="M197" s="19">
        <v>42849</v>
      </c>
      <c r="N197" s="21">
        <v>7.896658524916278E-2</v>
      </c>
      <c r="O197" s="21">
        <v>6.8577307859094105E-2</v>
      </c>
      <c r="P197" s="21">
        <v>-1.986428495015391E-2</v>
      </c>
      <c r="R197" s="110"/>
      <c r="S197" s="111"/>
      <c r="U197" s="19">
        <v>116668</v>
      </c>
      <c r="V197" s="19">
        <v>117803</v>
      </c>
      <c r="X197" s="19">
        <v>40720.925553536108</v>
      </c>
      <c r="Y197" s="19">
        <v>40690.403517729887</v>
      </c>
      <c r="Z197" s="19">
        <v>43717.415192671411</v>
      </c>
      <c r="AA197" s="19">
        <v>122932.90722895158</v>
      </c>
    </row>
    <row r="198" spans="1:27" x14ac:dyDescent="0.2">
      <c r="A198" s="18" t="s">
        <v>399</v>
      </c>
      <c r="B198" s="18" t="s">
        <v>400</v>
      </c>
      <c r="D198" s="19">
        <v>54829</v>
      </c>
      <c r="E198" s="20">
        <v>0</v>
      </c>
      <c r="F198" s="20">
        <v>54829</v>
      </c>
      <c r="G198" s="21">
        <v>-7.7200309585083726E-2</v>
      </c>
      <c r="I198" s="21">
        <v>-6.9541837176499532E-2</v>
      </c>
      <c r="J198" s="19">
        <v>59112</v>
      </c>
      <c r="K198" s="21">
        <v>7.8115595761367063E-2</v>
      </c>
      <c r="L198" s="21">
        <v>6.8590057060320175E-2</v>
      </c>
      <c r="M198" s="19">
        <v>59112</v>
      </c>
      <c r="N198" s="21">
        <v>7.8115595761367063E-2</v>
      </c>
      <c r="O198" s="21">
        <v>6.8590057060320175E-2</v>
      </c>
      <c r="P198" s="21">
        <v>-7.456589694778859E-2</v>
      </c>
      <c r="R198" s="110"/>
      <c r="S198" s="111"/>
      <c r="U198" s="19">
        <v>149464</v>
      </c>
      <c r="V198" s="19">
        <v>150797</v>
      </c>
      <c r="X198" s="19">
        <v>59415.928038887141</v>
      </c>
      <c r="Y198" s="19">
        <v>59452.164996861909</v>
      </c>
      <c r="Z198" s="19">
        <v>63874.888341633763</v>
      </c>
      <c r="AA198" s="19">
        <v>179615.50764506389</v>
      </c>
    </row>
    <row r="199" spans="1:27" x14ac:dyDescent="0.2">
      <c r="A199" s="18" t="s">
        <v>401</v>
      </c>
      <c r="B199" s="18" t="s">
        <v>402</v>
      </c>
      <c r="D199" s="19">
        <v>166777</v>
      </c>
      <c r="E199" s="20">
        <v>0</v>
      </c>
      <c r="F199" s="20">
        <v>166777</v>
      </c>
      <c r="G199" s="21">
        <v>-7.1264184489612248E-3</v>
      </c>
      <c r="I199" s="21">
        <v>2.2812241575160819E-3</v>
      </c>
      <c r="J199" s="19">
        <v>179461</v>
      </c>
      <c r="K199" s="21">
        <v>7.6053652482056977E-2</v>
      </c>
      <c r="L199" s="21">
        <v>6.8584798766394783E-2</v>
      </c>
      <c r="M199" s="19">
        <v>179461</v>
      </c>
      <c r="N199" s="21">
        <v>7.6053652482056977E-2</v>
      </c>
      <c r="O199" s="21">
        <v>6.8584798766394783E-2</v>
      </c>
      <c r="P199" s="21">
        <v>-3.1355535363938314E-3</v>
      </c>
      <c r="R199" s="110"/>
      <c r="S199" s="111"/>
      <c r="U199" s="19">
        <v>503703</v>
      </c>
      <c r="V199" s="19">
        <v>507224</v>
      </c>
      <c r="X199" s="19">
        <v>167974.05339304701</v>
      </c>
      <c r="Y199" s="19">
        <v>167560.44183359956</v>
      </c>
      <c r="Z199" s="19">
        <v>180025.47952897809</v>
      </c>
      <c r="AA199" s="19">
        <v>506229.73650769127</v>
      </c>
    </row>
    <row r="200" spans="1:27" ht="25.5" customHeight="1" x14ac:dyDescent="0.2">
      <c r="A200" s="22" t="s">
        <v>403</v>
      </c>
      <c r="B200" s="22" t="s">
        <v>404</v>
      </c>
      <c r="C200" s="54"/>
      <c r="D200" s="24">
        <v>641856</v>
      </c>
      <c r="E200" s="25">
        <v>0</v>
      </c>
      <c r="F200" s="25">
        <v>641856</v>
      </c>
      <c r="G200" s="26">
        <v>-4.1674623646502318E-2</v>
      </c>
      <c r="H200" s="23"/>
      <c r="I200" s="26">
        <v>-3.2926356381658639E-2</v>
      </c>
      <c r="J200" s="24">
        <v>691267</v>
      </c>
      <c r="K200" s="26">
        <v>7.6981441320171484E-2</v>
      </c>
      <c r="L200" s="26">
        <v>6.8579513724533303E-2</v>
      </c>
      <c r="M200" s="24">
        <v>691267</v>
      </c>
      <c r="N200" s="26">
        <v>7.6981441320171484E-2</v>
      </c>
      <c r="O200" s="26">
        <v>6.8579513724533303E-2</v>
      </c>
      <c r="P200" s="26">
        <v>-3.8157613639692722E-2</v>
      </c>
      <c r="Q200" s="23"/>
      <c r="R200" s="109"/>
      <c r="S200" s="112"/>
      <c r="T200" s="23"/>
      <c r="U200" s="24">
        <v>1932392</v>
      </c>
      <c r="V200" s="24">
        <v>1947585</v>
      </c>
      <c r="W200" s="23"/>
      <c r="X200" s="24">
        <v>669768.34365204</v>
      </c>
      <c r="Y200" s="24">
        <v>668928.09034436685</v>
      </c>
      <c r="Z200" s="24">
        <v>718690.51499779779</v>
      </c>
      <c r="AA200" s="24">
        <f>SUM(AA192:AA199)</f>
        <v>2020950.0954521764</v>
      </c>
    </row>
    <row r="201" spans="1:27" x14ac:dyDescent="0.2">
      <c r="A201" s="18" t="s">
        <v>405</v>
      </c>
      <c r="B201" s="18" t="s">
        <v>406</v>
      </c>
      <c r="D201" s="19">
        <v>109357</v>
      </c>
      <c r="E201" s="20">
        <v>0</v>
      </c>
      <c r="F201" s="20">
        <v>109357</v>
      </c>
      <c r="G201" s="21">
        <v>7.0858045684021986E-2</v>
      </c>
      <c r="I201" s="21">
        <v>7.6255562373401808E-2</v>
      </c>
      <c r="J201" s="19">
        <v>117440</v>
      </c>
      <c r="K201" s="21">
        <v>7.3913878398273569E-2</v>
      </c>
      <c r="L201" s="21">
        <v>6.8581765205766976E-2</v>
      </c>
      <c r="M201" s="19">
        <v>117440</v>
      </c>
      <c r="N201" s="21">
        <v>7.3913878398273569E-2</v>
      </c>
      <c r="O201" s="21">
        <v>6.8581765205766976E-2</v>
      </c>
      <c r="P201" s="21">
        <v>7.0435955321719312E-2</v>
      </c>
      <c r="R201" s="110"/>
      <c r="S201" s="111"/>
      <c r="U201" s="19">
        <v>323241</v>
      </c>
      <c r="V201" s="19">
        <v>324854</v>
      </c>
      <c r="X201" s="19">
        <v>102120.91176860612</v>
      </c>
      <c r="Y201" s="19">
        <v>102115.78367990261</v>
      </c>
      <c r="Z201" s="19">
        <v>109712.30872444248</v>
      </c>
      <c r="AA201" s="19">
        <v>308509.84695355286</v>
      </c>
    </row>
    <row r="202" spans="1:27" x14ac:dyDescent="0.2">
      <c r="A202" s="18" t="s">
        <v>407</v>
      </c>
      <c r="B202" s="18" t="s">
        <v>408</v>
      </c>
      <c r="D202" s="19">
        <v>172032</v>
      </c>
      <c r="E202" s="20">
        <v>0</v>
      </c>
      <c r="F202" s="20">
        <v>172032</v>
      </c>
      <c r="G202" s="21">
        <v>-2.8539298684027714E-2</v>
      </c>
      <c r="I202" s="21">
        <v>-2.1069572346342991E-2</v>
      </c>
      <c r="J202" s="19">
        <v>185277</v>
      </c>
      <c r="K202" s="21">
        <v>7.6991489955357206E-2</v>
      </c>
      <c r="L202" s="21">
        <v>6.8584245015983925E-2</v>
      </c>
      <c r="M202" s="19">
        <v>185277</v>
      </c>
      <c r="N202" s="21">
        <v>7.6991489955357206E-2</v>
      </c>
      <c r="O202" s="21">
        <v>6.8584245015983925E-2</v>
      </c>
      <c r="P202" s="21">
        <v>-2.6360656402038773E-2</v>
      </c>
      <c r="R202" s="110"/>
      <c r="S202" s="111"/>
      <c r="U202" s="19">
        <v>527715</v>
      </c>
      <c r="V202" s="19">
        <v>531867</v>
      </c>
      <c r="X202" s="19">
        <v>177085.90761001434</v>
      </c>
      <c r="Y202" s="19">
        <v>177117.27244514352</v>
      </c>
      <c r="Z202" s="19">
        <v>190293.25511367715</v>
      </c>
      <c r="AA202" s="19">
        <v>535102.61240482575</v>
      </c>
    </row>
    <row r="203" spans="1:27" x14ac:dyDescent="0.2">
      <c r="A203" s="18" t="s">
        <v>409</v>
      </c>
      <c r="B203" s="18" t="s">
        <v>410</v>
      </c>
      <c r="D203" s="19">
        <v>47142</v>
      </c>
      <c r="E203" s="20">
        <v>0</v>
      </c>
      <c r="F203" s="20">
        <v>47142</v>
      </c>
      <c r="G203" s="21">
        <v>6.0503146166333233E-2</v>
      </c>
      <c r="I203" s="21">
        <v>6.7238172180639211E-2</v>
      </c>
      <c r="J203" s="19">
        <v>50635</v>
      </c>
      <c r="K203" s="21">
        <v>7.4095286580968089E-2</v>
      </c>
      <c r="L203" s="21">
        <v>6.8581073686760918E-2</v>
      </c>
      <c r="M203" s="19">
        <v>50635</v>
      </c>
      <c r="N203" s="21">
        <v>7.4095286580968089E-2</v>
      </c>
      <c r="O203" s="21">
        <v>6.8581073686760918E-2</v>
      </c>
      <c r="P203" s="21">
        <v>6.1466637699531201E-2</v>
      </c>
      <c r="R203" s="110"/>
      <c r="S203" s="111"/>
      <c r="U203" s="19">
        <v>135875</v>
      </c>
      <c r="V203" s="19">
        <v>136576</v>
      </c>
      <c r="X203" s="19">
        <v>44452.484813850868</v>
      </c>
      <c r="Y203" s="19">
        <v>44399.899398756344</v>
      </c>
      <c r="Z203" s="19">
        <v>47702.86526361201</v>
      </c>
      <c r="AA203" s="19">
        <v>134139.95050169044</v>
      </c>
    </row>
    <row r="204" spans="1:27" x14ac:dyDescent="0.2">
      <c r="A204" s="18" t="s">
        <v>411</v>
      </c>
      <c r="B204" s="18" t="s">
        <v>412</v>
      </c>
      <c r="D204" s="19">
        <v>63268</v>
      </c>
      <c r="E204" s="20">
        <v>0</v>
      </c>
      <c r="F204" s="20">
        <v>63268</v>
      </c>
      <c r="G204" s="21">
        <v>3.7121283979462572E-2</v>
      </c>
      <c r="I204" s="21">
        <v>4.5371228283794363E-2</v>
      </c>
      <c r="J204" s="19">
        <v>68076</v>
      </c>
      <c r="K204" s="21">
        <v>7.5994183473477861E-2</v>
      </c>
      <c r="L204" s="21">
        <v>6.858494529884962E-2</v>
      </c>
      <c r="M204" s="19">
        <v>68076</v>
      </c>
      <c r="N204" s="21">
        <v>7.5994183473477861E-2</v>
      </c>
      <c r="O204" s="21">
        <v>6.858494529884962E-2</v>
      </c>
      <c r="P204" s="21">
        <v>3.9721715437509575E-2</v>
      </c>
      <c r="R204" s="110"/>
      <c r="S204" s="111"/>
      <c r="U204" s="19">
        <v>186639</v>
      </c>
      <c r="V204" s="19">
        <v>187933</v>
      </c>
      <c r="X204" s="19">
        <v>61003.472763801517</v>
      </c>
      <c r="Y204" s="19">
        <v>60941.681825215477</v>
      </c>
      <c r="Z204" s="19">
        <v>65475.212250764591</v>
      </c>
      <c r="AA204" s="19">
        <v>184115.60148159138</v>
      </c>
    </row>
    <row r="205" spans="1:27" x14ac:dyDescent="0.2">
      <c r="A205" s="18" t="s">
        <v>413</v>
      </c>
      <c r="B205" s="18" t="s">
        <v>414</v>
      </c>
      <c r="D205" s="19">
        <v>74027</v>
      </c>
      <c r="E205" s="20">
        <v>0</v>
      </c>
      <c r="F205" s="20">
        <v>74027</v>
      </c>
      <c r="G205" s="21">
        <v>4.2177534844848097E-2</v>
      </c>
      <c r="I205" s="21">
        <v>4.8882037182227833E-2</v>
      </c>
      <c r="J205" s="19">
        <v>79752</v>
      </c>
      <c r="K205" s="21">
        <v>7.7336647439447681E-2</v>
      </c>
      <c r="L205" s="21">
        <v>6.8584746609603009E-2</v>
      </c>
      <c r="M205" s="19">
        <v>79752</v>
      </c>
      <c r="N205" s="21">
        <v>7.7336647439447681E-2</v>
      </c>
      <c r="O205" s="21">
        <v>6.8584746609603009E-2</v>
      </c>
      <c r="P205" s="21">
        <v>4.3213356855588581E-2</v>
      </c>
      <c r="R205" s="110"/>
      <c r="S205" s="111"/>
      <c r="U205" s="19">
        <v>201453</v>
      </c>
      <c r="V205" s="19">
        <v>203103</v>
      </c>
      <c r="X205" s="19">
        <v>71031.083980351395</v>
      </c>
      <c r="Y205" s="19">
        <v>71155.088721393564</v>
      </c>
      <c r="Z205" s="19">
        <v>76448.407677970346</v>
      </c>
      <c r="AA205" s="19">
        <v>214972.11048407183</v>
      </c>
    </row>
    <row r="206" spans="1:27" x14ac:dyDescent="0.2">
      <c r="A206" s="18" t="s">
        <v>415</v>
      </c>
      <c r="B206" s="18" t="s">
        <v>416</v>
      </c>
      <c r="D206" s="19">
        <v>60668</v>
      </c>
      <c r="E206" s="20">
        <v>0</v>
      </c>
      <c r="F206" s="20">
        <v>60668</v>
      </c>
      <c r="G206" s="21">
        <v>-4.4082425785152091E-2</v>
      </c>
      <c r="I206" s="21">
        <v>-3.8171369959202339E-2</v>
      </c>
      <c r="J206" s="19">
        <v>65288</v>
      </c>
      <c r="K206" s="21">
        <v>7.6152172479725611E-2</v>
      </c>
      <c r="L206" s="21">
        <v>6.8585002796292649E-2</v>
      </c>
      <c r="M206" s="19">
        <v>65288</v>
      </c>
      <c r="N206" s="21">
        <v>7.6152172479725611E-2</v>
      </c>
      <c r="O206" s="21">
        <v>6.8585002796292649E-2</v>
      </c>
      <c r="P206" s="21">
        <v>-4.3369341020007446E-2</v>
      </c>
      <c r="R206" s="110"/>
      <c r="S206" s="111"/>
      <c r="U206" s="19">
        <v>192509</v>
      </c>
      <c r="V206" s="19">
        <v>193872</v>
      </c>
      <c r="X206" s="19">
        <v>63465.723025157524</v>
      </c>
      <c r="Y206" s="19">
        <v>63522.354899135047</v>
      </c>
      <c r="Z206" s="19">
        <v>68247.864927947565</v>
      </c>
      <c r="AA206" s="19">
        <v>191912.27136337745</v>
      </c>
    </row>
    <row r="207" spans="1:27" x14ac:dyDescent="0.2">
      <c r="A207" s="18" t="s">
        <v>417</v>
      </c>
      <c r="B207" s="18" t="s">
        <v>418</v>
      </c>
      <c r="D207" s="19">
        <v>57334</v>
      </c>
      <c r="E207" s="20">
        <v>0</v>
      </c>
      <c r="F207" s="20">
        <v>57334</v>
      </c>
      <c r="G207" s="21">
        <v>5.1753950259925574E-2</v>
      </c>
      <c r="I207" s="21">
        <v>6.0080310788276803E-2</v>
      </c>
      <c r="J207" s="19">
        <v>61765</v>
      </c>
      <c r="K207" s="21">
        <v>7.7283985069940941E-2</v>
      </c>
      <c r="L207" s="21">
        <v>6.8587628981313875E-2</v>
      </c>
      <c r="M207" s="19">
        <v>61765</v>
      </c>
      <c r="N207" s="21">
        <v>7.7283985069940941E-2</v>
      </c>
      <c r="O207" s="21">
        <v>6.8587628981313875E-2</v>
      </c>
      <c r="P207" s="21">
        <v>5.4353953398436072E-2</v>
      </c>
      <c r="R207" s="110"/>
      <c r="S207" s="111"/>
      <c r="U207" s="19">
        <v>174816</v>
      </c>
      <c r="V207" s="19">
        <v>176239</v>
      </c>
      <c r="X207" s="19">
        <v>54512.749855449314</v>
      </c>
      <c r="Y207" s="19">
        <v>54524.731471850966</v>
      </c>
      <c r="Z207" s="19">
        <v>58580.896672238545</v>
      </c>
      <c r="AA207" s="19">
        <v>164728.85929459822</v>
      </c>
    </row>
    <row r="208" spans="1:27" x14ac:dyDescent="0.2">
      <c r="A208" s="18" t="s">
        <v>419</v>
      </c>
      <c r="B208" s="18" t="s">
        <v>420</v>
      </c>
      <c r="D208" s="19">
        <v>78036</v>
      </c>
      <c r="E208" s="20">
        <v>0</v>
      </c>
      <c r="F208" s="20">
        <v>78036</v>
      </c>
      <c r="G208" s="21">
        <v>5.7251773456758359E-2</v>
      </c>
      <c r="I208" s="21">
        <v>6.5242346375214977E-2</v>
      </c>
      <c r="J208" s="19">
        <v>84042</v>
      </c>
      <c r="K208" s="21">
        <v>7.6964477933261666E-2</v>
      </c>
      <c r="L208" s="21">
        <v>6.8581404830993398E-2</v>
      </c>
      <c r="M208" s="19">
        <v>84042</v>
      </c>
      <c r="N208" s="21">
        <v>7.6964477933261666E-2</v>
      </c>
      <c r="O208" s="21">
        <v>6.8581404830993398E-2</v>
      </c>
      <c r="P208" s="21">
        <v>5.9481933476972948E-2</v>
      </c>
      <c r="R208" s="110"/>
      <c r="S208" s="111"/>
      <c r="U208" s="19">
        <v>246907</v>
      </c>
      <c r="V208" s="19">
        <v>248844</v>
      </c>
      <c r="X208" s="19">
        <v>73810.233247333192</v>
      </c>
      <c r="Y208" s="19">
        <v>73831.270868737309</v>
      </c>
      <c r="Z208" s="19">
        <v>79323.674471912644</v>
      </c>
      <c r="AA208" s="19">
        <v>223057.33017239059</v>
      </c>
    </row>
    <row r="209" spans="1:27" ht="25.5" customHeight="1" x14ac:dyDescent="0.2">
      <c r="A209" s="22" t="s">
        <v>421</v>
      </c>
      <c r="B209" s="22" t="s">
        <v>422</v>
      </c>
      <c r="C209" s="54"/>
      <c r="D209" s="24">
        <v>661864</v>
      </c>
      <c r="E209" s="25">
        <v>0</v>
      </c>
      <c r="F209" s="25">
        <v>661864</v>
      </c>
      <c r="G209" s="26">
        <v>2.2211305241213619E-2</v>
      </c>
      <c r="H209" s="23"/>
      <c r="I209" s="26">
        <v>2.9274585365214989E-2</v>
      </c>
      <c r="J209" s="24">
        <v>712275</v>
      </c>
      <c r="K209" s="26">
        <v>7.6165194057993713E-2</v>
      </c>
      <c r="L209" s="26">
        <v>6.8572986687665427E-2</v>
      </c>
      <c r="M209" s="24">
        <v>712275</v>
      </c>
      <c r="N209" s="26">
        <v>7.6165194057993713E-2</v>
      </c>
      <c r="O209" s="26">
        <v>6.8572986687665427E-2</v>
      </c>
      <c r="P209" s="26">
        <v>2.3700607372703519E-2</v>
      </c>
      <c r="Q209" s="23"/>
      <c r="R209" s="109"/>
      <c r="S209" s="112"/>
      <c r="T209" s="23"/>
      <c r="U209" s="24">
        <v>1989155</v>
      </c>
      <c r="V209" s="24">
        <v>2003288</v>
      </c>
      <c r="W209" s="23"/>
      <c r="X209" s="24">
        <v>647482.56706456433</v>
      </c>
      <c r="Y209" s="24">
        <v>647608.08331013471</v>
      </c>
      <c r="Z209" s="24">
        <v>695784.48510256538</v>
      </c>
      <c r="AA209" s="24">
        <f>SUM(AA201:AA208)</f>
        <v>1956538.5826560983</v>
      </c>
    </row>
    <row r="210" spans="1:27" x14ac:dyDescent="0.2">
      <c r="A210" s="18" t="s">
        <v>423</v>
      </c>
      <c r="B210" s="18" t="s">
        <v>521</v>
      </c>
      <c r="D210" s="19">
        <v>135356</v>
      </c>
      <c r="E210" s="20">
        <v>0</v>
      </c>
      <c r="F210" s="20">
        <v>135356</v>
      </c>
      <c r="G210" s="21">
        <v>2.1627279351874584E-3</v>
      </c>
      <c r="I210" s="21">
        <v>7.5525860967400327E-3</v>
      </c>
      <c r="J210" s="19">
        <v>145336</v>
      </c>
      <c r="K210" s="21">
        <v>7.3731493247436442E-2</v>
      </c>
      <c r="L210" s="21">
        <v>6.8582359655058989E-2</v>
      </c>
      <c r="M210" s="19">
        <v>145336</v>
      </c>
      <c r="N210" s="21">
        <v>7.3731493247436442E-2</v>
      </c>
      <c r="O210" s="21">
        <v>6.8582359655058989E-2</v>
      </c>
      <c r="P210" s="21">
        <v>2.1050322240643293E-3</v>
      </c>
      <c r="R210" s="110"/>
      <c r="S210" s="111"/>
      <c r="U210" s="19">
        <v>467395</v>
      </c>
      <c r="V210" s="19">
        <v>469648</v>
      </c>
      <c r="X210" s="19">
        <v>135063.89354439636</v>
      </c>
      <c r="Y210" s="19">
        <v>134988.72042231087</v>
      </c>
      <c r="Z210" s="19">
        <v>145030.70569104157</v>
      </c>
      <c r="AA210" s="19">
        <v>407824.80413103144</v>
      </c>
    </row>
    <row r="211" spans="1:27" x14ac:dyDescent="0.2">
      <c r="A211" s="18" t="s">
        <v>425</v>
      </c>
      <c r="B211" s="18" t="s">
        <v>426</v>
      </c>
      <c r="D211" s="19">
        <v>61822</v>
      </c>
      <c r="E211" s="20">
        <v>0</v>
      </c>
      <c r="F211" s="20">
        <v>61822</v>
      </c>
      <c r="G211" s="21">
        <v>-7.4579817486455369E-2</v>
      </c>
      <c r="I211" s="21">
        <v>-6.9653138952472715E-2</v>
      </c>
      <c r="J211" s="19">
        <v>66207</v>
      </c>
      <c r="K211" s="21">
        <v>7.0929442593251624E-2</v>
      </c>
      <c r="L211" s="21">
        <v>6.8584660558636434E-2</v>
      </c>
      <c r="M211" s="19">
        <v>66207</v>
      </c>
      <c r="N211" s="21">
        <v>7.0929442593251624E-2</v>
      </c>
      <c r="O211" s="21">
        <v>6.8584660558636434E-2</v>
      </c>
      <c r="P211" s="21">
        <v>-7.4681270732465777E-2</v>
      </c>
      <c r="R211" s="110"/>
      <c r="S211" s="111"/>
      <c r="U211" s="19">
        <v>229046</v>
      </c>
      <c r="V211" s="19">
        <v>229549</v>
      </c>
      <c r="X211" s="19">
        <v>66804.248673380498</v>
      </c>
      <c r="Y211" s="19">
        <v>66596.296327787073</v>
      </c>
      <c r="Z211" s="19">
        <v>71550.480829895532</v>
      </c>
      <c r="AA211" s="19">
        <v>201199.19220482488</v>
      </c>
    </row>
    <row r="212" spans="1:27" x14ac:dyDescent="0.2">
      <c r="A212" s="18" t="s">
        <v>427</v>
      </c>
      <c r="B212" s="18" t="s">
        <v>428</v>
      </c>
      <c r="D212" s="19">
        <v>32551</v>
      </c>
      <c r="E212" s="20">
        <v>0</v>
      </c>
      <c r="F212" s="20">
        <v>32551</v>
      </c>
      <c r="G212" s="21">
        <v>-2.0926597389931301E-2</v>
      </c>
      <c r="I212" s="21">
        <v>-1.5259000117701871E-2</v>
      </c>
      <c r="J212" s="19">
        <v>34883</v>
      </c>
      <c r="K212" s="21">
        <v>7.164142422659836E-2</v>
      </c>
      <c r="L212" s="21">
        <v>6.8593836700374222E-2</v>
      </c>
      <c r="M212" s="19">
        <v>34883</v>
      </c>
      <c r="N212" s="21">
        <v>7.164142422659836E-2</v>
      </c>
      <c r="O212" s="21">
        <v>6.8593836700374222E-2</v>
      </c>
      <c r="P212" s="21">
        <v>-2.0572698782378995E-2</v>
      </c>
      <c r="R212" s="110"/>
      <c r="S212" s="111"/>
      <c r="U212" s="19">
        <v>97836</v>
      </c>
      <c r="V212" s="19">
        <v>98115</v>
      </c>
      <c r="X212" s="19">
        <v>33246.741166927546</v>
      </c>
      <c r="Y212" s="19">
        <v>33149.664910460677</v>
      </c>
      <c r="Z212" s="19">
        <v>35615.711300505471</v>
      </c>
      <c r="AA212" s="19">
        <v>100151.0019268506</v>
      </c>
    </row>
    <row r="213" spans="1:27" ht="25.5" customHeight="1" x14ac:dyDescent="0.2">
      <c r="A213" s="22" t="s">
        <v>429</v>
      </c>
      <c r="B213" s="22" t="s">
        <v>430</v>
      </c>
      <c r="C213" s="54"/>
      <c r="D213" s="24">
        <v>229729</v>
      </c>
      <c r="E213" s="25">
        <v>0</v>
      </c>
      <c r="F213" s="25">
        <v>229729</v>
      </c>
      <c r="G213" s="26">
        <v>-2.2907454037657926E-2</v>
      </c>
      <c r="H213" s="23"/>
      <c r="I213" s="26">
        <v>-1.7586684572280964E-2</v>
      </c>
      <c r="J213" s="24">
        <v>246426</v>
      </c>
      <c r="K213" s="26">
        <v>7.2681289693508511E-2</v>
      </c>
      <c r="L213" s="26">
        <v>6.8599648022277471E-2</v>
      </c>
      <c r="M213" s="24">
        <v>246426</v>
      </c>
      <c r="N213" s="26">
        <v>7.2681289693508511E-2</v>
      </c>
      <c r="O213" s="26">
        <v>6.8599648022277471E-2</v>
      </c>
      <c r="P213" s="26">
        <v>-2.2882509147786667E-2</v>
      </c>
      <c r="Q213" s="23"/>
      <c r="R213" s="109"/>
      <c r="S213" s="112"/>
      <c r="T213" s="23"/>
      <c r="U213" s="24">
        <v>794277</v>
      </c>
      <c r="V213" s="24">
        <v>797311</v>
      </c>
      <c r="W213" s="23"/>
      <c r="X213" s="24">
        <v>235114.88338470442</v>
      </c>
      <c r="Y213" s="24">
        <v>234734.68166055862</v>
      </c>
      <c r="Z213" s="24">
        <v>252196.89782144257</v>
      </c>
      <c r="AA213" s="24">
        <f>SUM(AA210:AA212)</f>
        <v>709174.99826270703</v>
      </c>
    </row>
    <row r="214" spans="1:27" x14ac:dyDescent="0.2">
      <c r="A214" s="18" t="s">
        <v>431</v>
      </c>
      <c r="B214" s="18" t="s">
        <v>432</v>
      </c>
      <c r="D214" s="19">
        <v>62151</v>
      </c>
      <c r="E214" s="20">
        <v>0</v>
      </c>
      <c r="F214" s="20">
        <v>62151</v>
      </c>
      <c r="G214" s="21">
        <v>8.2048606101591703E-2</v>
      </c>
      <c r="I214" s="21">
        <v>9.0940637144982128E-2</v>
      </c>
      <c r="J214" s="19">
        <v>66702</v>
      </c>
      <c r="K214" s="21">
        <v>7.3224887773326364E-2</v>
      </c>
      <c r="L214" s="21">
        <v>6.8579377351860593E-2</v>
      </c>
      <c r="M214" s="19">
        <v>66702</v>
      </c>
      <c r="N214" s="21">
        <v>7.3224887773326364E-2</v>
      </c>
      <c r="O214" s="21">
        <v>6.8579377351860593E-2</v>
      </c>
      <c r="P214" s="21">
        <v>8.5039199257936682E-2</v>
      </c>
      <c r="R214" s="110"/>
      <c r="S214" s="111"/>
      <c r="U214" s="19">
        <v>229021</v>
      </c>
      <c r="V214" s="19">
        <v>230017</v>
      </c>
      <c r="X214" s="19">
        <v>57438.270008884196</v>
      </c>
      <c r="Y214" s="19">
        <v>57217.772714879553</v>
      </c>
      <c r="Z214" s="19">
        <v>61474.276731769518</v>
      </c>
      <c r="AA214" s="19">
        <v>172865.01329338373</v>
      </c>
    </row>
    <row r="215" spans="1:27" x14ac:dyDescent="0.2">
      <c r="A215" s="18" t="s">
        <v>433</v>
      </c>
      <c r="B215" s="18" t="s">
        <v>434</v>
      </c>
      <c r="D215" s="19">
        <v>116032</v>
      </c>
      <c r="E215" s="20">
        <v>0</v>
      </c>
      <c r="F215" s="20">
        <v>116032</v>
      </c>
      <c r="G215" s="21">
        <v>7.0515365265088059E-2</v>
      </c>
      <c r="I215" s="21">
        <v>7.8361179560308969E-2</v>
      </c>
      <c r="J215" s="19">
        <v>124534</v>
      </c>
      <c r="K215" s="21">
        <v>7.327289023717598E-2</v>
      </c>
      <c r="L215" s="21">
        <v>6.8584226192186515E-2</v>
      </c>
      <c r="M215" s="19">
        <v>124534</v>
      </c>
      <c r="N215" s="21">
        <v>7.327289023717598E-2</v>
      </c>
      <c r="O215" s="21">
        <v>6.8584226192186515E-2</v>
      </c>
      <c r="P215" s="21">
        <v>7.253265694261346E-2</v>
      </c>
      <c r="R215" s="110"/>
      <c r="S215" s="111"/>
      <c r="U215" s="19">
        <v>377786</v>
      </c>
      <c r="V215" s="19">
        <v>379444</v>
      </c>
      <c r="X215" s="19">
        <v>108388.91599773291</v>
      </c>
      <c r="Y215" s="19">
        <v>108072.43420561116</v>
      </c>
      <c r="Z215" s="19">
        <v>116112.08217659265</v>
      </c>
      <c r="AA215" s="19">
        <v>326505.94193337153</v>
      </c>
    </row>
    <row r="216" spans="1:27" x14ac:dyDescent="0.2">
      <c r="A216" s="18" t="s">
        <v>435</v>
      </c>
      <c r="B216" s="18" t="s">
        <v>436</v>
      </c>
      <c r="D216" s="19">
        <v>93735</v>
      </c>
      <c r="E216" s="20">
        <v>0</v>
      </c>
      <c r="F216" s="20">
        <v>93735</v>
      </c>
      <c r="G216" s="21">
        <v>-2.2139966155267365E-2</v>
      </c>
      <c r="I216" s="21">
        <v>-1.3399201524136317E-2</v>
      </c>
      <c r="J216" s="19">
        <v>100763</v>
      </c>
      <c r="K216" s="21">
        <v>7.4977329706086282E-2</v>
      </c>
      <c r="L216" s="21">
        <v>6.858817279070073E-2</v>
      </c>
      <c r="M216" s="19">
        <v>100763</v>
      </c>
      <c r="N216" s="21">
        <v>7.4977329706086282E-2</v>
      </c>
      <c r="O216" s="21">
        <v>6.858817279070073E-2</v>
      </c>
      <c r="P216" s="21">
        <v>-1.8728136831619557E-2</v>
      </c>
      <c r="R216" s="110"/>
      <c r="S216" s="111"/>
      <c r="U216" s="19">
        <v>313307</v>
      </c>
      <c r="V216" s="19">
        <v>315180</v>
      </c>
      <c r="X216" s="19">
        <v>95857.276865539126</v>
      </c>
      <c r="Y216" s="19">
        <v>95576.090852278852</v>
      </c>
      <c r="Z216" s="19">
        <v>102686.11970045825</v>
      </c>
      <c r="AA216" s="19">
        <v>288752.2780384692</v>
      </c>
    </row>
    <row r="217" spans="1:27" ht="25.5" customHeight="1" x14ac:dyDescent="0.2">
      <c r="A217" s="22" t="s">
        <v>437</v>
      </c>
      <c r="B217" s="22" t="s">
        <v>438</v>
      </c>
      <c r="C217" s="54"/>
      <c r="D217" s="24">
        <v>271918</v>
      </c>
      <c r="E217" s="25">
        <v>0</v>
      </c>
      <c r="F217" s="25">
        <v>271918</v>
      </c>
      <c r="G217" s="26">
        <v>3.9106399422893068E-2</v>
      </c>
      <c r="H217" s="23"/>
      <c r="I217" s="26">
        <v>4.7493356830659028E-2</v>
      </c>
      <c r="J217" s="24">
        <v>291999</v>
      </c>
      <c r="K217" s="26">
        <v>7.3849469325311334E-2</v>
      </c>
      <c r="L217" s="26">
        <v>6.8592476226385646E-2</v>
      </c>
      <c r="M217" s="24">
        <v>291999</v>
      </c>
      <c r="N217" s="26">
        <v>7.3849469325311334E-2</v>
      </c>
      <c r="O217" s="26">
        <v>6.8592476226385646E-2</v>
      </c>
      <c r="P217" s="26">
        <v>4.1839717725358438E-2</v>
      </c>
      <c r="Q217" s="23"/>
      <c r="R217" s="109"/>
      <c r="S217" s="112"/>
      <c r="T217" s="23"/>
      <c r="U217" s="24">
        <v>920114</v>
      </c>
      <c r="V217" s="24">
        <v>924641</v>
      </c>
      <c r="W217" s="23"/>
      <c r="X217" s="24">
        <v>261684.46287215623</v>
      </c>
      <c r="Y217" s="24">
        <v>260866.29777276958</v>
      </c>
      <c r="Z217" s="24">
        <v>280272.47860882041</v>
      </c>
      <c r="AA217" s="24">
        <f>SUM(AA214:AA216)</f>
        <v>788123.23326522438</v>
      </c>
    </row>
    <row r="218" spans="1:27" x14ac:dyDescent="0.2">
      <c r="A218" s="18" t="s">
        <v>439</v>
      </c>
      <c r="B218" s="18" t="s">
        <v>440</v>
      </c>
      <c r="D218" s="19">
        <v>65835</v>
      </c>
      <c r="E218" s="20">
        <v>0</v>
      </c>
      <c r="F218" s="20">
        <v>65835</v>
      </c>
      <c r="G218" s="21">
        <v>9.2519042570054166E-2</v>
      </c>
      <c r="I218" s="21">
        <v>9.8094743229031334E-2</v>
      </c>
      <c r="J218" s="19">
        <v>70696</v>
      </c>
      <c r="K218" s="21">
        <v>7.38361054150527E-2</v>
      </c>
      <c r="L218" s="21">
        <v>6.8587361615483511E-2</v>
      </c>
      <c r="M218" s="19">
        <v>70696</v>
      </c>
      <c r="N218" s="21">
        <v>7.38361054150527E-2</v>
      </c>
      <c r="O218" s="21">
        <v>6.8587361615483511E-2</v>
      </c>
      <c r="P218" s="21">
        <v>9.2162765655286361E-2</v>
      </c>
      <c r="R218" s="110"/>
      <c r="S218" s="111"/>
      <c r="U218" s="19">
        <v>207960</v>
      </c>
      <c r="V218" s="19">
        <v>208981</v>
      </c>
      <c r="X218" s="19">
        <v>60259.819220293859</v>
      </c>
      <c r="Y218" s="19">
        <v>60248.327601521014</v>
      </c>
      <c r="Z218" s="19">
        <v>64730.278510807068</v>
      </c>
      <c r="AA218" s="19">
        <v>182020.85571626385</v>
      </c>
    </row>
    <row r="219" spans="1:27" x14ac:dyDescent="0.2">
      <c r="A219" s="18" t="s">
        <v>441</v>
      </c>
      <c r="B219" s="18" t="s">
        <v>442</v>
      </c>
      <c r="D219" s="19">
        <v>41940</v>
      </c>
      <c r="E219" s="20">
        <v>0</v>
      </c>
      <c r="F219" s="20">
        <v>41940</v>
      </c>
      <c r="G219" s="21">
        <v>-1.3737234220716044E-2</v>
      </c>
      <c r="I219" s="21">
        <v>-9.3818172989535986E-3</v>
      </c>
      <c r="J219" s="19">
        <v>44997</v>
      </c>
      <c r="K219" s="21">
        <v>7.2889842632331892E-2</v>
      </c>
      <c r="L219" s="21">
        <v>6.8578410880725249E-2</v>
      </c>
      <c r="M219" s="19">
        <v>44997</v>
      </c>
      <c r="N219" s="21">
        <v>7.2889842632331892E-2</v>
      </c>
      <c r="O219" s="21">
        <v>6.8578410880725249E-2</v>
      </c>
      <c r="P219" s="21">
        <v>-1.4741452486349171E-2</v>
      </c>
      <c r="R219" s="110"/>
      <c r="S219" s="111"/>
      <c r="U219" s="19">
        <v>146176</v>
      </c>
      <c r="V219" s="19">
        <v>146766</v>
      </c>
      <c r="X219" s="19">
        <v>42524.164406492222</v>
      </c>
      <c r="Y219" s="19">
        <v>42508.019297388368</v>
      </c>
      <c r="Z219" s="19">
        <v>45670.245757879675</v>
      </c>
      <c r="AA219" s="19">
        <v>128424.24603863612</v>
      </c>
    </row>
    <row r="220" spans="1:27" x14ac:dyDescent="0.2">
      <c r="A220" s="18" t="s">
        <v>443</v>
      </c>
      <c r="B220" s="18" t="s">
        <v>444</v>
      </c>
      <c r="D220" s="19">
        <v>64627</v>
      </c>
      <c r="E220" s="20">
        <v>0</v>
      </c>
      <c r="F220" s="20">
        <v>64627</v>
      </c>
      <c r="G220" s="21">
        <v>5.0641991749411641E-3</v>
      </c>
      <c r="I220" s="21">
        <v>9.7280373508854545E-3</v>
      </c>
      <c r="J220" s="19">
        <v>69386</v>
      </c>
      <c r="K220" s="21">
        <v>7.3637953177464466E-2</v>
      </c>
      <c r="L220" s="21">
        <v>6.8588739416790112E-2</v>
      </c>
      <c r="M220" s="19">
        <v>69386</v>
      </c>
      <c r="N220" s="21">
        <v>7.3637953177464466E-2</v>
      </c>
      <c r="O220" s="21">
        <v>6.8588739416790112E-2</v>
      </c>
      <c r="P220" s="21">
        <v>4.2747172139780965E-3</v>
      </c>
      <c r="R220" s="110"/>
      <c r="S220" s="111"/>
      <c r="U220" s="19">
        <v>229643</v>
      </c>
      <c r="V220" s="19">
        <v>230729</v>
      </c>
      <c r="X220" s="19">
        <v>64301.365080014206</v>
      </c>
      <c r="Y220" s="19">
        <v>64306.791684780786</v>
      </c>
      <c r="Z220" s="19">
        <v>69090.656979285588</v>
      </c>
      <c r="AA220" s="19">
        <v>194282.1936610206</v>
      </c>
    </row>
    <row r="221" spans="1:27" x14ac:dyDescent="0.2">
      <c r="A221" s="18" t="s">
        <v>445</v>
      </c>
      <c r="B221" s="18" t="s">
        <v>446</v>
      </c>
      <c r="D221" s="19">
        <v>72429</v>
      </c>
      <c r="E221" s="20">
        <v>0</v>
      </c>
      <c r="F221" s="20">
        <v>72429</v>
      </c>
      <c r="G221" s="21">
        <v>1.8836621572791978E-2</v>
      </c>
      <c r="I221" s="21">
        <v>2.4044291410310059E-2</v>
      </c>
      <c r="J221" s="19">
        <v>77694</v>
      </c>
      <c r="K221" s="21">
        <v>7.2691877562854668E-2</v>
      </c>
      <c r="L221" s="21">
        <v>6.8588299210363912E-2</v>
      </c>
      <c r="M221" s="19">
        <v>77694</v>
      </c>
      <c r="N221" s="21">
        <v>7.2691877562854668E-2</v>
      </c>
      <c r="O221" s="21">
        <v>6.8588299210363912E-2</v>
      </c>
      <c r="P221" s="21">
        <v>1.8513232740603014E-2</v>
      </c>
      <c r="R221" s="110"/>
      <c r="S221" s="111"/>
      <c r="U221" s="19">
        <v>233200</v>
      </c>
      <c r="V221" s="19">
        <v>234095</v>
      </c>
      <c r="X221" s="19">
        <v>71089.906336690532</v>
      </c>
      <c r="Y221" s="19">
        <v>70999.996267076553</v>
      </c>
      <c r="Z221" s="19">
        <v>76281.777695653436</v>
      </c>
      <c r="AA221" s="19">
        <v>214503.54874346004</v>
      </c>
    </row>
    <row r="222" spans="1:27" x14ac:dyDescent="0.2">
      <c r="A222" s="18" t="s">
        <v>447</v>
      </c>
      <c r="B222" s="18" t="s">
        <v>448</v>
      </c>
      <c r="D222" s="19">
        <v>70037</v>
      </c>
      <c r="E222" s="20">
        <v>0</v>
      </c>
      <c r="F222" s="20">
        <v>70037</v>
      </c>
      <c r="G222" s="21">
        <v>8.0598739512868001E-2</v>
      </c>
      <c r="I222" s="21">
        <v>8.70527043497622E-2</v>
      </c>
      <c r="J222" s="19">
        <v>75191</v>
      </c>
      <c r="K222" s="21">
        <v>7.3589674029441499E-2</v>
      </c>
      <c r="L222" s="21">
        <v>6.8584383086947698E-2</v>
      </c>
      <c r="M222" s="19">
        <v>75191</v>
      </c>
      <c r="N222" s="21">
        <v>7.3589674029441499E-2</v>
      </c>
      <c r="O222" s="21">
        <v>6.8584383086947698E-2</v>
      </c>
      <c r="P222" s="21">
        <v>8.117736294193878E-2</v>
      </c>
      <c r="R222" s="110"/>
      <c r="S222" s="111"/>
      <c r="U222" s="19">
        <v>218521</v>
      </c>
      <c r="V222" s="19">
        <v>219545</v>
      </c>
      <c r="X222" s="19">
        <v>64813.1424172978</v>
      </c>
      <c r="Y222" s="19">
        <v>64730.123718029288</v>
      </c>
      <c r="Z222" s="19">
        <v>69545.48122927903</v>
      </c>
      <c r="AA222" s="19">
        <v>195561.15462162413</v>
      </c>
    </row>
    <row r="223" spans="1:27" x14ac:dyDescent="0.2">
      <c r="A223" s="18" t="s">
        <v>449</v>
      </c>
      <c r="B223" s="18" t="s">
        <v>450</v>
      </c>
      <c r="D223" s="19">
        <v>104225</v>
      </c>
      <c r="E223" s="20">
        <v>0</v>
      </c>
      <c r="F223" s="20">
        <v>104225</v>
      </c>
      <c r="G223" s="21">
        <v>0.10339924600654538</v>
      </c>
      <c r="I223" s="21">
        <v>0.10794785255827977</v>
      </c>
      <c r="J223" s="19">
        <v>111863</v>
      </c>
      <c r="K223" s="21">
        <v>7.3283761093787536E-2</v>
      </c>
      <c r="L223" s="21">
        <v>6.8581450556778334E-2</v>
      </c>
      <c r="M223" s="19">
        <v>111863</v>
      </c>
      <c r="N223" s="21">
        <v>7.3283761093787536E-2</v>
      </c>
      <c r="O223" s="21">
        <v>6.8581450556778334E-2</v>
      </c>
      <c r="P223" s="21">
        <v>0.1019565521825514</v>
      </c>
      <c r="R223" s="110"/>
      <c r="S223" s="111"/>
      <c r="U223" s="19">
        <v>290996</v>
      </c>
      <c r="V223" s="19">
        <v>292276</v>
      </c>
      <c r="X223" s="19">
        <v>94458.103335863372</v>
      </c>
      <c r="Y223" s="19">
        <v>94484.269826550983</v>
      </c>
      <c r="Z223" s="19">
        <v>101513.07669838933</v>
      </c>
      <c r="AA223" s="19">
        <v>285453.69357474078</v>
      </c>
    </row>
    <row r="224" spans="1:27" x14ac:dyDescent="0.2">
      <c r="A224" s="18" t="s">
        <v>451</v>
      </c>
      <c r="B224" s="18" t="s">
        <v>452</v>
      </c>
      <c r="D224" s="19">
        <v>195157</v>
      </c>
      <c r="E224" s="20">
        <v>0</v>
      </c>
      <c r="F224" s="20">
        <v>195157</v>
      </c>
      <c r="G224" s="21">
        <v>7.2027628122792731E-2</v>
      </c>
      <c r="I224" s="21">
        <v>7.6564935359355157E-2</v>
      </c>
      <c r="J224" s="19">
        <v>209660</v>
      </c>
      <c r="K224" s="21">
        <v>7.4314526253221658E-2</v>
      </c>
      <c r="L224" s="21">
        <v>6.8585422172252164E-2</v>
      </c>
      <c r="M224" s="19">
        <v>209660</v>
      </c>
      <c r="N224" s="21">
        <v>7.4314526253221658E-2</v>
      </c>
      <c r="O224" s="21">
        <v>6.8585422172252164E-2</v>
      </c>
      <c r="P224" s="21">
        <v>7.0747319808688758E-2</v>
      </c>
      <c r="R224" s="110"/>
      <c r="S224" s="111"/>
      <c r="U224" s="19">
        <v>572753</v>
      </c>
      <c r="V224" s="19">
        <v>575823</v>
      </c>
      <c r="X224" s="19">
        <v>182044.74854975121</v>
      </c>
      <c r="Y224" s="19">
        <v>182249.39946075316</v>
      </c>
      <c r="Z224" s="19">
        <v>195807.16768682652</v>
      </c>
      <c r="AA224" s="19">
        <v>550607.67600101815</v>
      </c>
    </row>
    <row r="225" spans="1:27" ht="25.5" customHeight="1" x14ac:dyDescent="0.2">
      <c r="A225" s="22" t="s">
        <v>453</v>
      </c>
      <c r="B225" s="22" t="s">
        <v>454</v>
      </c>
      <c r="C225" s="54"/>
      <c r="D225" s="24">
        <v>614250</v>
      </c>
      <c r="E225" s="25">
        <v>0</v>
      </c>
      <c r="F225" s="25">
        <v>614250</v>
      </c>
      <c r="G225" s="26">
        <v>5.9981493582173195E-2</v>
      </c>
      <c r="H225" s="23"/>
      <c r="I225" s="26">
        <v>6.4920304287865882E-2</v>
      </c>
      <c r="J225" s="24">
        <v>659487</v>
      </c>
      <c r="K225" s="26">
        <v>7.3645909645909668E-2</v>
      </c>
      <c r="L225" s="26">
        <v>6.860083961579333E-2</v>
      </c>
      <c r="M225" s="24">
        <v>659487</v>
      </c>
      <c r="N225" s="26">
        <v>7.3645909645909668E-2</v>
      </c>
      <c r="O225" s="26">
        <v>6.860083961579333E-2</v>
      </c>
      <c r="P225" s="26">
        <v>5.9180896329996235E-2</v>
      </c>
      <c r="Q225" s="23"/>
      <c r="R225" s="109"/>
      <c r="S225" s="112"/>
      <c r="T225" s="23"/>
      <c r="U225" s="24">
        <v>1899249</v>
      </c>
      <c r="V225" s="24">
        <v>1908216</v>
      </c>
      <c r="W225" s="23"/>
      <c r="X225" s="24">
        <v>579491.24934640317</v>
      </c>
      <c r="Y225" s="24">
        <v>579526.92785610014</v>
      </c>
      <c r="Z225" s="24">
        <v>622638.68455812067</v>
      </c>
      <c r="AA225" s="24">
        <f>SUM(AA218:AA224)</f>
        <v>1750853.3683567636</v>
      </c>
    </row>
    <row r="226" spans="1:27" x14ac:dyDescent="0.2">
      <c r="A226" s="18" t="s">
        <v>455</v>
      </c>
      <c r="B226" s="18" t="s">
        <v>456</v>
      </c>
      <c r="D226" s="19">
        <v>143841</v>
      </c>
      <c r="E226" s="20">
        <v>0</v>
      </c>
      <c r="F226" s="20">
        <v>143841</v>
      </c>
      <c r="G226" s="21">
        <v>-9.4176150040826689E-3</v>
      </c>
      <c r="I226" s="21">
        <v>-4.9898290100102161E-3</v>
      </c>
      <c r="J226" s="19">
        <v>154412</v>
      </c>
      <c r="K226" s="21">
        <v>7.349086838940222E-2</v>
      </c>
      <c r="L226" s="21">
        <v>6.8581879376437005E-2</v>
      </c>
      <c r="M226" s="19">
        <v>154412</v>
      </c>
      <c r="N226" s="21">
        <v>7.349086838940222E-2</v>
      </c>
      <c r="O226" s="21">
        <v>6.8581879376437005E-2</v>
      </c>
      <c r="P226" s="21">
        <v>-1.0370014359967872E-2</v>
      </c>
      <c r="R226" s="110"/>
      <c r="S226" s="111"/>
      <c r="U226" s="19">
        <v>553094</v>
      </c>
      <c r="V226" s="19">
        <v>555635</v>
      </c>
      <c r="X226" s="19">
        <v>145208.51791705628</v>
      </c>
      <c r="Y226" s="19">
        <v>145226.45046025966</v>
      </c>
      <c r="Z226" s="19">
        <v>156030.03368995106</v>
      </c>
      <c r="AA226" s="19">
        <v>438754.79764760652</v>
      </c>
    </row>
    <row r="227" spans="1:27" x14ac:dyDescent="0.2">
      <c r="A227" s="18" t="s">
        <v>457</v>
      </c>
      <c r="B227" s="18" t="s">
        <v>458</v>
      </c>
      <c r="D227" s="19">
        <v>182422</v>
      </c>
      <c r="E227" s="20">
        <v>0</v>
      </c>
      <c r="F227" s="20">
        <v>182422</v>
      </c>
      <c r="G227" s="21">
        <v>8.9892823812508071E-2</v>
      </c>
      <c r="I227" s="21">
        <v>9.8743607920285692E-2</v>
      </c>
      <c r="J227" s="19">
        <v>196301</v>
      </c>
      <c r="K227" s="21">
        <v>7.6081832235147084E-2</v>
      </c>
      <c r="L227" s="21">
        <v>6.8587111738287465E-2</v>
      </c>
      <c r="M227" s="19">
        <v>196301</v>
      </c>
      <c r="N227" s="21">
        <v>7.6081832235147084E-2</v>
      </c>
      <c r="O227" s="21">
        <v>6.8587111738287465E-2</v>
      </c>
      <c r="P227" s="21">
        <v>9.2807869597300474E-2</v>
      </c>
      <c r="R227" s="110"/>
      <c r="S227" s="111"/>
      <c r="U227" s="19">
        <v>572418</v>
      </c>
      <c r="V227" s="19">
        <v>576432</v>
      </c>
      <c r="X227" s="19">
        <v>167376.09057914274</v>
      </c>
      <c r="Y227" s="19">
        <v>167192.27936223676</v>
      </c>
      <c r="Z227" s="19">
        <v>179629.92897583809</v>
      </c>
      <c r="AA227" s="19">
        <v>505117.45255313418</v>
      </c>
    </row>
    <row r="228" spans="1:27" x14ac:dyDescent="0.2">
      <c r="A228" s="18" t="s">
        <v>459</v>
      </c>
      <c r="B228" s="18" t="s">
        <v>460</v>
      </c>
      <c r="D228" s="19">
        <v>263881</v>
      </c>
      <c r="E228" s="20">
        <v>0</v>
      </c>
      <c r="F228" s="20">
        <v>263881</v>
      </c>
      <c r="G228" s="21">
        <v>7.820247503200628E-2</v>
      </c>
      <c r="I228" s="21">
        <v>8.0464927105163397E-2</v>
      </c>
      <c r="J228" s="19">
        <v>282754</v>
      </c>
      <c r="K228" s="21">
        <v>7.1520874939840384E-2</v>
      </c>
      <c r="L228" s="21">
        <v>6.8584624477771916E-2</v>
      </c>
      <c r="M228" s="19">
        <v>282754</v>
      </c>
      <c r="N228" s="21">
        <v>7.1520874939840384E-2</v>
      </c>
      <c r="O228" s="21">
        <v>6.8584624477771916E-2</v>
      </c>
      <c r="P228" s="21">
        <v>7.4625434307274086E-2</v>
      </c>
      <c r="R228" s="110"/>
      <c r="S228" s="111"/>
      <c r="U228" s="19">
        <v>752422</v>
      </c>
      <c r="V228" s="19">
        <v>754489</v>
      </c>
      <c r="X228" s="19">
        <v>244741.60105426094</v>
      </c>
      <c r="Y228" s="19">
        <v>244900.21286293812</v>
      </c>
      <c r="Z228" s="19">
        <v>263118.65602015005</v>
      </c>
      <c r="AA228" s="19">
        <v>739886.86632492987</v>
      </c>
    </row>
    <row r="229" spans="1:27" ht="25.5" customHeight="1" x14ac:dyDescent="0.2">
      <c r="A229" s="22" t="s">
        <v>461</v>
      </c>
      <c r="B229" s="22" t="s">
        <v>462</v>
      </c>
      <c r="C229" s="54"/>
      <c r="D229" s="24">
        <v>590144</v>
      </c>
      <c r="E229" s="25">
        <v>0</v>
      </c>
      <c r="F229" s="25">
        <v>590144</v>
      </c>
      <c r="G229" s="26">
        <v>5.888434795846198E-2</v>
      </c>
      <c r="H229" s="23"/>
      <c r="I229" s="26">
        <v>6.3760420157010333E-2</v>
      </c>
      <c r="J229" s="24">
        <v>633467</v>
      </c>
      <c r="K229" s="26">
        <v>7.3410896323609087E-2</v>
      </c>
      <c r="L229" s="26">
        <v>6.8504520224052401E-2</v>
      </c>
      <c r="M229" s="24">
        <v>633467</v>
      </c>
      <c r="N229" s="26">
        <v>7.3410896323609087E-2</v>
      </c>
      <c r="O229" s="26">
        <v>6.8504520224052401E-2</v>
      </c>
      <c r="P229" s="26">
        <v>5.7931897084412931E-2</v>
      </c>
      <c r="Q229" s="23"/>
      <c r="R229" s="109"/>
      <c r="S229" s="112"/>
      <c r="T229" s="23"/>
      <c r="U229" s="24">
        <v>1877934</v>
      </c>
      <c r="V229" s="24">
        <v>1886557</v>
      </c>
      <c r="W229" s="23"/>
      <c r="X229" s="24">
        <v>557326.20955045999</v>
      </c>
      <c r="Y229" s="24">
        <v>557318.94268543459</v>
      </c>
      <c r="Z229" s="24">
        <v>598778.61868593923</v>
      </c>
      <c r="AA229" s="24">
        <f>SUM(AA226:AA228)</f>
        <v>1683759.1165256705</v>
      </c>
    </row>
    <row r="230" spans="1:27" ht="25.5" customHeight="1" x14ac:dyDescent="0.2">
      <c r="A230" s="22" t="s">
        <v>463</v>
      </c>
      <c r="B230" s="22" t="s">
        <v>464</v>
      </c>
      <c r="C230" s="54"/>
      <c r="D230" s="24">
        <v>3009761</v>
      </c>
      <c r="E230" s="25">
        <v>0</v>
      </c>
      <c r="F230" s="25">
        <v>3009761</v>
      </c>
      <c r="G230" s="26">
        <v>1.9957954676494971E-2</v>
      </c>
      <c r="H230" s="23"/>
      <c r="I230" s="26">
        <v>2.6516431874117119E-2</v>
      </c>
      <c r="J230" s="24">
        <v>3234921</v>
      </c>
      <c r="K230" s="26">
        <v>7.4809926768271584E-2</v>
      </c>
      <c r="L230" s="26">
        <v>6.8625420723884112E-2</v>
      </c>
      <c r="M230" s="24">
        <v>3234921</v>
      </c>
      <c r="N230" s="26">
        <v>7.4809926768271584E-2</v>
      </c>
      <c r="O230" s="26">
        <v>6.8625420723884112E-2</v>
      </c>
      <c r="P230" s="26">
        <v>2.1007488081362879E-2</v>
      </c>
      <c r="Q230" s="23"/>
      <c r="R230" s="109"/>
      <c r="S230" s="112"/>
      <c r="T230" s="23"/>
      <c r="U230" s="24">
        <v>9413120</v>
      </c>
      <c r="V230" s="24">
        <v>9467597</v>
      </c>
      <c r="W230" s="23"/>
      <c r="X230" s="24">
        <v>2950867.7158703278</v>
      </c>
      <c r="Y230" s="24">
        <v>2948983.0236293641</v>
      </c>
      <c r="Z230" s="24">
        <v>3168361.6797746867</v>
      </c>
      <c r="AA230" s="24">
        <f>AA229+AA225+AA217+AA213+AA209+AA200</f>
        <v>8909399.3945186399</v>
      </c>
    </row>
    <row r="231" spans="1:27" x14ac:dyDescent="0.2">
      <c r="A231" s="18" t="s">
        <v>465</v>
      </c>
      <c r="B231" s="18" t="s">
        <v>466</v>
      </c>
      <c r="D231" s="19">
        <v>185117</v>
      </c>
      <c r="E231" s="20">
        <v>0</v>
      </c>
      <c r="F231" s="20">
        <v>185117</v>
      </c>
      <c r="G231" s="21">
        <v>2.4420977762396046E-2</v>
      </c>
      <c r="I231" s="21">
        <v>2.7608092771323367E-2</v>
      </c>
      <c r="J231" s="19">
        <v>199081</v>
      </c>
      <c r="K231" s="21">
        <v>7.5433374568516065E-2</v>
      </c>
      <c r="L231" s="21">
        <v>6.8585855456603895E-2</v>
      </c>
      <c r="M231" s="19">
        <v>199081</v>
      </c>
      <c r="N231" s="21">
        <v>7.5433374568516065E-2</v>
      </c>
      <c r="O231" s="21">
        <v>6.8585855456603895E-2</v>
      </c>
      <c r="P231" s="21">
        <v>2.2055447987105348E-2</v>
      </c>
      <c r="R231" s="110"/>
      <c r="S231" s="111"/>
      <c r="U231" s="19">
        <v>586775</v>
      </c>
      <c r="V231" s="19">
        <v>590535</v>
      </c>
      <c r="X231" s="19">
        <v>180704.03088029692</v>
      </c>
      <c r="Y231" s="19">
        <v>181297.94293744201</v>
      </c>
      <c r="Z231" s="19">
        <v>194784.93108380915</v>
      </c>
      <c r="AA231" s="19">
        <v>547733.15752981091</v>
      </c>
    </row>
    <row r="232" spans="1:27" ht="25.5" customHeight="1" x14ac:dyDescent="0.2">
      <c r="A232" s="22" t="s">
        <v>467</v>
      </c>
      <c r="B232" s="22" t="s">
        <v>468</v>
      </c>
      <c r="C232" s="54"/>
      <c r="D232" s="24">
        <v>185117</v>
      </c>
      <c r="E232" s="25">
        <v>0</v>
      </c>
      <c r="F232" s="25">
        <v>185117</v>
      </c>
      <c r="G232" s="26">
        <v>2.4420977762396046E-2</v>
      </c>
      <c r="H232" s="23"/>
      <c r="I232" s="26">
        <v>2.7608092771323367E-2</v>
      </c>
      <c r="J232" s="24">
        <v>199081</v>
      </c>
      <c r="K232" s="26">
        <v>7.5433374568516065E-2</v>
      </c>
      <c r="L232" s="26">
        <v>6.8585855456603895E-2</v>
      </c>
      <c r="M232" s="24">
        <v>199081</v>
      </c>
      <c r="N232" s="26">
        <v>7.5433374568516065E-2</v>
      </c>
      <c r="O232" s="26">
        <v>6.8585855456603895E-2</v>
      </c>
      <c r="P232" s="26">
        <v>2.2055447987105348E-2</v>
      </c>
      <c r="Q232" s="23"/>
      <c r="R232" s="109"/>
      <c r="S232" s="112"/>
      <c r="T232" s="23"/>
      <c r="U232" s="24">
        <v>586775</v>
      </c>
      <c r="V232" s="24">
        <v>590535</v>
      </c>
      <c r="W232" s="23"/>
      <c r="X232" s="24">
        <v>180704.03088029692</v>
      </c>
      <c r="Y232" s="24">
        <v>181297.94293744201</v>
      </c>
      <c r="Z232" s="24">
        <v>194784.93108380915</v>
      </c>
      <c r="AA232" s="24">
        <f>AA231</f>
        <v>547733.15752981091</v>
      </c>
    </row>
    <row r="233" spans="1:27" x14ac:dyDescent="0.2">
      <c r="A233" s="18" t="s">
        <v>469</v>
      </c>
      <c r="B233" s="18" t="s">
        <v>470</v>
      </c>
      <c r="D233" s="19">
        <v>310844</v>
      </c>
      <c r="E233" s="20">
        <v>0</v>
      </c>
      <c r="F233" s="20">
        <v>310844</v>
      </c>
      <c r="G233" s="21">
        <v>-4.1292377094465094E-3</v>
      </c>
      <c r="I233" s="21">
        <v>-8.6392711878313655E-4</v>
      </c>
      <c r="J233" s="19">
        <v>333745</v>
      </c>
      <c r="K233" s="21">
        <v>7.3673611200473443E-2</v>
      </c>
      <c r="L233" s="21">
        <v>6.8585562578250325E-2</v>
      </c>
      <c r="M233" s="19">
        <v>333745</v>
      </c>
      <c r="N233" s="21">
        <v>7.3673611200473443E-2</v>
      </c>
      <c r="O233" s="21">
        <v>6.8585562578250325E-2</v>
      </c>
      <c r="P233" s="21">
        <v>-6.2629966922057578E-3</v>
      </c>
      <c r="R233" s="110"/>
      <c r="S233" s="111"/>
      <c r="U233" s="19">
        <v>945570</v>
      </c>
      <c r="V233" s="19">
        <v>950072</v>
      </c>
      <c r="X233" s="19">
        <v>312132.87082055002</v>
      </c>
      <c r="Y233" s="19">
        <v>312594.13599317038</v>
      </c>
      <c r="Z233" s="19">
        <v>335848.41752806079</v>
      </c>
      <c r="AA233" s="19">
        <v>944402.18327199796</v>
      </c>
    </row>
    <row r="234" spans="1:27" x14ac:dyDescent="0.2">
      <c r="A234" s="18" t="s">
        <v>471</v>
      </c>
      <c r="B234" s="18" t="s">
        <v>472</v>
      </c>
      <c r="D234" s="19">
        <v>102758</v>
      </c>
      <c r="E234" s="20">
        <v>0</v>
      </c>
      <c r="F234" s="20">
        <v>102758</v>
      </c>
      <c r="G234" s="21">
        <v>1.9724829846796688E-2</v>
      </c>
      <c r="I234" s="21">
        <v>2.4267875867591604E-2</v>
      </c>
      <c r="J234" s="19">
        <v>110510</v>
      </c>
      <c r="K234" s="21">
        <v>7.5439381848615206E-2</v>
      </c>
      <c r="L234" s="21">
        <v>6.8581543224251362E-2</v>
      </c>
      <c r="M234" s="19">
        <v>110510</v>
      </c>
      <c r="N234" s="21">
        <v>7.5439381848615206E-2</v>
      </c>
      <c r="O234" s="21">
        <v>6.8581543224251362E-2</v>
      </c>
      <c r="P234" s="21">
        <v>1.8729168775450944E-2</v>
      </c>
      <c r="R234" s="110"/>
      <c r="S234" s="111"/>
      <c r="U234" s="19">
        <v>299367</v>
      </c>
      <c r="V234" s="19">
        <v>301289</v>
      </c>
      <c r="X234" s="19">
        <v>100770.3225344021</v>
      </c>
      <c r="Y234" s="19">
        <v>100967.21055855692</v>
      </c>
      <c r="Z234" s="19">
        <v>108478.29176505959</v>
      </c>
      <c r="AA234" s="19">
        <v>305039.8043694204</v>
      </c>
    </row>
    <row r="235" spans="1:27" ht="25.5" customHeight="1" x14ac:dyDescent="0.2">
      <c r="A235" s="22" t="s">
        <v>473</v>
      </c>
      <c r="B235" s="22" t="s">
        <v>474</v>
      </c>
      <c r="C235" s="54"/>
      <c r="D235" s="24">
        <v>413602</v>
      </c>
      <c r="E235" s="25">
        <v>0</v>
      </c>
      <c r="F235" s="25">
        <v>413602</v>
      </c>
      <c r="G235" s="26">
        <v>1.6924224764887086E-3</v>
      </c>
      <c r="H235" s="23"/>
      <c r="I235" s="26">
        <v>5.2585561088216437E-3</v>
      </c>
      <c r="J235" s="24">
        <v>444255</v>
      </c>
      <c r="K235" s="26">
        <v>7.411231086890302E-2</v>
      </c>
      <c r="L235" s="26">
        <v>6.8598611309219848E-2</v>
      </c>
      <c r="M235" s="24">
        <v>444255</v>
      </c>
      <c r="N235" s="26">
        <v>7.411231086890302E-2</v>
      </c>
      <c r="O235" s="26">
        <v>6.8598611309219848E-2</v>
      </c>
      <c r="P235" s="26">
        <v>-1.6138866203752045E-4</v>
      </c>
      <c r="Q235" s="23"/>
      <c r="R235" s="109"/>
      <c r="S235" s="112"/>
      <c r="T235" s="23"/>
      <c r="U235" s="24">
        <v>1244937</v>
      </c>
      <c r="V235" s="24">
        <v>1251361</v>
      </c>
      <c r="W235" s="23"/>
      <c r="X235" s="24">
        <v>412903.19335495215</v>
      </c>
      <c r="Y235" s="24">
        <v>413561.34655172727</v>
      </c>
      <c r="Z235" s="24">
        <v>444326.70929312037</v>
      </c>
      <c r="AA235" s="24">
        <f>SUM(AA233:AA234)</f>
        <v>1249441.9876414184</v>
      </c>
    </row>
    <row r="236" spans="1:27" x14ac:dyDescent="0.2">
      <c r="A236" s="18" t="s">
        <v>475</v>
      </c>
      <c r="B236" s="18" t="s">
        <v>476</v>
      </c>
      <c r="D236" s="19">
        <v>168521</v>
      </c>
      <c r="E236" s="20">
        <v>0</v>
      </c>
      <c r="F236" s="20">
        <v>168521</v>
      </c>
      <c r="G236" s="21">
        <v>-6.8802461223364642E-2</v>
      </c>
      <c r="I236" s="21">
        <v>-6.5887966203695192E-2</v>
      </c>
      <c r="J236" s="19">
        <v>181192</v>
      </c>
      <c r="K236" s="21">
        <v>7.5189442265355622E-2</v>
      </c>
      <c r="L236" s="21">
        <v>6.8584246047072028E-2</v>
      </c>
      <c r="M236" s="19">
        <v>181192</v>
      </c>
      <c r="N236" s="21">
        <v>7.5189442265355622E-2</v>
      </c>
      <c r="O236" s="21">
        <v>6.8584246047072028E-2</v>
      </c>
      <c r="P236" s="21">
        <v>-7.0936807542220981E-2</v>
      </c>
      <c r="R236" s="110"/>
      <c r="S236" s="111"/>
      <c r="U236" s="19">
        <v>586147</v>
      </c>
      <c r="V236" s="19">
        <v>589770</v>
      </c>
      <c r="X236" s="19">
        <v>180972.34258307336</v>
      </c>
      <c r="Y236" s="19">
        <v>181522.84292401018</v>
      </c>
      <c r="Z236" s="19">
        <v>195026.56167086741</v>
      </c>
      <c r="AA236" s="19">
        <v>548412.62017442519</v>
      </c>
    </row>
    <row r="237" spans="1:27" ht="25.5" customHeight="1" x14ac:dyDescent="0.2">
      <c r="A237" s="22" t="s">
        <v>477</v>
      </c>
      <c r="B237" s="22" t="s">
        <v>478</v>
      </c>
      <c r="C237" s="54"/>
      <c r="D237" s="24">
        <v>168521</v>
      </c>
      <c r="E237" s="25">
        <v>0</v>
      </c>
      <c r="F237" s="25">
        <v>168521</v>
      </c>
      <c r="G237" s="26">
        <v>-6.8802461223364642E-2</v>
      </c>
      <c r="H237" s="23"/>
      <c r="I237" s="26">
        <v>-6.5887966203695192E-2</v>
      </c>
      <c r="J237" s="24">
        <v>181192</v>
      </c>
      <c r="K237" s="26">
        <v>7.5189442265355622E-2</v>
      </c>
      <c r="L237" s="26">
        <v>6.8584246047072028E-2</v>
      </c>
      <c r="M237" s="24">
        <v>181192</v>
      </c>
      <c r="N237" s="26">
        <v>7.5189442265355622E-2</v>
      </c>
      <c r="O237" s="26">
        <v>6.8584246047072028E-2</v>
      </c>
      <c r="P237" s="26">
        <v>-7.0936807542220981E-2</v>
      </c>
      <c r="Q237" s="23"/>
      <c r="R237" s="109"/>
      <c r="S237" s="112"/>
      <c r="T237" s="23"/>
      <c r="U237" s="24">
        <v>586147</v>
      </c>
      <c r="V237" s="24">
        <v>589770</v>
      </c>
      <c r="W237" s="23"/>
      <c r="X237" s="24">
        <v>180972.34258307336</v>
      </c>
      <c r="Y237" s="24">
        <v>181522.84292401018</v>
      </c>
      <c r="Z237" s="24">
        <v>195026.56167086741</v>
      </c>
      <c r="AA237" s="24">
        <f>AA236</f>
        <v>548412.62017442519</v>
      </c>
    </row>
    <row r="238" spans="1:27" x14ac:dyDescent="0.2">
      <c r="A238" s="18" t="s">
        <v>479</v>
      </c>
      <c r="B238" s="18" t="s">
        <v>480</v>
      </c>
      <c r="D238" s="19">
        <v>378390</v>
      </c>
      <c r="E238" s="20">
        <v>0</v>
      </c>
      <c r="F238" s="20">
        <v>378390</v>
      </c>
      <c r="G238" s="21">
        <v>5.4698723606031452E-2</v>
      </c>
      <c r="I238" s="21">
        <v>6.3349708906511148E-2</v>
      </c>
      <c r="J238" s="19">
        <v>407732</v>
      </c>
      <c r="K238" s="21">
        <v>7.7544332566928276E-2</v>
      </c>
      <c r="L238" s="21">
        <v>6.8586038365630486E-2</v>
      </c>
      <c r="M238" s="19">
        <v>407732</v>
      </c>
      <c r="N238" s="21">
        <v>7.7544332566928276E-2</v>
      </c>
      <c r="O238" s="21">
        <v>6.8586038365630486E-2</v>
      </c>
      <c r="P238" s="21">
        <v>5.7604116565072916E-2</v>
      </c>
      <c r="R238" s="110"/>
      <c r="S238" s="111"/>
      <c r="U238" s="19">
        <v>1035614</v>
      </c>
      <c r="V238" s="19">
        <v>1044295</v>
      </c>
      <c r="X238" s="19">
        <v>358765.9599191309</v>
      </c>
      <c r="Y238" s="19">
        <v>358830.36376775679</v>
      </c>
      <c r="Z238" s="19">
        <v>385524.21800725168</v>
      </c>
      <c r="AA238" s="19">
        <v>1084090.0066466974</v>
      </c>
    </row>
    <row r="239" spans="1:27" ht="25.5" customHeight="1" x14ac:dyDescent="0.2">
      <c r="A239" s="22" t="s">
        <v>481</v>
      </c>
      <c r="B239" s="22" t="s">
        <v>482</v>
      </c>
      <c r="C239" s="54"/>
      <c r="D239" s="24">
        <v>378390</v>
      </c>
      <c r="E239" s="25">
        <v>0</v>
      </c>
      <c r="F239" s="25">
        <v>378390</v>
      </c>
      <c r="G239" s="26">
        <v>5.4698723606031452E-2</v>
      </c>
      <c r="H239" s="23"/>
      <c r="I239" s="26">
        <v>6.3349708906511148E-2</v>
      </c>
      <c r="J239" s="24">
        <v>407732</v>
      </c>
      <c r="K239" s="26">
        <v>7.7544332566928276E-2</v>
      </c>
      <c r="L239" s="26">
        <v>6.8586038365630486E-2</v>
      </c>
      <c r="M239" s="24">
        <v>407732</v>
      </c>
      <c r="N239" s="26">
        <v>7.7544332566928276E-2</v>
      </c>
      <c r="O239" s="26">
        <v>6.8586038365630486E-2</v>
      </c>
      <c r="P239" s="26">
        <v>5.7604116565072916E-2</v>
      </c>
      <c r="Q239" s="23"/>
      <c r="R239" s="109"/>
      <c r="S239" s="112"/>
      <c r="T239" s="23"/>
      <c r="U239" s="24">
        <v>1035614</v>
      </c>
      <c r="V239" s="24">
        <v>1044295</v>
      </c>
      <c r="W239" s="23"/>
      <c r="X239" s="24">
        <v>358765.9599191309</v>
      </c>
      <c r="Y239" s="24">
        <v>358830.36376775679</v>
      </c>
      <c r="Z239" s="24">
        <v>385524.21800725168</v>
      </c>
      <c r="AA239" s="24">
        <f>AA238</f>
        <v>1084090.0066466974</v>
      </c>
    </row>
    <row r="240" spans="1:27" x14ac:dyDescent="0.2">
      <c r="A240" s="18" t="s">
        <v>483</v>
      </c>
      <c r="B240" s="18" t="s">
        <v>484</v>
      </c>
      <c r="D240" s="19">
        <v>57620</v>
      </c>
      <c r="E240" s="20">
        <v>0</v>
      </c>
      <c r="F240" s="20">
        <v>57620</v>
      </c>
      <c r="G240" s="21">
        <v>-4.358561915321979E-2</v>
      </c>
      <c r="I240" s="21">
        <v>-3.7462113215208093E-2</v>
      </c>
      <c r="J240" s="19">
        <v>61925</v>
      </c>
      <c r="K240" s="21">
        <v>7.4713641096841421E-2</v>
      </c>
      <c r="L240" s="21">
        <v>6.8584799559785026E-2</v>
      </c>
      <c r="M240" s="19">
        <v>61925</v>
      </c>
      <c r="N240" s="21">
        <v>7.4713641096841421E-2</v>
      </c>
      <c r="O240" s="21">
        <v>6.8584799559785026E-2</v>
      </c>
      <c r="P240" s="21">
        <v>-4.2664099361011232E-2</v>
      </c>
      <c r="R240" s="110"/>
      <c r="S240" s="111"/>
      <c r="U240" s="19">
        <v>211439</v>
      </c>
      <c r="V240" s="19">
        <v>212652</v>
      </c>
      <c r="X240" s="19">
        <v>60245.85279550586</v>
      </c>
      <c r="Y240" s="19">
        <v>60205.919031706231</v>
      </c>
      <c r="Z240" s="19">
        <v>64684.71511270725</v>
      </c>
      <c r="AA240" s="19">
        <v>181892.73192470492</v>
      </c>
    </row>
    <row r="241" spans="1:27" x14ac:dyDescent="0.2">
      <c r="A241" s="18" t="s">
        <v>485</v>
      </c>
      <c r="B241" s="18" t="s">
        <v>486</v>
      </c>
      <c r="D241" s="19">
        <v>68954</v>
      </c>
      <c r="E241" s="20">
        <v>0</v>
      </c>
      <c r="F241" s="20">
        <v>68954</v>
      </c>
      <c r="G241" s="21">
        <v>-5.2454036177266405E-2</v>
      </c>
      <c r="I241" s="21">
        <v>-4.9725379268747316E-2</v>
      </c>
      <c r="J241" s="19">
        <v>74074</v>
      </c>
      <c r="K241" s="21">
        <v>7.4252400150825126E-2</v>
      </c>
      <c r="L241" s="21">
        <v>6.8584050133813967E-2</v>
      </c>
      <c r="M241" s="19">
        <v>74074</v>
      </c>
      <c r="N241" s="21">
        <v>7.4252400150825126E-2</v>
      </c>
      <c r="O241" s="21">
        <v>6.8584050133813967E-2</v>
      </c>
      <c r="P241" s="21">
        <v>-5.4861752078648518E-2</v>
      </c>
      <c r="R241" s="110"/>
      <c r="S241" s="111"/>
      <c r="U241" s="19">
        <v>241927</v>
      </c>
      <c r="V241" s="19">
        <v>243210</v>
      </c>
      <c r="X241" s="19">
        <v>72771.140010786723</v>
      </c>
      <c r="Y241" s="19">
        <v>72947.091234530773</v>
      </c>
      <c r="Z241" s="19">
        <v>78373.719572677772</v>
      </c>
      <c r="AA241" s="19">
        <v>220386.067084565</v>
      </c>
    </row>
    <row r="242" spans="1:27" x14ac:dyDescent="0.2">
      <c r="A242" s="18" t="s">
        <v>487</v>
      </c>
      <c r="B242" s="18" t="s">
        <v>488</v>
      </c>
      <c r="D242" s="19">
        <v>148995</v>
      </c>
      <c r="E242" s="20">
        <v>0</v>
      </c>
      <c r="F242" s="20">
        <v>148995</v>
      </c>
      <c r="G242" s="21">
        <v>-7.4201782978148279E-3</v>
      </c>
      <c r="I242" s="21">
        <v>-4.3423480964841499E-3</v>
      </c>
      <c r="J242" s="19">
        <v>160033</v>
      </c>
      <c r="K242" s="21">
        <v>7.4083022920232278E-2</v>
      </c>
      <c r="L242" s="21">
        <v>6.8588073808092176E-2</v>
      </c>
      <c r="M242" s="19">
        <v>160033</v>
      </c>
      <c r="N242" s="21">
        <v>7.4083022920232278E-2</v>
      </c>
      <c r="O242" s="21">
        <v>6.8588073808092176E-2</v>
      </c>
      <c r="P242" s="21">
        <v>-9.7202939925880028E-3</v>
      </c>
      <c r="R242" s="110"/>
      <c r="S242" s="111"/>
      <c r="U242" s="19">
        <v>504448</v>
      </c>
      <c r="V242" s="19">
        <v>507042</v>
      </c>
      <c r="X242" s="19">
        <v>150108.83431469215</v>
      </c>
      <c r="Y242" s="19">
        <v>150414.32117132872</v>
      </c>
      <c r="Z242" s="19">
        <v>161603.83680406574</v>
      </c>
      <c r="AA242" s="19">
        <v>454428.27280893689</v>
      </c>
    </row>
    <row r="243" spans="1:27" ht="25.5" customHeight="1" x14ac:dyDescent="0.2">
      <c r="A243" s="22" t="s">
        <v>489</v>
      </c>
      <c r="B243" s="22" t="s">
        <v>490</v>
      </c>
      <c r="C243" s="54"/>
      <c r="D243" s="24">
        <v>275569</v>
      </c>
      <c r="E243" s="25">
        <v>0</v>
      </c>
      <c r="F243" s="25">
        <v>275569</v>
      </c>
      <c r="G243" s="26">
        <v>-2.6690702144087863E-2</v>
      </c>
      <c r="H243" s="23"/>
      <c r="I243" s="26">
        <v>-2.3041804457174186E-2</v>
      </c>
      <c r="J243" s="24">
        <v>296032</v>
      </c>
      <c r="K243" s="26">
        <v>7.4257264060906714E-2</v>
      </c>
      <c r="L243" s="26">
        <v>6.8578624865269111E-2</v>
      </c>
      <c r="M243" s="24">
        <v>296032</v>
      </c>
      <c r="N243" s="26">
        <v>7.4257264060906714E-2</v>
      </c>
      <c r="O243" s="26">
        <v>6.8578624865269111E-2</v>
      </c>
      <c r="P243" s="26">
        <v>-2.8327339145928998E-2</v>
      </c>
      <c r="Q243" s="23"/>
      <c r="R243" s="109"/>
      <c r="S243" s="112"/>
      <c r="T243" s="23"/>
      <c r="U243" s="24">
        <v>957814</v>
      </c>
      <c r="V243" s="24">
        <v>962904</v>
      </c>
      <c r="W243" s="23"/>
      <c r="X243" s="24">
        <v>283125.82712098473</v>
      </c>
      <c r="Y243" s="24">
        <v>283567.33143756574</v>
      </c>
      <c r="Z243" s="24">
        <v>304662.27148945077</v>
      </c>
      <c r="AA243" s="24">
        <f>SUM(AA240:AA242)</f>
        <v>856707.07181820681</v>
      </c>
    </row>
    <row r="244" spans="1:27" x14ac:dyDescent="0.2">
      <c r="A244" s="18" t="s">
        <v>491</v>
      </c>
      <c r="B244" s="18" t="s">
        <v>492</v>
      </c>
      <c r="D244" s="19">
        <v>238970</v>
      </c>
      <c r="E244" s="20">
        <v>0</v>
      </c>
      <c r="F244" s="20">
        <v>238970</v>
      </c>
      <c r="G244" s="21">
        <v>-1.5878597161445684E-2</v>
      </c>
      <c r="I244" s="21">
        <v>-1.2304148507602863E-2</v>
      </c>
      <c r="J244" s="19">
        <v>256489</v>
      </c>
      <c r="K244" s="21">
        <v>7.3310457379587302E-2</v>
      </c>
      <c r="L244" s="21">
        <v>6.8583290086523085E-2</v>
      </c>
      <c r="M244" s="19">
        <v>256489</v>
      </c>
      <c r="N244" s="21">
        <v>7.3310457379587302E-2</v>
      </c>
      <c r="O244" s="21">
        <v>6.8583290086523085E-2</v>
      </c>
      <c r="P244" s="21">
        <v>-1.7643487240305622E-2</v>
      </c>
      <c r="R244" s="110"/>
      <c r="S244" s="111"/>
      <c r="U244" s="19">
        <v>811921</v>
      </c>
      <c r="V244" s="19">
        <v>815512</v>
      </c>
      <c r="X244" s="19">
        <v>242825.73197852011</v>
      </c>
      <c r="Y244" s="19">
        <v>243017.26901716247</v>
      </c>
      <c r="Z244" s="19">
        <v>261095.63754960595</v>
      </c>
      <c r="AA244" s="19">
        <v>734198.15987085889</v>
      </c>
    </row>
    <row r="245" spans="1:27" ht="25.5" customHeight="1" x14ac:dyDescent="0.2">
      <c r="A245" s="22" t="s">
        <v>493</v>
      </c>
      <c r="B245" s="22" t="s">
        <v>494</v>
      </c>
      <c r="C245" s="54"/>
      <c r="D245" s="24">
        <v>238970</v>
      </c>
      <c r="E245" s="25">
        <v>0</v>
      </c>
      <c r="F245" s="25">
        <v>238970</v>
      </c>
      <c r="G245" s="26">
        <v>-1.5878597161445684E-2</v>
      </c>
      <c r="H245" s="23"/>
      <c r="I245" s="26">
        <v>-1.2304148507602863E-2</v>
      </c>
      <c r="J245" s="24">
        <v>256489</v>
      </c>
      <c r="K245" s="26">
        <v>7.3310457379587302E-2</v>
      </c>
      <c r="L245" s="26">
        <v>6.8583290086523085E-2</v>
      </c>
      <c r="M245" s="24">
        <v>256489</v>
      </c>
      <c r="N245" s="26">
        <v>7.3310457379587302E-2</v>
      </c>
      <c r="O245" s="26">
        <v>6.8583290086523085E-2</v>
      </c>
      <c r="P245" s="26">
        <v>-1.7643487240305622E-2</v>
      </c>
      <c r="Q245" s="23"/>
      <c r="R245" s="109"/>
      <c r="S245" s="112"/>
      <c r="T245" s="23"/>
      <c r="U245" s="24">
        <v>811921</v>
      </c>
      <c r="V245" s="24">
        <v>815512</v>
      </c>
      <c r="W245" s="23"/>
      <c r="X245" s="24">
        <v>242825.73197852011</v>
      </c>
      <c r="Y245" s="24">
        <v>243017.26901716247</v>
      </c>
      <c r="Z245" s="24">
        <v>261095.63754960595</v>
      </c>
      <c r="AA245" s="24">
        <f>AA244</f>
        <v>734198.15987085889</v>
      </c>
    </row>
    <row r="246" spans="1:27" x14ac:dyDescent="0.2">
      <c r="A246" s="18" t="s">
        <v>495</v>
      </c>
      <c r="B246" s="18" t="s">
        <v>496</v>
      </c>
      <c r="D246" s="19">
        <v>196090</v>
      </c>
      <c r="E246" s="20">
        <v>0</v>
      </c>
      <c r="F246" s="20">
        <v>196090</v>
      </c>
      <c r="G246" s="21">
        <v>-1.5882314035179812E-2</v>
      </c>
      <c r="I246" s="21">
        <v>-1.1727280019148689E-2</v>
      </c>
      <c r="J246" s="19">
        <v>210952</v>
      </c>
      <c r="K246" s="21">
        <v>7.5791728288030935E-2</v>
      </c>
      <c r="L246" s="21">
        <v>6.8584692466398423E-2</v>
      </c>
      <c r="M246" s="19">
        <v>210952</v>
      </c>
      <c r="N246" s="21">
        <v>7.5791728288030935E-2</v>
      </c>
      <c r="O246" s="21">
        <v>6.8584692466398423E-2</v>
      </c>
      <c r="P246" s="21">
        <v>-1.7068447247034935E-2</v>
      </c>
      <c r="R246" s="110"/>
      <c r="S246" s="111"/>
      <c r="U246" s="19">
        <v>660995</v>
      </c>
      <c r="V246" s="19">
        <v>665453</v>
      </c>
      <c r="X246" s="19">
        <v>199254.62451958185</v>
      </c>
      <c r="Y246" s="19">
        <v>199755.1069064631</v>
      </c>
      <c r="Z246" s="19">
        <v>214615.14732045381</v>
      </c>
      <c r="AA246" s="19">
        <v>603495.51498405822</v>
      </c>
    </row>
    <row r="247" spans="1:27" ht="25.5" customHeight="1" x14ac:dyDescent="0.2">
      <c r="A247" s="22" t="s">
        <v>497</v>
      </c>
      <c r="B247" s="22" t="s">
        <v>498</v>
      </c>
      <c r="C247" s="54"/>
      <c r="D247" s="24">
        <v>196090</v>
      </c>
      <c r="E247" s="25">
        <v>0</v>
      </c>
      <c r="F247" s="25">
        <v>196090</v>
      </c>
      <c r="G247" s="26">
        <v>-1.5882314035179812E-2</v>
      </c>
      <c r="H247" s="23"/>
      <c r="I247" s="26">
        <v>-1.1727280019148689E-2</v>
      </c>
      <c r="J247" s="24">
        <v>210952</v>
      </c>
      <c r="K247" s="26">
        <v>7.5791728288030935E-2</v>
      </c>
      <c r="L247" s="26">
        <v>6.8584692466398423E-2</v>
      </c>
      <c r="M247" s="24">
        <v>210952</v>
      </c>
      <c r="N247" s="26">
        <v>7.5791728288030935E-2</v>
      </c>
      <c r="O247" s="26">
        <v>6.8584692466398423E-2</v>
      </c>
      <c r="P247" s="26">
        <v>-1.7068447247034935E-2</v>
      </c>
      <c r="Q247" s="23"/>
      <c r="R247" s="109"/>
      <c r="S247" s="112"/>
      <c r="T247" s="23"/>
      <c r="U247" s="24">
        <v>660995</v>
      </c>
      <c r="V247" s="24">
        <v>665453</v>
      </c>
      <c r="W247" s="23"/>
      <c r="X247" s="24">
        <v>199254.62451958185</v>
      </c>
      <c r="Y247" s="24">
        <v>199755.1069064631</v>
      </c>
      <c r="Z247" s="24">
        <v>214615.14732045381</v>
      </c>
      <c r="AA247" s="24">
        <f>AA246</f>
        <v>603495.51498405822</v>
      </c>
    </row>
    <row r="248" spans="1:27" ht="25.5" customHeight="1" x14ac:dyDescent="0.2">
      <c r="A248" s="27" t="s">
        <v>499</v>
      </c>
      <c r="B248" s="27" t="s">
        <v>500</v>
      </c>
      <c r="C248" s="54"/>
      <c r="D248" s="28">
        <v>1856259</v>
      </c>
      <c r="E248" s="29">
        <v>0</v>
      </c>
      <c r="F248" s="29">
        <v>1856259</v>
      </c>
      <c r="G248" s="30">
        <v>-1.2336005201061262E-3</v>
      </c>
      <c r="H248" s="23"/>
      <c r="I248" s="30">
        <v>3.1942812599317083E-3</v>
      </c>
      <c r="J248" s="28">
        <v>1995733</v>
      </c>
      <c r="K248" s="30">
        <v>7.5137144116203647E-2</v>
      </c>
      <c r="L248" s="30">
        <v>6.8666439856656547E-2</v>
      </c>
      <c r="M248" s="28">
        <v>1995733</v>
      </c>
      <c r="N248" s="30">
        <v>7.5137144116203647E-2</v>
      </c>
      <c r="O248" s="30">
        <v>6.8666439856656547E-2</v>
      </c>
      <c r="P248" s="30">
        <v>-2.1512000488470573E-3</v>
      </c>
      <c r="Q248" s="23"/>
      <c r="R248" s="109"/>
      <c r="S248" s="112"/>
      <c r="T248" s="23"/>
      <c r="U248" s="28">
        <v>5884202</v>
      </c>
      <c r="V248" s="28">
        <v>5919831</v>
      </c>
      <c r="W248" s="23"/>
      <c r="X248" s="28">
        <v>1858551.71035654</v>
      </c>
      <c r="Y248" s="28">
        <v>1861552.2035421277</v>
      </c>
      <c r="Z248" s="28">
        <v>2000035.4764145589</v>
      </c>
      <c r="AA248" s="28">
        <f>AA247+AA245+AA243+AA239+AA237+AA235+AA232</f>
        <v>5624078.5186654758</v>
      </c>
    </row>
    <row r="249" spans="1:27" x14ac:dyDescent="0.2">
      <c r="A249" s="23"/>
      <c r="B249" s="23"/>
      <c r="C249" s="54"/>
      <c r="D249" s="23"/>
      <c r="E249" s="23"/>
      <c r="F249" s="23"/>
      <c r="G249" s="23"/>
      <c r="H249" s="23"/>
      <c r="I249" s="23"/>
      <c r="J249" s="23"/>
      <c r="K249" s="23"/>
      <c r="L249" s="23"/>
      <c r="M249" s="23"/>
      <c r="N249" s="23"/>
      <c r="O249" s="23"/>
      <c r="P249" s="23"/>
      <c r="Q249" s="23"/>
      <c r="R249" s="113"/>
      <c r="S249" s="114"/>
      <c r="T249" s="23"/>
      <c r="U249" s="23"/>
      <c r="V249" s="23"/>
      <c r="W249" s="23"/>
      <c r="X249" s="23"/>
      <c r="Y249" s="23"/>
      <c r="Z249" s="23"/>
      <c r="AA249" s="23"/>
    </row>
    <row r="250" spans="1:27" x14ac:dyDescent="0.2">
      <c r="A250" s="31" t="s">
        <v>501</v>
      </c>
      <c r="B250" s="31" t="s">
        <v>502</v>
      </c>
      <c r="C250" s="55"/>
      <c r="D250" s="32">
        <v>20011778</v>
      </c>
      <c r="E250" s="33">
        <v>0</v>
      </c>
      <c r="F250" s="32">
        <v>20011778</v>
      </c>
      <c r="G250" s="34">
        <v>-1.7272624108777279E-8</v>
      </c>
      <c r="H250" s="24"/>
      <c r="I250" s="34">
        <v>5.3460951731014728E-3</v>
      </c>
      <c r="J250" s="32">
        <v>21500480</v>
      </c>
      <c r="K250" s="34">
        <v>7.4391290968748525E-2</v>
      </c>
      <c r="L250" s="34">
        <v>6.8678018017469533E-2</v>
      </c>
      <c r="M250" s="32">
        <v>21500480</v>
      </c>
      <c r="N250" s="34">
        <v>7.4391290968748525E-2</v>
      </c>
      <c r="O250" s="34">
        <v>6.8678018017469533E-2</v>
      </c>
      <c r="P250" s="34">
        <v>-1.789521975048558E-8</v>
      </c>
      <c r="Q250" s="35"/>
      <c r="R250" s="109"/>
      <c r="S250" s="109"/>
      <c r="T250" s="109"/>
      <c r="U250" s="32">
        <v>60137620</v>
      </c>
      <c r="V250" s="32">
        <v>60459123</v>
      </c>
      <c r="W250" s="35"/>
      <c r="X250" s="32">
        <v>20011778.345655926</v>
      </c>
      <c r="Y250" s="32">
        <v>20011778.345655914</v>
      </c>
      <c r="Z250" s="32">
        <v>21500480.38475582</v>
      </c>
      <c r="AA250" s="32">
        <f>SUM(AA248,AA230,AA191,AA153,AA126,AA78,AA44)</f>
        <v>60459122.5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2834456</v>
      </c>
      <c r="E257" s="64">
        <f t="shared" ref="E257:AA273" si="0">INDEX(E$8:E$248,MATCH($A257,$A$8:$A$248,0))</f>
        <v>0</v>
      </c>
      <c r="F257" s="64">
        <f t="shared" si="0"/>
        <v>2834456</v>
      </c>
      <c r="G257" s="65">
        <f t="shared" si="0"/>
        <v>-4.2844334299169673E-2</v>
      </c>
      <c r="H257" s="68"/>
      <c r="I257" s="65">
        <f t="shared" si="0"/>
        <v>-4.0649523655107656E-2</v>
      </c>
      <c r="J257" s="63">
        <f t="shared" si="0"/>
        <v>3036349</v>
      </c>
      <c r="K257" s="65">
        <f t="shared" si="0"/>
        <v>7.1228129842199062E-2</v>
      </c>
      <c r="L257" s="65">
        <f t="shared" si="0"/>
        <v>6.8601332315196606E-2</v>
      </c>
      <c r="M257" s="63">
        <f t="shared" si="0"/>
        <v>3036349</v>
      </c>
      <c r="N257" s="65">
        <f t="shared" si="0"/>
        <v>7.1228129842199062E-2</v>
      </c>
      <c r="O257" s="65">
        <f t="shared" si="0"/>
        <v>6.8601332315196606E-2</v>
      </c>
      <c r="P257" s="65">
        <f t="shared" si="0"/>
        <v>-4.5819521101341687E-2</v>
      </c>
      <c r="Q257" s="68"/>
      <c r="R257" s="62"/>
      <c r="S257" s="115"/>
      <c r="T257" s="68"/>
      <c r="U257" s="63">
        <f t="shared" si="0"/>
        <v>9012919</v>
      </c>
      <c r="V257" s="63">
        <f t="shared" si="0"/>
        <v>9035074</v>
      </c>
      <c r="W257" s="68"/>
      <c r="X257" s="63">
        <f t="shared" si="0"/>
        <v>2961332.3115259507</v>
      </c>
      <c r="Y257" s="63">
        <f t="shared" si="0"/>
        <v>2961820.13591026</v>
      </c>
      <c r="Z257" s="63">
        <f t="shared" si="0"/>
        <v>3182153.7614190541</v>
      </c>
      <c r="AA257" s="63">
        <f t="shared" si="0"/>
        <v>8948182.5816263147</v>
      </c>
      <c r="AC257" s="85"/>
    </row>
    <row r="258" spans="1:30" x14ac:dyDescent="0.2">
      <c r="A258" s="78" t="s">
        <v>159</v>
      </c>
      <c r="B258" s="79" t="s">
        <v>160</v>
      </c>
      <c r="D258" s="57">
        <f t="shared" ref="D258:P290" si="1">INDEX(D$8:D$248,MATCH($A258,$A$8:$A$248,0))</f>
        <v>2715415</v>
      </c>
      <c r="E258" s="58">
        <f t="shared" si="1"/>
        <v>0</v>
      </c>
      <c r="F258" s="58">
        <f t="shared" si="1"/>
        <v>2715415</v>
      </c>
      <c r="G258" s="59">
        <f t="shared" si="1"/>
        <v>1.8398833657267355E-2</v>
      </c>
      <c r="H258" s="68"/>
      <c r="I258" s="59">
        <f t="shared" si="1"/>
        <v>2.2281195849418456E-2</v>
      </c>
      <c r="J258" s="57">
        <f t="shared" si="1"/>
        <v>2911975</v>
      </c>
      <c r="K258" s="59">
        <f t="shared" si="1"/>
        <v>7.2386725417661779E-2</v>
      </c>
      <c r="L258" s="59">
        <f t="shared" si="1"/>
        <v>6.8718737485412795E-2</v>
      </c>
      <c r="M258" s="57">
        <f t="shared" si="1"/>
        <v>2911975</v>
      </c>
      <c r="N258" s="59">
        <f t="shared" si="1"/>
        <v>7.2386725417661779E-2</v>
      </c>
      <c r="O258" s="59">
        <f t="shared" si="1"/>
        <v>6.8718737485412795E-2</v>
      </c>
      <c r="P258" s="59">
        <f t="shared" si="1"/>
        <v>1.6883771756897037E-2</v>
      </c>
      <c r="Q258" s="68"/>
      <c r="R258" s="62"/>
      <c r="S258" s="115"/>
      <c r="T258" s="68"/>
      <c r="U258" s="57">
        <f t="shared" si="0"/>
        <v>7520472</v>
      </c>
      <c r="V258" s="57">
        <f t="shared" si="0"/>
        <v>7546283</v>
      </c>
      <c r="W258" s="68"/>
      <c r="X258" s="57">
        <f t="shared" si="0"/>
        <v>2666357.1385371867</v>
      </c>
      <c r="Y258" s="57">
        <f t="shared" si="0"/>
        <v>2665347.5426652557</v>
      </c>
      <c r="Z258" s="57">
        <f t="shared" si="0"/>
        <v>2863626.1890273886</v>
      </c>
      <c r="AA258" s="57">
        <f t="shared" si="0"/>
        <v>8052486.4309249809</v>
      </c>
      <c r="AC258" s="85"/>
    </row>
    <row r="259" spans="1:30" x14ac:dyDescent="0.2">
      <c r="A259" s="78" t="s">
        <v>255</v>
      </c>
      <c r="B259" s="79" t="s">
        <v>256</v>
      </c>
      <c r="D259" s="57">
        <f t="shared" si="1"/>
        <v>3640301</v>
      </c>
      <c r="E259" s="58">
        <f t="shared" si="0"/>
        <v>0</v>
      </c>
      <c r="F259" s="58">
        <f t="shared" si="0"/>
        <v>3640301</v>
      </c>
      <c r="G259" s="59">
        <f t="shared" si="0"/>
        <v>-1.0391200467316675E-2</v>
      </c>
      <c r="H259" s="68"/>
      <c r="I259" s="59">
        <f t="shared" si="0"/>
        <v>-6.0184678638272038E-3</v>
      </c>
      <c r="J259" s="57">
        <f t="shared" si="0"/>
        <v>3911149</v>
      </c>
      <c r="K259" s="59">
        <f t="shared" si="0"/>
        <v>7.4402638682900202E-2</v>
      </c>
      <c r="L259" s="59">
        <f t="shared" si="0"/>
        <v>6.860179063348637E-2</v>
      </c>
      <c r="M259" s="57">
        <f t="shared" si="0"/>
        <v>3911149</v>
      </c>
      <c r="N259" s="59">
        <f t="shared" si="0"/>
        <v>7.4402638682900202E-2</v>
      </c>
      <c r="O259" s="59">
        <f t="shared" si="0"/>
        <v>6.860179063348637E-2</v>
      </c>
      <c r="P259" s="59">
        <f t="shared" si="0"/>
        <v>-1.1374670136894194E-2</v>
      </c>
      <c r="Q259" s="68"/>
      <c r="R259" s="62"/>
      <c r="S259" s="115"/>
      <c r="T259" s="68"/>
      <c r="U259" s="57">
        <f t="shared" si="0"/>
        <v>11211732</v>
      </c>
      <c r="V259" s="57">
        <f t="shared" si="0"/>
        <v>11272594</v>
      </c>
      <c r="W259" s="68"/>
      <c r="X259" s="57">
        <f t="shared" si="0"/>
        <v>3678525.2937514666</v>
      </c>
      <c r="Y259" s="57">
        <f t="shared" si="0"/>
        <v>3682223.5245319856</v>
      </c>
      <c r="Z259" s="57">
        <f t="shared" si="0"/>
        <v>3956148.8886204986</v>
      </c>
      <c r="AA259" s="57">
        <f t="shared" si="0"/>
        <v>11124648.659242591</v>
      </c>
      <c r="AC259" s="85"/>
    </row>
    <row r="260" spans="1:30" x14ac:dyDescent="0.2">
      <c r="A260" s="78" t="s">
        <v>309</v>
      </c>
      <c r="B260" s="79" t="s">
        <v>310</v>
      </c>
      <c r="D260" s="57">
        <f t="shared" si="1"/>
        <v>2119783</v>
      </c>
      <c r="E260" s="58">
        <f t="shared" si="0"/>
        <v>0</v>
      </c>
      <c r="F260" s="58">
        <f t="shared" si="0"/>
        <v>2119783</v>
      </c>
      <c r="G260" s="59">
        <f t="shared" si="0"/>
        <v>-1.0418896757390383E-2</v>
      </c>
      <c r="H260" s="68"/>
      <c r="I260" s="59">
        <f t="shared" si="0"/>
        <v>-3.6062844084507883E-3</v>
      </c>
      <c r="J260" s="57">
        <f t="shared" si="0"/>
        <v>2280733</v>
      </c>
      <c r="K260" s="59">
        <f t="shared" si="0"/>
        <v>7.5927583153558631E-2</v>
      </c>
      <c r="L260" s="59">
        <f t="shared" si="0"/>
        <v>6.8625785265595152E-2</v>
      </c>
      <c r="M260" s="57">
        <f t="shared" si="0"/>
        <v>2280733</v>
      </c>
      <c r="N260" s="59">
        <f t="shared" si="0"/>
        <v>7.5927583153558631E-2</v>
      </c>
      <c r="O260" s="59">
        <f t="shared" si="0"/>
        <v>6.8625785265595152E-2</v>
      </c>
      <c r="P260" s="59">
        <f t="shared" si="0"/>
        <v>-8.9532323603206398E-3</v>
      </c>
      <c r="Q260" s="68"/>
      <c r="R260" s="62"/>
      <c r="S260" s="115"/>
      <c r="T260" s="68"/>
      <c r="U260" s="57">
        <f t="shared" si="0"/>
        <v>6969107</v>
      </c>
      <c r="V260" s="57">
        <f t="shared" si="0"/>
        <v>7016726</v>
      </c>
      <c r="W260" s="68"/>
      <c r="X260" s="57">
        <f t="shared" si="0"/>
        <v>2142101.3326285249</v>
      </c>
      <c r="Y260" s="57">
        <f t="shared" si="0"/>
        <v>2141991.8669021092</v>
      </c>
      <c r="Z260" s="57">
        <f t="shared" si="0"/>
        <v>2301337.4085583207</v>
      </c>
      <c r="AA260" s="57">
        <f t="shared" si="0"/>
        <v>6471336.351931477</v>
      </c>
      <c r="AC260" s="85"/>
    </row>
    <row r="261" spans="1:30" x14ac:dyDescent="0.2">
      <c r="A261" s="78" t="s">
        <v>385</v>
      </c>
      <c r="B261" s="79" t="s">
        <v>386</v>
      </c>
      <c r="D261" s="57">
        <f t="shared" si="1"/>
        <v>3835803</v>
      </c>
      <c r="E261" s="58">
        <f t="shared" si="0"/>
        <v>0</v>
      </c>
      <c r="F261" s="58">
        <f t="shared" si="0"/>
        <v>3835803</v>
      </c>
      <c r="G261" s="59">
        <f t="shared" si="0"/>
        <v>2.177922853673131E-2</v>
      </c>
      <c r="H261" s="68"/>
      <c r="I261" s="59">
        <f t="shared" si="0"/>
        <v>3.0490214300262775E-2</v>
      </c>
      <c r="J261" s="57">
        <f t="shared" si="0"/>
        <v>4129620</v>
      </c>
      <c r="K261" s="59">
        <f t="shared" si="0"/>
        <v>7.6598563586294688E-2</v>
      </c>
      <c r="L261" s="59">
        <f t="shared" si="0"/>
        <v>6.8688556841653314E-2</v>
      </c>
      <c r="M261" s="57">
        <f t="shared" si="0"/>
        <v>4129620</v>
      </c>
      <c r="N261" s="59">
        <f t="shared" si="0"/>
        <v>7.6598563586294688E-2</v>
      </c>
      <c r="O261" s="59">
        <f t="shared" si="0"/>
        <v>6.8688556841653314E-2</v>
      </c>
      <c r="P261" s="59">
        <f t="shared" si="0"/>
        <v>2.5020500939986867E-2</v>
      </c>
      <c r="Q261" s="68"/>
      <c r="R261" s="62"/>
      <c r="S261" s="115"/>
      <c r="T261" s="68"/>
      <c r="U261" s="57">
        <f t="shared" si="0"/>
        <v>10126069</v>
      </c>
      <c r="V261" s="57">
        <f t="shared" si="0"/>
        <v>10201018</v>
      </c>
      <c r="W261" s="68"/>
      <c r="X261" s="57">
        <f t="shared" si="0"/>
        <v>3754042.842985929</v>
      </c>
      <c r="Y261" s="57">
        <f t="shared" si="0"/>
        <v>3749860.0484748208</v>
      </c>
      <c r="Z261" s="57">
        <f t="shared" si="0"/>
        <v>4028816.9809413226</v>
      </c>
      <c r="AA261" s="57">
        <f t="shared" si="0"/>
        <v>11328990.563090516</v>
      </c>
      <c r="AC261" s="85"/>
    </row>
    <row r="262" spans="1:30" x14ac:dyDescent="0.2">
      <c r="A262" s="78" t="s">
        <v>463</v>
      </c>
      <c r="B262" s="79" t="s">
        <v>464</v>
      </c>
      <c r="D262" s="57">
        <f t="shared" si="1"/>
        <v>3009761</v>
      </c>
      <c r="E262" s="58">
        <f t="shared" si="0"/>
        <v>0</v>
      </c>
      <c r="F262" s="58">
        <f t="shared" si="0"/>
        <v>3009761</v>
      </c>
      <c r="G262" s="59">
        <f t="shared" si="0"/>
        <v>1.9957954676494971E-2</v>
      </c>
      <c r="H262" s="68"/>
      <c r="I262" s="59">
        <f t="shared" si="0"/>
        <v>2.6516431874117119E-2</v>
      </c>
      <c r="J262" s="57">
        <f t="shared" si="0"/>
        <v>3234921</v>
      </c>
      <c r="K262" s="59">
        <f t="shared" si="0"/>
        <v>7.4809926768271584E-2</v>
      </c>
      <c r="L262" s="59">
        <f t="shared" si="0"/>
        <v>6.8625420723884112E-2</v>
      </c>
      <c r="M262" s="57">
        <f t="shared" si="0"/>
        <v>3234921</v>
      </c>
      <c r="N262" s="59">
        <f t="shared" si="0"/>
        <v>7.4809926768271584E-2</v>
      </c>
      <c r="O262" s="59">
        <f t="shared" si="0"/>
        <v>6.8625420723884112E-2</v>
      </c>
      <c r="P262" s="59">
        <f t="shared" si="0"/>
        <v>2.1007488081362879E-2</v>
      </c>
      <c r="Q262" s="68"/>
      <c r="R262" s="62"/>
      <c r="S262" s="115"/>
      <c r="T262" s="68"/>
      <c r="U262" s="57">
        <f t="shared" si="0"/>
        <v>9413120</v>
      </c>
      <c r="V262" s="57">
        <f t="shared" si="0"/>
        <v>9467597</v>
      </c>
      <c r="W262" s="68"/>
      <c r="X262" s="57">
        <f t="shared" si="0"/>
        <v>2950867.7158703278</v>
      </c>
      <c r="Y262" s="57">
        <f t="shared" si="0"/>
        <v>2948983.0236293641</v>
      </c>
      <c r="Z262" s="57">
        <f t="shared" si="0"/>
        <v>3168361.6797746867</v>
      </c>
      <c r="AA262" s="57">
        <f t="shared" si="0"/>
        <v>8909399.3945186399</v>
      </c>
      <c r="AC262" s="84" t="s">
        <v>514</v>
      </c>
      <c r="AD262" s="84" t="s">
        <v>515</v>
      </c>
    </row>
    <row r="263" spans="1:30" x14ac:dyDescent="0.2">
      <c r="A263" s="80" t="s">
        <v>499</v>
      </c>
      <c r="B263" s="81" t="s">
        <v>500</v>
      </c>
      <c r="D263" s="69">
        <f t="shared" si="1"/>
        <v>1856259</v>
      </c>
      <c r="E263" s="70">
        <f t="shared" si="0"/>
        <v>0</v>
      </c>
      <c r="F263" s="70">
        <f t="shared" si="0"/>
        <v>1856259</v>
      </c>
      <c r="G263" s="71">
        <f t="shared" si="0"/>
        <v>-1.2336005201061262E-3</v>
      </c>
      <c r="H263" s="68"/>
      <c r="I263" s="71">
        <f t="shared" si="0"/>
        <v>3.1942812599317083E-3</v>
      </c>
      <c r="J263" s="69">
        <f t="shared" si="0"/>
        <v>1995733</v>
      </c>
      <c r="K263" s="71">
        <f t="shared" si="0"/>
        <v>7.5137144116203647E-2</v>
      </c>
      <c r="L263" s="71">
        <f t="shared" si="0"/>
        <v>6.8666439856656547E-2</v>
      </c>
      <c r="M263" s="69">
        <f t="shared" si="0"/>
        <v>1995733</v>
      </c>
      <c r="N263" s="71">
        <f t="shared" si="0"/>
        <v>7.5137144116203647E-2</v>
      </c>
      <c r="O263" s="71">
        <f t="shared" si="0"/>
        <v>6.8666439856656547E-2</v>
      </c>
      <c r="P263" s="71">
        <f t="shared" si="0"/>
        <v>-2.1512000488470573E-3</v>
      </c>
      <c r="Q263" s="68"/>
      <c r="R263" s="62"/>
      <c r="S263" s="115"/>
      <c r="T263" s="68"/>
      <c r="U263" s="69">
        <f t="shared" si="0"/>
        <v>5884202</v>
      </c>
      <c r="V263" s="69">
        <f t="shared" si="0"/>
        <v>5919831</v>
      </c>
      <c r="W263" s="68"/>
      <c r="X263" s="69">
        <f t="shared" si="0"/>
        <v>1858551.71035654</v>
      </c>
      <c r="Y263" s="69">
        <f t="shared" si="0"/>
        <v>1861552.2035421277</v>
      </c>
      <c r="Z263" s="69">
        <f t="shared" si="0"/>
        <v>2000035.4764145589</v>
      </c>
      <c r="AA263" s="69">
        <f t="shared" si="0"/>
        <v>5624078.5186654758</v>
      </c>
      <c r="AC263" s="84" t="s">
        <v>516</v>
      </c>
      <c r="AD263" s="84" t="s">
        <v>516</v>
      </c>
    </row>
    <row r="264" spans="1:30" x14ac:dyDescent="0.2">
      <c r="A264" s="31" t="s">
        <v>501</v>
      </c>
      <c r="B264" s="31" t="s">
        <v>502</v>
      </c>
      <c r="C264" s="118"/>
      <c r="D264" s="32">
        <f>SUM(D257:D263)</f>
        <v>20011778</v>
      </c>
      <c r="E264" s="33">
        <f t="shared" ref="E264:Z264" si="2">SUM(E257:E263)</f>
        <v>0</v>
      </c>
      <c r="F264" s="32">
        <f t="shared" si="2"/>
        <v>20011778</v>
      </c>
      <c r="G264" s="34">
        <f>F264/X264-1</f>
        <v>-1.7272624108777279E-8</v>
      </c>
      <c r="H264" s="24"/>
      <c r="I264" s="34">
        <f>AC264/AD264-1</f>
        <v>5.3460870311496933E-3</v>
      </c>
      <c r="J264" s="32">
        <f t="shared" si="2"/>
        <v>21500480</v>
      </c>
      <c r="K264" s="34">
        <f t="shared" ref="K264" si="3">J264/F264-1</f>
        <v>7.4391290968748525E-2</v>
      </c>
      <c r="L264" s="34">
        <f>(1+K264)/(V264/U264)-1</f>
        <v>6.8678026672324144E-2</v>
      </c>
      <c r="M264" s="32">
        <f t="shared" si="2"/>
        <v>21500480</v>
      </c>
      <c r="N264" s="34">
        <f t="shared" ref="N264" si="4">M264/F264-1</f>
        <v>7.4391290968748525E-2</v>
      </c>
      <c r="O264" s="34">
        <f>(1+N264)/(V264/U264)-1</f>
        <v>6.8678026672324144E-2</v>
      </c>
      <c r="P264" s="34">
        <f>M264/Z264-1</f>
        <v>-1.7895220083552488E-8</v>
      </c>
      <c r="Q264" s="35"/>
      <c r="R264" s="109"/>
      <c r="S264" s="109"/>
      <c r="T264" s="109"/>
      <c r="U264" s="32">
        <f t="shared" si="2"/>
        <v>60137621</v>
      </c>
      <c r="V264" s="32">
        <f t="shared" si="2"/>
        <v>60459123</v>
      </c>
      <c r="W264" s="35"/>
      <c r="X264" s="32">
        <f t="shared" si="2"/>
        <v>20011778.345655926</v>
      </c>
      <c r="Y264" s="32">
        <f t="shared" si="2"/>
        <v>20011778.345655926</v>
      </c>
      <c r="Z264" s="32">
        <f t="shared" si="2"/>
        <v>21500480.384755827</v>
      </c>
      <c r="AA264" s="32">
        <f t="shared" ref="AA264" si="5">SUM(AA257:AA263)</f>
        <v>60459122.5</v>
      </c>
      <c r="AC264" s="85">
        <f>F264/U264*1000</f>
        <v>332.76637265049112</v>
      </c>
      <c r="AD264" s="85">
        <f>Y264/V264*1000</f>
        <v>330.9968347648034</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62"/>
      <c r="S267" s="62"/>
      <c r="T267" s="62"/>
      <c r="U267" s="75"/>
      <c r="V267" s="75"/>
      <c r="W267" s="62"/>
      <c r="X267" s="75"/>
      <c r="Y267" s="75"/>
      <c r="Z267" s="75"/>
      <c r="AA267" s="75"/>
    </row>
    <row r="268" spans="1:30" x14ac:dyDescent="0.2">
      <c r="A268" s="78" t="s">
        <v>489</v>
      </c>
      <c r="B268" s="79" t="s">
        <v>490</v>
      </c>
      <c r="D268" s="63">
        <f t="shared" si="1"/>
        <v>275569</v>
      </c>
      <c r="E268" s="64">
        <f t="shared" si="0"/>
        <v>0</v>
      </c>
      <c r="F268" s="64">
        <f t="shared" si="0"/>
        <v>275569</v>
      </c>
      <c r="G268" s="65">
        <f t="shared" si="0"/>
        <v>-2.6690702144087863E-2</v>
      </c>
      <c r="H268" s="68"/>
      <c r="I268" s="65">
        <f t="shared" si="0"/>
        <v>-2.3041804457174186E-2</v>
      </c>
      <c r="J268" s="63">
        <f t="shared" si="0"/>
        <v>296032</v>
      </c>
      <c r="K268" s="65">
        <f t="shared" si="0"/>
        <v>7.4257264060906714E-2</v>
      </c>
      <c r="L268" s="65">
        <f t="shared" si="0"/>
        <v>6.8578624865269111E-2</v>
      </c>
      <c r="M268" s="63">
        <f t="shared" si="0"/>
        <v>296032</v>
      </c>
      <c r="N268" s="65">
        <f t="shared" si="0"/>
        <v>7.4257264060906714E-2</v>
      </c>
      <c r="O268" s="65">
        <f t="shared" si="0"/>
        <v>6.8578624865269111E-2</v>
      </c>
      <c r="P268" s="65">
        <f t="shared" si="0"/>
        <v>-2.8327339145928998E-2</v>
      </c>
      <c r="Q268" s="68"/>
      <c r="R268" s="62"/>
      <c r="S268" s="115"/>
      <c r="T268" s="68"/>
      <c r="U268" s="63">
        <f t="shared" si="0"/>
        <v>957814</v>
      </c>
      <c r="V268" s="63">
        <f t="shared" si="0"/>
        <v>962904</v>
      </c>
      <c r="W268" s="68"/>
      <c r="X268" s="63">
        <f t="shared" si="0"/>
        <v>283125.82712098473</v>
      </c>
      <c r="Y268" s="63">
        <f t="shared" si="0"/>
        <v>283567.33143756574</v>
      </c>
      <c r="Z268" s="63">
        <f t="shared" si="0"/>
        <v>304662.27148945077</v>
      </c>
      <c r="AA268" s="63">
        <f t="shared" si="0"/>
        <v>856707.07181820681</v>
      </c>
    </row>
    <row r="269" spans="1:30" x14ac:dyDescent="0.2">
      <c r="A269" s="78" t="s">
        <v>287</v>
      </c>
      <c r="B269" s="79" t="s">
        <v>288</v>
      </c>
      <c r="D269" s="57">
        <f t="shared" si="1"/>
        <v>314812</v>
      </c>
      <c r="E269" s="58">
        <f t="shared" si="0"/>
        <v>0</v>
      </c>
      <c r="F269" s="58">
        <f t="shared" si="0"/>
        <v>314812</v>
      </c>
      <c r="G269" s="59">
        <f t="shared" si="0"/>
        <v>-1.2934931131144412E-2</v>
      </c>
      <c r="H269" s="68"/>
      <c r="I269" s="59">
        <f t="shared" si="0"/>
        <v>-4.8491638106195056E-3</v>
      </c>
      <c r="J269" s="57">
        <f t="shared" si="0"/>
        <v>339540</v>
      </c>
      <c r="K269" s="59">
        <f t="shared" si="0"/>
        <v>7.8548467021587465E-2</v>
      </c>
      <c r="L269" s="59">
        <f t="shared" si="0"/>
        <v>6.8546893304678891E-2</v>
      </c>
      <c r="M269" s="57">
        <f t="shared" si="0"/>
        <v>339540</v>
      </c>
      <c r="N269" s="59">
        <f t="shared" si="0"/>
        <v>7.8548467021587465E-2</v>
      </c>
      <c r="O269" s="59">
        <f t="shared" si="0"/>
        <v>6.8546893304678891E-2</v>
      </c>
      <c r="P269" s="59">
        <f t="shared" si="0"/>
        <v>-1.0262515476217149E-2</v>
      </c>
      <c r="Q269" s="68"/>
      <c r="R269" s="62"/>
      <c r="S269" s="115"/>
      <c r="T269" s="68"/>
      <c r="U269" s="57">
        <f t="shared" si="0"/>
        <v>1040749</v>
      </c>
      <c r="V269" s="57">
        <f t="shared" si="0"/>
        <v>1050491</v>
      </c>
      <c r="W269" s="68"/>
      <c r="X269" s="57">
        <f t="shared" si="0"/>
        <v>318937.4337405783</v>
      </c>
      <c r="Y269" s="57">
        <f t="shared" si="0"/>
        <v>319307.00486682786</v>
      </c>
      <c r="Z269" s="57">
        <f t="shared" si="0"/>
        <v>343060.66538782389</v>
      </c>
      <c r="AA269" s="57">
        <f t="shared" si="0"/>
        <v>964682.94765728782</v>
      </c>
    </row>
    <row r="270" spans="1:30" x14ac:dyDescent="0.2">
      <c r="A270" s="78" t="s">
        <v>229</v>
      </c>
      <c r="B270" s="79" t="s">
        <v>230</v>
      </c>
      <c r="D270" s="57">
        <f t="shared" si="1"/>
        <v>527098</v>
      </c>
      <c r="E270" s="58">
        <f t="shared" si="0"/>
        <v>0</v>
      </c>
      <c r="F270" s="58">
        <f t="shared" si="0"/>
        <v>527098</v>
      </c>
      <c r="G270" s="59">
        <f t="shared" si="0"/>
        <v>4.4014096225002852E-2</v>
      </c>
      <c r="H270" s="68"/>
      <c r="I270" s="59">
        <f t="shared" si="0"/>
        <v>4.9721459995853756E-2</v>
      </c>
      <c r="J270" s="57">
        <f t="shared" si="0"/>
        <v>566993</v>
      </c>
      <c r="K270" s="59">
        <f t="shared" si="0"/>
        <v>7.5688012475858324E-2</v>
      </c>
      <c r="L270" s="59">
        <f t="shared" si="0"/>
        <v>6.8585448248653424E-2</v>
      </c>
      <c r="M270" s="57">
        <f t="shared" si="0"/>
        <v>566993</v>
      </c>
      <c r="N270" s="59">
        <f t="shared" si="0"/>
        <v>7.5688012475858324E-2</v>
      </c>
      <c r="O270" s="59">
        <f t="shared" si="0"/>
        <v>6.8585448248653424E-2</v>
      </c>
      <c r="P270" s="59">
        <f t="shared" si="0"/>
        <v>4.4048928538971133E-2</v>
      </c>
      <c r="Q270" s="68"/>
      <c r="R270" s="62"/>
      <c r="S270" s="115"/>
      <c r="T270" s="68"/>
      <c r="U270" s="57">
        <f t="shared" si="0"/>
        <v>1338522</v>
      </c>
      <c r="V270" s="57">
        <f t="shared" si="0"/>
        <v>1347419</v>
      </c>
      <c r="W270" s="68"/>
      <c r="X270" s="57">
        <f t="shared" si="0"/>
        <v>504876.32485605963</v>
      </c>
      <c r="Y270" s="57">
        <f t="shared" si="0"/>
        <v>505468.81356588559</v>
      </c>
      <c r="Z270" s="57">
        <f t="shared" si="0"/>
        <v>543071.29148960754</v>
      </c>
      <c r="AA270" s="57">
        <f t="shared" si="0"/>
        <v>1527110.7040791016</v>
      </c>
    </row>
    <row r="271" spans="1:30" x14ac:dyDescent="0.2">
      <c r="A271" s="78" t="s">
        <v>481</v>
      </c>
      <c r="B271" s="79" t="s">
        <v>482</v>
      </c>
      <c r="D271" s="57">
        <f t="shared" si="1"/>
        <v>378390</v>
      </c>
      <c r="E271" s="58">
        <f t="shared" si="0"/>
        <v>0</v>
      </c>
      <c r="F271" s="58">
        <f t="shared" si="0"/>
        <v>378390</v>
      </c>
      <c r="G271" s="59">
        <f t="shared" si="0"/>
        <v>5.4698723606031452E-2</v>
      </c>
      <c r="H271" s="68"/>
      <c r="I271" s="59">
        <f t="shared" si="0"/>
        <v>6.3349708906511148E-2</v>
      </c>
      <c r="J271" s="57">
        <f t="shared" si="0"/>
        <v>407732</v>
      </c>
      <c r="K271" s="59">
        <f t="shared" si="0"/>
        <v>7.7544332566928276E-2</v>
      </c>
      <c r="L271" s="59">
        <f t="shared" si="0"/>
        <v>6.8586038365630486E-2</v>
      </c>
      <c r="M271" s="57">
        <f t="shared" si="0"/>
        <v>407732</v>
      </c>
      <c r="N271" s="59">
        <f t="shared" si="0"/>
        <v>7.7544332566928276E-2</v>
      </c>
      <c r="O271" s="59">
        <f t="shared" si="0"/>
        <v>6.8586038365630486E-2</v>
      </c>
      <c r="P271" s="59">
        <f t="shared" si="0"/>
        <v>5.7604116565072916E-2</v>
      </c>
      <c r="Q271" s="68"/>
      <c r="R271" s="62"/>
      <c r="S271" s="115"/>
      <c r="T271" s="68"/>
      <c r="U271" s="57">
        <f t="shared" si="0"/>
        <v>1035614</v>
      </c>
      <c r="V271" s="57">
        <f t="shared" si="0"/>
        <v>1044295</v>
      </c>
      <c r="W271" s="68"/>
      <c r="X271" s="57">
        <f t="shared" si="0"/>
        <v>358765.9599191309</v>
      </c>
      <c r="Y271" s="57">
        <f t="shared" si="0"/>
        <v>358830.36376775679</v>
      </c>
      <c r="Z271" s="57">
        <f t="shared" si="0"/>
        <v>385524.21800725168</v>
      </c>
      <c r="AA271" s="57">
        <f t="shared" si="0"/>
        <v>1084090.0066466974</v>
      </c>
    </row>
    <row r="272" spans="1:30" x14ac:dyDescent="0.2">
      <c r="A272" s="78" t="s">
        <v>461</v>
      </c>
      <c r="B272" s="79" t="s">
        <v>462</v>
      </c>
      <c r="D272" s="57">
        <f t="shared" si="1"/>
        <v>590144</v>
      </c>
      <c r="E272" s="58">
        <f t="shared" si="0"/>
        <v>0</v>
      </c>
      <c r="F272" s="58">
        <f t="shared" si="0"/>
        <v>590144</v>
      </c>
      <c r="G272" s="59">
        <f t="shared" si="0"/>
        <v>5.888434795846198E-2</v>
      </c>
      <c r="H272" s="68"/>
      <c r="I272" s="59">
        <f t="shared" si="0"/>
        <v>6.3760420157010333E-2</v>
      </c>
      <c r="J272" s="57">
        <f t="shared" si="0"/>
        <v>633467</v>
      </c>
      <c r="K272" s="59">
        <f t="shared" si="0"/>
        <v>7.3410896323609087E-2</v>
      </c>
      <c r="L272" s="59">
        <f t="shared" si="0"/>
        <v>6.8504520224052401E-2</v>
      </c>
      <c r="M272" s="57">
        <f t="shared" si="0"/>
        <v>633467</v>
      </c>
      <c r="N272" s="59">
        <f t="shared" si="0"/>
        <v>7.3410896323609087E-2</v>
      </c>
      <c r="O272" s="59">
        <f t="shared" si="0"/>
        <v>6.8504520224052401E-2</v>
      </c>
      <c r="P272" s="59">
        <f t="shared" si="0"/>
        <v>5.7931897084412931E-2</v>
      </c>
      <c r="Q272" s="68"/>
      <c r="R272" s="62"/>
      <c r="S272" s="115"/>
      <c r="T272" s="68"/>
      <c r="U272" s="57">
        <f t="shared" si="0"/>
        <v>1877934</v>
      </c>
      <c r="V272" s="57">
        <f t="shared" si="0"/>
        <v>1886557</v>
      </c>
      <c r="W272" s="68"/>
      <c r="X272" s="57">
        <f t="shared" si="0"/>
        <v>557326.20955045999</v>
      </c>
      <c r="Y272" s="57">
        <f t="shared" si="0"/>
        <v>557318.94268543459</v>
      </c>
      <c r="Z272" s="57">
        <f t="shared" si="0"/>
        <v>598778.61868593923</v>
      </c>
      <c r="AA272" s="57">
        <f t="shared" si="0"/>
        <v>1683759.1165256705</v>
      </c>
    </row>
    <row r="273" spans="1:27" x14ac:dyDescent="0.2">
      <c r="A273" s="78" t="s">
        <v>259</v>
      </c>
      <c r="B273" s="79" t="s">
        <v>260</v>
      </c>
      <c r="D273" s="57">
        <f t="shared" si="1"/>
        <v>285268</v>
      </c>
      <c r="E273" s="58">
        <f t="shared" si="0"/>
        <v>0</v>
      </c>
      <c r="F273" s="58">
        <f t="shared" si="0"/>
        <v>285268</v>
      </c>
      <c r="G273" s="59">
        <f t="shared" si="0"/>
        <v>-1.7868823344267315E-2</v>
      </c>
      <c r="H273" s="68"/>
      <c r="I273" s="59">
        <f t="shared" si="0"/>
        <v>-1.477213079176376E-2</v>
      </c>
      <c r="J273" s="57">
        <f t="shared" si="0"/>
        <v>306268</v>
      </c>
      <c r="K273" s="59">
        <f t="shared" si="0"/>
        <v>7.3614986609083388E-2</v>
      </c>
      <c r="L273" s="59">
        <f t="shared" si="0"/>
        <v>6.8584743132184212E-2</v>
      </c>
      <c r="M273" s="57">
        <f t="shared" si="0"/>
        <v>306268</v>
      </c>
      <c r="N273" s="59">
        <f t="shared" si="0"/>
        <v>7.3614986609083388E-2</v>
      </c>
      <c r="O273" s="59">
        <f t="shared" si="0"/>
        <v>6.8584743132184212E-2</v>
      </c>
      <c r="P273" s="59">
        <f t="shared" si="0"/>
        <v>-2.0096795516832966E-2</v>
      </c>
      <c r="Q273" s="68"/>
      <c r="R273" s="62"/>
      <c r="S273" s="115"/>
      <c r="T273" s="68"/>
      <c r="U273" s="57">
        <f t="shared" si="0"/>
        <v>983454</v>
      </c>
      <c r="V273" s="57">
        <f t="shared" si="0"/>
        <v>988084</v>
      </c>
      <c r="W273" s="68"/>
      <c r="X273" s="57">
        <f t="shared" si="0"/>
        <v>290458.14528703759</v>
      </c>
      <c r="Y273" s="57">
        <f t="shared" si="0"/>
        <v>290908.2012859424</v>
      </c>
      <c r="Z273" s="57">
        <f t="shared" si="0"/>
        <v>312549.23812759214</v>
      </c>
      <c r="AA273" s="57">
        <f t="shared" si="0"/>
        <v>878885.1382425687</v>
      </c>
    </row>
    <row r="274" spans="1:27" x14ac:dyDescent="0.2">
      <c r="A274" s="78" t="s">
        <v>157</v>
      </c>
      <c r="B274" s="79" t="s">
        <v>158</v>
      </c>
      <c r="D274" s="57">
        <f t="shared" si="1"/>
        <v>938042</v>
      </c>
      <c r="E274" s="58">
        <f t="shared" si="1"/>
        <v>0</v>
      </c>
      <c r="F274" s="58">
        <f t="shared" si="1"/>
        <v>938042</v>
      </c>
      <c r="G274" s="59">
        <f t="shared" si="1"/>
        <v>1.7094324118054782E-2</v>
      </c>
      <c r="H274" s="68"/>
      <c r="I274" s="59">
        <f t="shared" si="1"/>
        <v>2.0498445769903562E-2</v>
      </c>
      <c r="J274" s="57">
        <f t="shared" si="1"/>
        <v>1005603</v>
      </c>
      <c r="K274" s="59">
        <f t="shared" si="1"/>
        <v>7.2023427522434957E-2</v>
      </c>
      <c r="L274" s="59">
        <f t="shared" si="1"/>
        <v>6.867255668262251E-2</v>
      </c>
      <c r="M274" s="57">
        <f t="shared" si="1"/>
        <v>1005603</v>
      </c>
      <c r="N274" s="59">
        <f t="shared" si="1"/>
        <v>7.2023427522434957E-2</v>
      </c>
      <c r="O274" s="59">
        <f t="shared" si="1"/>
        <v>6.867255668262251E-2</v>
      </c>
      <c r="P274" s="59">
        <f t="shared" si="1"/>
        <v>1.5066569898599225E-2</v>
      </c>
      <c r="Q274" s="68"/>
      <c r="R274" s="62"/>
      <c r="S274" s="115"/>
      <c r="T274" s="68"/>
      <c r="U274" s="57">
        <f t="shared" ref="U274:AA289" si="6">INDEX(U$8:U$248,MATCH($A274,$A$8:$A$248,0))</f>
        <v>2653521</v>
      </c>
      <c r="V274" s="57">
        <f t="shared" si="6"/>
        <v>2661841</v>
      </c>
      <c r="W274" s="68"/>
      <c r="X274" s="57">
        <f t="shared" si="6"/>
        <v>922276.30983330589</v>
      </c>
      <c r="Y274" s="57">
        <f t="shared" si="6"/>
        <v>922082.02448303858</v>
      </c>
      <c r="Z274" s="57">
        <f t="shared" si="6"/>
        <v>990676.8972802005</v>
      </c>
      <c r="AA274" s="57">
        <f t="shared" si="6"/>
        <v>2785772.9138484905</v>
      </c>
    </row>
    <row r="275" spans="1:27" x14ac:dyDescent="0.2">
      <c r="A275" s="78" t="s">
        <v>467</v>
      </c>
      <c r="B275" s="79" t="s">
        <v>468</v>
      </c>
      <c r="D275" s="57">
        <f t="shared" si="1"/>
        <v>185117</v>
      </c>
      <c r="E275" s="58">
        <f t="shared" si="1"/>
        <v>0</v>
      </c>
      <c r="F275" s="58">
        <f t="shared" si="1"/>
        <v>185117</v>
      </c>
      <c r="G275" s="59">
        <f t="shared" si="1"/>
        <v>2.4420977762396046E-2</v>
      </c>
      <c r="H275" s="68"/>
      <c r="I275" s="59">
        <f t="shared" si="1"/>
        <v>2.7608092771323367E-2</v>
      </c>
      <c r="J275" s="57">
        <f t="shared" si="1"/>
        <v>199081</v>
      </c>
      <c r="K275" s="59">
        <f t="shared" si="1"/>
        <v>7.5433374568516065E-2</v>
      </c>
      <c r="L275" s="59">
        <f t="shared" si="1"/>
        <v>6.8585855456603895E-2</v>
      </c>
      <c r="M275" s="57">
        <f t="shared" si="1"/>
        <v>199081</v>
      </c>
      <c r="N275" s="59">
        <f t="shared" si="1"/>
        <v>7.5433374568516065E-2</v>
      </c>
      <c r="O275" s="59">
        <f t="shared" si="1"/>
        <v>6.8585855456603895E-2</v>
      </c>
      <c r="P275" s="59">
        <f t="shared" si="1"/>
        <v>2.2055447987105348E-2</v>
      </c>
      <c r="Q275" s="68"/>
      <c r="R275" s="62"/>
      <c r="S275" s="115"/>
      <c r="T275" s="68"/>
      <c r="U275" s="57">
        <f t="shared" si="6"/>
        <v>586775</v>
      </c>
      <c r="V275" s="57">
        <f t="shared" si="6"/>
        <v>590535</v>
      </c>
      <c r="W275" s="68"/>
      <c r="X275" s="57">
        <f t="shared" si="6"/>
        <v>180704.03088029692</v>
      </c>
      <c r="Y275" s="57">
        <f t="shared" si="6"/>
        <v>181297.94293744201</v>
      </c>
      <c r="Z275" s="57">
        <f t="shared" si="6"/>
        <v>194784.93108380915</v>
      </c>
      <c r="AA275" s="57">
        <f t="shared" si="6"/>
        <v>547733.15752981091</v>
      </c>
    </row>
    <row r="276" spans="1:27" x14ac:dyDescent="0.2">
      <c r="A276" s="78" t="s">
        <v>237</v>
      </c>
      <c r="B276" s="79" t="s">
        <v>238</v>
      </c>
      <c r="D276" s="57">
        <f t="shared" si="1"/>
        <v>335216</v>
      </c>
      <c r="E276" s="58">
        <f t="shared" si="1"/>
        <v>0</v>
      </c>
      <c r="F276" s="58">
        <f t="shared" si="1"/>
        <v>335216</v>
      </c>
      <c r="G276" s="59">
        <f t="shared" si="1"/>
        <v>3.3009065568693652E-2</v>
      </c>
      <c r="H276" s="68"/>
      <c r="I276" s="59">
        <f t="shared" si="1"/>
        <v>4.0879779413782735E-2</v>
      </c>
      <c r="J276" s="57">
        <f t="shared" si="1"/>
        <v>361047</v>
      </c>
      <c r="K276" s="59">
        <f t="shared" si="1"/>
        <v>7.705777767171007E-2</v>
      </c>
      <c r="L276" s="59">
        <f t="shared" si="1"/>
        <v>6.8685566081418736E-2</v>
      </c>
      <c r="M276" s="57">
        <f t="shared" si="1"/>
        <v>361047</v>
      </c>
      <c r="N276" s="59">
        <f t="shared" si="1"/>
        <v>7.705777767171007E-2</v>
      </c>
      <c r="O276" s="59">
        <f t="shared" si="1"/>
        <v>6.8685566081418736E-2</v>
      </c>
      <c r="P276" s="59">
        <f t="shared" si="1"/>
        <v>3.5352022064480293E-2</v>
      </c>
      <c r="Q276" s="68"/>
      <c r="R276" s="62"/>
      <c r="S276" s="115"/>
      <c r="T276" s="68"/>
      <c r="U276" s="57">
        <f t="shared" si="6"/>
        <v>1018898</v>
      </c>
      <c r="V276" s="57">
        <f t="shared" si="6"/>
        <v>1026880</v>
      </c>
      <c r="W276" s="68"/>
      <c r="X276" s="57">
        <f t="shared" si="6"/>
        <v>324504.41256820568</v>
      </c>
      <c r="Y276" s="57">
        <f t="shared" si="6"/>
        <v>324573.62439658027</v>
      </c>
      <c r="Z276" s="57">
        <f t="shared" si="6"/>
        <v>348719.07554695872</v>
      </c>
      <c r="AA276" s="57">
        <f t="shared" si="6"/>
        <v>980594.33693066111</v>
      </c>
    </row>
    <row r="277" spans="1:27" x14ac:dyDescent="0.2">
      <c r="A277" s="78" t="s">
        <v>43</v>
      </c>
      <c r="B277" s="79" t="s">
        <v>44</v>
      </c>
      <c r="D277" s="57">
        <f t="shared" si="1"/>
        <v>1039947</v>
      </c>
      <c r="E277" s="58">
        <f t="shared" si="1"/>
        <v>0</v>
      </c>
      <c r="F277" s="58">
        <f t="shared" si="1"/>
        <v>1039947</v>
      </c>
      <c r="G277" s="59">
        <f t="shared" si="1"/>
        <v>-4.9626557139728966E-2</v>
      </c>
      <c r="H277" s="68"/>
      <c r="I277" s="59">
        <f t="shared" si="1"/>
        <v>-4.8476487662283629E-2</v>
      </c>
      <c r="J277" s="57">
        <f t="shared" si="1"/>
        <v>1112635</v>
      </c>
      <c r="K277" s="59">
        <f t="shared" si="1"/>
        <v>6.9895869693359369E-2</v>
      </c>
      <c r="L277" s="59">
        <f t="shared" si="1"/>
        <v>6.8548642048487096E-2</v>
      </c>
      <c r="M277" s="57">
        <f t="shared" si="1"/>
        <v>1112635</v>
      </c>
      <c r="N277" s="59">
        <f t="shared" si="1"/>
        <v>6.9895869693359369E-2</v>
      </c>
      <c r="O277" s="59">
        <f t="shared" si="1"/>
        <v>6.8548642048487096E-2</v>
      </c>
      <c r="P277" s="59">
        <f t="shared" si="1"/>
        <v>-5.365096971711758E-2</v>
      </c>
      <c r="Q277" s="68"/>
      <c r="R277" s="62"/>
      <c r="S277" s="115"/>
      <c r="T277" s="68"/>
      <c r="U277" s="57">
        <f t="shared" si="6"/>
        <v>3248591</v>
      </c>
      <c r="V277" s="57">
        <f t="shared" si="6"/>
        <v>3252687</v>
      </c>
      <c r="W277" s="68"/>
      <c r="X277" s="57">
        <f t="shared" si="6"/>
        <v>1094250.9050654296</v>
      </c>
      <c r="Y277" s="57">
        <f t="shared" si="6"/>
        <v>1094306.2921228246</v>
      </c>
      <c r="Z277" s="57">
        <f t="shared" si="6"/>
        <v>1175713.1506410604</v>
      </c>
      <c r="AA277" s="57">
        <f t="shared" si="6"/>
        <v>3306092.8931554221</v>
      </c>
    </row>
    <row r="278" spans="1:27" x14ac:dyDescent="0.2">
      <c r="A278" s="78" t="s">
        <v>473</v>
      </c>
      <c r="B278" s="79" t="s">
        <v>474</v>
      </c>
      <c r="D278" s="57">
        <f t="shared" si="1"/>
        <v>413602</v>
      </c>
      <c r="E278" s="58">
        <f t="shared" si="1"/>
        <v>0</v>
      </c>
      <c r="F278" s="58">
        <f t="shared" si="1"/>
        <v>413602</v>
      </c>
      <c r="G278" s="59">
        <f t="shared" si="1"/>
        <v>1.6924224764887086E-3</v>
      </c>
      <c r="H278" s="68"/>
      <c r="I278" s="59">
        <f t="shared" si="1"/>
        <v>5.2585561088216437E-3</v>
      </c>
      <c r="J278" s="57">
        <f t="shared" si="1"/>
        <v>444255</v>
      </c>
      <c r="K278" s="59">
        <f t="shared" si="1"/>
        <v>7.411231086890302E-2</v>
      </c>
      <c r="L278" s="59">
        <f t="shared" si="1"/>
        <v>6.8598611309219848E-2</v>
      </c>
      <c r="M278" s="57">
        <f t="shared" si="1"/>
        <v>444255</v>
      </c>
      <c r="N278" s="59">
        <f t="shared" si="1"/>
        <v>7.411231086890302E-2</v>
      </c>
      <c r="O278" s="59">
        <f t="shared" si="1"/>
        <v>6.8598611309219848E-2</v>
      </c>
      <c r="P278" s="59">
        <f t="shared" si="1"/>
        <v>-1.6138866203752045E-4</v>
      </c>
      <c r="Q278" s="68"/>
      <c r="R278" s="62"/>
      <c r="S278" s="115"/>
      <c r="T278" s="68"/>
      <c r="U278" s="57">
        <f t="shared" si="6"/>
        <v>1244937</v>
      </c>
      <c r="V278" s="57">
        <f t="shared" si="6"/>
        <v>1251361</v>
      </c>
      <c r="W278" s="68"/>
      <c r="X278" s="57">
        <f t="shared" si="6"/>
        <v>412903.19335495215</v>
      </c>
      <c r="Y278" s="57">
        <f t="shared" si="6"/>
        <v>413561.34655172727</v>
      </c>
      <c r="Z278" s="57">
        <f t="shared" si="6"/>
        <v>444326.70929312037</v>
      </c>
      <c r="AA278" s="57">
        <f t="shared" si="6"/>
        <v>1249441.9876414184</v>
      </c>
    </row>
    <row r="279" spans="1:27" x14ac:dyDescent="0.2">
      <c r="A279" s="78" t="s">
        <v>493</v>
      </c>
      <c r="B279" s="79" t="s">
        <v>494</v>
      </c>
      <c r="D279" s="57">
        <f t="shared" si="1"/>
        <v>238970</v>
      </c>
      <c r="E279" s="58">
        <f t="shared" si="1"/>
        <v>0</v>
      </c>
      <c r="F279" s="58">
        <f t="shared" si="1"/>
        <v>238970</v>
      </c>
      <c r="G279" s="59">
        <f t="shared" si="1"/>
        <v>-1.5878597161445684E-2</v>
      </c>
      <c r="H279" s="68"/>
      <c r="I279" s="59">
        <f t="shared" si="1"/>
        <v>-1.2304148507602863E-2</v>
      </c>
      <c r="J279" s="57">
        <f t="shared" si="1"/>
        <v>256489</v>
      </c>
      <c r="K279" s="59">
        <f t="shared" si="1"/>
        <v>7.3310457379587302E-2</v>
      </c>
      <c r="L279" s="59">
        <f t="shared" si="1"/>
        <v>6.8583290086523085E-2</v>
      </c>
      <c r="M279" s="57">
        <f t="shared" si="1"/>
        <v>256489</v>
      </c>
      <c r="N279" s="59">
        <f t="shared" si="1"/>
        <v>7.3310457379587302E-2</v>
      </c>
      <c r="O279" s="59">
        <f t="shared" si="1"/>
        <v>6.8583290086523085E-2</v>
      </c>
      <c r="P279" s="59">
        <f t="shared" si="1"/>
        <v>-1.7643487240305622E-2</v>
      </c>
      <c r="Q279" s="68"/>
      <c r="R279" s="62"/>
      <c r="S279" s="115"/>
      <c r="T279" s="68"/>
      <c r="U279" s="57">
        <f t="shared" si="6"/>
        <v>811921</v>
      </c>
      <c r="V279" s="57">
        <f t="shared" si="6"/>
        <v>815512</v>
      </c>
      <c r="W279" s="68"/>
      <c r="X279" s="57">
        <f t="shared" si="6"/>
        <v>242825.73197852011</v>
      </c>
      <c r="Y279" s="57">
        <f t="shared" si="6"/>
        <v>243017.26901716247</v>
      </c>
      <c r="Z279" s="57">
        <f t="shared" si="6"/>
        <v>261095.63754960595</v>
      </c>
      <c r="AA279" s="57">
        <f t="shared" si="6"/>
        <v>734198.15987085889</v>
      </c>
    </row>
    <row r="280" spans="1:27" x14ac:dyDescent="0.2">
      <c r="A280" s="78" t="s">
        <v>355</v>
      </c>
      <c r="B280" s="79" t="s">
        <v>356</v>
      </c>
      <c r="D280" s="57">
        <f t="shared" si="1"/>
        <v>849454</v>
      </c>
      <c r="E280" s="58">
        <f t="shared" si="1"/>
        <v>0</v>
      </c>
      <c r="F280" s="58">
        <f t="shared" si="1"/>
        <v>849454</v>
      </c>
      <c r="G280" s="59">
        <f t="shared" si="1"/>
        <v>2.4335954709564733E-2</v>
      </c>
      <c r="H280" s="68"/>
      <c r="I280" s="59">
        <f t="shared" si="1"/>
        <v>3.4578161847065525E-2</v>
      </c>
      <c r="J280" s="57">
        <f t="shared" si="1"/>
        <v>917359</v>
      </c>
      <c r="K280" s="59">
        <f t="shared" si="1"/>
        <v>7.9939584721479884E-2</v>
      </c>
      <c r="L280" s="59">
        <f t="shared" si="1"/>
        <v>6.8587341488538955E-2</v>
      </c>
      <c r="M280" s="57">
        <f t="shared" si="1"/>
        <v>917359</v>
      </c>
      <c r="N280" s="59">
        <f t="shared" si="1"/>
        <v>7.9939584721479884E-2</v>
      </c>
      <c r="O280" s="59">
        <f t="shared" si="1"/>
        <v>6.8587341488538955E-2</v>
      </c>
      <c r="P280" s="59">
        <f t="shared" si="1"/>
        <v>2.8989285500555573E-2</v>
      </c>
      <c r="Q280" s="68"/>
      <c r="R280" s="62"/>
      <c r="S280" s="115"/>
      <c r="T280" s="68"/>
      <c r="U280" s="57">
        <f t="shared" si="6"/>
        <v>2262663</v>
      </c>
      <c r="V280" s="57">
        <f t="shared" si="6"/>
        <v>2286701</v>
      </c>
      <c r="W280" s="68"/>
      <c r="X280" s="57">
        <f t="shared" si="6"/>
        <v>829272.85339783877</v>
      </c>
      <c r="Y280" s="57">
        <f t="shared" si="6"/>
        <v>829785.79113788716</v>
      </c>
      <c r="Z280" s="57">
        <f t="shared" si="6"/>
        <v>891514.62792321248</v>
      </c>
      <c r="AA280" s="57">
        <f t="shared" si="6"/>
        <v>2506929.6655514487</v>
      </c>
    </row>
    <row r="281" spans="1:27" x14ac:dyDescent="0.2">
      <c r="A281" s="78" t="s">
        <v>429</v>
      </c>
      <c r="B281" s="79" t="s">
        <v>430</v>
      </c>
      <c r="D281" s="57">
        <f t="shared" si="1"/>
        <v>229729</v>
      </c>
      <c r="E281" s="58">
        <f t="shared" si="1"/>
        <v>0</v>
      </c>
      <c r="F281" s="58">
        <f t="shared" si="1"/>
        <v>229729</v>
      </c>
      <c r="G281" s="59">
        <f t="shared" si="1"/>
        <v>-2.2907454037657926E-2</v>
      </c>
      <c r="H281" s="68"/>
      <c r="I281" s="59">
        <f t="shared" si="1"/>
        <v>-1.7586684572280964E-2</v>
      </c>
      <c r="J281" s="57">
        <f t="shared" si="1"/>
        <v>246426</v>
      </c>
      <c r="K281" s="59">
        <f t="shared" si="1"/>
        <v>7.2681289693508511E-2</v>
      </c>
      <c r="L281" s="59">
        <f t="shared" si="1"/>
        <v>6.8599648022277471E-2</v>
      </c>
      <c r="M281" s="57">
        <f t="shared" si="1"/>
        <v>246426</v>
      </c>
      <c r="N281" s="59">
        <f t="shared" si="1"/>
        <v>7.2681289693508511E-2</v>
      </c>
      <c r="O281" s="59">
        <f t="shared" si="1"/>
        <v>6.8599648022277471E-2</v>
      </c>
      <c r="P281" s="59">
        <f t="shared" si="1"/>
        <v>-2.2882509147786667E-2</v>
      </c>
      <c r="Q281" s="68"/>
      <c r="R281" s="62"/>
      <c r="S281" s="115"/>
      <c r="T281" s="68"/>
      <c r="U281" s="57">
        <f t="shared" si="6"/>
        <v>794277</v>
      </c>
      <c r="V281" s="57">
        <f t="shared" si="6"/>
        <v>797311</v>
      </c>
      <c r="W281" s="68"/>
      <c r="X281" s="57">
        <f t="shared" si="6"/>
        <v>235114.88338470442</v>
      </c>
      <c r="Y281" s="57">
        <f t="shared" si="6"/>
        <v>234734.68166055862</v>
      </c>
      <c r="Z281" s="57">
        <f t="shared" si="6"/>
        <v>252196.89782144257</v>
      </c>
      <c r="AA281" s="57">
        <f t="shared" si="6"/>
        <v>709174.99826270703</v>
      </c>
    </row>
    <row r="282" spans="1:27" x14ac:dyDescent="0.2">
      <c r="A282" s="78" t="s">
        <v>497</v>
      </c>
      <c r="B282" s="79" t="s">
        <v>498</v>
      </c>
      <c r="D282" s="57">
        <f t="shared" si="1"/>
        <v>196090</v>
      </c>
      <c r="E282" s="58">
        <f t="shared" si="1"/>
        <v>0</v>
      </c>
      <c r="F282" s="58">
        <f t="shared" si="1"/>
        <v>196090</v>
      </c>
      <c r="G282" s="59">
        <f t="shared" si="1"/>
        <v>-1.5882314035179812E-2</v>
      </c>
      <c r="H282" s="68"/>
      <c r="I282" s="59">
        <f t="shared" si="1"/>
        <v>-1.1727280019148689E-2</v>
      </c>
      <c r="J282" s="57">
        <f t="shared" si="1"/>
        <v>210952</v>
      </c>
      <c r="K282" s="59">
        <f t="shared" si="1"/>
        <v>7.5791728288030935E-2</v>
      </c>
      <c r="L282" s="59">
        <f t="shared" si="1"/>
        <v>6.8584692466398423E-2</v>
      </c>
      <c r="M282" s="57">
        <f t="shared" si="1"/>
        <v>210952</v>
      </c>
      <c r="N282" s="59">
        <f t="shared" si="1"/>
        <v>7.5791728288030935E-2</v>
      </c>
      <c r="O282" s="59">
        <f t="shared" si="1"/>
        <v>6.8584692466398423E-2</v>
      </c>
      <c r="P282" s="59">
        <f t="shared" si="1"/>
        <v>-1.7068447247034935E-2</v>
      </c>
      <c r="Q282" s="68"/>
      <c r="R282" s="62"/>
      <c r="S282" s="115"/>
      <c r="T282" s="68"/>
      <c r="U282" s="57">
        <f t="shared" si="6"/>
        <v>660995</v>
      </c>
      <c r="V282" s="57">
        <f t="shared" si="6"/>
        <v>665453</v>
      </c>
      <c r="W282" s="68"/>
      <c r="X282" s="57">
        <f t="shared" si="6"/>
        <v>199254.62451958185</v>
      </c>
      <c r="Y282" s="57">
        <f t="shared" si="6"/>
        <v>199755.1069064631</v>
      </c>
      <c r="Z282" s="57">
        <f t="shared" si="6"/>
        <v>214615.14732045381</v>
      </c>
      <c r="AA282" s="57">
        <f t="shared" si="6"/>
        <v>603495.51498405822</v>
      </c>
    </row>
    <row r="283" spans="1:27" x14ac:dyDescent="0.2">
      <c r="A283" s="78" t="s">
        <v>131</v>
      </c>
      <c r="B283" s="79" t="s">
        <v>132</v>
      </c>
      <c r="D283" s="57">
        <f t="shared" si="1"/>
        <v>1181185</v>
      </c>
      <c r="E283" s="58">
        <f t="shared" si="1"/>
        <v>0</v>
      </c>
      <c r="F283" s="58">
        <f t="shared" si="1"/>
        <v>1181185</v>
      </c>
      <c r="G283" s="59">
        <f t="shared" si="1"/>
        <v>5.7115205353056142E-2</v>
      </c>
      <c r="H283" s="68"/>
      <c r="I283" s="59">
        <f t="shared" si="1"/>
        <v>6.2478724502893712E-2</v>
      </c>
      <c r="J283" s="57">
        <f t="shared" si="1"/>
        <v>1268461</v>
      </c>
      <c r="K283" s="59">
        <f t="shared" si="1"/>
        <v>7.3888510267231533E-2</v>
      </c>
      <c r="L283" s="59">
        <f t="shared" si="1"/>
        <v>6.8734478313992042E-2</v>
      </c>
      <c r="M283" s="57">
        <f t="shared" si="1"/>
        <v>1268461</v>
      </c>
      <c r="N283" s="59">
        <f t="shared" si="1"/>
        <v>7.3888510267231533E-2</v>
      </c>
      <c r="O283" s="59">
        <f t="shared" si="1"/>
        <v>6.8734478313992042E-2</v>
      </c>
      <c r="P283" s="59">
        <f t="shared" si="1"/>
        <v>5.6884632432656845E-2</v>
      </c>
      <c r="Q283" s="68"/>
      <c r="R283" s="62"/>
      <c r="S283" s="115"/>
      <c r="T283" s="68"/>
      <c r="U283" s="57">
        <f t="shared" si="6"/>
        <v>3097770</v>
      </c>
      <c r="V283" s="57">
        <f t="shared" si="6"/>
        <v>3112710</v>
      </c>
      <c r="W283" s="68"/>
      <c r="X283" s="57">
        <f t="shared" si="6"/>
        <v>1117366.3892248215</v>
      </c>
      <c r="Y283" s="57">
        <f t="shared" si="6"/>
        <v>1117087.1505735652</v>
      </c>
      <c r="Z283" s="57">
        <f t="shared" si="6"/>
        <v>1200188.7065765662</v>
      </c>
      <c r="AA283" s="57">
        <f t="shared" si="6"/>
        <v>3374917.8965078839</v>
      </c>
    </row>
    <row r="284" spans="1:27" x14ac:dyDescent="0.2">
      <c r="A284" s="78" t="s">
        <v>453</v>
      </c>
      <c r="B284" s="79" t="s">
        <v>454</v>
      </c>
      <c r="D284" s="57">
        <f t="shared" si="1"/>
        <v>614250</v>
      </c>
      <c r="E284" s="58">
        <f t="shared" si="1"/>
        <v>0</v>
      </c>
      <c r="F284" s="58">
        <f t="shared" si="1"/>
        <v>614250</v>
      </c>
      <c r="G284" s="59">
        <f t="shared" si="1"/>
        <v>5.9981493582173195E-2</v>
      </c>
      <c r="H284" s="68"/>
      <c r="I284" s="59">
        <f t="shared" si="1"/>
        <v>6.4920304287865882E-2</v>
      </c>
      <c r="J284" s="57">
        <f t="shared" si="1"/>
        <v>659487</v>
      </c>
      <c r="K284" s="59">
        <f t="shared" si="1"/>
        <v>7.3645909645909668E-2</v>
      </c>
      <c r="L284" s="59">
        <f t="shared" si="1"/>
        <v>6.860083961579333E-2</v>
      </c>
      <c r="M284" s="57">
        <f t="shared" si="1"/>
        <v>659487</v>
      </c>
      <c r="N284" s="59">
        <f t="shared" si="1"/>
        <v>7.3645909645909668E-2</v>
      </c>
      <c r="O284" s="59">
        <f t="shared" si="1"/>
        <v>6.860083961579333E-2</v>
      </c>
      <c r="P284" s="59">
        <f t="shared" si="1"/>
        <v>5.9180896329996235E-2</v>
      </c>
      <c r="Q284" s="68"/>
      <c r="R284" s="62"/>
      <c r="S284" s="115"/>
      <c r="T284" s="68"/>
      <c r="U284" s="57">
        <f t="shared" si="6"/>
        <v>1899249</v>
      </c>
      <c r="V284" s="57">
        <f t="shared" si="6"/>
        <v>1908216</v>
      </c>
      <c r="W284" s="68"/>
      <c r="X284" s="57">
        <f t="shared" si="6"/>
        <v>579491.24934640317</v>
      </c>
      <c r="Y284" s="57">
        <f t="shared" si="6"/>
        <v>579526.92785610014</v>
      </c>
      <c r="Z284" s="57">
        <f t="shared" si="6"/>
        <v>622638.68455812067</v>
      </c>
      <c r="AA284" s="57">
        <f t="shared" si="6"/>
        <v>1750853.3683567636</v>
      </c>
    </row>
    <row r="285" spans="1:27" x14ac:dyDescent="0.2">
      <c r="A285" s="78" t="s">
        <v>109</v>
      </c>
      <c r="B285" s="79" t="s">
        <v>110</v>
      </c>
      <c r="D285" s="57">
        <f t="shared" si="1"/>
        <v>596188</v>
      </c>
      <c r="E285" s="58">
        <f t="shared" si="1"/>
        <v>0</v>
      </c>
      <c r="F285" s="58">
        <f t="shared" si="1"/>
        <v>596188</v>
      </c>
      <c r="G285" s="59">
        <f t="shared" si="1"/>
        <v>-4.8708690204160798E-2</v>
      </c>
      <c r="H285" s="68"/>
      <c r="I285" s="59">
        <f t="shared" si="1"/>
        <v>-4.6520966580356649E-2</v>
      </c>
      <c r="J285" s="57">
        <f t="shared" si="1"/>
        <v>637911</v>
      </c>
      <c r="K285" s="59">
        <f t="shared" si="1"/>
        <v>6.9982958395673922E-2</v>
      </c>
      <c r="L285" s="59">
        <f t="shared" si="1"/>
        <v>6.8441832297124972E-2</v>
      </c>
      <c r="M285" s="57">
        <f t="shared" si="1"/>
        <v>637911</v>
      </c>
      <c r="N285" s="59">
        <f t="shared" si="1"/>
        <v>6.9982958395673922E-2</v>
      </c>
      <c r="O285" s="59">
        <f t="shared" si="1"/>
        <v>6.8441832297124972E-2</v>
      </c>
      <c r="P285" s="59">
        <f t="shared" si="1"/>
        <v>-5.1800872314455626E-2</v>
      </c>
      <c r="Q285" s="68"/>
      <c r="R285" s="62"/>
      <c r="S285" s="115"/>
      <c r="T285" s="68"/>
      <c r="U285" s="57">
        <f t="shared" si="6"/>
        <v>1769180</v>
      </c>
      <c r="V285" s="57">
        <f t="shared" si="6"/>
        <v>1771732</v>
      </c>
      <c r="W285" s="68"/>
      <c r="X285" s="57">
        <f t="shared" si="6"/>
        <v>626714.43947905977</v>
      </c>
      <c r="Y285" s="57">
        <f t="shared" si="6"/>
        <v>626178.36760865233</v>
      </c>
      <c r="Z285" s="57">
        <f t="shared" si="6"/>
        <v>672760.58517062187</v>
      </c>
      <c r="AA285" s="57">
        <f t="shared" si="6"/>
        <v>1891795.6205686063</v>
      </c>
    </row>
    <row r="286" spans="1:27" x14ac:dyDescent="0.2">
      <c r="A286" s="78" t="s">
        <v>247</v>
      </c>
      <c r="B286" s="79" t="s">
        <v>248</v>
      </c>
      <c r="D286" s="57">
        <f t="shared" si="1"/>
        <v>243336</v>
      </c>
      <c r="E286" s="58">
        <f t="shared" si="1"/>
        <v>0</v>
      </c>
      <c r="F286" s="58">
        <f t="shared" si="1"/>
        <v>243336</v>
      </c>
      <c r="G286" s="59">
        <f t="shared" si="1"/>
        <v>-2.4507233904631165E-2</v>
      </c>
      <c r="H286" s="68"/>
      <c r="I286" s="59">
        <f t="shared" si="1"/>
        <v>-2.1408600920688414E-2</v>
      </c>
      <c r="J286" s="57">
        <f t="shared" si="1"/>
        <v>261212</v>
      </c>
      <c r="K286" s="59">
        <f t="shared" si="1"/>
        <v>7.3462208633330084E-2</v>
      </c>
      <c r="L286" s="59">
        <f t="shared" si="1"/>
        <v>6.8596186094333156E-2</v>
      </c>
      <c r="M286" s="57">
        <f t="shared" si="1"/>
        <v>261212</v>
      </c>
      <c r="N286" s="59">
        <f t="shared" si="1"/>
        <v>7.3462208633330084E-2</v>
      </c>
      <c r="O286" s="59">
        <f t="shared" si="1"/>
        <v>6.8596186094333156E-2</v>
      </c>
      <c r="P286" s="59">
        <f t="shared" si="1"/>
        <v>-2.668697620685867E-2</v>
      </c>
      <c r="Q286" s="68"/>
      <c r="R286" s="62"/>
      <c r="S286" s="115"/>
      <c r="T286" s="68"/>
      <c r="U286" s="57">
        <f t="shared" si="6"/>
        <v>804710</v>
      </c>
      <c r="V286" s="57">
        <f t="shared" si="6"/>
        <v>808374</v>
      </c>
      <c r="W286" s="68"/>
      <c r="X286" s="57">
        <f t="shared" si="6"/>
        <v>249449.31265252491</v>
      </c>
      <c r="Y286" s="57">
        <f t="shared" si="6"/>
        <v>249791.76127377039</v>
      </c>
      <c r="Z286" s="57">
        <f t="shared" si="6"/>
        <v>268374.09303537227</v>
      </c>
      <c r="AA286" s="57">
        <f t="shared" si="6"/>
        <v>754665.09939732379</v>
      </c>
    </row>
    <row r="287" spans="1:27" x14ac:dyDescent="0.2">
      <c r="A287" s="78" t="s">
        <v>295</v>
      </c>
      <c r="B287" s="79" t="s">
        <v>296</v>
      </c>
      <c r="D287" s="57">
        <f t="shared" si="1"/>
        <v>511996</v>
      </c>
      <c r="E287" s="58">
        <f t="shared" si="1"/>
        <v>0</v>
      </c>
      <c r="F287" s="58">
        <f t="shared" si="1"/>
        <v>511996</v>
      </c>
      <c r="G287" s="59">
        <f t="shared" si="1"/>
        <v>2.5806523847638374E-2</v>
      </c>
      <c r="H287" s="68"/>
      <c r="I287" s="59">
        <f t="shared" si="1"/>
        <v>3.5921192401613844E-2</v>
      </c>
      <c r="J287" s="57">
        <f t="shared" si="1"/>
        <v>551258</v>
      </c>
      <c r="K287" s="59">
        <f t="shared" si="1"/>
        <v>7.6684192845256627E-2</v>
      </c>
      <c r="L287" s="59">
        <f t="shared" si="1"/>
        <v>6.8578126877425483E-2</v>
      </c>
      <c r="M287" s="57">
        <f t="shared" si="1"/>
        <v>551258</v>
      </c>
      <c r="N287" s="59">
        <f t="shared" si="1"/>
        <v>7.6684192845256627E-2</v>
      </c>
      <c r="O287" s="59">
        <f t="shared" si="1"/>
        <v>6.8578126877425483E-2</v>
      </c>
      <c r="P287" s="59">
        <f t="shared" si="1"/>
        <v>3.0316176224620905E-2</v>
      </c>
      <c r="Q287" s="68"/>
      <c r="R287" s="62"/>
      <c r="S287" s="115"/>
      <c r="T287" s="68"/>
      <c r="U287" s="57">
        <f t="shared" si="6"/>
        <v>1595781</v>
      </c>
      <c r="V287" s="57">
        <f t="shared" si="6"/>
        <v>1607886</v>
      </c>
      <c r="W287" s="68"/>
      <c r="X287" s="57">
        <f t="shared" si="6"/>
        <v>499115.56233780208</v>
      </c>
      <c r="Y287" s="57">
        <f t="shared" si="6"/>
        <v>497991.47376004519</v>
      </c>
      <c r="Z287" s="57">
        <f t="shared" si="6"/>
        <v>535037.70271759701</v>
      </c>
      <c r="AA287" s="57">
        <f t="shared" si="6"/>
        <v>1504520.3377714735</v>
      </c>
    </row>
    <row r="288" spans="1:27" x14ac:dyDescent="0.2">
      <c r="A288" s="78" t="s">
        <v>77</v>
      </c>
      <c r="B288" s="79" t="s">
        <v>78</v>
      </c>
      <c r="D288" s="57">
        <f t="shared" si="1"/>
        <v>444561</v>
      </c>
      <c r="E288" s="58">
        <f t="shared" si="1"/>
        <v>0</v>
      </c>
      <c r="F288" s="58">
        <f t="shared" si="1"/>
        <v>444561</v>
      </c>
      <c r="G288" s="59">
        <f t="shared" si="1"/>
        <v>-5.7772404102107489E-2</v>
      </c>
      <c r="H288" s="68"/>
      <c r="I288" s="59">
        <f t="shared" si="1"/>
        <v>-5.6140824102837605E-2</v>
      </c>
      <c r="J288" s="57">
        <f t="shared" si="1"/>
        <v>475964</v>
      </c>
      <c r="K288" s="59">
        <f t="shared" si="1"/>
        <v>7.0638225125460918E-2</v>
      </c>
      <c r="L288" s="59">
        <f t="shared" si="1"/>
        <v>6.8476610404516025E-2</v>
      </c>
      <c r="M288" s="57">
        <f t="shared" si="1"/>
        <v>475964</v>
      </c>
      <c r="N288" s="59">
        <f t="shared" si="1"/>
        <v>7.0638225125460918E-2</v>
      </c>
      <c r="O288" s="59">
        <f t="shared" si="1"/>
        <v>6.8476610404516025E-2</v>
      </c>
      <c r="P288" s="59">
        <f t="shared" si="1"/>
        <v>-6.1336906943290304E-2</v>
      </c>
      <c r="Q288" s="68"/>
      <c r="R288" s="62"/>
      <c r="S288" s="115"/>
      <c r="T288" s="68"/>
      <c r="U288" s="57">
        <f t="shared" si="6"/>
        <v>1437655</v>
      </c>
      <c r="V288" s="57">
        <f t="shared" si="6"/>
        <v>1440563</v>
      </c>
      <c r="W288" s="68"/>
      <c r="X288" s="57">
        <f t="shared" si="6"/>
        <v>471819.12516195956</v>
      </c>
      <c r="Y288" s="57">
        <f t="shared" si="6"/>
        <v>471956.40439208451</v>
      </c>
      <c r="Z288" s="57">
        <f t="shared" si="6"/>
        <v>507065.85091147764</v>
      </c>
      <c r="AA288" s="57">
        <f t="shared" si="6"/>
        <v>1425863.7875626199</v>
      </c>
    </row>
    <row r="289" spans="1:27" x14ac:dyDescent="0.2">
      <c r="A289" s="78" t="s">
        <v>183</v>
      </c>
      <c r="B289" s="79" t="s">
        <v>184</v>
      </c>
      <c r="D289" s="57">
        <f t="shared" si="1"/>
        <v>302278</v>
      </c>
      <c r="E289" s="58">
        <f t="shared" si="1"/>
        <v>0</v>
      </c>
      <c r="F289" s="58">
        <f t="shared" si="1"/>
        <v>302278</v>
      </c>
      <c r="G289" s="59">
        <f t="shared" si="1"/>
        <v>-3.2788968307587263E-2</v>
      </c>
      <c r="H289" s="68"/>
      <c r="I289" s="59">
        <f t="shared" si="1"/>
        <v>-3.0319055797673244E-2</v>
      </c>
      <c r="J289" s="57">
        <f t="shared" si="1"/>
        <v>324260</v>
      </c>
      <c r="K289" s="59">
        <f t="shared" si="1"/>
        <v>7.272113749594733E-2</v>
      </c>
      <c r="L289" s="59">
        <f t="shared" si="1"/>
        <v>6.8583452545264434E-2</v>
      </c>
      <c r="M289" s="57">
        <f t="shared" si="1"/>
        <v>324260</v>
      </c>
      <c r="N289" s="59">
        <f t="shared" si="1"/>
        <v>7.272113749594733E-2</v>
      </c>
      <c r="O289" s="59">
        <f t="shared" si="1"/>
        <v>6.8583452545264434E-2</v>
      </c>
      <c r="P289" s="59">
        <f t="shared" si="1"/>
        <v>-3.5560861961519863E-2</v>
      </c>
      <c r="Q289" s="68"/>
      <c r="R289" s="62"/>
      <c r="S289" s="115"/>
      <c r="T289" s="68"/>
      <c r="U289" s="57">
        <f t="shared" si="6"/>
        <v>1062176</v>
      </c>
      <c r="V289" s="57">
        <f t="shared" si="6"/>
        <v>1066289</v>
      </c>
      <c r="W289" s="68"/>
      <c r="X289" s="57">
        <f t="shared" si="6"/>
        <v>312525.38494218583</v>
      </c>
      <c r="Y289" s="57">
        <f t="shared" si="6"/>
        <v>312936.39310344344</v>
      </c>
      <c r="Z289" s="57">
        <f t="shared" si="6"/>
        <v>336216.13558683923</v>
      </c>
      <c r="AA289" s="57">
        <f t="shared" si="6"/>
        <v>945436.20254800026</v>
      </c>
    </row>
    <row r="290" spans="1:27" x14ac:dyDescent="0.2">
      <c r="A290" s="78" t="s">
        <v>403</v>
      </c>
      <c r="B290" s="79" t="s">
        <v>404</v>
      </c>
      <c r="D290" s="57">
        <f t="shared" si="1"/>
        <v>641856</v>
      </c>
      <c r="E290" s="58">
        <f t="shared" si="1"/>
        <v>0</v>
      </c>
      <c r="F290" s="58">
        <f t="shared" si="1"/>
        <v>641856</v>
      </c>
      <c r="G290" s="59">
        <f t="shared" si="1"/>
        <v>-4.1674623646502318E-2</v>
      </c>
      <c r="H290" s="68"/>
      <c r="I290" s="59">
        <f t="shared" si="1"/>
        <v>-3.2926356381658639E-2</v>
      </c>
      <c r="J290" s="57">
        <f t="shared" si="1"/>
        <v>691267</v>
      </c>
      <c r="K290" s="59">
        <f t="shared" ref="K290:AA305" si="7">INDEX(K$8:K$248,MATCH($A290,$A$8:$A$248,0))</f>
        <v>7.6981441320171484E-2</v>
      </c>
      <c r="L290" s="59">
        <f t="shared" si="7"/>
        <v>6.8579513724533303E-2</v>
      </c>
      <c r="M290" s="57">
        <f t="shared" si="7"/>
        <v>691267</v>
      </c>
      <c r="N290" s="59">
        <f t="shared" si="7"/>
        <v>7.6981441320171484E-2</v>
      </c>
      <c r="O290" s="59">
        <f t="shared" si="7"/>
        <v>6.8579513724533303E-2</v>
      </c>
      <c r="P290" s="59">
        <f t="shared" si="7"/>
        <v>-3.8157613639692722E-2</v>
      </c>
      <c r="Q290" s="68"/>
      <c r="R290" s="62"/>
      <c r="S290" s="115"/>
      <c r="T290" s="68"/>
      <c r="U290" s="57">
        <f t="shared" si="7"/>
        <v>1932392</v>
      </c>
      <c r="V290" s="57">
        <f t="shared" si="7"/>
        <v>1947585</v>
      </c>
      <c r="W290" s="68"/>
      <c r="X290" s="57">
        <f t="shared" si="7"/>
        <v>669768.34365204</v>
      </c>
      <c r="Y290" s="57">
        <f t="shared" si="7"/>
        <v>668928.09034436685</v>
      </c>
      <c r="Z290" s="57">
        <f t="shared" si="7"/>
        <v>718690.51499779779</v>
      </c>
      <c r="AA290" s="57">
        <f t="shared" si="7"/>
        <v>2020950.0954521764</v>
      </c>
    </row>
    <row r="291" spans="1:27" x14ac:dyDescent="0.2">
      <c r="A291" s="78" t="s">
        <v>215</v>
      </c>
      <c r="B291" s="79" t="s">
        <v>216</v>
      </c>
      <c r="D291" s="57">
        <f t="shared" ref="D291:P309" si="8">INDEX(D$8:D$248,MATCH($A291,$A$8:$A$248,0))</f>
        <v>342050</v>
      </c>
      <c r="E291" s="58">
        <f t="shared" si="8"/>
        <v>0</v>
      </c>
      <c r="F291" s="58">
        <f t="shared" si="8"/>
        <v>342050</v>
      </c>
      <c r="G291" s="59">
        <f t="shared" si="8"/>
        <v>-4.9636455672311119E-2</v>
      </c>
      <c r="H291" s="68"/>
      <c r="I291" s="59">
        <f t="shared" si="8"/>
        <v>-4.4811408986897616E-2</v>
      </c>
      <c r="J291" s="57">
        <f t="shared" si="8"/>
        <v>367961</v>
      </c>
      <c r="K291" s="59">
        <f t="shared" si="8"/>
        <v>7.575208302879699E-2</v>
      </c>
      <c r="L291" s="59">
        <f t="shared" si="8"/>
        <v>6.8560262054651266E-2</v>
      </c>
      <c r="M291" s="57">
        <f t="shared" si="8"/>
        <v>367961</v>
      </c>
      <c r="N291" s="59">
        <f t="shared" si="8"/>
        <v>7.575208302879699E-2</v>
      </c>
      <c r="O291" s="59">
        <f t="shared" si="8"/>
        <v>6.8560262054651266E-2</v>
      </c>
      <c r="P291" s="59">
        <f t="shared" si="8"/>
        <v>-4.9995491336504605E-2</v>
      </c>
      <c r="Q291" s="68"/>
      <c r="R291" s="62"/>
      <c r="S291" s="115"/>
      <c r="T291" s="68"/>
      <c r="U291" s="57">
        <f t="shared" si="7"/>
        <v>1155339</v>
      </c>
      <c r="V291" s="57">
        <f t="shared" si="7"/>
        <v>1163115</v>
      </c>
      <c r="W291" s="68"/>
      <c r="X291" s="57">
        <f t="shared" si="7"/>
        <v>359914.89997859165</v>
      </c>
      <c r="Y291" s="57">
        <f t="shared" si="7"/>
        <v>360506.95235865301</v>
      </c>
      <c r="Z291" s="57">
        <f t="shared" si="7"/>
        <v>387325.53018896969</v>
      </c>
      <c r="AA291" s="57">
        <f t="shared" si="7"/>
        <v>1089155.2773711807</v>
      </c>
    </row>
    <row r="292" spans="1:27" x14ac:dyDescent="0.2">
      <c r="A292" s="78" t="s">
        <v>193</v>
      </c>
      <c r="B292" s="79" t="s">
        <v>194</v>
      </c>
      <c r="D292" s="57">
        <f t="shared" si="8"/>
        <v>233232</v>
      </c>
      <c r="E292" s="58">
        <f t="shared" si="8"/>
        <v>0</v>
      </c>
      <c r="F292" s="58">
        <f t="shared" si="8"/>
        <v>233232</v>
      </c>
      <c r="G292" s="59">
        <f t="shared" si="8"/>
        <v>-7.1414215475049336E-2</v>
      </c>
      <c r="H292" s="68"/>
      <c r="I292" s="59">
        <f t="shared" si="8"/>
        <v>-6.7580086703018627E-2</v>
      </c>
      <c r="J292" s="57">
        <f t="shared" si="8"/>
        <v>250498</v>
      </c>
      <c r="K292" s="59">
        <f t="shared" si="8"/>
        <v>7.4029292721410345E-2</v>
      </c>
      <c r="L292" s="59">
        <f t="shared" si="8"/>
        <v>6.8503847288205799E-2</v>
      </c>
      <c r="M292" s="57">
        <f t="shared" si="8"/>
        <v>250498</v>
      </c>
      <c r="N292" s="59">
        <f t="shared" si="8"/>
        <v>7.4029292721410345E-2</v>
      </c>
      <c r="O292" s="59">
        <f t="shared" si="8"/>
        <v>6.8503847288205799E-2</v>
      </c>
      <c r="P292" s="59">
        <f t="shared" si="8"/>
        <v>-7.2689556960815915E-2</v>
      </c>
      <c r="Q292" s="68"/>
      <c r="R292" s="62"/>
      <c r="S292" s="115"/>
      <c r="T292" s="68"/>
      <c r="U292" s="57">
        <f t="shared" si="7"/>
        <v>801751</v>
      </c>
      <c r="V292" s="57">
        <f t="shared" si="7"/>
        <v>805897</v>
      </c>
      <c r="W292" s="68"/>
      <c r="X292" s="57">
        <f t="shared" si="7"/>
        <v>251169.03993885464</v>
      </c>
      <c r="Y292" s="57">
        <f t="shared" si="7"/>
        <v>251429.73204710378</v>
      </c>
      <c r="Z292" s="57">
        <f t="shared" si="7"/>
        <v>270133.91457019863</v>
      </c>
      <c r="AA292" s="57">
        <f t="shared" si="7"/>
        <v>759613.69886339165</v>
      </c>
    </row>
    <row r="293" spans="1:27" x14ac:dyDescent="0.2">
      <c r="A293" s="78" t="s">
        <v>307</v>
      </c>
      <c r="B293" s="79" t="s">
        <v>308</v>
      </c>
      <c r="D293" s="57">
        <f t="shared" si="8"/>
        <v>385779</v>
      </c>
      <c r="E293" s="58">
        <f t="shared" si="8"/>
        <v>0</v>
      </c>
      <c r="F293" s="58">
        <f t="shared" si="8"/>
        <v>385779</v>
      </c>
      <c r="G293" s="59">
        <f t="shared" si="8"/>
        <v>-6.280564328258742E-3</v>
      </c>
      <c r="H293" s="68"/>
      <c r="I293" s="59">
        <f t="shared" si="8"/>
        <v>2.2785666030977758E-3</v>
      </c>
      <c r="J293" s="57">
        <f t="shared" si="8"/>
        <v>415147</v>
      </c>
      <c r="K293" s="59">
        <f t="shared" si="8"/>
        <v>7.612648692645263E-2</v>
      </c>
      <c r="L293" s="59">
        <f t="shared" si="8"/>
        <v>6.8620898378736417E-2</v>
      </c>
      <c r="M293" s="57">
        <f t="shared" si="8"/>
        <v>415147</v>
      </c>
      <c r="N293" s="59">
        <f t="shared" si="8"/>
        <v>7.612648692645263E-2</v>
      </c>
      <c r="O293" s="59">
        <f t="shared" si="8"/>
        <v>6.8620898378736417E-2</v>
      </c>
      <c r="P293" s="59">
        <f t="shared" si="8"/>
        <v>-3.1045201077734008E-3</v>
      </c>
      <c r="Q293" s="68"/>
      <c r="R293" s="62"/>
      <c r="S293" s="115"/>
      <c r="T293" s="68"/>
      <c r="U293" s="57">
        <f t="shared" si="7"/>
        <v>1247316</v>
      </c>
      <c r="V293" s="57">
        <f t="shared" si="7"/>
        <v>1256076</v>
      </c>
      <c r="W293" s="68"/>
      <c r="X293" s="57">
        <f t="shared" si="7"/>
        <v>388217.22324392141</v>
      </c>
      <c r="Y293" s="57">
        <f t="shared" si="7"/>
        <v>387605.38094126922</v>
      </c>
      <c r="Z293" s="57">
        <f t="shared" si="7"/>
        <v>416439.84587519761</v>
      </c>
      <c r="AA293" s="57">
        <f t="shared" si="7"/>
        <v>1171024.4238775698</v>
      </c>
    </row>
    <row r="294" spans="1:27" x14ac:dyDescent="0.2">
      <c r="A294" s="78" t="s">
        <v>271</v>
      </c>
      <c r="B294" s="79" t="s">
        <v>272</v>
      </c>
      <c r="D294" s="57">
        <f t="shared" si="8"/>
        <v>312645</v>
      </c>
      <c r="E294" s="58">
        <f t="shared" si="8"/>
        <v>0</v>
      </c>
      <c r="F294" s="58">
        <f t="shared" si="8"/>
        <v>312645</v>
      </c>
      <c r="G294" s="59">
        <f t="shared" si="8"/>
        <v>-5.8543992812688295E-2</v>
      </c>
      <c r="H294" s="68"/>
      <c r="I294" s="59">
        <f t="shared" si="8"/>
        <v>-5.4906367517764343E-2</v>
      </c>
      <c r="J294" s="57">
        <f t="shared" si="8"/>
        <v>335799</v>
      </c>
      <c r="K294" s="59">
        <f t="shared" si="8"/>
        <v>7.4058436885285239E-2</v>
      </c>
      <c r="L294" s="59">
        <f t="shared" si="8"/>
        <v>6.857428239721064E-2</v>
      </c>
      <c r="M294" s="57">
        <f t="shared" si="8"/>
        <v>335799</v>
      </c>
      <c r="N294" s="59">
        <f t="shared" si="8"/>
        <v>7.4058436885285239E-2</v>
      </c>
      <c r="O294" s="59">
        <f t="shared" si="8"/>
        <v>6.857428239721064E-2</v>
      </c>
      <c r="P294" s="59">
        <f t="shared" si="8"/>
        <v>-6.0023328569132728E-2</v>
      </c>
      <c r="Q294" s="68"/>
      <c r="R294" s="62"/>
      <c r="S294" s="115"/>
      <c r="T294" s="68"/>
      <c r="U294" s="57">
        <f t="shared" si="7"/>
        <v>1070273</v>
      </c>
      <c r="V294" s="57">
        <f t="shared" si="7"/>
        <v>1075766</v>
      </c>
      <c r="W294" s="68"/>
      <c r="X294" s="57">
        <f t="shared" si="7"/>
        <v>332086.68021998851</v>
      </c>
      <c r="Y294" s="57">
        <f t="shared" si="7"/>
        <v>332506.27345799364</v>
      </c>
      <c r="Z294" s="57">
        <f t="shared" si="7"/>
        <v>357241.84461815882</v>
      </c>
      <c r="AA294" s="57">
        <f t="shared" si="7"/>
        <v>1004560.2730443603</v>
      </c>
    </row>
    <row r="295" spans="1:27" x14ac:dyDescent="0.2">
      <c r="A295" s="78" t="s">
        <v>339</v>
      </c>
      <c r="B295" s="79" t="s">
        <v>340</v>
      </c>
      <c r="D295" s="57">
        <f t="shared" si="8"/>
        <v>690235</v>
      </c>
      <c r="E295" s="58">
        <f t="shared" si="8"/>
        <v>0</v>
      </c>
      <c r="F295" s="58">
        <f t="shared" si="8"/>
        <v>690235</v>
      </c>
      <c r="G295" s="59">
        <f t="shared" si="8"/>
        <v>3.231490159549355E-2</v>
      </c>
      <c r="H295" s="68"/>
      <c r="I295" s="59">
        <f t="shared" si="8"/>
        <v>4.2206838725563633E-2</v>
      </c>
      <c r="J295" s="57">
        <f t="shared" si="8"/>
        <v>743795</v>
      </c>
      <c r="K295" s="59">
        <f t="shared" si="8"/>
        <v>7.7596760523589881E-2</v>
      </c>
      <c r="L295" s="59">
        <f t="shared" si="8"/>
        <v>6.8587391057290059E-2</v>
      </c>
      <c r="M295" s="57">
        <f t="shared" si="8"/>
        <v>743795</v>
      </c>
      <c r="N295" s="59">
        <f t="shared" si="8"/>
        <v>7.7596760523589881E-2</v>
      </c>
      <c r="O295" s="59">
        <f t="shared" si="8"/>
        <v>6.8587391057290059E-2</v>
      </c>
      <c r="P295" s="59">
        <f t="shared" si="8"/>
        <v>3.6576799722804143E-2</v>
      </c>
      <c r="Q295" s="68"/>
      <c r="R295" s="62"/>
      <c r="S295" s="115"/>
      <c r="T295" s="68"/>
      <c r="U295" s="57">
        <f t="shared" si="7"/>
        <v>1670011</v>
      </c>
      <c r="V295" s="57">
        <f t="shared" si="7"/>
        <v>1684091</v>
      </c>
      <c r="W295" s="68"/>
      <c r="X295" s="57">
        <f t="shared" si="7"/>
        <v>668628.34095798456</v>
      </c>
      <c r="Y295" s="57">
        <f t="shared" si="7"/>
        <v>667865.93211579137</v>
      </c>
      <c r="Z295" s="57">
        <f t="shared" si="7"/>
        <v>717549.34144667489</v>
      </c>
      <c r="AA295" s="57">
        <f t="shared" si="7"/>
        <v>2017741.1275460448</v>
      </c>
    </row>
    <row r="296" spans="1:27" x14ac:dyDescent="0.2">
      <c r="A296" s="78" t="s">
        <v>327</v>
      </c>
      <c r="B296" s="79" t="s">
        <v>328</v>
      </c>
      <c r="D296" s="57">
        <f t="shared" si="8"/>
        <v>861977</v>
      </c>
      <c r="E296" s="58">
        <f t="shared" si="8"/>
        <v>0</v>
      </c>
      <c r="F296" s="58">
        <f t="shared" si="8"/>
        <v>861977</v>
      </c>
      <c r="G296" s="59">
        <f t="shared" si="8"/>
        <v>-3.6415187430668405E-3</v>
      </c>
      <c r="H296" s="68"/>
      <c r="I296" s="59">
        <f t="shared" si="8"/>
        <v>1.8012616879203858E-3</v>
      </c>
      <c r="J296" s="57">
        <f t="shared" si="8"/>
        <v>923823</v>
      </c>
      <c r="K296" s="59">
        <f t="shared" si="8"/>
        <v>7.1749014184833149E-2</v>
      </c>
      <c r="L296" s="59">
        <f t="shared" si="8"/>
        <v>6.8473697275837964E-2</v>
      </c>
      <c r="M296" s="57">
        <f t="shared" si="8"/>
        <v>923823</v>
      </c>
      <c r="N296" s="59">
        <f t="shared" si="8"/>
        <v>7.1749014184833149E-2</v>
      </c>
      <c r="O296" s="59">
        <f t="shared" si="8"/>
        <v>6.8473697275837964E-2</v>
      </c>
      <c r="P296" s="59">
        <f t="shared" si="8"/>
        <v>-3.71651711759724E-3</v>
      </c>
      <c r="Q296" s="68"/>
      <c r="R296" s="62"/>
      <c r="S296" s="115"/>
      <c r="T296" s="68"/>
      <c r="U296" s="57">
        <f t="shared" si="7"/>
        <v>2466605</v>
      </c>
      <c r="V296" s="57">
        <f t="shared" si="7"/>
        <v>2474166</v>
      </c>
      <c r="W296" s="68"/>
      <c r="X296" s="57">
        <f t="shared" si="7"/>
        <v>865127.37756052695</v>
      </c>
      <c r="Y296" s="57">
        <f t="shared" si="7"/>
        <v>863064.71312256751</v>
      </c>
      <c r="Z296" s="57">
        <f t="shared" si="7"/>
        <v>927269.21189864224</v>
      </c>
      <c r="AA296" s="57">
        <f t="shared" si="7"/>
        <v>2607471.1759653147</v>
      </c>
    </row>
    <row r="297" spans="1:27" x14ac:dyDescent="0.2">
      <c r="A297" s="78" t="s">
        <v>253</v>
      </c>
      <c r="B297" s="79" t="s">
        <v>254</v>
      </c>
      <c r="D297" s="57">
        <f t="shared" si="8"/>
        <v>234930</v>
      </c>
      <c r="E297" s="58">
        <f t="shared" si="8"/>
        <v>0</v>
      </c>
      <c r="F297" s="58">
        <f t="shared" si="8"/>
        <v>234930</v>
      </c>
      <c r="G297" s="59">
        <f t="shared" si="8"/>
        <v>-3.3342788931533973E-2</v>
      </c>
      <c r="H297" s="68"/>
      <c r="I297" s="59">
        <f t="shared" si="8"/>
        <v>-2.8480545244586319E-2</v>
      </c>
      <c r="J297" s="57">
        <f t="shared" si="8"/>
        <v>252853</v>
      </c>
      <c r="K297" s="59">
        <f t="shared" si="8"/>
        <v>7.6290810028519118E-2</v>
      </c>
      <c r="L297" s="59">
        <f t="shared" si="8"/>
        <v>6.847289183265115E-2</v>
      </c>
      <c r="M297" s="57">
        <f t="shared" si="8"/>
        <v>252853</v>
      </c>
      <c r="N297" s="59">
        <f t="shared" si="8"/>
        <v>7.6290810028519118E-2</v>
      </c>
      <c r="O297" s="59">
        <f t="shared" si="8"/>
        <v>6.847289183265115E-2</v>
      </c>
      <c r="P297" s="59">
        <f t="shared" si="8"/>
        <v>-3.383226448909249E-2</v>
      </c>
      <c r="Q297" s="68"/>
      <c r="R297" s="62"/>
      <c r="S297" s="115"/>
      <c r="T297" s="68"/>
      <c r="U297" s="57">
        <f t="shared" si="7"/>
        <v>783015</v>
      </c>
      <c r="V297" s="57">
        <f t="shared" si="7"/>
        <v>788744</v>
      </c>
      <c r="W297" s="68"/>
      <c r="X297" s="57">
        <f t="shared" si="7"/>
        <v>243033.41175133537</v>
      </c>
      <c r="Y297" s="57">
        <f t="shared" si="7"/>
        <v>243586.435777612</v>
      </c>
      <c r="Z297" s="57">
        <f t="shared" si="7"/>
        <v>261707.14536052258</v>
      </c>
      <c r="AA297" s="57">
        <f t="shared" si="7"/>
        <v>735917.71334074915</v>
      </c>
    </row>
    <row r="298" spans="1:27" x14ac:dyDescent="0.2">
      <c r="A298" s="78" t="s">
        <v>207</v>
      </c>
      <c r="B298" s="79" t="s">
        <v>208</v>
      </c>
      <c r="D298" s="57">
        <f t="shared" si="8"/>
        <v>373837</v>
      </c>
      <c r="E298" s="58">
        <f t="shared" si="8"/>
        <v>0</v>
      </c>
      <c r="F298" s="58">
        <f t="shared" si="8"/>
        <v>373837</v>
      </c>
      <c r="G298" s="59">
        <f t="shared" si="8"/>
        <v>-5.0085451765955469E-3</v>
      </c>
      <c r="H298" s="68"/>
      <c r="I298" s="59">
        <f t="shared" si="8"/>
        <v>-9.1156822744420385E-4</v>
      </c>
      <c r="J298" s="57">
        <f t="shared" si="8"/>
        <v>401546</v>
      </c>
      <c r="K298" s="59">
        <f t="shared" si="8"/>
        <v>7.4120539165465127E-2</v>
      </c>
      <c r="L298" s="59">
        <f t="shared" si="8"/>
        <v>6.8450357156055741E-2</v>
      </c>
      <c r="M298" s="57">
        <f t="shared" si="8"/>
        <v>401546</v>
      </c>
      <c r="N298" s="59">
        <f t="shared" si="8"/>
        <v>7.4120539165465127E-2</v>
      </c>
      <c r="O298" s="59">
        <f t="shared" si="8"/>
        <v>6.8450357156055741E-2</v>
      </c>
      <c r="P298" s="59">
        <f t="shared" si="8"/>
        <v>-6.4361093892050247E-3</v>
      </c>
      <c r="Q298" s="68"/>
      <c r="R298" s="62"/>
      <c r="S298" s="115"/>
      <c r="T298" s="68"/>
      <c r="U298" s="57">
        <f t="shared" si="7"/>
        <v>1100846</v>
      </c>
      <c r="V298" s="57">
        <f t="shared" si="7"/>
        <v>1106688</v>
      </c>
      <c r="W298" s="68"/>
      <c r="X298" s="57">
        <f t="shared" si="7"/>
        <v>375718.80460656848</v>
      </c>
      <c r="Y298" s="57">
        <f t="shared" si="7"/>
        <v>376163.82254482701</v>
      </c>
      <c r="Z298" s="57">
        <f t="shared" si="7"/>
        <v>404147.13517129631</v>
      </c>
      <c r="AA298" s="57">
        <f t="shared" si="7"/>
        <v>1136457.4519306931</v>
      </c>
    </row>
    <row r="299" spans="1:27" x14ac:dyDescent="0.2">
      <c r="A299" s="78" t="s">
        <v>369</v>
      </c>
      <c r="B299" s="79" t="s">
        <v>370</v>
      </c>
      <c r="D299" s="57">
        <f t="shared" si="8"/>
        <v>861304</v>
      </c>
      <c r="E299" s="58">
        <f t="shared" si="8"/>
        <v>0</v>
      </c>
      <c r="F299" s="58">
        <f t="shared" si="8"/>
        <v>861304</v>
      </c>
      <c r="G299" s="59">
        <f t="shared" si="8"/>
        <v>6.370531242217381E-2</v>
      </c>
      <c r="H299" s="68"/>
      <c r="I299" s="59">
        <f t="shared" si="8"/>
        <v>7.4802349474637708E-2</v>
      </c>
      <c r="J299" s="57">
        <f t="shared" si="8"/>
        <v>928457</v>
      </c>
      <c r="K299" s="59">
        <f t="shared" si="8"/>
        <v>7.7966664499410143E-2</v>
      </c>
      <c r="L299" s="59">
        <f t="shared" si="8"/>
        <v>6.849187527927092E-2</v>
      </c>
      <c r="M299" s="57">
        <f t="shared" si="8"/>
        <v>928457</v>
      </c>
      <c r="N299" s="59">
        <f t="shared" si="8"/>
        <v>7.7966664499410143E-2</v>
      </c>
      <c r="O299" s="59">
        <f t="shared" si="8"/>
        <v>6.849187527927092E-2</v>
      </c>
      <c r="P299" s="59">
        <f t="shared" si="8"/>
        <v>6.8900676023002427E-2</v>
      </c>
      <c r="Q299" s="68"/>
      <c r="R299" s="62"/>
      <c r="S299" s="115"/>
      <c r="T299" s="68"/>
      <c r="U299" s="57">
        <f t="shared" si="7"/>
        <v>2022328</v>
      </c>
      <c r="V299" s="57">
        <f t="shared" si="7"/>
        <v>2040261</v>
      </c>
      <c r="W299" s="68"/>
      <c r="X299" s="57">
        <f t="shared" si="7"/>
        <v>809720.50241877255</v>
      </c>
      <c r="Y299" s="57">
        <f t="shared" si="7"/>
        <v>808466.37828517333</v>
      </c>
      <c r="Z299" s="57">
        <f t="shared" si="7"/>
        <v>868609.23641142854</v>
      </c>
      <c r="AA299" s="57">
        <f t="shared" si="7"/>
        <v>2442519.9478828488</v>
      </c>
    </row>
    <row r="300" spans="1:27" x14ac:dyDescent="0.2">
      <c r="A300" s="78" t="s">
        <v>179</v>
      </c>
      <c r="B300" s="79" t="s">
        <v>180</v>
      </c>
      <c r="D300" s="57">
        <f t="shared" si="8"/>
        <v>152562</v>
      </c>
      <c r="E300" s="58">
        <f t="shared" si="8"/>
        <v>0</v>
      </c>
      <c r="F300" s="58">
        <f t="shared" si="8"/>
        <v>152562</v>
      </c>
      <c r="G300" s="59">
        <f t="shared" si="8"/>
        <v>-1.3086992350837767E-2</v>
      </c>
      <c r="H300" s="68"/>
      <c r="I300" s="59">
        <f t="shared" si="8"/>
        <v>-1.1125665318777456E-2</v>
      </c>
      <c r="J300" s="57">
        <f t="shared" si="8"/>
        <v>163755</v>
      </c>
      <c r="K300" s="59">
        <f t="shared" si="8"/>
        <v>7.336689345970826E-2</v>
      </c>
      <c r="L300" s="59">
        <f t="shared" si="8"/>
        <v>6.8609687414505904E-2</v>
      </c>
      <c r="M300" s="57">
        <f t="shared" si="8"/>
        <v>163755</v>
      </c>
      <c r="N300" s="59">
        <f t="shared" si="8"/>
        <v>7.336689345970826E-2</v>
      </c>
      <c r="O300" s="59">
        <f t="shared" si="8"/>
        <v>6.8609687414505904E-2</v>
      </c>
      <c r="P300" s="59">
        <f t="shared" si="8"/>
        <v>-1.644707854509575E-2</v>
      </c>
      <c r="Q300" s="68"/>
      <c r="R300" s="62"/>
      <c r="S300" s="115"/>
      <c r="T300" s="68"/>
      <c r="U300" s="57">
        <f t="shared" si="7"/>
        <v>503620</v>
      </c>
      <c r="V300" s="57">
        <f t="shared" si="7"/>
        <v>505862</v>
      </c>
      <c r="W300" s="68"/>
      <c r="X300" s="57">
        <f t="shared" si="7"/>
        <v>154585.05341155082</v>
      </c>
      <c r="Y300" s="57">
        <f t="shared" si="7"/>
        <v>154965.26279840205</v>
      </c>
      <c r="Z300" s="57">
        <f t="shared" si="7"/>
        <v>166493.32885694463</v>
      </c>
      <c r="AA300" s="57">
        <f t="shared" si="7"/>
        <v>468177.47253367316</v>
      </c>
    </row>
    <row r="301" spans="1:27" x14ac:dyDescent="0.2">
      <c r="A301" s="78" t="s">
        <v>477</v>
      </c>
      <c r="B301" s="79" t="s">
        <v>478</v>
      </c>
      <c r="D301" s="57">
        <f t="shared" si="8"/>
        <v>168521</v>
      </c>
      <c r="E301" s="58">
        <f t="shared" si="8"/>
        <v>0</v>
      </c>
      <c r="F301" s="58">
        <f t="shared" si="8"/>
        <v>168521</v>
      </c>
      <c r="G301" s="59">
        <f t="shared" si="8"/>
        <v>-6.8802461223364642E-2</v>
      </c>
      <c r="H301" s="68"/>
      <c r="I301" s="59">
        <f t="shared" si="8"/>
        <v>-6.5887966203695192E-2</v>
      </c>
      <c r="J301" s="57">
        <f t="shared" si="8"/>
        <v>181192</v>
      </c>
      <c r="K301" s="59">
        <f t="shared" si="8"/>
        <v>7.5189442265355622E-2</v>
      </c>
      <c r="L301" s="59">
        <f t="shared" si="8"/>
        <v>6.8584246047072028E-2</v>
      </c>
      <c r="M301" s="57">
        <f t="shared" si="8"/>
        <v>181192</v>
      </c>
      <c r="N301" s="59">
        <f t="shared" si="8"/>
        <v>7.5189442265355622E-2</v>
      </c>
      <c r="O301" s="59">
        <f t="shared" si="8"/>
        <v>6.8584246047072028E-2</v>
      </c>
      <c r="P301" s="59">
        <f t="shared" si="8"/>
        <v>-7.0936807542220981E-2</v>
      </c>
      <c r="Q301" s="68"/>
      <c r="R301" s="62"/>
      <c r="S301" s="115"/>
      <c r="T301" s="68"/>
      <c r="U301" s="57">
        <f t="shared" si="7"/>
        <v>586147</v>
      </c>
      <c r="V301" s="57">
        <f t="shared" si="7"/>
        <v>589770</v>
      </c>
      <c r="W301" s="68"/>
      <c r="X301" s="57">
        <f t="shared" si="7"/>
        <v>180972.34258307336</v>
      </c>
      <c r="Y301" s="57">
        <f t="shared" si="7"/>
        <v>181522.84292401018</v>
      </c>
      <c r="Z301" s="57">
        <f t="shared" si="7"/>
        <v>195026.56167086741</v>
      </c>
      <c r="AA301" s="57">
        <f t="shared" si="7"/>
        <v>548412.62017442519</v>
      </c>
    </row>
    <row r="302" spans="1:27" x14ac:dyDescent="0.2">
      <c r="A302" s="78" t="s">
        <v>383</v>
      </c>
      <c r="B302" s="79" t="s">
        <v>384</v>
      </c>
      <c r="D302" s="57">
        <f t="shared" si="8"/>
        <v>572833</v>
      </c>
      <c r="E302" s="58">
        <f t="shared" si="8"/>
        <v>0</v>
      </c>
      <c r="F302" s="58">
        <f t="shared" si="8"/>
        <v>572833</v>
      </c>
      <c r="G302" s="59">
        <f t="shared" si="8"/>
        <v>-1.4555065110097631E-2</v>
      </c>
      <c r="H302" s="68"/>
      <c r="I302" s="59">
        <f t="shared" si="8"/>
        <v>-6.9470091317616056E-3</v>
      </c>
      <c r="J302" s="57">
        <f t="shared" si="8"/>
        <v>616186</v>
      </c>
      <c r="K302" s="59">
        <f t="shared" si="8"/>
        <v>7.56817431956609E-2</v>
      </c>
      <c r="L302" s="59">
        <f t="shared" si="8"/>
        <v>6.857400184327922E-2</v>
      </c>
      <c r="M302" s="57">
        <f t="shared" si="8"/>
        <v>616186</v>
      </c>
      <c r="N302" s="59">
        <f t="shared" si="8"/>
        <v>7.56817431956609E-2</v>
      </c>
      <c r="O302" s="59">
        <f t="shared" si="8"/>
        <v>6.857400184327922E-2</v>
      </c>
      <c r="P302" s="59">
        <f t="shared" si="8"/>
        <v>-1.2323892837001083E-2</v>
      </c>
      <c r="Q302" s="68"/>
      <c r="R302" s="62"/>
      <c r="S302" s="115"/>
      <c r="T302" s="68"/>
      <c r="U302" s="57">
        <f t="shared" si="7"/>
        <v>1704462</v>
      </c>
      <c r="V302" s="57">
        <f t="shared" si="7"/>
        <v>1715799</v>
      </c>
      <c r="W302" s="68"/>
      <c r="X302" s="57">
        <f t="shared" si="7"/>
        <v>581293.76865080651</v>
      </c>
      <c r="Y302" s="57">
        <f t="shared" si="7"/>
        <v>580677.2338134012</v>
      </c>
      <c r="Z302" s="57">
        <f t="shared" si="7"/>
        <v>623874.56326136389</v>
      </c>
      <c r="AA302" s="57">
        <f t="shared" si="7"/>
        <v>1754328.6461448593</v>
      </c>
    </row>
    <row r="303" spans="1:27" x14ac:dyDescent="0.2">
      <c r="A303" s="78" t="s">
        <v>89</v>
      </c>
      <c r="B303" s="79" t="s">
        <v>90</v>
      </c>
      <c r="D303" s="57">
        <f t="shared" si="8"/>
        <v>545917</v>
      </c>
      <c r="E303" s="58">
        <f t="shared" si="8"/>
        <v>0</v>
      </c>
      <c r="F303" s="58">
        <f t="shared" si="8"/>
        <v>545917</v>
      </c>
      <c r="G303" s="59">
        <f t="shared" si="8"/>
        <v>-2.2605883812683358E-2</v>
      </c>
      <c r="H303" s="68"/>
      <c r="I303" s="59">
        <f t="shared" si="8"/>
        <v>-1.9045067000834859E-2</v>
      </c>
      <c r="J303" s="57">
        <f t="shared" si="8"/>
        <v>585706</v>
      </c>
      <c r="K303" s="59">
        <f t="shared" si="8"/>
        <v>7.2884705916833603E-2</v>
      </c>
      <c r="L303" s="59">
        <f t="shared" si="8"/>
        <v>6.8690147150227254E-2</v>
      </c>
      <c r="M303" s="57">
        <f t="shared" si="8"/>
        <v>585706</v>
      </c>
      <c r="N303" s="59">
        <f t="shared" si="8"/>
        <v>7.2884705916833603E-2</v>
      </c>
      <c r="O303" s="59">
        <f t="shared" si="8"/>
        <v>6.8690147150227254E-2</v>
      </c>
      <c r="P303" s="59">
        <f t="shared" si="8"/>
        <v>-2.4250401269845789E-2</v>
      </c>
      <c r="Q303" s="68"/>
      <c r="R303" s="62"/>
      <c r="S303" s="115"/>
      <c r="T303" s="68"/>
      <c r="U303" s="57">
        <f t="shared" si="7"/>
        <v>1583229</v>
      </c>
      <c r="V303" s="57">
        <f t="shared" si="7"/>
        <v>1589444</v>
      </c>
      <c r="W303" s="68"/>
      <c r="X303" s="57">
        <f t="shared" si="7"/>
        <v>558543.36644622847</v>
      </c>
      <c r="Y303" s="57">
        <f t="shared" si="7"/>
        <v>558700.18103361747</v>
      </c>
      <c r="Z303" s="57">
        <f t="shared" si="7"/>
        <v>600262.60913890298</v>
      </c>
      <c r="AA303" s="57">
        <f t="shared" si="7"/>
        <v>1687932.0819189544</v>
      </c>
    </row>
    <row r="304" spans="1:27" x14ac:dyDescent="0.2">
      <c r="A304" s="78" t="s">
        <v>173</v>
      </c>
      <c r="B304" s="79" t="s">
        <v>174</v>
      </c>
      <c r="D304" s="57">
        <f t="shared" si="8"/>
        <v>398388</v>
      </c>
      <c r="E304" s="58">
        <f t="shared" si="8"/>
        <v>0</v>
      </c>
      <c r="F304" s="58">
        <f t="shared" si="8"/>
        <v>398388</v>
      </c>
      <c r="G304" s="59">
        <f t="shared" si="8"/>
        <v>1.2647555995628501E-2</v>
      </c>
      <c r="H304" s="68"/>
      <c r="I304" s="59">
        <f t="shared" si="8"/>
        <v>1.5384779342823451E-2</v>
      </c>
      <c r="J304" s="57">
        <f t="shared" si="8"/>
        <v>426800</v>
      </c>
      <c r="K304" s="59">
        <f t="shared" si="8"/>
        <v>7.1317409158910383E-2</v>
      </c>
      <c r="L304" s="59">
        <f t="shared" si="8"/>
        <v>6.8634117474495548E-2</v>
      </c>
      <c r="M304" s="57">
        <f t="shared" si="8"/>
        <v>426800</v>
      </c>
      <c r="N304" s="59">
        <f t="shared" si="8"/>
        <v>7.1317409158910383E-2</v>
      </c>
      <c r="O304" s="59">
        <f t="shared" si="8"/>
        <v>6.8634117474495548E-2</v>
      </c>
      <c r="P304" s="59">
        <f t="shared" si="8"/>
        <v>9.9437942354398956E-3</v>
      </c>
      <c r="Q304" s="68"/>
      <c r="R304" s="62"/>
      <c r="S304" s="115"/>
      <c r="T304" s="68"/>
      <c r="U304" s="57">
        <f t="shared" si="7"/>
        <v>1160863</v>
      </c>
      <c r="V304" s="57">
        <f t="shared" si="7"/>
        <v>1163778</v>
      </c>
      <c r="W304" s="68"/>
      <c r="X304" s="57">
        <f t="shared" si="7"/>
        <v>393412.29595750867</v>
      </c>
      <c r="Y304" s="57">
        <f t="shared" si="7"/>
        <v>393336.93224563781</v>
      </c>
      <c r="Z304" s="57">
        <f t="shared" si="7"/>
        <v>422597.77468418569</v>
      </c>
      <c r="AA304" s="57">
        <f t="shared" si="7"/>
        <v>1188340.4542892838</v>
      </c>
    </row>
    <row r="305" spans="1:30" x14ac:dyDescent="0.2">
      <c r="A305" s="78" t="s">
        <v>279</v>
      </c>
      <c r="B305" s="79" t="s">
        <v>280</v>
      </c>
      <c r="D305" s="57">
        <f t="shared" si="8"/>
        <v>309283</v>
      </c>
      <c r="E305" s="58">
        <f t="shared" si="8"/>
        <v>0</v>
      </c>
      <c r="F305" s="58">
        <f t="shared" si="8"/>
        <v>309283</v>
      </c>
      <c r="G305" s="59">
        <f t="shared" si="8"/>
        <v>-1.2778369035298387E-2</v>
      </c>
      <c r="H305" s="68"/>
      <c r="I305" s="59">
        <f t="shared" si="8"/>
        <v>-7.4118976532714376E-3</v>
      </c>
      <c r="J305" s="57">
        <f t="shared" si="8"/>
        <v>332721</v>
      </c>
      <c r="K305" s="59">
        <f t="shared" si="8"/>
        <v>7.5781727414697908E-2</v>
      </c>
      <c r="L305" s="59">
        <f t="shared" si="8"/>
        <v>6.8644543124636082E-2</v>
      </c>
      <c r="M305" s="57">
        <f t="shared" si="8"/>
        <v>332721</v>
      </c>
      <c r="N305" s="59">
        <f t="shared" si="8"/>
        <v>7.5781727414697908E-2</v>
      </c>
      <c r="O305" s="59">
        <f t="shared" si="8"/>
        <v>6.8644543124636082E-2</v>
      </c>
      <c r="P305" s="59">
        <f t="shared" si="8"/>
        <v>-1.2721093888948265E-2</v>
      </c>
      <c r="Q305" s="68"/>
      <c r="R305" s="62"/>
      <c r="S305" s="115"/>
      <c r="T305" s="68"/>
      <c r="U305" s="57">
        <f t="shared" si="7"/>
        <v>1031533</v>
      </c>
      <c r="V305" s="57">
        <f t="shared" si="7"/>
        <v>1038423</v>
      </c>
      <c r="W305" s="68"/>
      <c r="X305" s="57">
        <f t="shared" si="7"/>
        <v>313286.28779919684</v>
      </c>
      <c r="Y305" s="57">
        <f t="shared" si="7"/>
        <v>313673.53259003122</v>
      </c>
      <c r="Z305" s="57">
        <f t="shared" si="7"/>
        <v>337008.11183195142</v>
      </c>
      <c r="AA305" s="57">
        <f t="shared" si="7"/>
        <v>947663.23133821634</v>
      </c>
    </row>
    <row r="306" spans="1:30" x14ac:dyDescent="0.2">
      <c r="A306" s="78" t="s">
        <v>437</v>
      </c>
      <c r="B306" s="79" t="s">
        <v>438</v>
      </c>
      <c r="D306" s="57">
        <f t="shared" si="8"/>
        <v>271918</v>
      </c>
      <c r="E306" s="58">
        <f t="shared" si="8"/>
        <v>0</v>
      </c>
      <c r="F306" s="58">
        <f t="shared" si="8"/>
        <v>271918</v>
      </c>
      <c r="G306" s="59">
        <f t="shared" si="8"/>
        <v>3.9106399422893068E-2</v>
      </c>
      <c r="H306" s="68"/>
      <c r="I306" s="59">
        <f t="shared" si="8"/>
        <v>4.7493356830659028E-2</v>
      </c>
      <c r="J306" s="57">
        <f t="shared" si="8"/>
        <v>291999</v>
      </c>
      <c r="K306" s="59">
        <f t="shared" si="8"/>
        <v>7.3849469325311334E-2</v>
      </c>
      <c r="L306" s="59">
        <f t="shared" si="8"/>
        <v>6.8592476226385646E-2</v>
      </c>
      <c r="M306" s="57">
        <f t="shared" si="8"/>
        <v>291999</v>
      </c>
      <c r="N306" s="59">
        <f t="shared" si="8"/>
        <v>7.3849469325311334E-2</v>
      </c>
      <c r="O306" s="59">
        <f t="shared" si="8"/>
        <v>6.8592476226385646E-2</v>
      </c>
      <c r="P306" s="59">
        <f t="shared" si="8"/>
        <v>4.1839717725358438E-2</v>
      </c>
      <c r="Q306" s="68"/>
      <c r="R306" s="62"/>
      <c r="S306" s="115"/>
      <c r="T306" s="68"/>
      <c r="U306" s="57">
        <f t="shared" ref="U306:AA308" si="9">INDEX(U$8:U$248,MATCH($A306,$A$8:$A$248,0))</f>
        <v>920114</v>
      </c>
      <c r="V306" s="57">
        <f t="shared" si="9"/>
        <v>924641</v>
      </c>
      <c r="W306" s="68"/>
      <c r="X306" s="57">
        <f t="shared" si="9"/>
        <v>261684.46287215623</v>
      </c>
      <c r="Y306" s="57">
        <f t="shared" si="9"/>
        <v>260866.29777276958</v>
      </c>
      <c r="Z306" s="57">
        <f t="shared" si="9"/>
        <v>280272.47860882041</v>
      </c>
      <c r="AA306" s="57">
        <f t="shared" si="9"/>
        <v>788123.23326522438</v>
      </c>
    </row>
    <row r="307" spans="1:30" x14ac:dyDescent="0.2">
      <c r="A307" s="78" t="s">
        <v>421</v>
      </c>
      <c r="B307" s="79" t="s">
        <v>422</v>
      </c>
      <c r="D307" s="57">
        <f t="shared" si="8"/>
        <v>661864</v>
      </c>
      <c r="E307" s="58">
        <f t="shared" si="8"/>
        <v>0</v>
      </c>
      <c r="F307" s="58">
        <f t="shared" si="8"/>
        <v>661864</v>
      </c>
      <c r="G307" s="59">
        <f t="shared" si="8"/>
        <v>2.2211305241213619E-2</v>
      </c>
      <c r="H307" s="68"/>
      <c r="I307" s="59">
        <f t="shared" si="8"/>
        <v>2.9274585365214989E-2</v>
      </c>
      <c r="J307" s="57">
        <f t="shared" si="8"/>
        <v>712275</v>
      </c>
      <c r="K307" s="59">
        <f t="shared" si="8"/>
        <v>7.6165194057993713E-2</v>
      </c>
      <c r="L307" s="59">
        <f t="shared" si="8"/>
        <v>6.8572986687665427E-2</v>
      </c>
      <c r="M307" s="57">
        <f t="shared" si="8"/>
        <v>712275</v>
      </c>
      <c r="N307" s="59">
        <f t="shared" si="8"/>
        <v>7.6165194057993713E-2</v>
      </c>
      <c r="O307" s="59">
        <f t="shared" si="8"/>
        <v>6.8572986687665427E-2</v>
      </c>
      <c r="P307" s="59">
        <f t="shared" si="8"/>
        <v>2.3700607372703519E-2</v>
      </c>
      <c r="Q307" s="68"/>
      <c r="R307" s="62"/>
      <c r="S307" s="115"/>
      <c r="T307" s="68"/>
      <c r="U307" s="57">
        <f t="shared" si="9"/>
        <v>1989155</v>
      </c>
      <c r="V307" s="57">
        <f t="shared" si="9"/>
        <v>2003288</v>
      </c>
      <c r="W307" s="68"/>
      <c r="X307" s="57">
        <f t="shared" si="9"/>
        <v>647482.56706456433</v>
      </c>
      <c r="Y307" s="57">
        <f t="shared" si="9"/>
        <v>647608.08331013471</v>
      </c>
      <c r="Z307" s="57">
        <f t="shared" si="9"/>
        <v>695784.48510256538</v>
      </c>
      <c r="AA307" s="57">
        <f t="shared" si="9"/>
        <v>1956538.5826560983</v>
      </c>
    </row>
    <row r="308" spans="1:30" x14ac:dyDescent="0.2">
      <c r="A308" s="78" t="s">
        <v>225</v>
      </c>
      <c r="B308" s="79" t="s">
        <v>226</v>
      </c>
      <c r="D308" s="57">
        <f t="shared" si="8"/>
        <v>497374</v>
      </c>
      <c r="E308" s="58">
        <f t="shared" si="8"/>
        <v>0</v>
      </c>
      <c r="F308" s="58">
        <f t="shared" si="8"/>
        <v>497374</v>
      </c>
      <c r="G308" s="59">
        <f t="shared" si="8"/>
        <v>-2.3486156084391974E-2</v>
      </c>
      <c r="H308" s="68"/>
      <c r="I308" s="59">
        <f t="shared" si="8"/>
        <v>-1.875287314447005E-2</v>
      </c>
      <c r="J308" s="57">
        <f t="shared" si="8"/>
        <v>534224</v>
      </c>
      <c r="K308" s="59">
        <f t="shared" si="8"/>
        <v>7.4089116037428626E-2</v>
      </c>
      <c r="L308" s="59">
        <f t="shared" si="8"/>
        <v>6.8640602139548923E-2</v>
      </c>
      <c r="M308" s="57">
        <f t="shared" si="8"/>
        <v>534224</v>
      </c>
      <c r="N308" s="59">
        <f t="shared" si="8"/>
        <v>7.4089116037428626E-2</v>
      </c>
      <c r="O308" s="59">
        <f t="shared" si="8"/>
        <v>6.8640602139548923E-2</v>
      </c>
      <c r="P308" s="59">
        <f t="shared" si="8"/>
        <v>-2.4005007624133268E-2</v>
      </c>
      <c r="Q308" s="68"/>
      <c r="R308" s="62"/>
      <c r="S308" s="115"/>
      <c r="T308" s="68"/>
      <c r="U308" s="57">
        <f t="shared" si="9"/>
        <v>1481991</v>
      </c>
      <c r="V308" s="57">
        <f t="shared" si="9"/>
        <v>1489547</v>
      </c>
      <c r="W308" s="68"/>
      <c r="X308" s="57">
        <f t="shared" si="9"/>
        <v>509336.35308808164</v>
      </c>
      <c r="Y308" s="57">
        <f t="shared" si="9"/>
        <v>509463.7944200706</v>
      </c>
      <c r="Z308" s="57">
        <f t="shared" si="9"/>
        <v>547363.46412960312</v>
      </c>
      <c r="AA308" s="57">
        <f t="shared" si="9"/>
        <v>1539180.2479585318</v>
      </c>
      <c r="AC308" s="84" t="s">
        <v>514</v>
      </c>
      <c r="AD308" s="84" t="s">
        <v>515</v>
      </c>
    </row>
    <row r="309" spans="1:30" x14ac:dyDescent="0.2">
      <c r="A309" s="80" t="s">
        <v>63</v>
      </c>
      <c r="B309" s="81" t="s">
        <v>64</v>
      </c>
      <c r="D309" s="69">
        <f t="shared" si="8"/>
        <v>804031</v>
      </c>
      <c r="E309" s="70">
        <f t="shared" si="8"/>
        <v>0</v>
      </c>
      <c r="F309" s="70">
        <f t="shared" si="8"/>
        <v>804031</v>
      </c>
      <c r="G309" s="71">
        <f t="shared" ref="G309:AA309" si="10">INDEX(G$8:G$248,MATCH($A309,$A$8:$A$248,0))</f>
        <v>-3.9066781295486575E-2</v>
      </c>
      <c r="H309" s="68"/>
      <c r="I309" s="71">
        <f t="shared" si="10"/>
        <v>-3.6095897892131745E-2</v>
      </c>
      <c r="J309" s="69">
        <f t="shared" si="10"/>
        <v>862044</v>
      </c>
      <c r="K309" s="71">
        <f t="shared" si="10"/>
        <v>7.2152690630087557E-2</v>
      </c>
      <c r="L309" s="71">
        <f t="shared" si="10"/>
        <v>6.867147571191845E-2</v>
      </c>
      <c r="M309" s="69">
        <f t="shared" si="10"/>
        <v>862044</v>
      </c>
      <c r="N309" s="71">
        <f t="shared" si="10"/>
        <v>7.2152690630087557E-2</v>
      </c>
      <c r="O309" s="71">
        <f t="shared" si="10"/>
        <v>6.867147571191845E-2</v>
      </c>
      <c r="P309" s="71">
        <f t="shared" si="10"/>
        <v>-4.122750504218653E-2</v>
      </c>
      <c r="Q309" s="68"/>
      <c r="R309" s="62"/>
      <c r="S309" s="115"/>
      <c r="T309" s="68"/>
      <c r="U309" s="69">
        <f t="shared" si="10"/>
        <v>2743444</v>
      </c>
      <c r="V309" s="69">
        <f t="shared" si="10"/>
        <v>2752380</v>
      </c>
      <c r="W309" s="68"/>
      <c r="X309" s="69">
        <f t="shared" si="10"/>
        <v>836718.91485233291</v>
      </c>
      <c r="Y309" s="69">
        <f t="shared" si="10"/>
        <v>836857.25836173329</v>
      </c>
      <c r="Z309" s="69">
        <f t="shared" si="10"/>
        <v>899112.15072761383</v>
      </c>
      <c r="AA309" s="69">
        <f t="shared" si="10"/>
        <v>2528293.8189893193</v>
      </c>
      <c r="AC309" s="84" t="s">
        <v>516</v>
      </c>
      <c r="AD309" s="84" t="s">
        <v>516</v>
      </c>
    </row>
    <row r="310" spans="1:30" x14ac:dyDescent="0.2">
      <c r="A310" s="31" t="s">
        <v>501</v>
      </c>
      <c r="B310" s="31" t="s">
        <v>502</v>
      </c>
      <c r="C310" s="118"/>
      <c r="D310" s="32">
        <f>SUM(D268:D309)</f>
        <v>20011778</v>
      </c>
      <c r="E310" s="33">
        <f t="shared" ref="E310:Z310" si="11">SUM(E268:E309)</f>
        <v>0</v>
      </c>
      <c r="F310" s="32">
        <f t="shared" si="11"/>
        <v>20011778</v>
      </c>
      <c r="G310" s="34">
        <f>F310/X310-1</f>
        <v>-1.7272624108777279E-8</v>
      </c>
      <c r="H310" s="24"/>
      <c r="I310" s="34">
        <f>AC310/AD310-1</f>
        <v>5.3460871200474713E-3</v>
      </c>
      <c r="J310" s="32">
        <f t="shared" si="11"/>
        <v>21500480</v>
      </c>
      <c r="K310" s="34">
        <f>J310/F310-1</f>
        <v>7.4391290968748525E-2</v>
      </c>
      <c r="L310" s="34">
        <f>(1+K310)/(V310/U310)-1</f>
        <v>6.8678026577825957E-2</v>
      </c>
      <c r="M310" s="32">
        <f t="shared" si="11"/>
        <v>21500480</v>
      </c>
      <c r="N310" s="34">
        <f t="shared" ref="N310" si="12">M310/F310-1</f>
        <v>7.4391290968748525E-2</v>
      </c>
      <c r="O310" s="34">
        <f>(1+N310)/(V310/U310)-1</f>
        <v>6.8678026577825957E-2</v>
      </c>
      <c r="P310" s="34">
        <f>M310/Z310-1</f>
        <v>-1.7895220083552488E-8</v>
      </c>
      <c r="Q310" s="35"/>
      <c r="R310" s="109"/>
      <c r="S310" s="109"/>
      <c r="T310" s="109"/>
      <c r="U310" s="32">
        <f t="shared" si="11"/>
        <v>60137620</v>
      </c>
      <c r="V310" s="32">
        <f t="shared" si="11"/>
        <v>60459122</v>
      </c>
      <c r="W310" s="35"/>
      <c r="X310" s="32">
        <f t="shared" si="11"/>
        <v>20011778.345655926</v>
      </c>
      <c r="Y310" s="32">
        <f t="shared" si="11"/>
        <v>20011778.345655926</v>
      </c>
      <c r="Z310" s="32">
        <f t="shared" si="11"/>
        <v>21500480.384755827</v>
      </c>
      <c r="AA310" s="32">
        <f t="shared" ref="AA310" si="13">SUM(AA268:AA309)</f>
        <v>60459122.500000007</v>
      </c>
      <c r="AC310" s="85">
        <f>F310/U310*1000</f>
        <v>332.76637818390554</v>
      </c>
      <c r="AD310" s="85">
        <f>Y310/V310*1000</f>
        <v>330.9968402395246</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6:Q6 T6:AA6"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D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74" customWidth="1"/>
    <col min="19" max="19" width="12" style="74"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27" x14ac:dyDescent="0.2">
      <c r="B1" s="2"/>
      <c r="C1" s="48"/>
      <c r="D1" s="4"/>
      <c r="E1" s="5"/>
      <c r="F1" s="5"/>
      <c r="G1" s="5"/>
      <c r="H1" s="5"/>
      <c r="I1" s="4"/>
      <c r="J1" s="5"/>
      <c r="K1" s="5"/>
      <c r="L1" s="5"/>
      <c r="M1" s="5"/>
      <c r="N1" s="5"/>
      <c r="O1" s="5"/>
      <c r="P1" s="5"/>
      <c r="Q1" s="5"/>
      <c r="R1" s="5"/>
      <c r="S1" s="5"/>
      <c r="T1" s="5"/>
      <c r="U1" s="5"/>
      <c r="V1" s="5"/>
      <c r="W1" s="5"/>
      <c r="X1" s="5"/>
      <c r="Y1" s="5"/>
      <c r="Z1" s="5"/>
      <c r="AA1" s="5"/>
    </row>
    <row r="2" spans="1:27" x14ac:dyDescent="0.2">
      <c r="A2" s="4" t="s">
        <v>0</v>
      </c>
      <c r="B2" s="38"/>
      <c r="C2" s="49"/>
      <c r="D2" s="2" t="s">
        <v>590</v>
      </c>
      <c r="E2" s="37"/>
      <c r="F2" s="37"/>
      <c r="G2" s="37"/>
      <c r="H2" s="37"/>
      <c r="I2" s="2" t="s">
        <v>591</v>
      </c>
      <c r="J2" s="37"/>
      <c r="K2" s="37"/>
      <c r="L2" s="37"/>
      <c r="M2" s="37"/>
      <c r="N2" s="37"/>
      <c r="O2" s="46"/>
      <c r="P2" s="46"/>
      <c r="Q2" s="46"/>
      <c r="R2" s="46"/>
      <c r="S2" s="46"/>
      <c r="T2" s="46"/>
      <c r="U2" s="46"/>
      <c r="V2" s="46"/>
      <c r="W2" s="46"/>
      <c r="X2" s="46"/>
      <c r="Y2" s="46"/>
      <c r="Z2" s="46"/>
      <c r="AA2" s="46"/>
    </row>
    <row r="3" spans="1:27" x14ac:dyDescent="0.2">
      <c r="A3" s="86" t="s">
        <v>570</v>
      </c>
      <c r="B3" s="2"/>
      <c r="C3" s="50"/>
      <c r="D3" s="9">
        <v>1</v>
      </c>
      <c r="E3" s="9">
        <v>2</v>
      </c>
      <c r="F3" s="9">
        <v>3</v>
      </c>
      <c r="G3" s="9">
        <v>4</v>
      </c>
      <c r="H3" s="44"/>
      <c r="I3" s="9">
        <v>5</v>
      </c>
      <c r="J3" s="9">
        <v>6</v>
      </c>
      <c r="K3" s="9">
        <v>7</v>
      </c>
      <c r="L3" s="9">
        <v>8</v>
      </c>
      <c r="M3" s="9">
        <v>9</v>
      </c>
      <c r="N3" s="9">
        <v>10</v>
      </c>
      <c r="O3" s="9">
        <v>11</v>
      </c>
      <c r="P3" s="9">
        <v>12</v>
      </c>
      <c r="Q3" s="44"/>
      <c r="R3" s="44"/>
      <c r="S3" s="44"/>
      <c r="T3" s="44"/>
      <c r="U3" s="9">
        <v>13</v>
      </c>
      <c r="V3" s="9">
        <v>14</v>
      </c>
      <c r="W3" s="44"/>
      <c r="X3" s="9">
        <v>15</v>
      </c>
      <c r="Y3" s="9">
        <v>16</v>
      </c>
      <c r="Z3" s="9">
        <v>17</v>
      </c>
      <c r="AA3" s="9">
        <v>18</v>
      </c>
    </row>
    <row r="4" spans="1:27" x14ac:dyDescent="0.2">
      <c r="A4" s="2" t="s">
        <v>2</v>
      </c>
      <c r="B4" s="7"/>
      <c r="C4" s="48"/>
      <c r="D4" s="9" t="s">
        <v>590</v>
      </c>
      <c r="E4" s="9" t="s">
        <v>590</v>
      </c>
      <c r="F4" s="9" t="s">
        <v>590</v>
      </c>
      <c r="G4" s="9" t="s">
        <v>590</v>
      </c>
      <c r="H4" s="44"/>
      <c r="I4" s="9" t="s">
        <v>591</v>
      </c>
      <c r="J4" s="9" t="s">
        <v>591</v>
      </c>
      <c r="K4" s="9" t="s">
        <v>591</v>
      </c>
      <c r="L4" s="9" t="s">
        <v>591</v>
      </c>
      <c r="M4" s="9" t="s">
        <v>591</v>
      </c>
      <c r="N4" s="9" t="s">
        <v>591</v>
      </c>
      <c r="O4" s="9" t="s">
        <v>591</v>
      </c>
      <c r="P4" s="9" t="s">
        <v>591</v>
      </c>
      <c r="Q4" s="44"/>
      <c r="R4" s="44"/>
      <c r="S4" s="44"/>
      <c r="T4" s="44"/>
      <c r="U4" s="9" t="s">
        <v>590</v>
      </c>
      <c r="V4" s="9" t="s">
        <v>591</v>
      </c>
      <c r="W4" s="44"/>
      <c r="X4" s="9" t="s">
        <v>590</v>
      </c>
      <c r="Y4" s="9" t="s">
        <v>591</v>
      </c>
      <c r="Z4" s="9" t="s">
        <v>591</v>
      </c>
      <c r="AA4" s="9" t="s">
        <v>591</v>
      </c>
    </row>
    <row r="5" spans="1:27"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8"/>
      <c r="R5" s="142"/>
      <c r="S5" s="142"/>
      <c r="T5" s="142"/>
      <c r="U5" s="141" t="s">
        <v>13</v>
      </c>
      <c r="V5" s="141" t="s">
        <v>13</v>
      </c>
      <c r="W5" s="142"/>
      <c r="X5" s="141" t="s">
        <v>14</v>
      </c>
      <c r="Y5" s="141" t="s">
        <v>15</v>
      </c>
      <c r="Z5" s="141" t="s">
        <v>14</v>
      </c>
      <c r="AA5" s="141" t="s">
        <v>520</v>
      </c>
    </row>
    <row r="6" spans="1:27"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4"/>
      <c r="S6" s="94"/>
      <c r="T6" s="94"/>
      <c r="U6" s="93"/>
      <c r="V6" s="93"/>
      <c r="W6" s="94"/>
      <c r="X6" s="93" t="s">
        <v>17</v>
      </c>
      <c r="Y6" s="93" t="s">
        <v>17</v>
      </c>
      <c r="Z6" s="93" t="s">
        <v>17</v>
      </c>
      <c r="AA6" s="93"/>
    </row>
    <row r="7" spans="1:27" x14ac:dyDescent="0.2">
      <c r="A7" s="12"/>
      <c r="B7" s="12"/>
      <c r="C7" s="52"/>
      <c r="D7" s="14"/>
      <c r="E7" s="14"/>
      <c r="F7" s="14"/>
      <c r="G7" s="14"/>
      <c r="H7" s="15"/>
      <c r="I7" s="16"/>
      <c r="J7" s="17"/>
      <c r="K7" s="16"/>
      <c r="L7" s="16"/>
      <c r="M7" s="16"/>
      <c r="N7" s="16"/>
      <c r="O7" s="16"/>
      <c r="P7" s="14"/>
      <c r="Q7" s="17"/>
      <c r="R7" s="15"/>
      <c r="S7" s="15"/>
      <c r="T7" s="15"/>
      <c r="U7" s="16"/>
      <c r="V7" s="16"/>
      <c r="W7" s="15"/>
      <c r="X7" s="16"/>
      <c r="Y7" s="16"/>
      <c r="Z7" s="16"/>
      <c r="AA7" s="16"/>
    </row>
    <row r="8" spans="1:27" x14ac:dyDescent="0.2">
      <c r="A8" s="18" t="s">
        <v>19</v>
      </c>
      <c r="B8" s="18" t="s">
        <v>20</v>
      </c>
      <c r="D8" s="19">
        <v>35468</v>
      </c>
      <c r="E8" s="20">
        <v>0</v>
      </c>
      <c r="F8" s="20">
        <v>35468</v>
      </c>
      <c r="G8" s="21">
        <v>-4.9486374696875335E-2</v>
      </c>
      <c r="I8" s="21">
        <v>-4.968182524912812E-2</v>
      </c>
      <c r="J8" s="19">
        <v>37993</v>
      </c>
      <c r="K8" s="21">
        <v>7.1190932671704177E-2</v>
      </c>
      <c r="L8" s="21">
        <v>7.1337822027080389E-2</v>
      </c>
      <c r="M8" s="19">
        <v>37993</v>
      </c>
      <c r="N8" s="21">
        <v>7.1190932671704177E-2</v>
      </c>
      <c r="O8" s="21">
        <v>7.1337822027080389E-2</v>
      </c>
      <c r="P8" s="21">
        <v>-5.4510181859909412E-2</v>
      </c>
      <c r="R8" s="110"/>
      <c r="S8" s="111"/>
      <c r="U8" s="19">
        <v>108491</v>
      </c>
      <c r="V8" s="19">
        <v>108476</v>
      </c>
      <c r="X8" s="19">
        <v>37314.562417439345</v>
      </c>
      <c r="Y8" s="19">
        <v>37317.119658926313</v>
      </c>
      <c r="Z8" s="19">
        <v>40183.404697828999</v>
      </c>
      <c r="AA8" s="19">
        <v>105465.92003631327</v>
      </c>
    </row>
    <row r="9" spans="1:27" x14ac:dyDescent="0.2">
      <c r="A9" s="18" t="s">
        <v>21</v>
      </c>
      <c r="B9" s="18" t="s">
        <v>22</v>
      </c>
      <c r="D9" s="19">
        <v>90925</v>
      </c>
      <c r="E9" s="20">
        <v>0</v>
      </c>
      <c r="F9" s="20">
        <v>90925</v>
      </c>
      <c r="G9" s="21">
        <v>-8.6214956810081733E-2</v>
      </c>
      <c r="I9" s="21">
        <v>-8.3859327165454856E-2</v>
      </c>
      <c r="J9" s="19">
        <v>97686</v>
      </c>
      <c r="K9" s="21">
        <v>7.4357987352213328E-2</v>
      </c>
      <c r="L9" s="21">
        <v>7.1316321025527651E-2</v>
      </c>
      <c r="M9" s="19">
        <v>97686</v>
      </c>
      <c r="N9" s="21">
        <v>7.4357987352213328E-2</v>
      </c>
      <c r="O9" s="21">
        <v>7.1316321025527651E-2</v>
      </c>
      <c r="P9" s="21">
        <v>-8.8532328329220089E-2</v>
      </c>
      <c r="R9" s="110"/>
      <c r="S9" s="111"/>
      <c r="U9" s="19">
        <v>296003</v>
      </c>
      <c r="V9" s="19">
        <v>296843</v>
      </c>
      <c r="X9" s="19">
        <v>99503.707877064066</v>
      </c>
      <c r="Y9" s="19">
        <v>99529.641782166844</v>
      </c>
      <c r="Z9" s="19">
        <v>107174.39908859869</v>
      </c>
      <c r="AA9" s="19">
        <v>281291.4109497735</v>
      </c>
    </row>
    <row r="10" spans="1:27" x14ac:dyDescent="0.2">
      <c r="A10" s="18" t="s">
        <v>23</v>
      </c>
      <c r="B10" s="18" t="s">
        <v>24</v>
      </c>
      <c r="D10" s="19">
        <v>51428</v>
      </c>
      <c r="E10" s="20">
        <v>0</v>
      </c>
      <c r="F10" s="20">
        <v>51428</v>
      </c>
      <c r="G10" s="21">
        <v>3.5524683016307845E-2</v>
      </c>
      <c r="I10" s="21">
        <v>3.5150932453627659E-2</v>
      </c>
      <c r="J10" s="19">
        <v>55101</v>
      </c>
      <c r="K10" s="21">
        <v>7.142023800264452E-2</v>
      </c>
      <c r="L10" s="21">
        <v>7.1318990181149733E-2</v>
      </c>
      <c r="M10" s="19">
        <v>55101</v>
      </c>
      <c r="N10" s="21">
        <v>7.142023800264452E-2</v>
      </c>
      <c r="O10" s="21">
        <v>7.1318990181149733E-2</v>
      </c>
      <c r="P10" s="21">
        <v>2.9873456041754398E-2</v>
      </c>
      <c r="R10" s="110"/>
      <c r="S10" s="111"/>
      <c r="U10" s="19">
        <v>144168</v>
      </c>
      <c r="V10" s="19">
        <v>144182</v>
      </c>
      <c r="X10" s="19">
        <v>49663.712360963676</v>
      </c>
      <c r="Y10" s="19">
        <v>49686.339185935227</v>
      </c>
      <c r="Z10" s="19">
        <v>53502.689749648263</v>
      </c>
      <c r="AA10" s="19">
        <v>140423.89989838123</v>
      </c>
    </row>
    <row r="11" spans="1:27" x14ac:dyDescent="0.2">
      <c r="A11" s="18" t="s">
        <v>25</v>
      </c>
      <c r="B11" s="18" t="s">
        <v>26</v>
      </c>
      <c r="D11" s="19">
        <v>95531</v>
      </c>
      <c r="E11" s="20">
        <v>0</v>
      </c>
      <c r="F11" s="20">
        <v>95531</v>
      </c>
      <c r="G11" s="21">
        <v>-8.3204761756474621E-2</v>
      </c>
      <c r="I11" s="21">
        <v>-8.1882465299379037E-2</v>
      </c>
      <c r="J11" s="19">
        <v>102529</v>
      </c>
      <c r="K11" s="21">
        <v>7.3253708220368363E-2</v>
      </c>
      <c r="L11" s="21">
        <v>7.1316612544249924E-2</v>
      </c>
      <c r="M11" s="19">
        <v>102529</v>
      </c>
      <c r="N11" s="21">
        <v>7.3253708220368363E-2</v>
      </c>
      <c r="O11" s="21">
        <v>7.1316612544249924E-2</v>
      </c>
      <c r="P11" s="21">
        <v>-8.6565301376961057E-2</v>
      </c>
      <c r="R11" s="110"/>
      <c r="S11" s="111"/>
      <c r="U11" s="19">
        <v>300221</v>
      </c>
      <c r="V11" s="19">
        <v>300764</v>
      </c>
      <c r="X11" s="19">
        <v>104201.02113862027</v>
      </c>
      <c r="Y11" s="19">
        <v>104239.08734327869</v>
      </c>
      <c r="Z11" s="19">
        <v>112245.57174646176</v>
      </c>
      <c r="AA11" s="19">
        <v>294601.28088355291</v>
      </c>
    </row>
    <row r="12" spans="1:27" x14ac:dyDescent="0.2">
      <c r="A12" s="18" t="s">
        <v>27</v>
      </c>
      <c r="B12" s="18" t="s">
        <v>28</v>
      </c>
      <c r="D12" s="19">
        <v>191141</v>
      </c>
      <c r="E12" s="20">
        <v>0</v>
      </c>
      <c r="F12" s="20">
        <v>191141</v>
      </c>
      <c r="G12" s="21">
        <v>-3.0539758415927376E-2</v>
      </c>
      <c r="I12" s="21">
        <v>-2.8497438848185119E-2</v>
      </c>
      <c r="J12" s="19">
        <v>205250</v>
      </c>
      <c r="K12" s="21">
        <v>7.3814618527683784E-2</v>
      </c>
      <c r="L12" s="21">
        <v>7.1314883840684518E-2</v>
      </c>
      <c r="M12" s="19">
        <v>205250</v>
      </c>
      <c r="N12" s="21">
        <v>7.3814618527683784E-2</v>
      </c>
      <c r="O12" s="21">
        <v>7.1314883840684518E-2</v>
      </c>
      <c r="P12" s="21">
        <v>-3.3454123595606289E-2</v>
      </c>
      <c r="R12" s="110"/>
      <c r="S12" s="111"/>
      <c r="U12" s="19">
        <v>531884</v>
      </c>
      <c r="V12" s="19">
        <v>533125</v>
      </c>
      <c r="X12" s="19">
        <v>197162.28866454659</v>
      </c>
      <c r="Y12" s="19">
        <v>197206.88685785246</v>
      </c>
      <c r="Z12" s="19">
        <v>212354.12101031543</v>
      </c>
      <c r="AA12" s="19">
        <v>557347.56460458715</v>
      </c>
    </row>
    <row r="13" spans="1:27" x14ac:dyDescent="0.2">
      <c r="A13" s="18" t="s">
        <v>29</v>
      </c>
      <c r="B13" s="18" t="s">
        <v>30</v>
      </c>
      <c r="D13" s="19">
        <v>110437</v>
      </c>
      <c r="E13" s="20">
        <v>0</v>
      </c>
      <c r="F13" s="20">
        <v>110437</v>
      </c>
      <c r="G13" s="21">
        <v>-2.3252013539994398E-2</v>
      </c>
      <c r="I13" s="21">
        <v>-2.3904555555090856E-2</v>
      </c>
      <c r="J13" s="19">
        <v>118144</v>
      </c>
      <c r="K13" s="21">
        <v>6.9786394052717915E-2</v>
      </c>
      <c r="L13" s="21">
        <v>7.1322372773315434E-2</v>
      </c>
      <c r="M13" s="19">
        <v>118144</v>
      </c>
      <c r="N13" s="21">
        <v>6.9786394052717915E-2</v>
      </c>
      <c r="O13" s="21">
        <v>7.1322372773315434E-2</v>
      </c>
      <c r="P13" s="21">
        <v>-2.887788506862099E-2</v>
      </c>
      <c r="R13" s="110"/>
      <c r="S13" s="111"/>
      <c r="U13" s="19">
        <v>322522</v>
      </c>
      <c r="V13" s="19">
        <v>322059</v>
      </c>
      <c r="X13" s="19">
        <v>113066.01245245773</v>
      </c>
      <c r="Y13" s="19">
        <v>112979.38602593754</v>
      </c>
      <c r="Z13" s="19">
        <v>121657.20271785617</v>
      </c>
      <c r="AA13" s="19">
        <v>319303.17777120013</v>
      </c>
    </row>
    <row r="14" spans="1:27" x14ac:dyDescent="0.2">
      <c r="A14" s="18" t="s">
        <v>31</v>
      </c>
      <c r="B14" s="18" t="s">
        <v>32</v>
      </c>
      <c r="D14" s="19">
        <v>78486</v>
      </c>
      <c r="E14" s="20">
        <v>0</v>
      </c>
      <c r="F14" s="20">
        <v>78486</v>
      </c>
      <c r="G14" s="21">
        <v>-8.0664890521507049E-2</v>
      </c>
      <c r="I14" s="21">
        <v>-7.8753800367183935E-2</v>
      </c>
      <c r="J14" s="19">
        <v>84308</v>
      </c>
      <c r="K14" s="21">
        <v>7.4178834441811281E-2</v>
      </c>
      <c r="L14" s="21">
        <v>7.1320004993121966E-2</v>
      </c>
      <c r="M14" s="19">
        <v>84308</v>
      </c>
      <c r="N14" s="21">
        <v>7.4178834441811281E-2</v>
      </c>
      <c r="O14" s="21">
        <v>7.1320004993121966E-2</v>
      </c>
      <c r="P14" s="21">
        <v>-8.3449691769745038E-2</v>
      </c>
      <c r="R14" s="110"/>
      <c r="S14" s="111"/>
      <c r="U14" s="19">
        <v>261762</v>
      </c>
      <c r="V14" s="19">
        <v>262461</v>
      </c>
      <c r="X14" s="19">
        <v>85372.568925951709</v>
      </c>
      <c r="Y14" s="19">
        <v>85422.811841854898</v>
      </c>
      <c r="Z14" s="19">
        <v>91984.039766227666</v>
      </c>
      <c r="AA14" s="19">
        <v>241422.58366489678</v>
      </c>
    </row>
    <row r="15" spans="1:27" x14ac:dyDescent="0.2">
      <c r="A15" s="18" t="s">
        <v>33</v>
      </c>
      <c r="B15" s="18" t="s">
        <v>34</v>
      </c>
      <c r="D15" s="19">
        <v>78156</v>
      </c>
      <c r="E15" s="20">
        <v>0</v>
      </c>
      <c r="F15" s="20">
        <v>78156</v>
      </c>
      <c r="G15" s="21">
        <v>-7.0248900742687415E-2</v>
      </c>
      <c r="I15" s="21">
        <v>-6.9292953993762563E-2</v>
      </c>
      <c r="J15" s="19">
        <v>83942</v>
      </c>
      <c r="K15" s="21">
        <v>7.4031424330825546E-2</v>
      </c>
      <c r="L15" s="21">
        <v>7.1312529209695663E-2</v>
      </c>
      <c r="M15" s="19">
        <v>83942</v>
      </c>
      <c r="N15" s="21">
        <v>7.4031424330825546E-2</v>
      </c>
      <c r="O15" s="21">
        <v>7.1312529209695663E-2</v>
      </c>
      <c r="P15" s="21">
        <v>-7.4043531872775459E-2</v>
      </c>
      <c r="R15" s="110"/>
      <c r="S15" s="111"/>
      <c r="U15" s="19">
        <v>221541</v>
      </c>
      <c r="V15" s="19">
        <v>222103</v>
      </c>
      <c r="X15" s="19">
        <v>84061.207416082863</v>
      </c>
      <c r="Y15" s="19">
        <v>84187.987245825643</v>
      </c>
      <c r="Z15" s="19">
        <v>90654.369713270949</v>
      </c>
      <c r="AA15" s="19">
        <v>237932.71324365321</v>
      </c>
    </row>
    <row r="16" spans="1:27" x14ac:dyDescent="0.2">
      <c r="A16" s="18" t="s">
        <v>35</v>
      </c>
      <c r="B16" s="18" t="s">
        <v>36</v>
      </c>
      <c r="D16" s="19">
        <v>109312</v>
      </c>
      <c r="E16" s="20">
        <v>0</v>
      </c>
      <c r="F16" s="20">
        <v>109312</v>
      </c>
      <c r="G16" s="21">
        <v>-6.5900289495392061E-2</v>
      </c>
      <c r="I16" s="21">
        <v>-6.6513121809886444E-2</v>
      </c>
      <c r="J16" s="19">
        <v>117122</v>
      </c>
      <c r="K16" s="21">
        <v>7.1446867681498771E-2</v>
      </c>
      <c r="L16" s="21">
        <v>7.1312024705890931E-2</v>
      </c>
      <c r="M16" s="19">
        <v>117122</v>
      </c>
      <c r="N16" s="21">
        <v>7.1446867681498771E-2</v>
      </c>
      <c r="O16" s="21">
        <v>7.1312024705890931E-2</v>
      </c>
      <c r="P16" s="21">
        <v>-7.1278326051376517E-2</v>
      </c>
      <c r="R16" s="110"/>
      <c r="S16" s="111"/>
      <c r="U16" s="19">
        <v>325740</v>
      </c>
      <c r="V16" s="19">
        <v>325781</v>
      </c>
      <c r="X16" s="19">
        <v>117023.9095149155</v>
      </c>
      <c r="Y16" s="19">
        <v>117115.47461734471</v>
      </c>
      <c r="Z16" s="19">
        <v>126110.97951664595</v>
      </c>
      <c r="AA16" s="19">
        <v>330992.62198960228</v>
      </c>
    </row>
    <row r="17" spans="1:27" x14ac:dyDescent="0.2">
      <c r="A17" s="18" t="s">
        <v>37</v>
      </c>
      <c r="B17" s="18" t="s">
        <v>38</v>
      </c>
      <c r="D17" s="19">
        <v>119290</v>
      </c>
      <c r="E17" s="20">
        <v>0</v>
      </c>
      <c r="F17" s="20">
        <v>119290</v>
      </c>
      <c r="G17" s="21">
        <v>-5.1246453070673992E-2</v>
      </c>
      <c r="I17" s="21">
        <v>-5.0300942235344204E-2</v>
      </c>
      <c r="J17" s="19">
        <v>127786</v>
      </c>
      <c r="K17" s="21">
        <v>7.1221393243356523E-2</v>
      </c>
      <c r="L17" s="21">
        <v>7.1315236721772646E-2</v>
      </c>
      <c r="M17" s="19">
        <v>127786</v>
      </c>
      <c r="N17" s="21">
        <v>7.1221393243356523E-2</v>
      </c>
      <c r="O17" s="21">
        <v>7.1315236721772646E-2</v>
      </c>
      <c r="P17" s="21">
        <v>-5.5146072516722544E-2</v>
      </c>
      <c r="R17" s="110"/>
      <c r="S17" s="111"/>
      <c r="U17" s="19">
        <v>297529</v>
      </c>
      <c r="V17" s="19">
        <v>297503</v>
      </c>
      <c r="X17" s="19">
        <v>125733.39028463846</v>
      </c>
      <c r="Y17" s="19">
        <v>125597.20854392441</v>
      </c>
      <c r="Z17" s="19">
        <v>135244.18567044759</v>
      </c>
      <c r="AA17" s="19">
        <v>354963.7612480945</v>
      </c>
    </row>
    <row r="18" spans="1:27" x14ac:dyDescent="0.2">
      <c r="A18" s="18" t="s">
        <v>39</v>
      </c>
      <c r="B18" s="18" t="s">
        <v>40</v>
      </c>
      <c r="D18" s="19">
        <v>55897</v>
      </c>
      <c r="E18" s="20">
        <v>0</v>
      </c>
      <c r="F18" s="20">
        <v>55897</v>
      </c>
      <c r="G18" s="21">
        <v>-7.5585664513012962E-2</v>
      </c>
      <c r="I18" s="21">
        <v>-7.5118341464358585E-2</v>
      </c>
      <c r="J18" s="19">
        <v>59942</v>
      </c>
      <c r="K18" s="21">
        <v>7.2365243215199326E-2</v>
      </c>
      <c r="L18" s="21">
        <v>7.1318421772357032E-2</v>
      </c>
      <c r="M18" s="19">
        <v>59942</v>
      </c>
      <c r="N18" s="21">
        <v>7.2365243215199326E-2</v>
      </c>
      <c r="O18" s="21">
        <v>7.1318421772357032E-2</v>
      </c>
      <c r="P18" s="21">
        <v>-7.9834123826745707E-2</v>
      </c>
      <c r="R18" s="110"/>
      <c r="S18" s="111"/>
      <c r="U18" s="19">
        <v>157876</v>
      </c>
      <c r="V18" s="19">
        <v>158030</v>
      </c>
      <c r="X18" s="19">
        <v>60467.474220370161</v>
      </c>
      <c r="Y18" s="19">
        <v>60495.976249253181</v>
      </c>
      <c r="Z18" s="19">
        <v>65142.602602570063</v>
      </c>
      <c r="AA18" s="19">
        <v>170974.17624771781</v>
      </c>
    </row>
    <row r="19" spans="1:27" x14ac:dyDescent="0.2">
      <c r="A19" s="18" t="s">
        <v>41</v>
      </c>
      <c r="B19" s="18" t="s">
        <v>42</v>
      </c>
      <c r="D19" s="19">
        <v>96564</v>
      </c>
      <c r="E19" s="20">
        <v>0</v>
      </c>
      <c r="F19" s="20">
        <v>96564</v>
      </c>
      <c r="G19" s="21">
        <v>-5.4622237787691819E-2</v>
      </c>
      <c r="I19" s="21">
        <v>-5.3373753017249448E-2</v>
      </c>
      <c r="J19" s="19">
        <v>103506</v>
      </c>
      <c r="K19" s="21">
        <v>7.1890145395799632E-2</v>
      </c>
      <c r="L19" s="21">
        <v>7.1318324150053458E-2</v>
      </c>
      <c r="M19" s="19">
        <v>103506</v>
      </c>
      <c r="N19" s="21">
        <v>7.1890145395799632E-2</v>
      </c>
      <c r="O19" s="21">
        <v>7.1318324150053458E-2</v>
      </c>
      <c r="P19" s="21">
        <v>-5.820049240766112E-2</v>
      </c>
      <c r="R19" s="110"/>
      <c r="S19" s="111"/>
      <c r="U19" s="19">
        <v>284951</v>
      </c>
      <c r="V19" s="19">
        <v>285103</v>
      </c>
      <c r="X19" s="19">
        <v>102143.29536800987</v>
      </c>
      <c r="Y19" s="19">
        <v>102063.02836178592</v>
      </c>
      <c r="Z19" s="19">
        <v>109902.37217750057</v>
      </c>
      <c r="AA19" s="19">
        <v>288451.28686916974</v>
      </c>
    </row>
    <row r="20" spans="1:27" ht="25.5" customHeight="1" x14ac:dyDescent="0.2">
      <c r="A20" s="22" t="s">
        <v>43</v>
      </c>
      <c r="B20" s="22" t="s">
        <v>44</v>
      </c>
      <c r="C20" s="54"/>
      <c r="D20" s="24">
        <v>1112635</v>
      </c>
      <c r="E20" s="25">
        <v>0</v>
      </c>
      <c r="F20" s="25">
        <v>1112635</v>
      </c>
      <c r="G20" s="26">
        <v>-5.365096971711758E-2</v>
      </c>
      <c r="H20" s="23"/>
      <c r="I20" s="26">
        <v>-5.2665021875521245E-2</v>
      </c>
      <c r="J20" s="24">
        <v>1193309</v>
      </c>
      <c r="K20" s="26">
        <v>7.2507156434949538E-2</v>
      </c>
      <c r="L20" s="26">
        <v>7.1274489612167757E-2</v>
      </c>
      <c r="M20" s="24">
        <v>1193309</v>
      </c>
      <c r="N20" s="26">
        <v>7.2507156434949538E-2</v>
      </c>
      <c r="O20" s="26">
        <v>7.1274489612167757E-2</v>
      </c>
      <c r="P20" s="26">
        <v>-5.7533938944460128E-2</v>
      </c>
      <c r="Q20" s="23"/>
      <c r="R20" s="109"/>
      <c r="S20" s="112"/>
      <c r="T20" s="23"/>
      <c r="U20" s="24">
        <v>3252687</v>
      </c>
      <c r="V20" s="24">
        <v>3256430</v>
      </c>
      <c r="W20" s="23"/>
      <c r="X20" s="24">
        <v>1175713.1506410604</v>
      </c>
      <c r="Y20" s="24">
        <v>1175840.9477140859</v>
      </c>
      <c r="Z20" s="24">
        <v>1266155.9384573721</v>
      </c>
      <c r="AA20" s="24">
        <f>SUM(AA8:AA19)</f>
        <v>3323170.3974069422</v>
      </c>
    </row>
    <row r="21" spans="1:27" x14ac:dyDescent="0.2">
      <c r="A21" s="18" t="s">
        <v>45</v>
      </c>
      <c r="B21" s="18" t="s">
        <v>46</v>
      </c>
      <c r="D21" s="19">
        <v>46887</v>
      </c>
      <c r="E21" s="20">
        <v>0</v>
      </c>
      <c r="F21" s="20">
        <v>46887</v>
      </c>
      <c r="G21" s="21">
        <v>-4.14489764912227E-2</v>
      </c>
      <c r="I21" s="21">
        <v>-3.9637848944414689E-2</v>
      </c>
      <c r="J21" s="19">
        <v>50368</v>
      </c>
      <c r="K21" s="21">
        <v>7.4242327297545208E-2</v>
      </c>
      <c r="L21" s="21">
        <v>7.1310094124162227E-2</v>
      </c>
      <c r="M21" s="19">
        <v>50368</v>
      </c>
      <c r="N21" s="21">
        <v>7.4242327297545208E-2</v>
      </c>
      <c r="O21" s="21">
        <v>7.1310094124162227E-2</v>
      </c>
      <c r="P21" s="21">
        <v>-4.4541966171235625E-2</v>
      </c>
      <c r="R21" s="110"/>
      <c r="S21" s="111"/>
      <c r="U21" s="19">
        <v>161179</v>
      </c>
      <c r="V21" s="19">
        <v>161620</v>
      </c>
      <c r="X21" s="19">
        <v>48914.454056258866</v>
      </c>
      <c r="Y21" s="19">
        <v>48955.836276446928</v>
      </c>
      <c r="Z21" s="19">
        <v>52716.077751905606</v>
      </c>
      <c r="AA21" s="19">
        <v>138359.34716380388</v>
      </c>
    </row>
    <row r="22" spans="1:27" x14ac:dyDescent="0.2">
      <c r="A22" s="18" t="s">
        <v>47</v>
      </c>
      <c r="B22" s="18" t="s">
        <v>48</v>
      </c>
      <c r="D22" s="19">
        <v>41801</v>
      </c>
      <c r="E22" s="20">
        <v>0</v>
      </c>
      <c r="F22" s="20">
        <v>41801</v>
      </c>
      <c r="G22" s="21">
        <v>-0.14215477633025131</v>
      </c>
      <c r="I22" s="21">
        <v>-0.14247691992678779</v>
      </c>
      <c r="J22" s="19">
        <v>44713</v>
      </c>
      <c r="K22" s="21">
        <v>6.9663405181694227E-2</v>
      </c>
      <c r="L22" s="21">
        <v>7.1323539673022296E-2</v>
      </c>
      <c r="M22" s="19">
        <v>44713</v>
      </c>
      <c r="N22" s="21">
        <v>6.9663405181694227E-2</v>
      </c>
      <c r="O22" s="21">
        <v>7.1323539673022296E-2</v>
      </c>
      <c r="P22" s="21">
        <v>-0.14684517900758542</v>
      </c>
      <c r="R22" s="110"/>
      <c r="S22" s="111"/>
      <c r="U22" s="19">
        <v>139955</v>
      </c>
      <c r="V22" s="19">
        <v>139738</v>
      </c>
      <c r="X22" s="19">
        <v>48727.904342907961</v>
      </c>
      <c r="Y22" s="19">
        <v>48670.672183881354</v>
      </c>
      <c r="Z22" s="19">
        <v>52409.010533385408</v>
      </c>
      <c r="AA22" s="19">
        <v>137553.41429281511</v>
      </c>
    </row>
    <row r="23" spans="1:27" x14ac:dyDescent="0.2">
      <c r="A23" s="18" t="s">
        <v>49</v>
      </c>
      <c r="B23" s="18" t="s">
        <v>50</v>
      </c>
      <c r="D23" s="19">
        <v>93142</v>
      </c>
      <c r="E23" s="20">
        <v>0</v>
      </c>
      <c r="F23" s="20">
        <v>93142</v>
      </c>
      <c r="G23" s="21">
        <v>-9.8187672945193483E-2</v>
      </c>
      <c r="I23" s="21">
        <v>-9.7123023290186627E-2</v>
      </c>
      <c r="J23" s="19">
        <v>99949</v>
      </c>
      <c r="K23" s="21">
        <v>7.3081960876940633E-2</v>
      </c>
      <c r="L23" s="21">
        <v>7.1308856124544295E-2</v>
      </c>
      <c r="M23" s="19">
        <v>99949</v>
      </c>
      <c r="N23" s="21">
        <v>7.3081960876940633E-2</v>
      </c>
      <c r="O23" s="21">
        <v>7.1308856124544295E-2</v>
      </c>
      <c r="P23" s="21">
        <v>-0.10173462883538864</v>
      </c>
      <c r="R23" s="110"/>
      <c r="S23" s="111"/>
      <c r="U23" s="19">
        <v>336313</v>
      </c>
      <c r="V23" s="19">
        <v>336869</v>
      </c>
      <c r="X23" s="19">
        <v>103283.1302097952</v>
      </c>
      <c r="Y23" s="19">
        <v>103332.08191073233</v>
      </c>
      <c r="Z23" s="19">
        <v>111268.90026987791</v>
      </c>
      <c r="AA23" s="19">
        <v>292037.89541072596</v>
      </c>
    </row>
    <row r="24" spans="1:27" x14ac:dyDescent="0.2">
      <c r="A24" s="18" t="s">
        <v>51</v>
      </c>
      <c r="B24" s="18" t="s">
        <v>52</v>
      </c>
      <c r="D24" s="19">
        <v>71077</v>
      </c>
      <c r="E24" s="20">
        <v>0</v>
      </c>
      <c r="F24" s="20">
        <v>71077</v>
      </c>
      <c r="G24" s="21">
        <v>-6.8685310305477421E-2</v>
      </c>
      <c r="I24" s="21">
        <v>-6.6355143347330281E-2</v>
      </c>
      <c r="J24" s="19">
        <v>76360</v>
      </c>
      <c r="K24" s="21">
        <v>7.4327841636534941E-2</v>
      </c>
      <c r="L24" s="21">
        <v>7.1312345361571383E-2</v>
      </c>
      <c r="M24" s="19">
        <v>76360</v>
      </c>
      <c r="N24" s="21">
        <v>7.4327841636534941E-2</v>
      </c>
      <c r="O24" s="21">
        <v>7.1312345361571383E-2</v>
      </c>
      <c r="P24" s="21">
        <v>-7.1120876003357925E-2</v>
      </c>
      <c r="R24" s="110"/>
      <c r="S24" s="111"/>
      <c r="U24" s="19">
        <v>223653</v>
      </c>
      <c r="V24" s="19">
        <v>224282</v>
      </c>
      <c r="X24" s="19">
        <v>76318.993769242195</v>
      </c>
      <c r="Y24" s="19">
        <v>76342.802935062689</v>
      </c>
      <c r="Z24" s="19">
        <v>82206.605819118442</v>
      </c>
      <c r="AA24" s="19">
        <v>215760.59522513003</v>
      </c>
    </row>
    <row r="25" spans="1:27" x14ac:dyDescent="0.2">
      <c r="A25" s="18" t="s">
        <v>53</v>
      </c>
      <c r="B25" s="18" t="s">
        <v>54</v>
      </c>
      <c r="D25" s="19">
        <v>64189</v>
      </c>
      <c r="E25" s="20">
        <v>0</v>
      </c>
      <c r="F25" s="20">
        <v>64189</v>
      </c>
      <c r="G25" s="21">
        <v>-8.585681366168596E-2</v>
      </c>
      <c r="I25" s="21">
        <v>-8.2588900399828247E-2</v>
      </c>
      <c r="J25" s="19">
        <v>69007</v>
      </c>
      <c r="K25" s="21">
        <v>7.5059589649316916E-2</v>
      </c>
      <c r="L25" s="21">
        <v>7.1321200539243179E-2</v>
      </c>
      <c r="M25" s="19">
        <v>69007</v>
      </c>
      <c r="N25" s="21">
        <v>7.5059589649316916E-2</v>
      </c>
      <c r="O25" s="21">
        <v>7.1321200539243179E-2</v>
      </c>
      <c r="P25" s="21">
        <v>-8.7264224478682206E-2</v>
      </c>
      <c r="R25" s="110"/>
      <c r="S25" s="111"/>
      <c r="U25" s="19">
        <v>252883</v>
      </c>
      <c r="V25" s="19">
        <v>253765</v>
      </c>
      <c r="X25" s="19">
        <v>70217.664977753695</v>
      </c>
      <c r="Y25" s="19">
        <v>70211.695028825081</v>
      </c>
      <c r="Z25" s="19">
        <v>75604.574566594572</v>
      </c>
      <c r="AA25" s="19">
        <v>198432.81263946122</v>
      </c>
    </row>
    <row r="26" spans="1:27" x14ac:dyDescent="0.2">
      <c r="A26" s="18" t="s">
        <v>55</v>
      </c>
      <c r="B26" s="18" t="s">
        <v>56</v>
      </c>
      <c r="D26" s="19">
        <v>48377</v>
      </c>
      <c r="E26" s="20">
        <v>0</v>
      </c>
      <c r="F26" s="20">
        <v>48377</v>
      </c>
      <c r="G26" s="21">
        <v>-3.7889356802842666E-2</v>
      </c>
      <c r="I26" s="21">
        <v>-3.8203254781933427E-2</v>
      </c>
      <c r="J26" s="19">
        <v>51852</v>
      </c>
      <c r="K26" s="21">
        <v>7.1831655538789008E-2</v>
      </c>
      <c r="L26" s="21">
        <v>7.1315521076331434E-2</v>
      </c>
      <c r="M26" s="19">
        <v>51852</v>
      </c>
      <c r="N26" s="21">
        <v>7.1831655538789008E-2</v>
      </c>
      <c r="O26" s="21">
        <v>7.1315521076331434E-2</v>
      </c>
      <c r="P26" s="21">
        <v>-4.3109850496800717E-2</v>
      </c>
      <c r="R26" s="110"/>
      <c r="S26" s="111"/>
      <c r="U26" s="19">
        <v>163458</v>
      </c>
      <c r="V26" s="19">
        <v>163536</v>
      </c>
      <c r="X26" s="19">
        <v>50282.158649903329</v>
      </c>
      <c r="Y26" s="19">
        <v>50322.801708642641</v>
      </c>
      <c r="Z26" s="19">
        <v>54188.038226666518</v>
      </c>
      <c r="AA26" s="19">
        <v>142222.67499515947</v>
      </c>
    </row>
    <row r="27" spans="1:27" x14ac:dyDescent="0.2">
      <c r="A27" s="18" t="s">
        <v>57</v>
      </c>
      <c r="B27" s="18" t="s">
        <v>58</v>
      </c>
      <c r="D27" s="19">
        <v>319173</v>
      </c>
      <c r="E27" s="20">
        <v>0</v>
      </c>
      <c r="F27" s="20">
        <v>319173</v>
      </c>
      <c r="G27" s="21">
        <v>1.3536039727067406E-2</v>
      </c>
      <c r="I27" s="21">
        <v>1.8272103598482081E-2</v>
      </c>
      <c r="J27" s="19">
        <v>343451</v>
      </c>
      <c r="K27" s="21">
        <v>7.6065331340683606E-2</v>
      </c>
      <c r="L27" s="21">
        <v>7.1312886085613814E-2</v>
      </c>
      <c r="M27" s="19">
        <v>343451</v>
      </c>
      <c r="N27" s="21">
        <v>7.6065331340683606E-2</v>
      </c>
      <c r="O27" s="21">
        <v>7.1312886085613814E-2</v>
      </c>
      <c r="P27" s="21">
        <v>1.3074907703231942E-2</v>
      </c>
      <c r="R27" s="110"/>
      <c r="S27" s="111"/>
      <c r="U27" s="19">
        <v>896552</v>
      </c>
      <c r="V27" s="19">
        <v>900529</v>
      </c>
      <c r="X27" s="19">
        <v>314910.36084513512</v>
      </c>
      <c r="Y27" s="19">
        <v>314836.16262569069</v>
      </c>
      <c r="Z27" s="19">
        <v>339018.36615285097</v>
      </c>
      <c r="AA27" s="19">
        <v>889792.29521210515</v>
      </c>
    </row>
    <row r="28" spans="1:27" x14ac:dyDescent="0.2">
      <c r="A28" s="18" t="s">
        <v>59</v>
      </c>
      <c r="B28" s="18" t="s">
        <v>60</v>
      </c>
      <c r="D28" s="19">
        <v>57536</v>
      </c>
      <c r="E28" s="20">
        <v>0</v>
      </c>
      <c r="F28" s="20">
        <v>57536</v>
      </c>
      <c r="G28" s="21">
        <v>-6.7866223127484915E-2</v>
      </c>
      <c r="I28" s="21">
        <v>-6.498709076417819E-2</v>
      </c>
      <c r="J28" s="19">
        <v>61852</v>
      </c>
      <c r="K28" s="21">
        <v>7.501390433815347E-2</v>
      </c>
      <c r="L28" s="21">
        <v>7.1309923421329025E-2</v>
      </c>
      <c r="M28" s="19">
        <v>61852</v>
      </c>
      <c r="N28" s="21">
        <v>7.501390433815347E-2</v>
      </c>
      <c r="O28" s="21">
        <v>7.1309923421329025E-2</v>
      </c>
      <c r="P28" s="21">
        <v>-6.9761909575553505E-2</v>
      </c>
      <c r="R28" s="110"/>
      <c r="S28" s="111"/>
      <c r="U28" s="19">
        <v>196990</v>
      </c>
      <c r="V28" s="19">
        <v>197671</v>
      </c>
      <c r="X28" s="19">
        <v>61725.045725779994</v>
      </c>
      <c r="Y28" s="19">
        <v>61747.7322734837</v>
      </c>
      <c r="Z28" s="19">
        <v>66490.50456725368</v>
      </c>
      <c r="AA28" s="19">
        <v>174511.89839677684</v>
      </c>
    </row>
    <row r="29" spans="1:27" x14ac:dyDescent="0.2">
      <c r="A29" s="18" t="s">
        <v>61</v>
      </c>
      <c r="B29" s="18" t="s">
        <v>62</v>
      </c>
      <c r="D29" s="19">
        <v>119862</v>
      </c>
      <c r="E29" s="20">
        <v>0</v>
      </c>
      <c r="F29" s="20">
        <v>119862</v>
      </c>
      <c r="G29" s="21">
        <v>-3.9047085289455219E-2</v>
      </c>
      <c r="I29" s="21">
        <v>-3.5292449495270772E-2</v>
      </c>
      <c r="J29" s="19">
        <v>128971</v>
      </c>
      <c r="K29" s="21">
        <v>7.5995728421017539E-2</v>
      </c>
      <c r="L29" s="21">
        <v>7.1315565687261939E-2</v>
      </c>
      <c r="M29" s="19">
        <v>128971</v>
      </c>
      <c r="N29" s="21">
        <v>7.5995728421017539E-2</v>
      </c>
      <c r="O29" s="21">
        <v>7.1315565687261939E-2</v>
      </c>
      <c r="P29" s="21">
        <v>-4.0213854685186456E-2</v>
      </c>
      <c r="R29" s="110"/>
      <c r="S29" s="111"/>
      <c r="U29" s="19">
        <v>381400</v>
      </c>
      <c r="V29" s="19">
        <v>383066</v>
      </c>
      <c r="X29" s="19">
        <v>124732.43815083745</v>
      </c>
      <c r="Y29" s="19">
        <v>124789.7672062591</v>
      </c>
      <c r="Z29" s="19">
        <v>134374.72569235411</v>
      </c>
      <c r="AA29" s="19">
        <v>352681.76455782063</v>
      </c>
    </row>
    <row r="30" spans="1:27" ht="25.5" customHeight="1" x14ac:dyDescent="0.2">
      <c r="A30" s="22" t="s">
        <v>63</v>
      </c>
      <c r="B30" s="22" t="s">
        <v>64</v>
      </c>
      <c r="C30" s="54"/>
      <c r="D30" s="24">
        <v>862044</v>
      </c>
      <c r="E30" s="25">
        <v>0</v>
      </c>
      <c r="F30" s="25">
        <v>862044</v>
      </c>
      <c r="G30" s="26">
        <v>-4.122750504218653E-2</v>
      </c>
      <c r="H30" s="23"/>
      <c r="I30" s="26">
        <v>-3.8302468237128018E-2</v>
      </c>
      <c r="J30" s="24">
        <v>926523</v>
      </c>
      <c r="K30" s="26">
        <v>7.479780614446585E-2</v>
      </c>
      <c r="L30" s="26">
        <v>7.1412704028541274E-2</v>
      </c>
      <c r="M30" s="24">
        <v>926523</v>
      </c>
      <c r="N30" s="26">
        <v>7.479780614446585E-2</v>
      </c>
      <c r="O30" s="26">
        <v>7.1412704028541274E-2</v>
      </c>
      <c r="P30" s="26">
        <v>-4.3121763761799214E-2</v>
      </c>
      <c r="Q30" s="23"/>
      <c r="R30" s="109"/>
      <c r="S30" s="112"/>
      <c r="T30" s="23"/>
      <c r="U30" s="24">
        <v>2752380</v>
      </c>
      <c r="V30" s="24">
        <v>2761076</v>
      </c>
      <c r="W30" s="23"/>
      <c r="X30" s="24">
        <v>899112.15072761383</v>
      </c>
      <c r="Y30" s="24">
        <v>899209.55214902433</v>
      </c>
      <c r="Z30" s="24">
        <v>968276.80358000717</v>
      </c>
      <c r="AA30" s="24">
        <f>SUM(AA21:AA29)</f>
        <v>2541352.6978937984</v>
      </c>
    </row>
    <row r="31" spans="1:27" x14ac:dyDescent="0.2">
      <c r="A31" s="18" t="s">
        <v>65</v>
      </c>
      <c r="B31" s="18" t="s">
        <v>66</v>
      </c>
      <c r="D31" s="19">
        <v>102617</v>
      </c>
      <c r="E31" s="20">
        <v>0</v>
      </c>
      <c r="F31" s="20">
        <v>102617</v>
      </c>
      <c r="G31" s="21">
        <v>-5.0632239994011563E-2</v>
      </c>
      <c r="I31" s="21">
        <v>-4.9680499410125312E-2</v>
      </c>
      <c r="J31" s="19">
        <v>110133</v>
      </c>
      <c r="K31" s="21">
        <v>7.3243224806805785E-2</v>
      </c>
      <c r="L31" s="21">
        <v>7.1318038378765269E-2</v>
      </c>
      <c r="M31" s="19">
        <v>110133</v>
      </c>
      <c r="N31" s="21">
        <v>7.3243224806805785E-2</v>
      </c>
      <c r="O31" s="21">
        <v>7.1318038378765269E-2</v>
      </c>
      <c r="P31" s="21">
        <v>-5.4526322482564837E-2</v>
      </c>
      <c r="R31" s="110"/>
      <c r="S31" s="111"/>
      <c r="U31" s="19">
        <v>306600</v>
      </c>
      <c r="V31" s="19">
        <v>307151</v>
      </c>
      <c r="X31" s="19">
        <v>108089.83022485692</v>
      </c>
      <c r="Y31" s="19">
        <v>108175.62447036456</v>
      </c>
      <c r="Z31" s="19">
        <v>116484.46976247954</v>
      </c>
      <c r="AA31" s="19">
        <v>305726.75127515395</v>
      </c>
    </row>
    <row r="32" spans="1:27" x14ac:dyDescent="0.2">
      <c r="A32" s="18" t="s">
        <v>67</v>
      </c>
      <c r="B32" s="18" t="s">
        <v>68</v>
      </c>
      <c r="D32" s="19">
        <v>117178</v>
      </c>
      <c r="E32" s="20">
        <v>0</v>
      </c>
      <c r="F32" s="20">
        <v>117178</v>
      </c>
      <c r="G32" s="21">
        <v>-6.2349160264814074E-2</v>
      </c>
      <c r="I32" s="21">
        <v>-6.1157967845100081E-2</v>
      </c>
      <c r="J32" s="19">
        <v>125697</v>
      </c>
      <c r="K32" s="21">
        <v>7.2701360323610187E-2</v>
      </c>
      <c r="L32" s="21">
        <v>7.1310368315143702E-2</v>
      </c>
      <c r="M32" s="19">
        <v>125697</v>
      </c>
      <c r="N32" s="21">
        <v>7.2701360323610187E-2</v>
      </c>
      <c r="O32" s="21">
        <v>7.1310368315143702E-2</v>
      </c>
      <c r="P32" s="21">
        <v>-6.5951952899419242E-2</v>
      </c>
      <c r="R32" s="110"/>
      <c r="S32" s="111"/>
      <c r="U32" s="19">
        <v>301212</v>
      </c>
      <c r="V32" s="19">
        <v>301603</v>
      </c>
      <c r="X32" s="19">
        <v>124969.75956753129</v>
      </c>
      <c r="Y32" s="19">
        <v>124973.25448153322</v>
      </c>
      <c r="Z32" s="19">
        <v>134572.30641419522</v>
      </c>
      <c r="AA32" s="19">
        <v>353200.33765452832</v>
      </c>
    </row>
    <row r="33" spans="1:27" x14ac:dyDescent="0.2">
      <c r="A33" s="18" t="s">
        <v>69</v>
      </c>
      <c r="B33" s="18" t="s">
        <v>70</v>
      </c>
      <c r="D33" s="19">
        <v>58364</v>
      </c>
      <c r="E33" s="20">
        <v>0</v>
      </c>
      <c r="F33" s="20">
        <v>58364</v>
      </c>
      <c r="G33" s="21">
        <v>-8.7549169939673654E-2</v>
      </c>
      <c r="I33" s="21">
        <v>-8.7497404738374862E-2</v>
      </c>
      <c r="J33" s="19">
        <v>62474</v>
      </c>
      <c r="K33" s="21">
        <v>7.0420121993009399E-2</v>
      </c>
      <c r="L33" s="21">
        <v>7.1327478861255011E-2</v>
      </c>
      <c r="M33" s="19">
        <v>62474</v>
      </c>
      <c r="N33" s="21">
        <v>7.0420121993009399E-2</v>
      </c>
      <c r="O33" s="21">
        <v>7.1327478861255011E-2</v>
      </c>
      <c r="P33" s="21">
        <v>-9.21423936882525E-2</v>
      </c>
      <c r="R33" s="110"/>
      <c r="S33" s="111"/>
      <c r="U33" s="19">
        <v>169266</v>
      </c>
      <c r="V33" s="19">
        <v>169123</v>
      </c>
      <c r="X33" s="19">
        <v>63963.994636446645</v>
      </c>
      <c r="Y33" s="19">
        <v>63906.195037312034</v>
      </c>
      <c r="Z33" s="19">
        <v>68814.756373310782</v>
      </c>
      <c r="AA33" s="19">
        <v>180612.1618504388</v>
      </c>
    </row>
    <row r="34" spans="1:27" x14ac:dyDescent="0.2">
      <c r="A34" s="18" t="s">
        <v>71</v>
      </c>
      <c r="B34" s="18" t="s">
        <v>72</v>
      </c>
      <c r="D34" s="19">
        <v>55252</v>
      </c>
      <c r="E34" s="20">
        <v>0</v>
      </c>
      <c r="F34" s="20">
        <v>55252</v>
      </c>
      <c r="G34" s="21">
        <v>-0.12961551999197174</v>
      </c>
      <c r="I34" s="21">
        <v>-0.12893465621284284</v>
      </c>
      <c r="J34" s="19">
        <v>59308</v>
      </c>
      <c r="K34" s="21">
        <v>7.3409107362629511E-2</v>
      </c>
      <c r="L34" s="21">
        <v>7.1318538271139431E-2</v>
      </c>
      <c r="M34" s="19">
        <v>59308</v>
      </c>
      <c r="N34" s="21">
        <v>7.3409107362629511E-2</v>
      </c>
      <c r="O34" s="21">
        <v>7.1318538271139431E-2</v>
      </c>
      <c r="P34" s="21">
        <v>-0.13337594595658164</v>
      </c>
      <c r="R34" s="110"/>
      <c r="S34" s="111"/>
      <c r="U34" s="19">
        <v>178958</v>
      </c>
      <c r="V34" s="19">
        <v>179307</v>
      </c>
      <c r="X34" s="19">
        <v>63479.992197804779</v>
      </c>
      <c r="Y34" s="19">
        <v>63554.151303860999</v>
      </c>
      <c r="Z34" s="19">
        <v>68435.672565613597</v>
      </c>
      <c r="AA34" s="19">
        <v>179617.21324291543</v>
      </c>
    </row>
    <row r="35" spans="1:27" x14ac:dyDescent="0.2">
      <c r="A35" s="18" t="s">
        <v>73</v>
      </c>
      <c r="B35" s="18" t="s">
        <v>74</v>
      </c>
      <c r="D35" s="19">
        <v>38549</v>
      </c>
      <c r="E35" s="20">
        <v>0</v>
      </c>
      <c r="F35" s="20">
        <v>38549</v>
      </c>
      <c r="G35" s="21">
        <v>-4.7547657357107642E-3</v>
      </c>
      <c r="I35" s="21">
        <v>-2.4570375984356296E-3</v>
      </c>
      <c r="J35" s="19">
        <v>41345</v>
      </c>
      <c r="K35" s="21">
        <v>7.253106435964618E-2</v>
      </c>
      <c r="L35" s="21">
        <v>7.1311101082202732E-2</v>
      </c>
      <c r="M35" s="19">
        <v>41345</v>
      </c>
      <c r="N35" s="21">
        <v>7.253106435964618E-2</v>
      </c>
      <c r="O35" s="21">
        <v>7.1311101082202732E-2</v>
      </c>
      <c r="P35" s="21">
        <v>-7.5500868846494207E-3</v>
      </c>
      <c r="R35" s="110"/>
      <c r="S35" s="111"/>
      <c r="U35" s="19">
        <v>121109</v>
      </c>
      <c r="V35" s="19">
        <v>121247</v>
      </c>
      <c r="X35" s="19">
        <v>38733.167135933494</v>
      </c>
      <c r="Y35" s="19">
        <v>38687.955714815158</v>
      </c>
      <c r="Z35" s="19">
        <v>41659.533094436927</v>
      </c>
      <c r="AA35" s="19">
        <v>109340.18705302512</v>
      </c>
    </row>
    <row r="36" spans="1:27" x14ac:dyDescent="0.2">
      <c r="A36" s="18" t="s">
        <v>75</v>
      </c>
      <c r="B36" s="18" t="s">
        <v>76</v>
      </c>
      <c r="D36" s="19">
        <v>104004</v>
      </c>
      <c r="E36" s="20">
        <v>0</v>
      </c>
      <c r="F36" s="20">
        <v>104004</v>
      </c>
      <c r="G36" s="21">
        <v>-3.547379042675658E-2</v>
      </c>
      <c r="I36" s="21">
        <v>-3.1920095322247932E-2</v>
      </c>
      <c r="J36" s="19">
        <v>111902</v>
      </c>
      <c r="K36" s="21">
        <v>7.5939386946655807E-2</v>
      </c>
      <c r="L36" s="21">
        <v>7.1309476782673631E-2</v>
      </c>
      <c r="M36" s="19">
        <v>111902</v>
      </c>
      <c r="N36" s="21">
        <v>7.5939386946655807E-2</v>
      </c>
      <c r="O36" s="21">
        <v>7.1309476782673631E-2</v>
      </c>
      <c r="P36" s="21">
        <v>-3.6864178488652755E-2</v>
      </c>
      <c r="R36" s="110"/>
      <c r="S36" s="111"/>
      <c r="U36" s="19">
        <v>363418</v>
      </c>
      <c r="V36" s="19">
        <v>364988</v>
      </c>
      <c r="X36" s="19">
        <v>107829.10714890451</v>
      </c>
      <c r="Y36" s="19">
        <v>107897.57817356024</v>
      </c>
      <c r="Z36" s="19">
        <v>116185.06704942613</v>
      </c>
      <c r="AA36" s="19">
        <v>304940.93477127637</v>
      </c>
    </row>
    <row r="37" spans="1:27" ht="25.5" customHeight="1" x14ac:dyDescent="0.2">
      <c r="A37" s="22" t="s">
        <v>77</v>
      </c>
      <c r="B37" s="22" t="s">
        <v>78</v>
      </c>
      <c r="C37" s="54"/>
      <c r="D37" s="24">
        <v>475964</v>
      </c>
      <c r="E37" s="25">
        <v>0</v>
      </c>
      <c r="F37" s="25">
        <v>475964</v>
      </c>
      <c r="G37" s="26">
        <v>-6.1336906943290304E-2</v>
      </c>
      <c r="H37" s="23"/>
      <c r="I37" s="26">
        <v>-5.971471618927604E-2</v>
      </c>
      <c r="J37" s="24">
        <v>510859</v>
      </c>
      <c r="K37" s="26">
        <v>7.3314368313569966E-2</v>
      </c>
      <c r="L37" s="26">
        <v>7.119035207194413E-2</v>
      </c>
      <c r="M37" s="24">
        <v>510859</v>
      </c>
      <c r="N37" s="26">
        <v>7.3314368313569966E-2</v>
      </c>
      <c r="O37" s="26">
        <v>7.119035207194413E-2</v>
      </c>
      <c r="P37" s="26">
        <v>-6.4620870826739396E-2</v>
      </c>
      <c r="Q37" s="23"/>
      <c r="R37" s="109"/>
      <c r="S37" s="112"/>
      <c r="T37" s="23"/>
      <c r="U37" s="24">
        <v>1440563</v>
      </c>
      <c r="V37" s="24">
        <v>1443420</v>
      </c>
      <c r="W37" s="23"/>
      <c r="X37" s="24">
        <v>507065.85091147764</v>
      </c>
      <c r="Y37" s="24">
        <v>507194.75918144628</v>
      </c>
      <c r="Z37" s="24">
        <v>546151.80525946221</v>
      </c>
      <c r="AA37" s="24">
        <f>SUM(AA31:AA36)</f>
        <v>1433437.585847338</v>
      </c>
    </row>
    <row r="38" spans="1:27" x14ac:dyDescent="0.2">
      <c r="A38" s="18" t="s">
        <v>79</v>
      </c>
      <c r="B38" s="18" t="s">
        <v>80</v>
      </c>
      <c r="D38" s="19">
        <v>92627</v>
      </c>
      <c r="E38" s="20">
        <v>0</v>
      </c>
      <c r="F38" s="20">
        <v>92627</v>
      </c>
      <c r="G38" s="21">
        <v>-5.4387319337284468E-2</v>
      </c>
      <c r="I38" s="21">
        <v>-5.030844280252833E-2</v>
      </c>
      <c r="J38" s="19">
        <v>99822</v>
      </c>
      <c r="K38" s="21">
        <v>7.7677135176568379E-2</v>
      </c>
      <c r="L38" s="21">
        <v>7.1318855223748701E-2</v>
      </c>
      <c r="M38" s="19">
        <v>99822</v>
      </c>
      <c r="N38" s="21">
        <v>7.7677135176568379E-2</v>
      </c>
      <c r="O38" s="21">
        <v>7.1318855223748701E-2</v>
      </c>
      <c r="P38" s="21">
        <v>-5.5150343480072417E-2</v>
      </c>
      <c r="R38" s="110"/>
      <c r="S38" s="111"/>
      <c r="U38" s="19">
        <v>267481</v>
      </c>
      <c r="V38" s="19">
        <v>269068</v>
      </c>
      <c r="X38" s="19">
        <v>97954.481675398056</v>
      </c>
      <c r="Y38" s="19">
        <v>98112.635369934927</v>
      </c>
      <c r="Z38" s="19">
        <v>105648.55404368206</v>
      </c>
      <c r="AA38" s="19">
        <v>277286.65692992118</v>
      </c>
    </row>
    <row r="39" spans="1:27" x14ac:dyDescent="0.2">
      <c r="A39" s="18" t="s">
        <v>81</v>
      </c>
      <c r="B39" s="18" t="s">
        <v>82</v>
      </c>
      <c r="D39" s="19">
        <v>36727</v>
      </c>
      <c r="E39" s="20">
        <v>0</v>
      </c>
      <c r="F39" s="20">
        <v>36727</v>
      </c>
      <c r="G39" s="21">
        <v>-8.8376673450876297E-2</v>
      </c>
      <c r="I39" s="21">
        <v>-8.6663242718034161E-2</v>
      </c>
      <c r="J39" s="19">
        <v>39453</v>
      </c>
      <c r="K39" s="21">
        <v>7.4223323440520517E-2</v>
      </c>
      <c r="L39" s="21">
        <v>7.1318677978479572E-2</v>
      </c>
      <c r="M39" s="19">
        <v>39453</v>
      </c>
      <c r="N39" s="21">
        <v>7.4223323440520517E-2</v>
      </c>
      <c r="O39" s="21">
        <v>7.1318677978479572E-2</v>
      </c>
      <c r="P39" s="21">
        <v>-9.1319942679755184E-2</v>
      </c>
      <c r="R39" s="110"/>
      <c r="S39" s="111"/>
      <c r="U39" s="19">
        <v>118798</v>
      </c>
      <c r="V39" s="19">
        <v>119120</v>
      </c>
      <c r="X39" s="19">
        <v>40287.47283050236</v>
      </c>
      <c r="Y39" s="19">
        <v>40320.918769591932</v>
      </c>
      <c r="Z39" s="19">
        <v>43417.922163219257</v>
      </c>
      <c r="AA39" s="19">
        <v>113955.27933590836</v>
      </c>
    </row>
    <row r="40" spans="1:27" x14ac:dyDescent="0.2">
      <c r="A40" s="18" t="s">
        <v>83</v>
      </c>
      <c r="B40" s="18" t="s">
        <v>84</v>
      </c>
      <c r="D40" s="19">
        <v>105855</v>
      </c>
      <c r="E40" s="20">
        <v>0</v>
      </c>
      <c r="F40" s="20">
        <v>105855</v>
      </c>
      <c r="G40" s="21">
        <v>-9.1146838313787226E-2</v>
      </c>
      <c r="I40" s="21">
        <v>-9.0109002205825184E-2</v>
      </c>
      <c r="J40" s="19">
        <v>113579</v>
      </c>
      <c r="K40" s="21">
        <v>7.2967738888101596E-2</v>
      </c>
      <c r="L40" s="21">
        <v>7.1308944995445156E-2</v>
      </c>
      <c r="M40" s="19">
        <v>113579</v>
      </c>
      <c r="N40" s="21">
        <v>7.2967738888101596E-2</v>
      </c>
      <c r="O40" s="21">
        <v>7.1308944995445156E-2</v>
      </c>
      <c r="P40" s="21">
        <v>-9.4756358022570319E-2</v>
      </c>
      <c r="R40" s="110"/>
      <c r="S40" s="111"/>
      <c r="U40" s="19">
        <v>323322</v>
      </c>
      <c r="V40" s="19">
        <v>323822</v>
      </c>
      <c r="X40" s="19">
        <v>116470.95973523949</v>
      </c>
      <c r="Y40" s="19">
        <v>116518.24677473036</v>
      </c>
      <c r="Z40" s="19">
        <v>125467.87929037103</v>
      </c>
      <c r="AA40" s="19">
        <v>329304.73223636521</v>
      </c>
    </row>
    <row r="41" spans="1:27" x14ac:dyDescent="0.2">
      <c r="A41" s="18" t="s">
        <v>85</v>
      </c>
      <c r="B41" s="18" t="s">
        <v>86</v>
      </c>
      <c r="D41" s="19">
        <v>89500</v>
      </c>
      <c r="E41" s="20">
        <v>0</v>
      </c>
      <c r="F41" s="20">
        <v>89500</v>
      </c>
      <c r="G41" s="21">
        <v>-7.726151946051818E-2</v>
      </c>
      <c r="I41" s="21">
        <v>-7.4563432328192958E-2</v>
      </c>
      <c r="J41" s="19">
        <v>96143</v>
      </c>
      <c r="K41" s="21">
        <v>7.4223463687150826E-2</v>
      </c>
      <c r="L41" s="21">
        <v>7.13099138463682E-2</v>
      </c>
      <c r="M41" s="19">
        <v>96143</v>
      </c>
      <c r="N41" s="21">
        <v>7.4223463687150826E-2</v>
      </c>
      <c r="O41" s="21">
        <v>7.13099138463682E-2</v>
      </c>
      <c r="P41" s="21">
        <v>-7.9289355983997001E-2</v>
      </c>
      <c r="R41" s="110"/>
      <c r="S41" s="111"/>
      <c r="U41" s="19">
        <v>266398</v>
      </c>
      <c r="V41" s="19">
        <v>267123</v>
      </c>
      <c r="X41" s="19">
        <v>96993.895765215682</v>
      </c>
      <c r="Y41" s="19">
        <v>96974.129423320672</v>
      </c>
      <c r="Z41" s="19">
        <v>104422.60076481632</v>
      </c>
      <c r="AA41" s="19">
        <v>274069.00298921129</v>
      </c>
    </row>
    <row r="42" spans="1:27" x14ac:dyDescent="0.2">
      <c r="A42" s="18" t="s">
        <v>87</v>
      </c>
      <c r="B42" s="18" t="s">
        <v>88</v>
      </c>
      <c r="D42" s="19">
        <v>260997</v>
      </c>
      <c r="E42" s="20">
        <v>0</v>
      </c>
      <c r="F42" s="20">
        <v>260997</v>
      </c>
      <c r="G42" s="21">
        <v>5.0053955332653777E-2</v>
      </c>
      <c r="I42" s="21">
        <v>5.4754653664174091E-2</v>
      </c>
      <c r="J42" s="19">
        <v>280913</v>
      </c>
      <c r="K42" s="21">
        <v>7.6307390506404227E-2</v>
      </c>
      <c r="L42" s="21">
        <v>7.1313375942464896E-2</v>
      </c>
      <c r="M42" s="19">
        <v>280913</v>
      </c>
      <c r="N42" s="21">
        <v>7.6307390506404227E-2</v>
      </c>
      <c r="O42" s="21">
        <v>7.1313375942464896E-2</v>
      </c>
      <c r="P42" s="21">
        <v>4.9371732983449546E-2</v>
      </c>
      <c r="R42" s="110"/>
      <c r="S42" s="111"/>
      <c r="U42" s="19">
        <v>613445</v>
      </c>
      <c r="V42" s="19">
        <v>616305</v>
      </c>
      <c r="X42" s="19">
        <v>248555.7991325474</v>
      </c>
      <c r="Y42" s="19">
        <v>248601.56612122178</v>
      </c>
      <c r="Z42" s="19">
        <v>267696.36647381517</v>
      </c>
      <c r="AA42" s="19">
        <v>702599.5878857011</v>
      </c>
    </row>
    <row r="43" spans="1:27" ht="25.5" customHeight="1" x14ac:dyDescent="0.2">
      <c r="A43" s="22" t="s">
        <v>89</v>
      </c>
      <c r="B43" s="22" t="s">
        <v>90</v>
      </c>
      <c r="C43" s="54"/>
      <c r="D43" s="24">
        <v>585706</v>
      </c>
      <c r="E43" s="25">
        <v>0</v>
      </c>
      <c r="F43" s="25">
        <v>585706</v>
      </c>
      <c r="G43" s="26">
        <v>-2.4250401269845789E-2</v>
      </c>
      <c r="H43" s="23"/>
      <c r="I43" s="26">
        <v>-2.100252827919058E-2</v>
      </c>
      <c r="J43" s="24">
        <v>629910</v>
      </c>
      <c r="K43" s="26">
        <v>7.5471311545382891E-2</v>
      </c>
      <c r="L43" s="26">
        <v>7.1430574757879617E-2</v>
      </c>
      <c r="M43" s="24">
        <v>629910</v>
      </c>
      <c r="N43" s="26">
        <v>7.5471311545382891E-2</v>
      </c>
      <c r="O43" s="26">
        <v>7.1430574757879617E-2</v>
      </c>
      <c r="P43" s="26">
        <v>-2.5892270475105561E-2</v>
      </c>
      <c r="Q43" s="23"/>
      <c r="R43" s="109"/>
      <c r="S43" s="112"/>
      <c r="T43" s="23"/>
      <c r="U43" s="24">
        <v>1589444</v>
      </c>
      <c r="V43" s="24">
        <v>1595438</v>
      </c>
      <c r="W43" s="23"/>
      <c r="X43" s="24">
        <v>600262.60913890298</v>
      </c>
      <c r="Y43" s="24">
        <v>600527.49645879969</v>
      </c>
      <c r="Z43" s="24">
        <v>646653.32273590378</v>
      </c>
      <c r="AA43" s="24">
        <f>SUM(AA38:AA42)</f>
        <v>1697215.2593771073</v>
      </c>
    </row>
    <row r="44" spans="1:27" ht="25.5" customHeight="1" x14ac:dyDescent="0.2">
      <c r="A44" s="22" t="s">
        <v>91</v>
      </c>
      <c r="B44" s="22" t="s">
        <v>92</v>
      </c>
      <c r="C44" s="54"/>
      <c r="D44" s="24">
        <v>3036349</v>
      </c>
      <c r="E44" s="25">
        <v>0</v>
      </c>
      <c r="F44" s="25">
        <v>3036349</v>
      </c>
      <c r="G44" s="26">
        <v>-4.5819521101341687E-2</v>
      </c>
      <c r="H44" s="23"/>
      <c r="I44" s="26">
        <v>-4.3757170669520673E-2</v>
      </c>
      <c r="J44" s="24">
        <v>3260601</v>
      </c>
      <c r="K44" s="26">
        <v>7.3855805113312023E-2</v>
      </c>
      <c r="L44" s="26">
        <v>7.1331400228913822E-2</v>
      </c>
      <c r="M44" s="24">
        <v>3260601</v>
      </c>
      <c r="N44" s="26">
        <v>7.3855805113312023E-2</v>
      </c>
      <c r="O44" s="26">
        <v>7.1331400228913822E-2</v>
      </c>
      <c r="P44" s="26">
        <v>-4.8621331915649435E-2</v>
      </c>
      <c r="Q44" s="23"/>
      <c r="R44" s="109"/>
      <c r="S44" s="112"/>
      <c r="T44" s="23"/>
      <c r="U44" s="24">
        <v>9035074</v>
      </c>
      <c r="V44" s="24">
        <v>9056364</v>
      </c>
      <c r="W44" s="23"/>
      <c r="X44" s="24">
        <v>3182153.7614190541</v>
      </c>
      <c r="Y44" s="24">
        <v>3182772.7555033565</v>
      </c>
      <c r="Z44" s="24">
        <v>3427237.8700327454</v>
      </c>
      <c r="AA44" s="24">
        <f>AA43+AA37+AA30+AA20</f>
        <v>8995175.9405251853</v>
      </c>
    </row>
    <row r="45" spans="1:27" x14ac:dyDescent="0.2">
      <c r="A45" s="18" t="s">
        <v>93</v>
      </c>
      <c r="B45" s="18" t="s">
        <v>94</v>
      </c>
      <c r="D45" s="19">
        <v>61979</v>
      </c>
      <c r="E45" s="20">
        <v>0</v>
      </c>
      <c r="F45" s="20">
        <v>61979</v>
      </c>
      <c r="G45" s="21">
        <v>-0.1119616116195371</v>
      </c>
      <c r="I45" s="21">
        <v>-0.11154126527795294</v>
      </c>
      <c r="J45" s="19">
        <v>66357</v>
      </c>
      <c r="K45" s="21">
        <v>7.0636828603236612E-2</v>
      </c>
      <c r="L45" s="21">
        <v>7.1324823940210225E-2</v>
      </c>
      <c r="M45" s="19">
        <v>66357</v>
      </c>
      <c r="N45" s="21">
        <v>7.0636828603236612E-2</v>
      </c>
      <c r="O45" s="21">
        <v>7.1324823940210225E-2</v>
      </c>
      <c r="P45" s="21">
        <v>-0.11606605227120514</v>
      </c>
      <c r="R45" s="110"/>
      <c r="S45" s="111"/>
      <c r="U45" s="19">
        <v>175060</v>
      </c>
      <c r="V45" s="19">
        <v>174947</v>
      </c>
      <c r="X45" s="19">
        <v>69793.154002083858</v>
      </c>
      <c r="Y45" s="19">
        <v>69715.334222191901</v>
      </c>
      <c r="Z45" s="19">
        <v>75070.088857317416</v>
      </c>
      <c r="AA45" s="19">
        <v>197029.99405056692</v>
      </c>
    </row>
    <row r="46" spans="1:27" x14ac:dyDescent="0.2">
      <c r="A46" s="18" t="s">
        <v>95</v>
      </c>
      <c r="B46" s="18" t="s">
        <v>96</v>
      </c>
      <c r="D46" s="19">
        <v>78193</v>
      </c>
      <c r="E46" s="20">
        <v>0</v>
      </c>
      <c r="F46" s="20">
        <v>78193</v>
      </c>
      <c r="G46" s="21">
        <v>-4.312270690463027E-2</v>
      </c>
      <c r="I46" s="21">
        <v>-4.1970025321971915E-2</v>
      </c>
      <c r="J46" s="19">
        <v>83627</v>
      </c>
      <c r="K46" s="21">
        <v>6.9494711802846831E-2</v>
      </c>
      <c r="L46" s="21">
        <v>7.1315020596310674E-2</v>
      </c>
      <c r="M46" s="19">
        <v>83627</v>
      </c>
      <c r="N46" s="21">
        <v>6.9494711802846831E-2</v>
      </c>
      <c r="O46" s="21">
        <v>7.1315020596310674E-2</v>
      </c>
      <c r="P46" s="21">
        <v>-4.6857850171471482E-2</v>
      </c>
      <c r="R46" s="110"/>
      <c r="S46" s="111"/>
      <c r="U46" s="19">
        <v>172165</v>
      </c>
      <c r="V46" s="19">
        <v>171872</v>
      </c>
      <c r="X46" s="19">
        <v>81716.85185156409</v>
      </c>
      <c r="Y46" s="19">
        <v>81479.850948426465</v>
      </c>
      <c r="Z46" s="19">
        <v>87738.224581763177</v>
      </c>
      <c r="AA46" s="19">
        <v>230278.95837726927</v>
      </c>
    </row>
    <row r="47" spans="1:27" x14ac:dyDescent="0.2">
      <c r="A47" s="18" t="s">
        <v>97</v>
      </c>
      <c r="B47" s="18" t="s">
        <v>98</v>
      </c>
      <c r="D47" s="19">
        <v>65026</v>
      </c>
      <c r="E47" s="20">
        <v>0</v>
      </c>
      <c r="F47" s="20">
        <v>65026</v>
      </c>
      <c r="G47" s="21">
        <v>-3.1360957041126958E-2</v>
      </c>
      <c r="I47" s="21">
        <v>-2.7540215368984655E-2</v>
      </c>
      <c r="J47" s="19">
        <v>70064</v>
      </c>
      <c r="K47" s="21">
        <v>7.7476701627041455E-2</v>
      </c>
      <c r="L47" s="21">
        <v>7.1309021587296906E-2</v>
      </c>
      <c r="M47" s="19">
        <v>70064</v>
      </c>
      <c r="N47" s="21">
        <v>7.7476701627041455E-2</v>
      </c>
      <c r="O47" s="21">
        <v>7.1309021587296906E-2</v>
      </c>
      <c r="P47" s="21">
        <v>-3.2507078114924592E-2</v>
      </c>
      <c r="R47" s="110"/>
      <c r="S47" s="111"/>
      <c r="U47" s="19">
        <v>188646</v>
      </c>
      <c r="V47" s="19">
        <v>189732</v>
      </c>
      <c r="X47" s="19">
        <v>67131.301874191442</v>
      </c>
      <c r="Y47" s="19">
        <v>67252.512713840988</v>
      </c>
      <c r="Z47" s="19">
        <v>72418.10086164395</v>
      </c>
      <c r="AA47" s="19">
        <v>190069.54965835565</v>
      </c>
    </row>
    <row r="48" spans="1:27" x14ac:dyDescent="0.2">
      <c r="A48" s="18" t="s">
        <v>99</v>
      </c>
      <c r="B48" s="18" t="s">
        <v>100</v>
      </c>
      <c r="D48" s="19">
        <v>136371</v>
      </c>
      <c r="E48" s="20">
        <v>0</v>
      </c>
      <c r="F48" s="20">
        <v>136371</v>
      </c>
      <c r="G48" s="21">
        <v>-8.298567646428523E-2</v>
      </c>
      <c r="I48" s="21">
        <v>-8.2040040857245033E-2</v>
      </c>
      <c r="J48" s="19">
        <v>146148</v>
      </c>
      <c r="K48" s="21">
        <v>7.169412851706003E-2</v>
      </c>
      <c r="L48" s="21">
        <v>7.1312687140554276E-2</v>
      </c>
      <c r="M48" s="19">
        <v>146148</v>
      </c>
      <c r="N48" s="21">
        <v>7.169412851706003E-2</v>
      </c>
      <c r="O48" s="21">
        <v>7.1312687140554276E-2</v>
      </c>
      <c r="P48" s="21">
        <v>-8.6725419559794181E-2</v>
      </c>
      <c r="R48" s="110"/>
      <c r="S48" s="111"/>
      <c r="U48" s="19">
        <v>383373</v>
      </c>
      <c r="V48" s="19">
        <v>383509</v>
      </c>
      <c r="X48" s="19">
        <v>148711.96283412119</v>
      </c>
      <c r="Y48" s="19">
        <v>148611.66176012871</v>
      </c>
      <c r="Z48" s="19">
        <v>160026.3525669963</v>
      </c>
      <c r="AA48" s="19">
        <v>420007.37942560506</v>
      </c>
    </row>
    <row r="49" spans="1:27" x14ac:dyDescent="0.2">
      <c r="A49" s="18" t="s">
        <v>101</v>
      </c>
      <c r="B49" s="18" t="s">
        <v>102</v>
      </c>
      <c r="D49" s="19">
        <v>59277</v>
      </c>
      <c r="E49" s="20">
        <v>0</v>
      </c>
      <c r="F49" s="20">
        <v>59277</v>
      </c>
      <c r="G49" s="21">
        <v>-5.3878085748715887E-2</v>
      </c>
      <c r="I49" s="21">
        <v>-5.128344575826449E-2</v>
      </c>
      <c r="J49" s="19">
        <v>63741</v>
      </c>
      <c r="K49" s="21">
        <v>7.5307454830709997E-2</v>
      </c>
      <c r="L49" s="21">
        <v>7.1319472576336418E-2</v>
      </c>
      <c r="M49" s="19">
        <v>63741</v>
      </c>
      <c r="N49" s="21">
        <v>7.5307454830709997E-2</v>
      </c>
      <c r="O49" s="21">
        <v>7.1319472576336418E-2</v>
      </c>
      <c r="P49" s="21">
        <v>-5.6119831572551959E-2</v>
      </c>
      <c r="R49" s="110"/>
      <c r="S49" s="111"/>
      <c r="U49" s="19">
        <v>180360</v>
      </c>
      <c r="V49" s="19">
        <v>181032</v>
      </c>
      <c r="X49" s="19">
        <v>62652.602277909398</v>
      </c>
      <c r="Y49" s="19">
        <v>62713.840207041321</v>
      </c>
      <c r="Z49" s="19">
        <v>67530.81813997186</v>
      </c>
      <c r="AA49" s="19">
        <v>177242.31979581059</v>
      </c>
    </row>
    <row r="50" spans="1:27" x14ac:dyDescent="0.2">
      <c r="A50" s="18" t="s">
        <v>103</v>
      </c>
      <c r="B50" s="18" t="s">
        <v>104</v>
      </c>
      <c r="D50" s="19">
        <v>78181</v>
      </c>
      <c r="E50" s="20">
        <v>0</v>
      </c>
      <c r="F50" s="20">
        <v>78181</v>
      </c>
      <c r="G50" s="21">
        <v>-6.5553333847035988E-3</v>
      </c>
      <c r="I50" s="21">
        <v>-5.4957106745600059E-3</v>
      </c>
      <c r="J50" s="19">
        <v>83729</v>
      </c>
      <c r="K50" s="21">
        <v>7.0963533339302387E-2</v>
      </c>
      <c r="L50" s="21">
        <v>7.1314621188743654E-2</v>
      </c>
      <c r="M50" s="19">
        <v>83729</v>
      </c>
      <c r="N50" s="21">
        <v>7.0963533339302387E-2</v>
      </c>
      <c r="O50" s="21">
        <v>7.1314621188743654E-2</v>
      </c>
      <c r="P50" s="21">
        <v>-1.0569994678458761E-2</v>
      </c>
      <c r="R50" s="110"/>
      <c r="S50" s="111"/>
      <c r="U50" s="19">
        <v>209022</v>
      </c>
      <c r="V50" s="19">
        <v>208953</v>
      </c>
      <c r="X50" s="19">
        <v>78696.884313009228</v>
      </c>
      <c r="Y50" s="19">
        <v>78587.27167705106</v>
      </c>
      <c r="Z50" s="19">
        <v>84623.469623594108</v>
      </c>
      <c r="AA50" s="19">
        <v>222103.92941142563</v>
      </c>
    </row>
    <row r="51" spans="1:27" x14ac:dyDescent="0.2">
      <c r="A51" s="18" t="s">
        <v>105</v>
      </c>
      <c r="B51" s="18" t="s">
        <v>106</v>
      </c>
      <c r="D51" s="19">
        <v>113835</v>
      </c>
      <c r="E51" s="20">
        <v>0</v>
      </c>
      <c r="F51" s="20">
        <v>113835</v>
      </c>
      <c r="G51" s="21">
        <v>-4.7489487238256745E-2</v>
      </c>
      <c r="I51" s="21">
        <v>-4.4078904504607719E-2</v>
      </c>
      <c r="J51" s="19">
        <v>122221</v>
      </c>
      <c r="K51" s="21">
        <v>7.3668028286555165E-2</v>
      </c>
      <c r="L51" s="21">
        <v>7.1311826741633499E-2</v>
      </c>
      <c r="M51" s="19">
        <v>122221</v>
      </c>
      <c r="N51" s="21">
        <v>7.3668028286555165E-2</v>
      </c>
      <c r="O51" s="21">
        <v>7.1311826741633499E-2</v>
      </c>
      <c r="P51" s="21">
        <v>-4.8958805246701154E-2</v>
      </c>
      <c r="R51" s="110"/>
      <c r="S51" s="111"/>
      <c r="U51" s="19">
        <v>348894</v>
      </c>
      <c r="V51" s="19">
        <v>349661</v>
      </c>
      <c r="X51" s="19">
        <v>119510.49198390756</v>
      </c>
      <c r="Y51" s="19">
        <v>119346.00544654475</v>
      </c>
      <c r="Z51" s="19">
        <v>128512.83485328336</v>
      </c>
      <c r="AA51" s="19">
        <v>337296.5647435193</v>
      </c>
    </row>
    <row r="52" spans="1:27" x14ac:dyDescent="0.2">
      <c r="A52" s="18" t="s">
        <v>107</v>
      </c>
      <c r="B52" s="18" t="s">
        <v>108</v>
      </c>
      <c r="D52" s="19">
        <v>45049</v>
      </c>
      <c r="E52" s="20">
        <v>0</v>
      </c>
      <c r="F52" s="20">
        <v>45049</v>
      </c>
      <c r="G52" s="21">
        <v>1.1261368486410683E-2</v>
      </c>
      <c r="I52" s="21">
        <v>1.4188558765938497E-2</v>
      </c>
      <c r="J52" s="19">
        <v>48336</v>
      </c>
      <c r="K52" s="21">
        <v>7.2964993673555467E-2</v>
      </c>
      <c r="L52" s="21">
        <v>7.1318724906998643E-2</v>
      </c>
      <c r="M52" s="19">
        <v>48336</v>
      </c>
      <c r="N52" s="21">
        <v>7.2964993673555467E-2</v>
      </c>
      <c r="O52" s="21">
        <v>7.1318724906998643E-2</v>
      </c>
      <c r="P52" s="21">
        <v>9.017704296171436E-3</v>
      </c>
      <c r="R52" s="110"/>
      <c r="S52" s="111"/>
      <c r="U52" s="19">
        <v>114213</v>
      </c>
      <c r="V52" s="19">
        <v>114388</v>
      </c>
      <c r="X52" s="19">
        <v>44547.336033835025</v>
      </c>
      <c r="Y52" s="19">
        <v>44487.018991523932</v>
      </c>
      <c r="Z52" s="19">
        <v>47904.015751355138</v>
      </c>
      <c r="AA52" s="19">
        <v>125729.5426468348</v>
      </c>
    </row>
    <row r="53" spans="1:27" ht="25.5" customHeight="1" x14ac:dyDescent="0.2">
      <c r="A53" s="22" t="s">
        <v>109</v>
      </c>
      <c r="B53" s="22" t="s">
        <v>110</v>
      </c>
      <c r="C53" s="54"/>
      <c r="D53" s="24">
        <v>637911</v>
      </c>
      <c r="E53" s="25">
        <v>0</v>
      </c>
      <c r="F53" s="25">
        <v>637911</v>
      </c>
      <c r="G53" s="26">
        <v>-5.1800872314455626E-2</v>
      </c>
      <c r="H53" s="23"/>
      <c r="I53" s="26">
        <v>-4.9735043582604166E-2</v>
      </c>
      <c r="J53" s="24">
        <v>684223</v>
      </c>
      <c r="K53" s="26">
        <v>7.2599469204951861E-2</v>
      </c>
      <c r="L53" s="26">
        <v>7.1170611778158532E-2</v>
      </c>
      <c r="M53" s="24">
        <v>684223</v>
      </c>
      <c r="N53" s="26">
        <v>7.2599469204951861E-2</v>
      </c>
      <c r="O53" s="26">
        <v>7.1170611778158532E-2</v>
      </c>
      <c r="P53" s="26">
        <v>-5.4710689919833078E-2</v>
      </c>
      <c r="Q53" s="23"/>
      <c r="R53" s="109"/>
      <c r="S53" s="112"/>
      <c r="T53" s="23"/>
      <c r="U53" s="24">
        <v>1771732</v>
      </c>
      <c r="V53" s="24">
        <v>1774096</v>
      </c>
      <c r="W53" s="23"/>
      <c r="X53" s="24">
        <v>672760.58517062187</v>
      </c>
      <c r="Y53" s="24">
        <v>672193.49596674903</v>
      </c>
      <c r="Z53" s="24">
        <v>723823.90523592534</v>
      </c>
      <c r="AA53" s="24">
        <f>SUM(AA45:AA52)</f>
        <v>1899758.2381093875</v>
      </c>
    </row>
    <row r="54" spans="1:27" x14ac:dyDescent="0.2">
      <c r="A54" s="18" t="s">
        <v>111</v>
      </c>
      <c r="B54" s="18" t="s">
        <v>112</v>
      </c>
      <c r="D54" s="19">
        <v>119099</v>
      </c>
      <c r="E54" s="20">
        <v>0</v>
      </c>
      <c r="F54" s="20">
        <v>119099</v>
      </c>
      <c r="G54" s="21">
        <v>2.098824852322867E-2</v>
      </c>
      <c r="I54" s="21">
        <v>2.5104978518784238E-2</v>
      </c>
      <c r="J54" s="19">
        <v>127942</v>
      </c>
      <c r="K54" s="21">
        <v>7.4249154065105571E-2</v>
      </c>
      <c r="L54" s="21">
        <v>7.1313322214213271E-2</v>
      </c>
      <c r="M54" s="19">
        <v>127942</v>
      </c>
      <c r="N54" s="21">
        <v>7.4249154065105571E-2</v>
      </c>
      <c r="O54" s="21">
        <v>7.1313322214213271E-2</v>
      </c>
      <c r="P54" s="21">
        <v>1.9873323253104092E-2</v>
      </c>
      <c r="R54" s="110"/>
      <c r="S54" s="111"/>
      <c r="U54" s="19">
        <v>313834</v>
      </c>
      <c r="V54" s="19">
        <v>314694</v>
      </c>
      <c r="X54" s="19">
        <v>116650.70599222511</v>
      </c>
      <c r="Y54" s="19">
        <v>116500.63353346181</v>
      </c>
      <c r="Z54" s="19">
        <v>125448.91319629936</v>
      </c>
      <c r="AA54" s="19">
        <v>329254.95356340788</v>
      </c>
    </row>
    <row r="55" spans="1:27" x14ac:dyDescent="0.2">
      <c r="A55" s="18" t="s">
        <v>113</v>
      </c>
      <c r="B55" s="18" t="s">
        <v>114</v>
      </c>
      <c r="D55" s="19">
        <v>81921</v>
      </c>
      <c r="E55" s="20">
        <v>0</v>
      </c>
      <c r="F55" s="20">
        <v>81921</v>
      </c>
      <c r="G55" s="21">
        <v>7.1566331653179827E-2</v>
      </c>
      <c r="I55" s="21">
        <v>7.5672882977235956E-2</v>
      </c>
      <c r="J55" s="19">
        <v>88001</v>
      </c>
      <c r="K55" s="21">
        <v>7.4217844020458834E-2</v>
      </c>
      <c r="L55" s="21">
        <v>7.1309530809512855E-2</v>
      </c>
      <c r="M55" s="19">
        <v>88001</v>
      </c>
      <c r="N55" s="21">
        <v>7.4217844020458834E-2</v>
      </c>
      <c r="O55" s="21">
        <v>7.1309530809512855E-2</v>
      </c>
      <c r="P55" s="21">
        <v>7.0179365427220253E-2</v>
      </c>
      <c r="R55" s="110"/>
      <c r="S55" s="111"/>
      <c r="U55" s="19">
        <v>206812</v>
      </c>
      <c r="V55" s="19">
        <v>207373</v>
      </c>
      <c r="X55" s="19">
        <v>76449.770378297326</v>
      </c>
      <c r="Y55" s="19">
        <v>76364.659250615034</v>
      </c>
      <c r="Z55" s="19">
        <v>82230.140893129268</v>
      </c>
      <c r="AA55" s="19">
        <v>215822.36570606215</v>
      </c>
    </row>
    <row r="56" spans="1:27" x14ac:dyDescent="0.2">
      <c r="A56" s="18" t="s">
        <v>115</v>
      </c>
      <c r="B56" s="18" t="s">
        <v>116</v>
      </c>
      <c r="D56" s="19">
        <v>100948</v>
      </c>
      <c r="E56" s="20">
        <v>0</v>
      </c>
      <c r="F56" s="20">
        <v>100948</v>
      </c>
      <c r="G56" s="21">
        <v>4.1658038674687869E-2</v>
      </c>
      <c r="I56" s="21">
        <v>4.5005175703398903E-2</v>
      </c>
      <c r="J56" s="19">
        <v>108453</v>
      </c>
      <c r="K56" s="21">
        <v>7.4345207433530236E-2</v>
      </c>
      <c r="L56" s="21">
        <v>7.1315696596218059E-2</v>
      </c>
      <c r="M56" s="19">
        <v>108453</v>
      </c>
      <c r="N56" s="21">
        <v>7.4345207433530236E-2</v>
      </c>
      <c r="O56" s="21">
        <v>7.1315696596218059E-2</v>
      </c>
      <c r="P56" s="21">
        <v>3.9674263414382072E-2</v>
      </c>
      <c r="R56" s="110"/>
      <c r="S56" s="111"/>
      <c r="U56" s="19">
        <v>236985</v>
      </c>
      <c r="V56" s="19">
        <v>237655</v>
      </c>
      <c r="X56" s="19">
        <v>96910.882700465852</v>
      </c>
      <c r="Y56" s="19">
        <v>96873.64932097058</v>
      </c>
      <c r="Z56" s="19">
        <v>104314.40290137679</v>
      </c>
      <c r="AA56" s="19">
        <v>273785.02537956316</v>
      </c>
    </row>
    <row r="57" spans="1:27" x14ac:dyDescent="0.2">
      <c r="A57" s="18" t="s">
        <v>117</v>
      </c>
      <c r="B57" s="18" t="s">
        <v>118</v>
      </c>
      <c r="D57" s="19">
        <v>314905</v>
      </c>
      <c r="E57" s="20">
        <v>0</v>
      </c>
      <c r="F57" s="20">
        <v>314905</v>
      </c>
      <c r="G57" s="21">
        <v>6.0395752469623476E-2</v>
      </c>
      <c r="I57" s="21">
        <v>6.6952673346344582E-2</v>
      </c>
      <c r="J57" s="19">
        <v>339762</v>
      </c>
      <c r="K57" s="21">
        <v>7.8934916879693784E-2</v>
      </c>
      <c r="L57" s="21">
        <v>7.1313536673295541E-2</v>
      </c>
      <c r="M57" s="19">
        <v>339762</v>
      </c>
      <c r="N57" s="21">
        <v>7.8934916879693784E-2</v>
      </c>
      <c r="O57" s="21">
        <v>7.1313536673295541E-2</v>
      </c>
      <c r="P57" s="21">
        <v>6.1507659559571826E-2</v>
      </c>
      <c r="R57" s="110"/>
      <c r="S57" s="111"/>
      <c r="U57" s="19">
        <v>664161</v>
      </c>
      <c r="V57" s="19">
        <v>668886</v>
      </c>
      <c r="X57" s="19">
        <v>296969.31477384514</v>
      </c>
      <c r="Y57" s="19">
        <v>297243.97198410903</v>
      </c>
      <c r="Z57" s="19">
        <v>320074.93958260276</v>
      </c>
      <c r="AA57" s="19">
        <v>840073.11569271737</v>
      </c>
    </row>
    <row r="58" spans="1:27" x14ac:dyDescent="0.2">
      <c r="A58" s="18" t="s">
        <v>119</v>
      </c>
      <c r="B58" s="18" t="s">
        <v>120</v>
      </c>
      <c r="D58" s="19">
        <v>97640</v>
      </c>
      <c r="E58" s="20">
        <v>0</v>
      </c>
      <c r="F58" s="20">
        <v>97640</v>
      </c>
      <c r="G58" s="21">
        <v>5.4547996147118027E-2</v>
      </c>
      <c r="I58" s="21">
        <v>5.9792103406624442E-2</v>
      </c>
      <c r="J58" s="19">
        <v>105032</v>
      </c>
      <c r="K58" s="21">
        <v>7.5706677591151239E-2</v>
      </c>
      <c r="L58" s="21">
        <v>7.1314747999113637E-2</v>
      </c>
      <c r="M58" s="19">
        <v>105032</v>
      </c>
      <c r="N58" s="21">
        <v>7.5706677591151239E-2</v>
      </c>
      <c r="O58" s="21">
        <v>7.1314747999113637E-2</v>
      </c>
      <c r="P58" s="21">
        <v>5.4384824569317258E-2</v>
      </c>
      <c r="R58" s="110"/>
      <c r="S58" s="111"/>
      <c r="U58" s="19">
        <v>260565</v>
      </c>
      <c r="V58" s="19">
        <v>261633</v>
      </c>
      <c r="X58" s="19">
        <v>92589.432018965614</v>
      </c>
      <c r="Y58" s="19">
        <v>92508.975751536826</v>
      </c>
      <c r="Z58" s="19">
        <v>99614.48377531633</v>
      </c>
      <c r="AA58" s="19">
        <v>261449.55260283721</v>
      </c>
    </row>
    <row r="59" spans="1:27" x14ac:dyDescent="0.2">
      <c r="A59" s="18" t="s">
        <v>121</v>
      </c>
      <c r="B59" s="18" t="s">
        <v>122</v>
      </c>
      <c r="D59" s="19">
        <v>117790</v>
      </c>
      <c r="E59" s="20">
        <v>0</v>
      </c>
      <c r="F59" s="20">
        <v>117790</v>
      </c>
      <c r="G59" s="21">
        <v>2.2913656340192379E-2</v>
      </c>
      <c r="I59" s="21">
        <v>2.9864476310499377E-2</v>
      </c>
      <c r="J59" s="19">
        <v>127095</v>
      </c>
      <c r="K59" s="21">
        <v>7.8996519229136641E-2</v>
      </c>
      <c r="L59" s="21">
        <v>7.1310908652370886E-2</v>
      </c>
      <c r="M59" s="19">
        <v>127095</v>
      </c>
      <c r="N59" s="21">
        <v>7.8996519229136641E-2</v>
      </c>
      <c r="O59" s="21">
        <v>7.1310908652370886E-2</v>
      </c>
      <c r="P59" s="21">
        <v>2.4606222458613658E-2</v>
      </c>
      <c r="R59" s="110"/>
      <c r="S59" s="111"/>
      <c r="U59" s="19">
        <v>282634</v>
      </c>
      <c r="V59" s="19">
        <v>284662</v>
      </c>
      <c r="X59" s="19">
        <v>115151.45904047483</v>
      </c>
      <c r="Y59" s="19">
        <v>115194.79607324666</v>
      </c>
      <c r="Z59" s="19">
        <v>124042.77586273753</v>
      </c>
      <c r="AA59" s="19">
        <v>325564.38605931785</v>
      </c>
    </row>
    <row r="60" spans="1:27" x14ac:dyDescent="0.2">
      <c r="A60" s="18" t="s">
        <v>123</v>
      </c>
      <c r="B60" s="18" t="s">
        <v>124</v>
      </c>
      <c r="D60" s="19">
        <v>119623</v>
      </c>
      <c r="E60" s="20">
        <v>0</v>
      </c>
      <c r="F60" s="20">
        <v>119623</v>
      </c>
      <c r="G60" s="21">
        <v>0.11097189448507727</v>
      </c>
      <c r="I60" s="21">
        <v>0.11708931871930317</v>
      </c>
      <c r="J60" s="19">
        <v>128734</v>
      </c>
      <c r="K60" s="21">
        <v>7.6164282788427018E-2</v>
      </c>
      <c r="L60" s="21">
        <v>7.1317181482609904E-2</v>
      </c>
      <c r="M60" s="19">
        <v>128734</v>
      </c>
      <c r="N60" s="21">
        <v>7.6164282788427018E-2</v>
      </c>
      <c r="O60" s="21">
        <v>7.1317181482609904E-2</v>
      </c>
      <c r="P60" s="21">
        <v>0.11139222213435085</v>
      </c>
      <c r="R60" s="110"/>
      <c r="S60" s="111"/>
      <c r="U60" s="19">
        <v>318037</v>
      </c>
      <c r="V60" s="19">
        <v>319476</v>
      </c>
      <c r="X60" s="19">
        <v>107674.19103382798</v>
      </c>
      <c r="Y60" s="19">
        <v>107569.04042251191</v>
      </c>
      <c r="Z60" s="19">
        <v>115831.29469160346</v>
      </c>
      <c r="AA60" s="19">
        <v>304012.41894535878</v>
      </c>
    </row>
    <row r="61" spans="1:27" x14ac:dyDescent="0.2">
      <c r="A61" s="18" t="s">
        <v>125</v>
      </c>
      <c r="B61" s="18" t="s">
        <v>126</v>
      </c>
      <c r="D61" s="19">
        <v>95949</v>
      </c>
      <c r="E61" s="20">
        <v>0</v>
      </c>
      <c r="F61" s="20">
        <v>95949</v>
      </c>
      <c r="G61" s="21">
        <v>4.3087590093806361E-2</v>
      </c>
      <c r="I61" s="21">
        <v>4.6511811061850539E-2</v>
      </c>
      <c r="J61" s="19">
        <v>103032</v>
      </c>
      <c r="K61" s="21">
        <v>7.3820467123159261E-2</v>
      </c>
      <c r="L61" s="21">
        <v>7.1311104137091519E-2</v>
      </c>
      <c r="M61" s="19">
        <v>103032</v>
      </c>
      <c r="N61" s="21">
        <v>7.3820467123159261E-2</v>
      </c>
      <c r="O61" s="21">
        <v>7.1311104137091519E-2</v>
      </c>
      <c r="P61" s="21">
        <v>4.1168749688463846E-2</v>
      </c>
      <c r="R61" s="110"/>
      <c r="S61" s="111"/>
      <c r="U61" s="19">
        <v>250519</v>
      </c>
      <c r="V61" s="19">
        <v>251105</v>
      </c>
      <c r="X61" s="19">
        <v>91985.563735228759</v>
      </c>
      <c r="Y61" s="19">
        <v>91899.339406754982</v>
      </c>
      <c r="Z61" s="19">
        <v>98958.021964094689</v>
      </c>
      <c r="AA61" s="19">
        <v>259726.59384884848</v>
      </c>
    </row>
    <row r="62" spans="1:27" x14ac:dyDescent="0.2">
      <c r="A62" s="18" t="s">
        <v>127</v>
      </c>
      <c r="B62" s="18" t="s">
        <v>128</v>
      </c>
      <c r="D62" s="19">
        <v>97494</v>
      </c>
      <c r="E62" s="20">
        <v>0</v>
      </c>
      <c r="F62" s="20">
        <v>97494</v>
      </c>
      <c r="G62" s="21">
        <v>0.14189552560216145</v>
      </c>
      <c r="I62" s="21">
        <v>0.14812970394345037</v>
      </c>
      <c r="J62" s="19">
        <v>105068</v>
      </c>
      <c r="K62" s="21">
        <v>7.76868320101749E-2</v>
      </c>
      <c r="L62" s="21">
        <v>7.1312127374048462E-2</v>
      </c>
      <c r="M62" s="19">
        <v>105068</v>
      </c>
      <c r="N62" s="21">
        <v>7.76868320101749E-2</v>
      </c>
      <c r="O62" s="21">
        <v>7.1312127374048462E-2</v>
      </c>
      <c r="P62" s="21">
        <v>0.14226891417159981</v>
      </c>
      <c r="R62" s="110"/>
      <c r="S62" s="111"/>
      <c r="U62" s="19">
        <v>248209</v>
      </c>
      <c r="V62" s="19">
        <v>249686</v>
      </c>
      <c r="X62" s="19">
        <v>85379.089254761726</v>
      </c>
      <c r="Y62" s="19">
        <v>85420.771830372134</v>
      </c>
      <c r="Z62" s="19">
        <v>91981.843063809341</v>
      </c>
      <c r="AA62" s="19">
        <v>241416.81816933118</v>
      </c>
    </row>
    <row r="63" spans="1:27" x14ac:dyDescent="0.2">
      <c r="A63" s="18" t="s">
        <v>129</v>
      </c>
      <c r="B63" s="18" t="s">
        <v>130</v>
      </c>
      <c r="D63" s="19">
        <v>123092</v>
      </c>
      <c r="E63" s="20">
        <v>0</v>
      </c>
      <c r="F63" s="20">
        <v>123092</v>
      </c>
      <c r="G63" s="21">
        <v>2.2118575148354136E-2</v>
      </c>
      <c r="I63" s="21">
        <v>2.4977621656535831E-2</v>
      </c>
      <c r="J63" s="19">
        <v>132093</v>
      </c>
      <c r="K63" s="21">
        <v>7.3124167289507103E-2</v>
      </c>
      <c r="L63" s="21">
        <v>7.1309810324196476E-2</v>
      </c>
      <c r="M63" s="19">
        <v>132093</v>
      </c>
      <c r="N63" s="21">
        <v>7.3124167289507103E-2</v>
      </c>
      <c r="O63" s="21">
        <v>7.1309810324196476E-2</v>
      </c>
      <c r="P63" s="21">
        <v>1.9743273512237591E-2</v>
      </c>
      <c r="R63" s="110"/>
      <c r="S63" s="111"/>
      <c r="U63" s="19">
        <v>330954</v>
      </c>
      <c r="V63" s="19">
        <v>331515</v>
      </c>
      <c r="X63" s="19">
        <v>120428.29764847388</v>
      </c>
      <c r="Y63" s="19">
        <v>120295.7649752295</v>
      </c>
      <c r="Z63" s="19">
        <v>129535.5443189543</v>
      </c>
      <c r="AA63" s="19">
        <v>339980.78215958754</v>
      </c>
    </row>
    <row r="64" spans="1:27" ht="25.5" customHeight="1" x14ac:dyDescent="0.2">
      <c r="A64" s="22" t="s">
        <v>131</v>
      </c>
      <c r="B64" s="22" t="s">
        <v>132</v>
      </c>
      <c r="C64" s="54"/>
      <c r="D64" s="24">
        <v>1268461</v>
      </c>
      <c r="E64" s="25">
        <v>0</v>
      </c>
      <c r="F64" s="25">
        <v>1268461</v>
      </c>
      <c r="G64" s="26">
        <v>5.6884632432656845E-2</v>
      </c>
      <c r="H64" s="23"/>
      <c r="I64" s="26">
        <v>6.1910421404511862E-2</v>
      </c>
      <c r="J64" s="24">
        <v>1365212</v>
      </c>
      <c r="K64" s="26">
        <v>7.6274319825363257E-2</v>
      </c>
      <c r="L64" s="26">
        <v>7.1463643020679868E-2</v>
      </c>
      <c r="M64" s="24">
        <v>1365212</v>
      </c>
      <c r="N64" s="26">
        <v>7.6274319825363257E-2</v>
      </c>
      <c r="O64" s="26">
        <v>7.1463643020679868E-2</v>
      </c>
      <c r="P64" s="26">
        <v>5.6639169421360824E-2</v>
      </c>
      <c r="Q64" s="23"/>
      <c r="R64" s="109"/>
      <c r="S64" s="112"/>
      <c r="T64" s="23"/>
      <c r="U64" s="24">
        <v>3112710</v>
      </c>
      <c r="V64" s="24">
        <v>3126685</v>
      </c>
      <c r="W64" s="23"/>
      <c r="X64" s="24">
        <v>1200188.7065765662</v>
      </c>
      <c r="Y64" s="24">
        <v>1199871.6025488083</v>
      </c>
      <c r="Z64" s="24">
        <v>1292032.3602499238</v>
      </c>
      <c r="AA64" s="24">
        <f>SUM(AA54:AA63)</f>
        <v>3391086.0121270316</v>
      </c>
    </row>
    <row r="65" spans="1:27" x14ac:dyDescent="0.2">
      <c r="A65" s="18" t="s">
        <v>133</v>
      </c>
      <c r="B65" s="18" t="s">
        <v>134</v>
      </c>
      <c r="D65" s="19">
        <v>73446</v>
      </c>
      <c r="E65" s="20">
        <v>0</v>
      </c>
      <c r="F65" s="20">
        <v>73446</v>
      </c>
      <c r="G65" s="21">
        <v>4.9923668590974302E-2</v>
      </c>
      <c r="I65" s="21">
        <v>5.3165429301473832E-2</v>
      </c>
      <c r="J65" s="19">
        <v>78913</v>
      </c>
      <c r="K65" s="21">
        <v>7.443563978977763E-2</v>
      </c>
      <c r="L65" s="21">
        <v>7.1313851379929405E-2</v>
      </c>
      <c r="M65" s="19">
        <v>78913</v>
      </c>
      <c r="N65" s="21">
        <v>7.443563978977763E-2</v>
      </c>
      <c r="O65" s="21">
        <v>7.1313851379929405E-2</v>
      </c>
      <c r="P65" s="21">
        <v>4.7791084195926148E-2</v>
      </c>
      <c r="R65" s="110"/>
      <c r="S65" s="111"/>
      <c r="U65" s="19">
        <v>211368</v>
      </c>
      <c r="V65" s="19">
        <v>211984</v>
      </c>
      <c r="X65" s="19">
        <v>69953.656820182456</v>
      </c>
      <c r="Y65" s="19">
        <v>69941.547845169</v>
      </c>
      <c r="Z65" s="19">
        <v>75313.677688484779</v>
      </c>
      <c r="AA65" s="19">
        <v>197669.32066768219</v>
      </c>
    </row>
    <row r="66" spans="1:27" x14ac:dyDescent="0.2">
      <c r="A66" s="18" t="s">
        <v>135</v>
      </c>
      <c r="B66" s="18" t="s">
        <v>136</v>
      </c>
      <c r="D66" s="19">
        <v>48524</v>
      </c>
      <c r="E66" s="20">
        <v>0</v>
      </c>
      <c r="F66" s="20">
        <v>48524</v>
      </c>
      <c r="G66" s="21">
        <v>2.8666724690644685E-3</v>
      </c>
      <c r="I66" s="21">
        <v>4.6796610902513081E-3</v>
      </c>
      <c r="J66" s="19">
        <v>52059</v>
      </c>
      <c r="K66" s="21">
        <v>7.2850548182342711E-2</v>
      </c>
      <c r="L66" s="21">
        <v>7.1315414784725695E-2</v>
      </c>
      <c r="M66" s="19">
        <v>52059</v>
      </c>
      <c r="N66" s="21">
        <v>7.2850548182342711E-2</v>
      </c>
      <c r="O66" s="21">
        <v>7.1315414784725695E-2</v>
      </c>
      <c r="P66" s="21">
        <v>-4.4580052884102273E-4</v>
      </c>
      <c r="R66" s="110"/>
      <c r="S66" s="111"/>
      <c r="U66" s="19">
        <v>132256</v>
      </c>
      <c r="V66" s="19">
        <v>132446</v>
      </c>
      <c r="X66" s="19">
        <v>48385.295206324474</v>
      </c>
      <c r="Y66" s="19">
        <v>48367.190044973366</v>
      </c>
      <c r="Z66" s="19">
        <v>52082.218280452638</v>
      </c>
      <c r="AA66" s="19">
        <v>136695.71082354797</v>
      </c>
    </row>
    <row r="67" spans="1:27" x14ac:dyDescent="0.2">
      <c r="A67" s="18" t="s">
        <v>137</v>
      </c>
      <c r="B67" s="18" t="s">
        <v>138</v>
      </c>
      <c r="D67" s="19">
        <v>69198</v>
      </c>
      <c r="E67" s="20">
        <v>0</v>
      </c>
      <c r="F67" s="20">
        <v>69198</v>
      </c>
      <c r="G67" s="21">
        <v>-1.6125079910261353E-2</v>
      </c>
      <c r="I67" s="21">
        <v>-1.2861679057147302E-2</v>
      </c>
      <c r="J67" s="19">
        <v>74351</v>
      </c>
      <c r="K67" s="21">
        <v>7.446747015809696E-2</v>
      </c>
      <c r="L67" s="21">
        <v>7.1313341201238556E-2</v>
      </c>
      <c r="M67" s="19">
        <v>74351</v>
      </c>
      <c r="N67" s="21">
        <v>7.446747015809696E-2</v>
      </c>
      <c r="O67" s="21">
        <v>7.1313341201238556E-2</v>
      </c>
      <c r="P67" s="21">
        <v>-1.7899552894526605E-2</v>
      </c>
      <c r="R67" s="110"/>
      <c r="S67" s="111"/>
      <c r="U67" s="19">
        <v>167131</v>
      </c>
      <c r="V67" s="19">
        <v>167623</v>
      </c>
      <c r="X67" s="19">
        <v>70332.110908659495</v>
      </c>
      <c r="Y67" s="19">
        <v>70305.983696830997</v>
      </c>
      <c r="Z67" s="19">
        <v>75706.105438739323</v>
      </c>
      <c r="AA67" s="19">
        <v>198699.29197149788</v>
      </c>
    </row>
    <row r="68" spans="1:27" x14ac:dyDescent="0.2">
      <c r="A68" s="18" t="s">
        <v>139</v>
      </c>
      <c r="B68" s="18" t="s">
        <v>140</v>
      </c>
      <c r="D68" s="19">
        <v>246369</v>
      </c>
      <c r="E68" s="20">
        <v>0</v>
      </c>
      <c r="F68" s="20">
        <v>246369</v>
      </c>
      <c r="G68" s="21">
        <v>2.8072046630169378E-2</v>
      </c>
      <c r="I68" s="21">
        <v>3.3347739832762624E-2</v>
      </c>
      <c r="J68" s="19">
        <v>265365</v>
      </c>
      <c r="K68" s="21">
        <v>7.7103856410506211E-2</v>
      </c>
      <c r="L68" s="21">
        <v>7.1315396587353863E-2</v>
      </c>
      <c r="M68" s="19">
        <v>265365</v>
      </c>
      <c r="N68" s="21">
        <v>7.7103856410506211E-2</v>
      </c>
      <c r="O68" s="21">
        <v>7.1315396587353863E-2</v>
      </c>
      <c r="P68" s="21">
        <v>2.8076008026657773E-2</v>
      </c>
      <c r="R68" s="110"/>
      <c r="S68" s="111"/>
      <c r="U68" s="19">
        <v>546269</v>
      </c>
      <c r="V68" s="19">
        <v>549220</v>
      </c>
      <c r="X68" s="19">
        <v>239641.76519296691</v>
      </c>
      <c r="Y68" s="19">
        <v>239706.49470986304</v>
      </c>
      <c r="Z68" s="19">
        <v>258118.07485844873</v>
      </c>
      <c r="AA68" s="19">
        <v>677460.27116560005</v>
      </c>
    </row>
    <row r="69" spans="1:27" x14ac:dyDescent="0.2">
      <c r="A69" s="18" t="s">
        <v>141</v>
      </c>
      <c r="B69" s="18" t="s">
        <v>142</v>
      </c>
      <c r="D69" s="19">
        <v>61490</v>
      </c>
      <c r="E69" s="20">
        <v>0</v>
      </c>
      <c r="F69" s="20">
        <v>61490</v>
      </c>
      <c r="G69" s="21">
        <v>4.7850934241044918E-2</v>
      </c>
      <c r="I69" s="21">
        <v>5.0700327291789193E-2</v>
      </c>
      <c r="J69" s="19">
        <v>66013</v>
      </c>
      <c r="K69" s="21">
        <v>7.3556675882257228E-2</v>
      </c>
      <c r="L69" s="21">
        <v>7.1321445957898577E-2</v>
      </c>
      <c r="M69" s="19">
        <v>66013</v>
      </c>
      <c r="N69" s="21">
        <v>7.3556675882257228E-2</v>
      </c>
      <c r="O69" s="21">
        <v>7.1321445957898577E-2</v>
      </c>
      <c r="P69" s="21">
        <v>4.5345972138231216E-2</v>
      </c>
      <c r="R69" s="110"/>
      <c r="S69" s="111"/>
      <c r="U69" s="19">
        <v>187567</v>
      </c>
      <c r="V69" s="19">
        <v>187958</v>
      </c>
      <c r="X69" s="19">
        <v>58682.010952766876</v>
      </c>
      <c r="Y69" s="19">
        <v>58644.974749051056</v>
      </c>
      <c r="Z69" s="19">
        <v>63149.427806156775</v>
      </c>
      <c r="AA69" s="19">
        <v>165742.86209508017</v>
      </c>
    </row>
    <row r="70" spans="1:27" x14ac:dyDescent="0.2">
      <c r="A70" s="18" t="s">
        <v>143</v>
      </c>
      <c r="B70" s="18" t="s">
        <v>144</v>
      </c>
      <c r="D70" s="19">
        <v>67424</v>
      </c>
      <c r="E70" s="20">
        <v>0</v>
      </c>
      <c r="F70" s="20">
        <v>67424</v>
      </c>
      <c r="G70" s="21">
        <v>2.3370666481206115E-3</v>
      </c>
      <c r="I70" s="21">
        <v>4.4324597990790249E-3</v>
      </c>
      <c r="J70" s="19">
        <v>72296</v>
      </c>
      <c r="K70" s="21">
        <v>7.2259136212624586E-2</v>
      </c>
      <c r="L70" s="21">
        <v>7.1315680753700317E-2</v>
      </c>
      <c r="M70" s="19">
        <v>72296</v>
      </c>
      <c r="N70" s="21">
        <v>7.2259136212624586E-2</v>
      </c>
      <c r="O70" s="21">
        <v>7.1315680753700317E-2</v>
      </c>
      <c r="P70" s="21">
        <v>-6.9149260869838525E-4</v>
      </c>
      <c r="R70" s="110"/>
      <c r="S70" s="111"/>
      <c r="U70" s="19">
        <v>155549</v>
      </c>
      <c r="V70" s="19">
        <v>155686</v>
      </c>
      <c r="X70" s="19">
        <v>67266.793021503414</v>
      </c>
      <c r="Y70" s="19">
        <v>67185.579646847764</v>
      </c>
      <c r="Z70" s="19">
        <v>72346.026742761314</v>
      </c>
      <c r="AA70" s="19">
        <v>189880.38292855947</v>
      </c>
    </row>
    <row r="71" spans="1:27" x14ac:dyDescent="0.2">
      <c r="A71" s="18" t="s">
        <v>145</v>
      </c>
      <c r="B71" s="18" t="s">
        <v>146</v>
      </c>
      <c r="D71" s="19">
        <v>47476</v>
      </c>
      <c r="E71" s="20">
        <v>0</v>
      </c>
      <c r="F71" s="20">
        <v>47476</v>
      </c>
      <c r="G71" s="21">
        <v>-2.3757047468004888E-2</v>
      </c>
      <c r="I71" s="21">
        <v>-2.103558566996E-2</v>
      </c>
      <c r="J71" s="19">
        <v>50979</v>
      </c>
      <c r="K71" s="21">
        <v>7.3784649085853804E-2</v>
      </c>
      <c r="L71" s="21">
        <v>7.131102676456802E-2</v>
      </c>
      <c r="M71" s="19">
        <v>50979</v>
      </c>
      <c r="N71" s="21">
        <v>7.3784649085853804E-2</v>
      </c>
      <c r="O71" s="21">
        <v>7.131102676456802E-2</v>
      </c>
      <c r="P71" s="21">
        <v>-2.6033847998801152E-2</v>
      </c>
      <c r="R71" s="110"/>
      <c r="S71" s="111"/>
      <c r="U71" s="19">
        <v>126105</v>
      </c>
      <c r="V71" s="19">
        <v>126396</v>
      </c>
      <c r="X71" s="19">
        <v>48631.336981092354</v>
      </c>
      <c r="Y71" s="19">
        <v>48608.120830035223</v>
      </c>
      <c r="Z71" s="19">
        <v>52341.654681996843</v>
      </c>
      <c r="AA71" s="19">
        <v>137376.63119317626</v>
      </c>
    </row>
    <row r="72" spans="1:27" x14ac:dyDescent="0.2">
      <c r="A72" s="18" t="s">
        <v>147</v>
      </c>
      <c r="B72" s="18" t="s">
        <v>148</v>
      </c>
      <c r="D72" s="19">
        <v>71314</v>
      </c>
      <c r="E72" s="20">
        <v>0</v>
      </c>
      <c r="F72" s="20">
        <v>71314</v>
      </c>
      <c r="G72" s="21">
        <v>7.5026065465129133E-3</v>
      </c>
      <c r="I72" s="21">
        <v>1.1318704642387045E-2</v>
      </c>
      <c r="J72" s="19">
        <v>76598</v>
      </c>
      <c r="K72" s="21">
        <v>7.4094848136410763E-2</v>
      </c>
      <c r="L72" s="21">
        <v>7.1315415333923049E-2</v>
      </c>
      <c r="M72" s="19">
        <v>76598</v>
      </c>
      <c r="N72" s="21">
        <v>7.4094848136410763E-2</v>
      </c>
      <c r="O72" s="21">
        <v>7.1315415333923049E-2</v>
      </c>
      <c r="P72" s="21">
        <v>6.1593738747274251E-3</v>
      </c>
      <c r="R72" s="110"/>
      <c r="S72" s="111"/>
      <c r="U72" s="19">
        <v>199835</v>
      </c>
      <c r="V72" s="19">
        <v>200353</v>
      </c>
      <c r="X72" s="19">
        <v>70782.943425276069</v>
      </c>
      <c r="Y72" s="19">
        <v>70698.799021624698</v>
      </c>
      <c r="Z72" s="19">
        <v>76129.092456814789</v>
      </c>
      <c r="AA72" s="19">
        <v>199809.46955252188</v>
      </c>
    </row>
    <row r="73" spans="1:27" x14ac:dyDescent="0.2">
      <c r="A73" s="18" t="s">
        <v>149</v>
      </c>
      <c r="B73" s="18" t="s">
        <v>150</v>
      </c>
      <c r="D73" s="19">
        <v>30408</v>
      </c>
      <c r="E73" s="20">
        <v>0</v>
      </c>
      <c r="F73" s="20">
        <v>30408</v>
      </c>
      <c r="G73" s="21">
        <v>-7.2285789313155657E-3</v>
      </c>
      <c r="I73" s="21">
        <v>-3.767936146551798E-3</v>
      </c>
      <c r="J73" s="19">
        <v>32644</v>
      </c>
      <c r="K73" s="21">
        <v>7.3533280715601057E-2</v>
      </c>
      <c r="L73" s="21">
        <v>7.1324165082771174E-2</v>
      </c>
      <c r="M73" s="19">
        <v>32644</v>
      </c>
      <c r="N73" s="21">
        <v>7.3533280715601057E-2</v>
      </c>
      <c r="O73" s="21">
        <v>7.1324165082771174E-2</v>
      </c>
      <c r="P73" s="21">
        <v>-8.8422060857477058E-3</v>
      </c>
      <c r="R73" s="110"/>
      <c r="S73" s="111"/>
      <c r="U73" s="19">
        <v>108122</v>
      </c>
      <c r="V73" s="19">
        <v>108345</v>
      </c>
      <c r="X73" s="19">
        <v>30629.407086745938</v>
      </c>
      <c r="Y73" s="19">
        <v>30585.94847991694</v>
      </c>
      <c r="Z73" s="19">
        <v>32935.220002743699</v>
      </c>
      <c r="AA73" s="19">
        <v>86442.234183690729</v>
      </c>
    </row>
    <row r="74" spans="1:27" x14ac:dyDescent="0.2">
      <c r="A74" s="18" t="s">
        <v>151</v>
      </c>
      <c r="B74" s="18" t="s">
        <v>152</v>
      </c>
      <c r="D74" s="19">
        <v>73432</v>
      </c>
      <c r="E74" s="20">
        <v>0</v>
      </c>
      <c r="F74" s="20">
        <v>73432</v>
      </c>
      <c r="G74" s="21">
        <v>3.656475065863618E-2</v>
      </c>
      <c r="I74" s="21">
        <v>3.9585008686958911E-2</v>
      </c>
      <c r="J74" s="19">
        <v>79006</v>
      </c>
      <c r="K74" s="21">
        <v>7.5906961542651752E-2</v>
      </c>
      <c r="L74" s="21">
        <v>7.1314856235443314E-2</v>
      </c>
      <c r="M74" s="19">
        <v>79006</v>
      </c>
      <c r="N74" s="21">
        <v>7.5906961542651752E-2</v>
      </c>
      <c r="O74" s="21">
        <v>7.1314856235443314E-2</v>
      </c>
      <c r="P74" s="21">
        <v>3.4280935127360301E-2</v>
      </c>
      <c r="R74" s="110"/>
      <c r="S74" s="111"/>
      <c r="U74" s="19">
        <v>222454</v>
      </c>
      <c r="V74" s="19">
        <v>223408</v>
      </c>
      <c r="X74" s="19">
        <v>70841.691224152761</v>
      </c>
      <c r="Y74" s="19">
        <v>70938.653182810434</v>
      </c>
      <c r="Z74" s="19">
        <v>76387.369540241285</v>
      </c>
      <c r="AA74" s="19">
        <v>200487.34715977556</v>
      </c>
    </row>
    <row r="75" spans="1:27" x14ac:dyDescent="0.2">
      <c r="A75" s="18" t="s">
        <v>153</v>
      </c>
      <c r="B75" s="18" t="s">
        <v>154</v>
      </c>
      <c r="D75" s="19">
        <v>90156</v>
      </c>
      <c r="E75" s="20">
        <v>0</v>
      </c>
      <c r="F75" s="20">
        <v>90156</v>
      </c>
      <c r="G75" s="21">
        <v>2.4124352671209603E-2</v>
      </c>
      <c r="I75" s="21">
        <v>2.6718540481384778E-2</v>
      </c>
      <c r="J75" s="19">
        <v>96858</v>
      </c>
      <c r="K75" s="21">
        <v>7.4337814454944695E-2</v>
      </c>
      <c r="L75" s="21">
        <v>7.1313716476433031E-2</v>
      </c>
      <c r="M75" s="19">
        <v>96858</v>
      </c>
      <c r="N75" s="21">
        <v>7.4337814454944695E-2</v>
      </c>
      <c r="O75" s="21">
        <v>7.1313716476433031E-2</v>
      </c>
      <c r="P75" s="21">
        <v>2.1479026274027424E-2</v>
      </c>
      <c r="R75" s="110"/>
      <c r="S75" s="111"/>
      <c r="U75" s="19">
        <v>267133</v>
      </c>
      <c r="V75" s="19">
        <v>267887</v>
      </c>
      <c r="X75" s="19">
        <v>88032.278272504045</v>
      </c>
      <c r="Y75" s="19">
        <v>88057.718113742972</v>
      </c>
      <c r="Z75" s="19">
        <v>94821.330158193916</v>
      </c>
      <c r="AA75" s="19">
        <v>248869.37529067157</v>
      </c>
    </row>
    <row r="76" spans="1:27" x14ac:dyDescent="0.2">
      <c r="A76" s="18" t="s">
        <v>155</v>
      </c>
      <c r="B76" s="18" t="s">
        <v>156</v>
      </c>
      <c r="D76" s="19">
        <v>126366</v>
      </c>
      <c r="E76" s="20">
        <v>0</v>
      </c>
      <c r="F76" s="20">
        <v>126366</v>
      </c>
      <c r="G76" s="21">
        <v>-8.8755248361750416E-3</v>
      </c>
      <c r="I76" s="21">
        <v>-7.0144364452482399E-3</v>
      </c>
      <c r="J76" s="19">
        <v>135527</v>
      </c>
      <c r="K76" s="21">
        <v>7.2495766266242434E-2</v>
      </c>
      <c r="L76" s="21">
        <v>7.1315679157604839E-2</v>
      </c>
      <c r="M76" s="19">
        <v>135527</v>
      </c>
      <c r="N76" s="21">
        <v>7.2495766266242434E-2</v>
      </c>
      <c r="O76" s="21">
        <v>7.1315679157604839E-2</v>
      </c>
      <c r="P76" s="21">
        <v>-1.2079995804664123E-2</v>
      </c>
      <c r="R76" s="110"/>
      <c r="S76" s="111"/>
      <c r="U76" s="19">
        <v>338052</v>
      </c>
      <c r="V76" s="19">
        <v>338425</v>
      </c>
      <c r="X76" s="19">
        <v>127497.60818802574</v>
      </c>
      <c r="Y76" s="19">
        <v>127398.82700349258</v>
      </c>
      <c r="Z76" s="19">
        <v>137184.18437167612</v>
      </c>
      <c r="AA76" s="19">
        <v>360055.50868544827</v>
      </c>
    </row>
    <row r="77" spans="1:27" ht="25.5" customHeight="1" x14ac:dyDescent="0.2">
      <c r="A77" s="22" t="s">
        <v>157</v>
      </c>
      <c r="B77" s="22" t="s">
        <v>158</v>
      </c>
      <c r="C77" s="54"/>
      <c r="D77" s="24">
        <v>1005603</v>
      </c>
      <c r="E77" s="25">
        <v>0</v>
      </c>
      <c r="F77" s="25">
        <v>1005603</v>
      </c>
      <c r="G77" s="26">
        <v>1.5066569898599225E-2</v>
      </c>
      <c r="H77" s="23"/>
      <c r="I77" s="26">
        <v>1.8318993221954294E-2</v>
      </c>
      <c r="J77" s="24">
        <v>1080609</v>
      </c>
      <c r="K77" s="26">
        <v>7.4588082971112746E-2</v>
      </c>
      <c r="L77" s="26">
        <v>7.1412320219339964E-2</v>
      </c>
      <c r="M77" s="24">
        <v>1080609</v>
      </c>
      <c r="N77" s="26">
        <v>7.4588082971112746E-2</v>
      </c>
      <c r="O77" s="26">
        <v>7.1412320219339964E-2</v>
      </c>
      <c r="P77" s="26">
        <v>1.3215591098270751E-2</v>
      </c>
      <c r="Q77" s="23"/>
      <c r="R77" s="109"/>
      <c r="S77" s="112"/>
      <c r="T77" s="23"/>
      <c r="U77" s="24">
        <v>2661841</v>
      </c>
      <c r="V77" s="24">
        <v>2669731</v>
      </c>
      <c r="W77" s="23"/>
      <c r="X77" s="24">
        <v>990676.8972802005</v>
      </c>
      <c r="Y77" s="24">
        <v>990439.83732435806</v>
      </c>
      <c r="Z77" s="24">
        <v>1066514.3820267101</v>
      </c>
      <c r="AA77" s="24">
        <f>SUM(AA65:AA76)</f>
        <v>2799188.4057172514</v>
      </c>
    </row>
    <row r="78" spans="1:27" ht="25.5" customHeight="1" x14ac:dyDescent="0.2">
      <c r="A78" s="22" t="s">
        <v>159</v>
      </c>
      <c r="B78" s="22" t="s">
        <v>160</v>
      </c>
      <c r="C78" s="54"/>
      <c r="D78" s="24">
        <v>2911975</v>
      </c>
      <c r="E78" s="25">
        <v>0</v>
      </c>
      <c r="F78" s="25">
        <v>2911975</v>
      </c>
      <c r="G78" s="26">
        <v>1.6883771756897037E-2</v>
      </c>
      <c r="H78" s="23"/>
      <c r="I78" s="26">
        <v>2.054826791262121E-2</v>
      </c>
      <c r="J78" s="24">
        <v>3130044</v>
      </c>
      <c r="K78" s="26">
        <v>7.4886975334609751E-2</v>
      </c>
      <c r="L78" s="26">
        <v>7.144688962563861E-2</v>
      </c>
      <c r="M78" s="24">
        <v>3130044</v>
      </c>
      <c r="N78" s="26">
        <v>7.4886975334609751E-2</v>
      </c>
      <c r="O78" s="26">
        <v>7.144688962563861E-2</v>
      </c>
      <c r="P78" s="26">
        <v>1.5466456808467033E-2</v>
      </c>
      <c r="Q78" s="23"/>
      <c r="R78" s="109"/>
      <c r="S78" s="112"/>
      <c r="T78" s="23"/>
      <c r="U78" s="24">
        <v>7546283</v>
      </c>
      <c r="V78" s="24">
        <v>7570512</v>
      </c>
      <c r="W78" s="23"/>
      <c r="X78" s="24">
        <v>2863626.1890273886</v>
      </c>
      <c r="Y78" s="24">
        <v>2862504.9358399152</v>
      </c>
      <c r="Z78" s="24">
        <v>3082370.6475125602</v>
      </c>
      <c r="AA78" s="24">
        <f>AA77+AA64+AA53</f>
        <v>8090032.6559536699</v>
      </c>
    </row>
    <row r="79" spans="1:27" x14ac:dyDescent="0.2">
      <c r="A79" s="18" t="s">
        <v>161</v>
      </c>
      <c r="B79" s="18" t="s">
        <v>162</v>
      </c>
      <c r="D79" s="19">
        <v>45554</v>
      </c>
      <c r="E79" s="20">
        <v>0</v>
      </c>
      <c r="F79" s="20">
        <v>45554</v>
      </c>
      <c r="G79" s="21">
        <v>3.1004928813749277E-3</v>
      </c>
      <c r="I79" s="21">
        <v>4.3442970666369707E-3</v>
      </c>
      <c r="J79" s="19">
        <v>48847</v>
      </c>
      <c r="K79" s="21">
        <v>7.2287834218729419E-2</v>
      </c>
      <c r="L79" s="21">
        <v>7.1310588900051597E-2</v>
      </c>
      <c r="M79" s="19">
        <v>48847</v>
      </c>
      <c r="N79" s="21">
        <v>7.2287834218729419E-2</v>
      </c>
      <c r="O79" s="21">
        <v>7.1310588900051597E-2</v>
      </c>
      <c r="P79" s="21">
        <v>-7.8395478702719679E-4</v>
      </c>
      <c r="R79" s="110"/>
      <c r="S79" s="111"/>
      <c r="U79" s="19">
        <v>133863</v>
      </c>
      <c r="V79" s="19">
        <v>133985</v>
      </c>
      <c r="X79" s="19">
        <v>45413.196706889808</v>
      </c>
      <c r="Y79" s="19">
        <v>45398.330346830728</v>
      </c>
      <c r="Z79" s="19">
        <v>48885.323883673984</v>
      </c>
      <c r="AA79" s="19">
        <v>128305.09755046682</v>
      </c>
    </row>
    <row r="80" spans="1:27" x14ac:dyDescent="0.2">
      <c r="A80" s="18" t="s">
        <v>163</v>
      </c>
      <c r="B80" s="18" t="s">
        <v>164</v>
      </c>
      <c r="D80" s="19">
        <v>39111</v>
      </c>
      <c r="E80" s="20">
        <v>0</v>
      </c>
      <c r="F80" s="20">
        <v>39111</v>
      </c>
      <c r="G80" s="21">
        <v>-8.0055558848085462E-2</v>
      </c>
      <c r="I80" s="21">
        <v>-7.8654022630566423E-2</v>
      </c>
      <c r="J80" s="19">
        <v>42027</v>
      </c>
      <c r="K80" s="21">
        <v>7.4557029991562551E-2</v>
      </c>
      <c r="L80" s="21">
        <v>7.1302474004837135E-2</v>
      </c>
      <c r="M80" s="19">
        <v>42027</v>
      </c>
      <c r="N80" s="21">
        <v>7.4557029991562551E-2</v>
      </c>
      <c r="O80" s="21">
        <v>7.1302474004837135E-2</v>
      </c>
      <c r="P80" s="21">
        <v>-8.3365422607421302E-2</v>
      </c>
      <c r="R80" s="110"/>
      <c r="S80" s="111"/>
      <c r="U80" s="19">
        <v>144151</v>
      </c>
      <c r="V80" s="19">
        <v>144589</v>
      </c>
      <c r="X80" s="19">
        <v>42514.523976064142</v>
      </c>
      <c r="Y80" s="19">
        <v>42578.811822249183</v>
      </c>
      <c r="Z80" s="19">
        <v>45849.241384225643</v>
      </c>
      <c r="AA80" s="19">
        <v>120336.5534084676</v>
      </c>
    </row>
    <row r="81" spans="1:27" x14ac:dyDescent="0.2">
      <c r="A81" s="18" t="s">
        <v>165</v>
      </c>
      <c r="B81" s="18" t="s">
        <v>166</v>
      </c>
      <c r="D81" s="19">
        <v>90817</v>
      </c>
      <c r="E81" s="20">
        <v>0</v>
      </c>
      <c r="F81" s="20">
        <v>90817</v>
      </c>
      <c r="G81" s="21">
        <v>4.4914276681204734E-2</v>
      </c>
      <c r="I81" s="21">
        <v>4.8908012544617741E-2</v>
      </c>
      <c r="J81" s="19">
        <v>97614</v>
      </c>
      <c r="K81" s="21">
        <v>7.4842815772377502E-2</v>
      </c>
      <c r="L81" s="21">
        <v>7.131447652042433E-2</v>
      </c>
      <c r="M81" s="19">
        <v>97614</v>
      </c>
      <c r="N81" s="21">
        <v>7.4842815772377502E-2</v>
      </c>
      <c r="O81" s="21">
        <v>7.131447652042433E-2</v>
      </c>
      <c r="P81" s="21">
        <v>4.3556002148927631E-2</v>
      </c>
      <c r="R81" s="110"/>
      <c r="S81" s="111"/>
      <c r="U81" s="19">
        <v>220963</v>
      </c>
      <c r="V81" s="19">
        <v>221691</v>
      </c>
      <c r="X81" s="19">
        <v>86913.349761520745</v>
      </c>
      <c r="Y81" s="19">
        <v>86867.582032713763</v>
      </c>
      <c r="Z81" s="19">
        <v>93539.781093673737</v>
      </c>
      <c r="AA81" s="19">
        <v>245505.80388158688</v>
      </c>
    </row>
    <row r="82" spans="1:27" x14ac:dyDescent="0.2">
      <c r="A82" s="18" t="s">
        <v>167</v>
      </c>
      <c r="B82" s="18" t="s">
        <v>168</v>
      </c>
      <c r="D82" s="19">
        <v>70266</v>
      </c>
      <c r="E82" s="20">
        <v>0</v>
      </c>
      <c r="F82" s="20">
        <v>70266</v>
      </c>
      <c r="G82" s="21">
        <v>-2.9807864763419234E-3</v>
      </c>
      <c r="I82" s="21">
        <v>-1.8214676300196686E-3</v>
      </c>
      <c r="J82" s="19">
        <v>75347</v>
      </c>
      <c r="K82" s="21">
        <v>7.2310932741297407E-2</v>
      </c>
      <c r="L82" s="21">
        <v>7.1313721278040587E-2</v>
      </c>
      <c r="M82" s="19">
        <v>75347</v>
      </c>
      <c r="N82" s="21">
        <v>7.2310932741297407E-2</v>
      </c>
      <c r="O82" s="21">
        <v>7.1313721278040587E-2</v>
      </c>
      <c r="P82" s="21">
        <v>-6.9153330134863467E-3</v>
      </c>
      <c r="R82" s="110"/>
      <c r="S82" s="111"/>
      <c r="U82" s="19">
        <v>219025</v>
      </c>
      <c r="V82" s="19">
        <v>219229</v>
      </c>
      <c r="X82" s="19">
        <v>70476.074128668406</v>
      </c>
      <c r="Y82" s="19">
        <v>70459.74588070772</v>
      </c>
      <c r="Z82" s="19">
        <v>75871.677919102571</v>
      </c>
      <c r="AA82" s="19">
        <v>199133.85579468598</v>
      </c>
    </row>
    <row r="83" spans="1:27" x14ac:dyDescent="0.2">
      <c r="A83" s="18" t="s">
        <v>169</v>
      </c>
      <c r="B83" s="18" t="s">
        <v>170</v>
      </c>
      <c r="D83" s="19">
        <v>57688</v>
      </c>
      <c r="E83" s="20">
        <v>0</v>
      </c>
      <c r="F83" s="20">
        <v>57688</v>
      </c>
      <c r="G83" s="21">
        <v>6.4163559169608142E-2</v>
      </c>
      <c r="I83" s="21">
        <v>6.7265186152656087E-2</v>
      </c>
      <c r="J83" s="19">
        <v>61976</v>
      </c>
      <c r="K83" s="21">
        <v>7.4330883372625056E-2</v>
      </c>
      <c r="L83" s="21">
        <v>7.132212850871178E-2</v>
      </c>
      <c r="M83" s="19">
        <v>61976</v>
      </c>
      <c r="N83" s="21">
        <v>7.4330883372625056E-2</v>
      </c>
      <c r="O83" s="21">
        <v>7.132212850871178E-2</v>
      </c>
      <c r="P83" s="21">
        <v>6.1827093195981675E-2</v>
      </c>
      <c r="R83" s="110"/>
      <c r="S83" s="111"/>
      <c r="U83" s="19">
        <v>150934</v>
      </c>
      <c r="V83" s="19">
        <v>151358</v>
      </c>
      <c r="X83" s="19">
        <v>54209.711940348061</v>
      </c>
      <c r="Y83" s="19">
        <v>54203.973507877163</v>
      </c>
      <c r="Z83" s="19">
        <v>58367.318367681801</v>
      </c>
      <c r="AA83" s="19">
        <v>153191.67148702429</v>
      </c>
    </row>
    <row r="84" spans="1:27" x14ac:dyDescent="0.2">
      <c r="A84" s="18" t="s">
        <v>171</v>
      </c>
      <c r="B84" s="18" t="s">
        <v>172</v>
      </c>
      <c r="D84" s="19">
        <v>123364</v>
      </c>
      <c r="E84" s="20">
        <v>0</v>
      </c>
      <c r="F84" s="20">
        <v>123364</v>
      </c>
      <c r="G84" s="21">
        <v>2.3814060515821023E-3</v>
      </c>
      <c r="I84" s="21">
        <v>5.555432898512791E-3</v>
      </c>
      <c r="J84" s="19">
        <v>132496</v>
      </c>
      <c r="K84" s="21">
        <v>7.4024837067540039E-2</v>
      </c>
      <c r="L84" s="21">
        <v>7.1312423747454057E-2</v>
      </c>
      <c r="M84" s="19">
        <v>132496</v>
      </c>
      <c r="N84" s="21">
        <v>7.4024837067540039E-2</v>
      </c>
      <c r="O84" s="21">
        <v>7.1312423747454057E-2</v>
      </c>
      <c r="P84" s="21">
        <v>4.2271033491925181E-4</v>
      </c>
      <c r="R84" s="110"/>
      <c r="S84" s="111"/>
      <c r="U84" s="19">
        <v>294843</v>
      </c>
      <c r="V84" s="19">
        <v>295589</v>
      </c>
      <c r="X84" s="19">
        <v>123070.91817069454</v>
      </c>
      <c r="Y84" s="19">
        <v>122993.0607097152</v>
      </c>
      <c r="Z84" s="19">
        <v>132440.01623638</v>
      </c>
      <c r="AA84" s="19">
        <v>347603.89934675529</v>
      </c>
    </row>
    <row r="85" spans="1:27" ht="25.5" customHeight="1" x14ac:dyDescent="0.2">
      <c r="A85" s="22" t="s">
        <v>173</v>
      </c>
      <c r="B85" s="22" t="s">
        <v>174</v>
      </c>
      <c r="C85" s="54"/>
      <c r="D85" s="24">
        <v>426800</v>
      </c>
      <c r="E85" s="25">
        <v>0</v>
      </c>
      <c r="F85" s="25">
        <v>426800</v>
      </c>
      <c r="G85" s="26">
        <v>9.9437942354398956E-3</v>
      </c>
      <c r="H85" s="23"/>
      <c r="I85" s="26">
        <v>1.2484594276408023E-2</v>
      </c>
      <c r="J85" s="24">
        <v>458307</v>
      </c>
      <c r="K85" s="26">
        <v>7.3821462043111463E-2</v>
      </c>
      <c r="L85" s="26">
        <v>7.1370803841405595E-2</v>
      </c>
      <c r="M85" s="24">
        <v>458307</v>
      </c>
      <c r="N85" s="26">
        <v>7.3821462043111463E-2</v>
      </c>
      <c r="O85" s="26">
        <v>7.1370803841405595E-2</v>
      </c>
      <c r="P85" s="26">
        <v>7.3713954403662463E-3</v>
      </c>
      <c r="Q85" s="23"/>
      <c r="R85" s="109"/>
      <c r="S85" s="112"/>
      <c r="T85" s="23"/>
      <c r="U85" s="24">
        <v>1163778</v>
      </c>
      <c r="V85" s="24">
        <v>1166440</v>
      </c>
      <c r="W85" s="23"/>
      <c r="X85" s="24">
        <v>422597.77468418569</v>
      </c>
      <c r="Y85" s="24">
        <v>422501.50430009374</v>
      </c>
      <c r="Z85" s="24">
        <v>454953.35888473771</v>
      </c>
      <c r="AA85" s="24">
        <f>SUM(AA79:AA84)</f>
        <v>1194076.8814689869</v>
      </c>
    </row>
    <row r="86" spans="1:27" x14ac:dyDescent="0.2">
      <c r="A86" s="18" t="s">
        <v>175</v>
      </c>
      <c r="B86" s="18" t="s">
        <v>176</v>
      </c>
      <c r="D86" s="19">
        <v>99115</v>
      </c>
      <c r="E86" s="20">
        <v>0</v>
      </c>
      <c r="F86" s="20">
        <v>99115</v>
      </c>
      <c r="G86" s="21">
        <v>-3.0928661583330741E-2</v>
      </c>
      <c r="I86" s="21">
        <v>-2.9573629106040222E-2</v>
      </c>
      <c r="J86" s="19">
        <v>106599</v>
      </c>
      <c r="K86" s="21">
        <v>7.550824799475353E-2</v>
      </c>
      <c r="L86" s="21">
        <v>7.1312104395314213E-2</v>
      </c>
      <c r="M86" s="19">
        <v>106599</v>
      </c>
      <c r="N86" s="21">
        <v>7.550824799475353E-2</v>
      </c>
      <c r="O86" s="21">
        <v>7.1312104395314213E-2</v>
      </c>
      <c r="P86" s="21">
        <v>-3.4527327895869764E-2</v>
      </c>
      <c r="R86" s="110"/>
      <c r="S86" s="111"/>
      <c r="U86" s="19">
        <v>315019</v>
      </c>
      <c r="V86" s="19">
        <v>316253</v>
      </c>
      <c r="X86" s="19">
        <v>102278.33191511001</v>
      </c>
      <c r="Y86" s="19">
        <v>102535.56502499786</v>
      </c>
      <c r="Z86" s="19">
        <v>110411.2038383028</v>
      </c>
      <c r="AA86" s="19">
        <v>289786.77348743065</v>
      </c>
    </row>
    <row r="87" spans="1:27" x14ac:dyDescent="0.2">
      <c r="A87" s="18" t="s">
        <v>177</v>
      </c>
      <c r="B87" s="18" t="s">
        <v>178</v>
      </c>
      <c r="D87" s="19">
        <v>64640</v>
      </c>
      <c r="E87" s="20">
        <v>0</v>
      </c>
      <c r="F87" s="20">
        <v>64640</v>
      </c>
      <c r="G87" s="21">
        <v>6.6184392806298842E-3</v>
      </c>
      <c r="I87" s="21">
        <v>9.3852877931297485E-3</v>
      </c>
      <c r="J87" s="19">
        <v>69597</v>
      </c>
      <c r="K87" s="21">
        <v>7.6686262376237657E-2</v>
      </c>
      <c r="L87" s="21">
        <v>7.1306543906871411E-2</v>
      </c>
      <c r="M87" s="19">
        <v>69597</v>
      </c>
      <c r="N87" s="21">
        <v>7.6686262376237657E-2</v>
      </c>
      <c r="O87" s="21">
        <v>7.1306543906871411E-2</v>
      </c>
      <c r="P87" s="21">
        <v>4.2275045710831183E-3</v>
      </c>
      <c r="R87" s="110"/>
      <c r="S87" s="111"/>
      <c r="U87" s="19">
        <v>190843</v>
      </c>
      <c r="V87" s="19">
        <v>191801</v>
      </c>
      <c r="X87" s="19">
        <v>64214.99694183463</v>
      </c>
      <c r="Y87" s="19">
        <v>64360.55662462848</v>
      </c>
      <c r="Z87" s="19">
        <v>69304.01695154293</v>
      </c>
      <c r="AA87" s="19">
        <v>181896.28193455751</v>
      </c>
    </row>
    <row r="88" spans="1:27" ht="25.5" customHeight="1" x14ac:dyDescent="0.2">
      <c r="A88" s="22" t="s">
        <v>179</v>
      </c>
      <c r="B88" s="22" t="s">
        <v>180</v>
      </c>
      <c r="C88" s="54"/>
      <c r="D88" s="24">
        <v>163755</v>
      </c>
      <c r="E88" s="25">
        <v>0</v>
      </c>
      <c r="F88" s="25">
        <v>163755</v>
      </c>
      <c r="G88" s="26">
        <v>-1.644707854509575E-2</v>
      </c>
      <c r="H88" s="23"/>
      <c r="I88" s="26">
        <v>-1.4568749055920094E-2</v>
      </c>
      <c r="J88" s="24">
        <v>176196</v>
      </c>
      <c r="K88" s="26">
        <v>7.5973252725107576E-2</v>
      </c>
      <c r="L88" s="26">
        <v>7.133050041096678E-2</v>
      </c>
      <c r="M88" s="24">
        <v>176196</v>
      </c>
      <c r="N88" s="26">
        <v>7.5973252725107576E-2</v>
      </c>
      <c r="O88" s="26">
        <v>7.133050041096678E-2</v>
      </c>
      <c r="P88" s="26">
        <v>-1.9582207752792513E-2</v>
      </c>
      <c r="Q88" s="23"/>
      <c r="R88" s="109"/>
      <c r="S88" s="112"/>
      <c r="T88" s="23"/>
      <c r="U88" s="24">
        <v>505862</v>
      </c>
      <c r="V88" s="24">
        <v>508054</v>
      </c>
      <c r="W88" s="23"/>
      <c r="X88" s="24">
        <v>166493.32885694463</v>
      </c>
      <c r="Y88" s="24">
        <v>166896.12164962635</v>
      </c>
      <c r="Z88" s="24">
        <v>179715.22078984574</v>
      </c>
      <c r="AA88" s="24">
        <f>SUM(AA86:AA87)</f>
        <v>471683.05542198813</v>
      </c>
    </row>
    <row r="89" spans="1:27" x14ac:dyDescent="0.2">
      <c r="A89" s="18" t="s">
        <v>181</v>
      </c>
      <c r="B89" s="18" t="s">
        <v>182</v>
      </c>
      <c r="D89" s="19">
        <v>324260</v>
      </c>
      <c r="E89" s="20">
        <v>0</v>
      </c>
      <c r="F89" s="20">
        <v>324260</v>
      </c>
      <c r="G89" s="21">
        <v>-3.5560861961519863E-2</v>
      </c>
      <c r="I89" s="21">
        <v>-3.3185782356901061E-2</v>
      </c>
      <c r="J89" s="19">
        <v>348670</v>
      </c>
      <c r="K89" s="21">
        <v>7.527909702090918E-2</v>
      </c>
      <c r="L89" s="21">
        <v>7.1312747467630944E-2</v>
      </c>
      <c r="M89" s="19">
        <v>348670</v>
      </c>
      <c r="N89" s="21">
        <v>7.527909702090918E-2</v>
      </c>
      <c r="O89" s="21">
        <v>7.1312747467630944E-2</v>
      </c>
      <c r="P89" s="21">
        <v>-3.8120464941347021E-2</v>
      </c>
      <c r="R89" s="110"/>
      <c r="S89" s="111"/>
      <c r="U89" s="19">
        <v>1066289</v>
      </c>
      <c r="V89" s="19">
        <v>1070237</v>
      </c>
      <c r="X89" s="19">
        <v>336216.13558683923</v>
      </c>
      <c r="Y89" s="19">
        <v>336631.90967319754</v>
      </c>
      <c r="Z89" s="19">
        <v>362488.21946163871</v>
      </c>
      <c r="AA89" s="19">
        <v>951391.59698710742</v>
      </c>
    </row>
    <row r="90" spans="1:27" ht="25.5" customHeight="1" x14ac:dyDescent="0.2">
      <c r="A90" s="22" t="s">
        <v>183</v>
      </c>
      <c r="B90" s="22" t="s">
        <v>184</v>
      </c>
      <c r="C90" s="54"/>
      <c r="D90" s="24">
        <v>324260</v>
      </c>
      <c r="E90" s="25">
        <v>0</v>
      </c>
      <c r="F90" s="25">
        <v>324260</v>
      </c>
      <c r="G90" s="26">
        <v>-3.5560861961519863E-2</v>
      </c>
      <c r="H90" s="23"/>
      <c r="I90" s="26">
        <v>-3.3185782356901061E-2</v>
      </c>
      <c r="J90" s="24">
        <v>348670</v>
      </c>
      <c r="K90" s="26">
        <v>7.527909702090918E-2</v>
      </c>
      <c r="L90" s="26">
        <v>7.1312747467630944E-2</v>
      </c>
      <c r="M90" s="24">
        <v>348670</v>
      </c>
      <c r="N90" s="26">
        <v>7.527909702090918E-2</v>
      </c>
      <c r="O90" s="26">
        <v>7.1312747467630944E-2</v>
      </c>
      <c r="P90" s="26">
        <v>-3.8120464941347021E-2</v>
      </c>
      <c r="Q90" s="23"/>
      <c r="R90" s="109"/>
      <c r="S90" s="112"/>
      <c r="T90" s="23"/>
      <c r="U90" s="24">
        <v>1066289</v>
      </c>
      <c r="V90" s="24">
        <v>1070237</v>
      </c>
      <c r="W90" s="23"/>
      <c r="X90" s="24">
        <v>336216.13558683923</v>
      </c>
      <c r="Y90" s="24">
        <v>336631.90967319754</v>
      </c>
      <c r="Z90" s="24">
        <v>362488.21946163871</v>
      </c>
      <c r="AA90" s="24">
        <f>AA89</f>
        <v>951391.59698710742</v>
      </c>
    </row>
    <row r="91" spans="1:27" x14ac:dyDescent="0.2">
      <c r="A91" s="18" t="s">
        <v>185</v>
      </c>
      <c r="B91" s="18" t="s">
        <v>186</v>
      </c>
      <c r="D91" s="19">
        <v>78255</v>
      </c>
      <c r="E91" s="20">
        <v>0</v>
      </c>
      <c r="F91" s="20">
        <v>78255</v>
      </c>
      <c r="G91" s="21">
        <v>-0.10746287406272126</v>
      </c>
      <c r="I91" s="21">
        <v>-0.10463310671401382</v>
      </c>
      <c r="J91" s="19">
        <v>84139</v>
      </c>
      <c r="K91" s="21">
        <v>7.5190083700721999E-2</v>
      </c>
      <c r="L91" s="21">
        <v>7.1318647852501194E-2</v>
      </c>
      <c r="M91" s="19">
        <v>84139</v>
      </c>
      <c r="N91" s="21">
        <v>7.5190083700721999E-2</v>
      </c>
      <c r="O91" s="21">
        <v>7.1318647852501194E-2</v>
      </c>
      <c r="P91" s="21">
        <v>-0.10919821134088348</v>
      </c>
      <c r="R91" s="110"/>
      <c r="S91" s="111"/>
      <c r="U91" s="19">
        <v>254547</v>
      </c>
      <c r="V91" s="19">
        <v>255467</v>
      </c>
      <c r="X91" s="19">
        <v>87677.025107299807</v>
      </c>
      <c r="Y91" s="19">
        <v>87715.763820886888</v>
      </c>
      <c r="Z91" s="19">
        <v>94453.11074941892</v>
      </c>
      <c r="AA91" s="19">
        <v>247902.94153490322</v>
      </c>
    </row>
    <row r="92" spans="1:27" x14ac:dyDescent="0.2">
      <c r="A92" s="18" t="s">
        <v>187</v>
      </c>
      <c r="B92" s="18" t="s">
        <v>188</v>
      </c>
      <c r="D92" s="19">
        <v>84456</v>
      </c>
      <c r="E92" s="20">
        <v>0</v>
      </c>
      <c r="F92" s="20">
        <v>84456</v>
      </c>
      <c r="G92" s="21">
        <v>-4.8628452733034178E-2</v>
      </c>
      <c r="I92" s="21">
        <v>-4.4841627021230179E-2</v>
      </c>
      <c r="J92" s="19">
        <v>90918</v>
      </c>
      <c r="K92" s="21">
        <v>7.6513213981244776E-2</v>
      </c>
      <c r="L92" s="21">
        <v>7.1310187772631872E-2</v>
      </c>
      <c r="M92" s="19">
        <v>90918</v>
      </c>
      <c r="N92" s="21">
        <v>7.6513213981244776E-2</v>
      </c>
      <c r="O92" s="21">
        <v>7.1310187772631872E-2</v>
      </c>
      <c r="P92" s="21">
        <v>-4.9719087935402917E-2</v>
      </c>
      <c r="R92" s="110"/>
      <c r="S92" s="111"/>
      <c r="U92" s="19">
        <v>241950</v>
      </c>
      <c r="V92" s="19">
        <v>243125</v>
      </c>
      <c r="X92" s="19">
        <v>88772.888197696622</v>
      </c>
      <c r="Y92" s="19">
        <v>88850.372236259645</v>
      </c>
      <c r="Z92" s="19">
        <v>95674.867132151427</v>
      </c>
      <c r="AA92" s="19">
        <v>251109.58024394431</v>
      </c>
    </row>
    <row r="93" spans="1:27" x14ac:dyDescent="0.2">
      <c r="A93" s="18" t="s">
        <v>189</v>
      </c>
      <c r="B93" s="18" t="s">
        <v>190</v>
      </c>
      <c r="D93" s="19">
        <v>46920</v>
      </c>
      <c r="E93" s="20">
        <v>0</v>
      </c>
      <c r="F93" s="20">
        <v>46920</v>
      </c>
      <c r="G93" s="21">
        <v>-6.9179197071948195E-2</v>
      </c>
      <c r="I93" s="21">
        <v>-6.4546561075016884E-2</v>
      </c>
      <c r="J93" s="19">
        <v>50583</v>
      </c>
      <c r="K93" s="21">
        <v>7.8069053708439862E-2</v>
      </c>
      <c r="L93" s="21">
        <v>7.1321201387004596E-2</v>
      </c>
      <c r="M93" s="19">
        <v>50583</v>
      </c>
      <c r="N93" s="21">
        <v>7.8069053708439862E-2</v>
      </c>
      <c r="O93" s="21">
        <v>7.1321201387004596E-2</v>
      </c>
      <c r="P93" s="21">
        <v>-6.9313832055179936E-2</v>
      </c>
      <c r="R93" s="110"/>
      <c r="S93" s="111"/>
      <c r="U93" s="19">
        <v>171979</v>
      </c>
      <c r="V93" s="19">
        <v>173063</v>
      </c>
      <c r="X93" s="19">
        <v>50407.124392155107</v>
      </c>
      <c r="Y93" s="19">
        <v>50473.417061720029</v>
      </c>
      <c r="Z93" s="19">
        <v>54350.222171776215</v>
      </c>
      <c r="AA93" s="19">
        <v>142648.34522182986</v>
      </c>
    </row>
    <row r="94" spans="1:27" x14ac:dyDescent="0.2">
      <c r="A94" s="18" t="s">
        <v>191</v>
      </c>
      <c r="B94" s="18" t="s">
        <v>192</v>
      </c>
      <c r="D94" s="19">
        <v>40867</v>
      </c>
      <c r="E94" s="20">
        <v>0</v>
      </c>
      <c r="F94" s="20">
        <v>40867</v>
      </c>
      <c r="G94" s="21">
        <v>-5.5685092066982578E-2</v>
      </c>
      <c r="I94" s="21">
        <v>-5.2309723663238827E-2</v>
      </c>
      <c r="J94" s="19">
        <v>44066</v>
      </c>
      <c r="K94" s="21">
        <v>7.827831746886238E-2</v>
      </c>
      <c r="L94" s="21">
        <v>7.132118963057188E-2</v>
      </c>
      <c r="M94" s="19">
        <v>44066</v>
      </c>
      <c r="N94" s="21">
        <v>7.827831746886238E-2</v>
      </c>
      <c r="O94" s="21">
        <v>7.132118963057188E-2</v>
      </c>
      <c r="P94" s="21">
        <v>-5.7139366533165981E-2</v>
      </c>
      <c r="R94" s="110"/>
      <c r="S94" s="111"/>
      <c r="U94" s="19">
        <v>137421</v>
      </c>
      <c r="V94" s="19">
        <v>138313</v>
      </c>
      <c r="X94" s="19">
        <v>43276.876873047098</v>
      </c>
      <c r="Y94" s="19">
        <v>43402.77631375903</v>
      </c>
      <c r="Z94" s="19">
        <v>46736.493640605542</v>
      </c>
      <c r="AA94" s="19">
        <v>122665.2479585453</v>
      </c>
    </row>
    <row r="95" spans="1:27" ht="25.5" customHeight="1" x14ac:dyDescent="0.2">
      <c r="A95" s="22" t="s">
        <v>193</v>
      </c>
      <c r="B95" s="22" t="s">
        <v>194</v>
      </c>
      <c r="C95" s="54"/>
      <c r="D95" s="24">
        <v>250498</v>
      </c>
      <c r="E95" s="25">
        <v>0</v>
      </c>
      <c r="F95" s="25">
        <v>250498</v>
      </c>
      <c r="G95" s="26">
        <v>-7.2689556960815915E-2</v>
      </c>
      <c r="H95" s="23"/>
      <c r="I95" s="26">
        <v>-6.9068577782610219E-2</v>
      </c>
      <c r="J95" s="24">
        <v>269706</v>
      </c>
      <c r="K95" s="26">
        <v>7.6679254924191032E-2</v>
      </c>
      <c r="L95" s="26">
        <v>7.1268291746959589E-2</v>
      </c>
      <c r="M95" s="24">
        <v>269706</v>
      </c>
      <c r="N95" s="26">
        <v>7.6679254924191032E-2</v>
      </c>
      <c r="O95" s="26">
        <v>7.1268291746959589E-2</v>
      </c>
      <c r="P95" s="26">
        <v>-7.3858545463905578E-2</v>
      </c>
      <c r="Q95" s="23"/>
      <c r="R95" s="109"/>
      <c r="S95" s="112"/>
      <c r="T95" s="23"/>
      <c r="U95" s="24">
        <v>805897</v>
      </c>
      <c r="V95" s="24">
        <v>809968</v>
      </c>
      <c r="W95" s="23"/>
      <c r="X95" s="24">
        <v>270133.91457019863</v>
      </c>
      <c r="Y95" s="24">
        <v>270442.32943262561</v>
      </c>
      <c r="Z95" s="24">
        <v>291214.69369395211</v>
      </c>
      <c r="AA95" s="24">
        <f>SUM(AA91:AA94)</f>
        <v>764326.11495922273</v>
      </c>
    </row>
    <row r="96" spans="1:27" x14ac:dyDescent="0.2">
      <c r="A96" s="18" t="s">
        <v>195</v>
      </c>
      <c r="B96" s="18" t="s">
        <v>196</v>
      </c>
      <c r="D96" s="19">
        <v>66098</v>
      </c>
      <c r="E96" s="20">
        <v>0</v>
      </c>
      <c r="F96" s="20">
        <v>66098</v>
      </c>
      <c r="G96" s="21">
        <v>-6.5753577150108322E-2</v>
      </c>
      <c r="I96" s="21">
        <v>-6.2143782306564477E-2</v>
      </c>
      <c r="J96" s="19">
        <v>71183</v>
      </c>
      <c r="K96" s="21">
        <v>7.6931223335047871E-2</v>
      </c>
      <c r="L96" s="21">
        <v>7.1306358864954511E-2</v>
      </c>
      <c r="M96" s="19">
        <v>71183</v>
      </c>
      <c r="N96" s="21">
        <v>7.6931223335047871E-2</v>
      </c>
      <c r="O96" s="21">
        <v>7.1306358864954511E-2</v>
      </c>
      <c r="P96" s="21">
        <v>-6.6936225587916121E-2</v>
      </c>
      <c r="R96" s="110"/>
      <c r="S96" s="111"/>
      <c r="U96" s="19">
        <v>198554</v>
      </c>
      <c r="V96" s="19">
        <v>199596</v>
      </c>
      <c r="X96" s="19">
        <v>70750.07019921999</v>
      </c>
      <c r="Y96" s="19">
        <v>70847.795718801644</v>
      </c>
      <c r="Z96" s="19">
        <v>76289.533418926105</v>
      </c>
      <c r="AA96" s="19">
        <v>200230.56512189496</v>
      </c>
    </row>
    <row r="97" spans="1:27" x14ac:dyDescent="0.2">
      <c r="A97" s="18" t="s">
        <v>197</v>
      </c>
      <c r="B97" s="18" t="s">
        <v>198</v>
      </c>
      <c r="D97" s="19">
        <v>40483</v>
      </c>
      <c r="E97" s="20">
        <v>0</v>
      </c>
      <c r="F97" s="20">
        <v>40483</v>
      </c>
      <c r="G97" s="21">
        <v>-4.4446321297314073E-2</v>
      </c>
      <c r="I97" s="21">
        <v>-4.0822076728001977E-2</v>
      </c>
      <c r="J97" s="19">
        <v>43643</v>
      </c>
      <c r="K97" s="21">
        <v>7.8057456216189536E-2</v>
      </c>
      <c r="L97" s="21">
        <v>7.1313822836542862E-2</v>
      </c>
      <c r="M97" s="19">
        <v>43643</v>
      </c>
      <c r="N97" s="21">
        <v>7.8057456216189536E-2</v>
      </c>
      <c r="O97" s="21">
        <v>7.1313822836542862E-2</v>
      </c>
      <c r="P97" s="21">
        <v>-4.5716825274533912E-2</v>
      </c>
      <c r="R97" s="110"/>
      <c r="S97" s="111"/>
      <c r="U97" s="19">
        <v>138787</v>
      </c>
      <c r="V97" s="19">
        <v>139660</v>
      </c>
      <c r="X97" s="19">
        <v>42366.013445693628</v>
      </c>
      <c r="Y97" s="19">
        <v>42471.608912473363</v>
      </c>
      <c r="Z97" s="19">
        <v>45733.804342254574</v>
      </c>
      <c r="AA97" s="19">
        <v>120033.57575066831</v>
      </c>
    </row>
    <row r="98" spans="1:27" x14ac:dyDescent="0.2">
      <c r="A98" s="18" t="s">
        <v>199</v>
      </c>
      <c r="B98" s="18" t="s">
        <v>200</v>
      </c>
      <c r="D98" s="19">
        <v>160294</v>
      </c>
      <c r="E98" s="20">
        <v>0</v>
      </c>
      <c r="F98" s="20">
        <v>160294</v>
      </c>
      <c r="G98" s="21">
        <v>4.5517433109143468E-4</v>
      </c>
      <c r="I98" s="21">
        <v>3.8189867976867742E-3</v>
      </c>
      <c r="J98" s="19">
        <v>172461</v>
      </c>
      <c r="K98" s="21">
        <v>7.5904275893046602E-2</v>
      </c>
      <c r="L98" s="21">
        <v>7.1312374383507127E-2</v>
      </c>
      <c r="M98" s="19">
        <v>172461</v>
      </c>
      <c r="N98" s="21">
        <v>7.5904275893046602E-2</v>
      </c>
      <c r="O98" s="21">
        <v>7.1312374383507127E-2</v>
      </c>
      <c r="P98" s="21">
        <v>-1.3049183280442467E-3</v>
      </c>
      <c r="R98" s="110"/>
      <c r="S98" s="111"/>
      <c r="U98" s="19">
        <v>386003</v>
      </c>
      <c r="V98" s="19">
        <v>387657</v>
      </c>
      <c r="X98" s="19">
        <v>160221.07148096189</v>
      </c>
      <c r="Y98" s="19">
        <v>160368.61287309483</v>
      </c>
      <c r="Z98" s="19">
        <v>172686.34157212038</v>
      </c>
      <c r="AA98" s="19">
        <v>453234.96176003979</v>
      </c>
    </row>
    <row r="99" spans="1:27" x14ac:dyDescent="0.2">
      <c r="A99" s="18" t="s">
        <v>201</v>
      </c>
      <c r="B99" s="18" t="s">
        <v>202</v>
      </c>
      <c r="D99" s="19">
        <v>56309</v>
      </c>
      <c r="E99" s="20">
        <v>0</v>
      </c>
      <c r="F99" s="20">
        <v>56309</v>
      </c>
      <c r="G99" s="21">
        <v>4.6574180421448341E-2</v>
      </c>
      <c r="I99" s="21">
        <v>5.1539358933747614E-2</v>
      </c>
      <c r="J99" s="19">
        <v>60700</v>
      </c>
      <c r="K99" s="21">
        <v>7.7980429416256714E-2</v>
      </c>
      <c r="L99" s="21">
        <v>7.13094916506678E-2</v>
      </c>
      <c r="M99" s="19">
        <v>60700</v>
      </c>
      <c r="N99" s="21">
        <v>7.7980429416256714E-2</v>
      </c>
      <c r="O99" s="21">
        <v>7.13094916506678E-2</v>
      </c>
      <c r="P99" s="21">
        <v>4.6169054310586155E-2</v>
      </c>
      <c r="R99" s="110"/>
      <c r="S99" s="111"/>
      <c r="U99" s="19">
        <v>156546</v>
      </c>
      <c r="V99" s="19">
        <v>157521</v>
      </c>
      <c r="X99" s="19">
        <v>53803.161833521197</v>
      </c>
      <c r="Y99" s="19">
        <v>53882.558048921826</v>
      </c>
      <c r="Z99" s="19">
        <v>58021.215357015732</v>
      </c>
      <c r="AA99" s="19">
        <v>152283.28473578396</v>
      </c>
    </row>
    <row r="100" spans="1:27" x14ac:dyDescent="0.2">
      <c r="A100" s="18" t="s">
        <v>203</v>
      </c>
      <c r="B100" s="18" t="s">
        <v>204</v>
      </c>
      <c r="D100" s="19">
        <v>34994</v>
      </c>
      <c r="E100" s="20">
        <v>0</v>
      </c>
      <c r="F100" s="20">
        <v>34994</v>
      </c>
      <c r="G100" s="21">
        <v>1.0581724416172333E-2</v>
      </c>
      <c r="I100" s="21">
        <v>1.4916943913852565E-2</v>
      </c>
      <c r="J100" s="19">
        <v>37668</v>
      </c>
      <c r="K100" s="21">
        <v>7.6413099388466632E-2</v>
      </c>
      <c r="L100" s="21">
        <v>7.1313693847468773E-2</v>
      </c>
      <c r="M100" s="19">
        <v>37668</v>
      </c>
      <c r="N100" s="21">
        <v>7.6413099388466632E-2</v>
      </c>
      <c r="O100" s="21">
        <v>7.1313693847468773E-2</v>
      </c>
      <c r="P100" s="21">
        <v>9.7376338737236168E-3</v>
      </c>
      <c r="R100" s="110"/>
      <c r="S100" s="111"/>
      <c r="U100" s="19">
        <v>96096</v>
      </c>
      <c r="V100" s="19">
        <v>96554</v>
      </c>
      <c r="X100" s="19">
        <v>34627.580486097293</v>
      </c>
      <c r="Y100" s="19">
        <v>34643.790405363805</v>
      </c>
      <c r="Z100" s="19">
        <v>37304.740099159964</v>
      </c>
      <c r="AA100" s="19">
        <v>97910.537095081396</v>
      </c>
    </row>
    <row r="101" spans="1:27" x14ac:dyDescent="0.2">
      <c r="A101" s="18" t="s">
        <v>205</v>
      </c>
      <c r="B101" s="18" t="s">
        <v>206</v>
      </c>
      <c r="D101" s="19">
        <v>43368</v>
      </c>
      <c r="E101" s="20">
        <v>0</v>
      </c>
      <c r="F101" s="20">
        <v>43368</v>
      </c>
      <c r="G101" s="21">
        <v>2.3331289736618022E-2</v>
      </c>
      <c r="I101" s="21">
        <v>2.7763310109613304E-2</v>
      </c>
      <c r="J101" s="19">
        <v>46770</v>
      </c>
      <c r="K101" s="21">
        <v>7.8444936358605499E-2</v>
      </c>
      <c r="L101" s="21">
        <v>7.1304240024515853E-2</v>
      </c>
      <c r="M101" s="19">
        <v>46770</v>
      </c>
      <c r="N101" s="21">
        <v>7.8444936358605499E-2</v>
      </c>
      <c r="O101" s="21">
        <v>7.1304240024515853E-2</v>
      </c>
      <c r="P101" s="21">
        <v>2.2509419443523582E-2</v>
      </c>
      <c r="R101" s="110"/>
      <c r="S101" s="111"/>
      <c r="U101" s="19">
        <v>130703</v>
      </c>
      <c r="V101" s="19">
        <v>131574</v>
      </c>
      <c r="X101" s="19">
        <v>42379.23772580229</v>
      </c>
      <c r="Y101" s="19">
        <v>42477.74332079618</v>
      </c>
      <c r="Z101" s="19">
        <v>45740.40992742488</v>
      </c>
      <c r="AA101" s="19">
        <v>120050.91286091576</v>
      </c>
    </row>
    <row r="102" spans="1:27" ht="25.5" customHeight="1" x14ac:dyDescent="0.2">
      <c r="A102" s="22" t="s">
        <v>207</v>
      </c>
      <c r="B102" s="22" t="s">
        <v>208</v>
      </c>
      <c r="C102" s="54"/>
      <c r="D102" s="24">
        <v>401546</v>
      </c>
      <c r="E102" s="25">
        <v>0</v>
      </c>
      <c r="F102" s="25">
        <v>401546</v>
      </c>
      <c r="G102" s="26">
        <v>-6.4361093892050247E-3</v>
      </c>
      <c r="H102" s="23"/>
      <c r="I102" s="26">
        <v>-2.507592868698838E-3</v>
      </c>
      <c r="J102" s="24">
        <v>432425</v>
      </c>
      <c r="K102" s="26">
        <v>7.6900280416191347E-2</v>
      </c>
      <c r="L102" s="26">
        <v>7.1214540237889645E-2</v>
      </c>
      <c r="M102" s="24">
        <v>432425</v>
      </c>
      <c r="N102" s="26">
        <v>7.6900280416191347E-2</v>
      </c>
      <c r="O102" s="26">
        <v>7.1214540237889645E-2</v>
      </c>
      <c r="P102" s="26">
        <v>-7.689832329077495E-3</v>
      </c>
      <c r="Q102" s="23"/>
      <c r="R102" s="109"/>
      <c r="S102" s="112"/>
      <c r="T102" s="23"/>
      <c r="U102" s="24">
        <v>1106688</v>
      </c>
      <c r="V102" s="24">
        <v>1112562</v>
      </c>
      <c r="W102" s="23"/>
      <c r="X102" s="24">
        <v>404147.13517129631</v>
      </c>
      <c r="Y102" s="24">
        <v>404692.10927945166</v>
      </c>
      <c r="Z102" s="24">
        <v>435776.04471690155</v>
      </c>
      <c r="AA102" s="24">
        <f>SUM(AA96:AA101)</f>
        <v>1143743.8373243841</v>
      </c>
    </row>
    <row r="103" spans="1:27" x14ac:dyDescent="0.2">
      <c r="A103" s="18" t="s">
        <v>209</v>
      </c>
      <c r="B103" s="18" t="s">
        <v>210</v>
      </c>
      <c r="D103" s="19">
        <v>107546</v>
      </c>
      <c r="E103" s="20">
        <v>0</v>
      </c>
      <c r="F103" s="20">
        <v>107546</v>
      </c>
      <c r="G103" s="21">
        <v>-2.5310963561408162E-2</v>
      </c>
      <c r="I103" s="21">
        <v>-2.1158515788098353E-2</v>
      </c>
      <c r="J103" s="19">
        <v>115866</v>
      </c>
      <c r="K103" s="21">
        <v>7.7362244992840168E-2</v>
      </c>
      <c r="L103" s="21">
        <v>7.1311415444768933E-2</v>
      </c>
      <c r="M103" s="19">
        <v>115866</v>
      </c>
      <c r="N103" s="21">
        <v>7.7362244992840168E-2</v>
      </c>
      <c r="O103" s="21">
        <v>7.1311415444768933E-2</v>
      </c>
      <c r="P103" s="21">
        <v>-2.6155797158860961E-2</v>
      </c>
      <c r="R103" s="110"/>
      <c r="S103" s="111"/>
      <c r="U103" s="19">
        <v>338844</v>
      </c>
      <c r="V103" s="19">
        <v>340758</v>
      </c>
      <c r="X103" s="19">
        <v>110338.7808618033</v>
      </c>
      <c r="Y103" s="19">
        <v>110491.25710759169</v>
      </c>
      <c r="Z103" s="19">
        <v>118977.96347913462</v>
      </c>
      <c r="AA103" s="19">
        <v>312271.20938937645</v>
      </c>
    </row>
    <row r="104" spans="1:27" x14ac:dyDescent="0.2">
      <c r="A104" s="18" t="s">
        <v>211</v>
      </c>
      <c r="B104" s="18" t="s">
        <v>212</v>
      </c>
      <c r="D104" s="19">
        <v>137397</v>
      </c>
      <c r="E104" s="20">
        <v>0</v>
      </c>
      <c r="F104" s="20">
        <v>137397</v>
      </c>
      <c r="G104" s="21">
        <v>-7.4665264862751601E-2</v>
      </c>
      <c r="I104" s="21">
        <v>-7.0115786020192972E-2</v>
      </c>
      <c r="J104" s="19">
        <v>148080</v>
      </c>
      <c r="K104" s="21">
        <v>7.7752789362213193E-2</v>
      </c>
      <c r="L104" s="21">
        <v>7.1313722726435325E-2</v>
      </c>
      <c r="M104" s="19">
        <v>148080</v>
      </c>
      <c r="N104" s="21">
        <v>7.7752789362213193E-2</v>
      </c>
      <c r="O104" s="21">
        <v>7.1313722726435325E-2</v>
      </c>
      <c r="P104" s="21">
        <v>-7.4861133276345915E-2</v>
      </c>
      <c r="R104" s="110"/>
      <c r="S104" s="111"/>
      <c r="U104" s="19">
        <v>418147</v>
      </c>
      <c r="V104" s="19">
        <v>420661</v>
      </c>
      <c r="X104" s="19">
        <v>148483.5646849687</v>
      </c>
      <c r="Y104" s="19">
        <v>148645.19078716083</v>
      </c>
      <c r="Z104" s="19">
        <v>160062.45692002971</v>
      </c>
      <c r="AA104" s="19">
        <v>420102.13941019616</v>
      </c>
    </row>
    <row r="105" spans="1:27" x14ac:dyDescent="0.2">
      <c r="A105" s="18" t="s">
        <v>213</v>
      </c>
      <c r="B105" s="18" t="s">
        <v>214</v>
      </c>
      <c r="D105" s="19">
        <v>123018</v>
      </c>
      <c r="E105" s="20">
        <v>0</v>
      </c>
      <c r="F105" s="20">
        <v>123018</v>
      </c>
      <c r="G105" s="21">
        <v>-4.2685203930708182E-2</v>
      </c>
      <c r="I105" s="21">
        <v>-3.727028761846507E-2</v>
      </c>
      <c r="J105" s="19">
        <v>132821</v>
      </c>
      <c r="K105" s="21">
        <v>7.9687525402786674E-2</v>
      </c>
      <c r="L105" s="21">
        <v>7.1317508948333552E-2</v>
      </c>
      <c r="M105" s="19">
        <v>132821</v>
      </c>
      <c r="N105" s="21">
        <v>7.9687525402786674E-2</v>
      </c>
      <c r="O105" s="21">
        <v>7.1317508948333552E-2</v>
      </c>
      <c r="P105" s="21">
        <v>-4.2179865582111953E-2</v>
      </c>
      <c r="R105" s="110"/>
      <c r="S105" s="111"/>
      <c r="U105" s="19">
        <v>406123</v>
      </c>
      <c r="V105" s="19">
        <v>409296</v>
      </c>
      <c r="X105" s="19">
        <v>128503.18464219765</v>
      </c>
      <c r="Y105" s="19">
        <v>128778.73876608908</v>
      </c>
      <c r="Z105" s="19">
        <v>138670.08556958506</v>
      </c>
      <c r="AA105" s="19">
        <v>363955.42553169286</v>
      </c>
    </row>
    <row r="106" spans="1:27" ht="25.5" customHeight="1" x14ac:dyDescent="0.2">
      <c r="A106" s="22" t="s">
        <v>215</v>
      </c>
      <c r="B106" s="22" t="s">
        <v>216</v>
      </c>
      <c r="C106" s="54"/>
      <c r="D106" s="24">
        <v>367961</v>
      </c>
      <c r="E106" s="25">
        <v>0</v>
      </c>
      <c r="F106" s="25">
        <v>367961</v>
      </c>
      <c r="G106" s="26">
        <v>-4.9995491336504605E-2</v>
      </c>
      <c r="H106" s="23"/>
      <c r="I106" s="26">
        <v>-4.5241471653319487E-2</v>
      </c>
      <c r="J106" s="24">
        <v>396767</v>
      </c>
      <c r="K106" s="26">
        <v>7.8285470471055385E-2</v>
      </c>
      <c r="L106" s="26">
        <v>7.1285471199669104E-2</v>
      </c>
      <c r="M106" s="24">
        <v>396767</v>
      </c>
      <c r="N106" s="26">
        <v>7.8285470471055385E-2</v>
      </c>
      <c r="O106" s="26">
        <v>7.1285471199669104E-2</v>
      </c>
      <c r="P106" s="26">
        <v>-5.0138805870293957E-2</v>
      </c>
      <c r="Q106" s="23"/>
      <c r="R106" s="109"/>
      <c r="S106" s="112"/>
      <c r="T106" s="23"/>
      <c r="U106" s="24">
        <v>1163115</v>
      </c>
      <c r="V106" s="24">
        <v>1170715</v>
      </c>
      <c r="W106" s="23"/>
      <c r="X106" s="24">
        <v>387325.53018896969</v>
      </c>
      <c r="Y106" s="24">
        <v>387915.18666084157</v>
      </c>
      <c r="Z106" s="24">
        <v>417710.50596874941</v>
      </c>
      <c r="AA106" s="24">
        <f>SUM(AA103:AA105)</f>
        <v>1096328.7743312654</v>
      </c>
    </row>
    <row r="107" spans="1:27" x14ac:dyDescent="0.2">
      <c r="A107" s="18" t="s">
        <v>217</v>
      </c>
      <c r="B107" s="18" t="s">
        <v>218</v>
      </c>
      <c r="D107" s="19">
        <v>105091</v>
      </c>
      <c r="E107" s="20">
        <v>0</v>
      </c>
      <c r="F107" s="20">
        <v>105091</v>
      </c>
      <c r="G107" s="21">
        <v>-5.1737126360251295E-2</v>
      </c>
      <c r="I107" s="21">
        <v>-4.8024442033888781E-2</v>
      </c>
      <c r="J107" s="19">
        <v>112864</v>
      </c>
      <c r="K107" s="21">
        <v>7.3964468888867652E-2</v>
      </c>
      <c r="L107" s="21">
        <v>7.1314360800071253E-2</v>
      </c>
      <c r="M107" s="19">
        <v>112864</v>
      </c>
      <c r="N107" s="21">
        <v>7.3964468888867652E-2</v>
      </c>
      <c r="O107" s="21">
        <v>7.1314360800071253E-2</v>
      </c>
      <c r="P107" s="21">
        <v>-5.2881960834673558E-2</v>
      </c>
      <c r="R107" s="110"/>
      <c r="S107" s="111"/>
      <c r="U107" s="19">
        <v>322859</v>
      </c>
      <c r="V107" s="19">
        <v>323658</v>
      </c>
      <c r="X107" s="19">
        <v>110824.75431799385</v>
      </c>
      <c r="Y107" s="19">
        <v>110665.61794034598</v>
      </c>
      <c r="Z107" s="19">
        <v>119165.71676690318</v>
      </c>
      <c r="AA107" s="19">
        <v>312763.98926662322</v>
      </c>
    </row>
    <row r="108" spans="1:27" x14ac:dyDescent="0.2">
      <c r="A108" s="18" t="s">
        <v>219</v>
      </c>
      <c r="B108" s="18" t="s">
        <v>220</v>
      </c>
      <c r="D108" s="19">
        <v>216794</v>
      </c>
      <c r="E108" s="20">
        <v>0</v>
      </c>
      <c r="F108" s="20">
        <v>216794</v>
      </c>
      <c r="G108" s="21">
        <v>-3.0739003439828605E-2</v>
      </c>
      <c r="I108" s="21">
        <v>-2.6221227822803006E-2</v>
      </c>
      <c r="J108" s="19">
        <v>233657</v>
      </c>
      <c r="K108" s="21">
        <v>7.7783517994040485E-2</v>
      </c>
      <c r="L108" s="21">
        <v>7.1311940379501726E-2</v>
      </c>
      <c r="M108" s="19">
        <v>233657</v>
      </c>
      <c r="N108" s="21">
        <v>7.7783517994040485E-2</v>
      </c>
      <c r="O108" s="21">
        <v>7.1311940379501726E-2</v>
      </c>
      <c r="P108" s="21">
        <v>-3.1192187811287297E-2</v>
      </c>
      <c r="R108" s="110"/>
      <c r="S108" s="111"/>
      <c r="U108" s="19">
        <v>587474</v>
      </c>
      <c r="V108" s="19">
        <v>591023</v>
      </c>
      <c r="X108" s="19">
        <v>223669.37364588518</v>
      </c>
      <c r="Y108" s="19">
        <v>223976.54858318306</v>
      </c>
      <c r="Z108" s="19">
        <v>241179.92966234079</v>
      </c>
      <c r="AA108" s="19">
        <v>633004.18089028541</v>
      </c>
    </row>
    <row r="109" spans="1:27" x14ac:dyDescent="0.2">
      <c r="A109" s="18" t="s">
        <v>221</v>
      </c>
      <c r="B109" s="18" t="s">
        <v>222</v>
      </c>
      <c r="D109" s="19">
        <v>97717</v>
      </c>
      <c r="E109" s="20">
        <v>0</v>
      </c>
      <c r="F109" s="20">
        <v>97717</v>
      </c>
      <c r="G109" s="21">
        <v>-4.4152558497811079E-2</v>
      </c>
      <c r="I109" s="21">
        <v>-3.9167840861552006E-2</v>
      </c>
      <c r="J109" s="19">
        <v>105250</v>
      </c>
      <c r="K109" s="21">
        <v>7.7089963875272449E-2</v>
      </c>
      <c r="L109" s="21">
        <v>7.1311854635567773E-2</v>
      </c>
      <c r="M109" s="19">
        <v>105250</v>
      </c>
      <c r="N109" s="21">
        <v>7.7089963875272449E-2</v>
      </c>
      <c r="O109" s="21">
        <v>7.1311854635567773E-2</v>
      </c>
      <c r="P109" s="21">
        <v>-4.4072787301133731E-2</v>
      </c>
      <c r="R109" s="110"/>
      <c r="S109" s="111"/>
      <c r="U109" s="19">
        <v>292662</v>
      </c>
      <c r="V109" s="19">
        <v>294240</v>
      </c>
      <c r="X109" s="19">
        <v>102230.74913129453</v>
      </c>
      <c r="Y109" s="19">
        <v>102248.90443051996</v>
      </c>
      <c r="Z109" s="19">
        <v>110102.52517327968</v>
      </c>
      <c r="AA109" s="19">
        <v>288976.61119165079</v>
      </c>
    </row>
    <row r="110" spans="1:27" x14ac:dyDescent="0.2">
      <c r="A110" s="18" t="s">
        <v>223</v>
      </c>
      <c r="B110" s="18" t="s">
        <v>224</v>
      </c>
      <c r="D110" s="19">
        <v>114622</v>
      </c>
      <c r="E110" s="20">
        <v>0</v>
      </c>
      <c r="F110" s="20">
        <v>114622</v>
      </c>
      <c r="G110" s="21">
        <v>3.6003830782210366E-2</v>
      </c>
      <c r="I110" s="21">
        <v>4.0249008891084737E-2</v>
      </c>
      <c r="J110" s="19">
        <v>123337</v>
      </c>
      <c r="K110" s="21">
        <v>7.6032524297255266E-2</v>
      </c>
      <c r="L110" s="21">
        <v>7.1316798482049304E-2</v>
      </c>
      <c r="M110" s="19">
        <v>123337</v>
      </c>
      <c r="N110" s="21">
        <v>7.6032524297255266E-2</v>
      </c>
      <c r="O110" s="21">
        <v>7.1316798482049304E-2</v>
      </c>
      <c r="P110" s="21">
        <v>3.4943423835046783E-2</v>
      </c>
      <c r="R110" s="110"/>
      <c r="S110" s="111"/>
      <c r="U110" s="19">
        <v>286552</v>
      </c>
      <c r="V110" s="19">
        <v>287813</v>
      </c>
      <c r="X110" s="19">
        <v>110638.58703442954</v>
      </c>
      <c r="Y110" s="19">
        <v>110672.10111565788</v>
      </c>
      <c r="Z110" s="19">
        <v>119172.69790745384</v>
      </c>
      <c r="AA110" s="19">
        <v>312782.31206471898</v>
      </c>
    </row>
    <row r="111" spans="1:27" ht="25.5" customHeight="1" x14ac:dyDescent="0.2">
      <c r="A111" s="22" t="s">
        <v>225</v>
      </c>
      <c r="B111" s="22" t="s">
        <v>226</v>
      </c>
      <c r="C111" s="54"/>
      <c r="D111" s="24">
        <v>534224</v>
      </c>
      <c r="E111" s="25">
        <v>0</v>
      </c>
      <c r="F111" s="25">
        <v>534224</v>
      </c>
      <c r="G111" s="26">
        <v>-2.4005007624133268E-2</v>
      </c>
      <c r="H111" s="23"/>
      <c r="I111" s="26">
        <v>-1.9653373248538997E-2</v>
      </c>
      <c r="J111" s="24">
        <v>575108</v>
      </c>
      <c r="K111" s="26">
        <v>7.6529695408667608E-2</v>
      </c>
      <c r="L111" s="26">
        <v>7.1360226149258965E-2</v>
      </c>
      <c r="M111" s="24">
        <v>575108</v>
      </c>
      <c r="N111" s="26">
        <v>7.6529695408667608E-2</v>
      </c>
      <c r="O111" s="26">
        <v>7.1360226149258965E-2</v>
      </c>
      <c r="P111" s="26">
        <v>-2.4613900661350163E-2</v>
      </c>
      <c r="Q111" s="23"/>
      <c r="R111" s="109"/>
      <c r="S111" s="112"/>
      <c r="T111" s="23"/>
      <c r="U111" s="24">
        <v>1489547</v>
      </c>
      <c r="V111" s="24">
        <v>1496734</v>
      </c>
      <c r="W111" s="23"/>
      <c r="X111" s="24">
        <v>547363.46412960312</v>
      </c>
      <c r="Y111" s="24">
        <v>547563.17206970684</v>
      </c>
      <c r="Z111" s="24">
        <v>589620.86950997752</v>
      </c>
      <c r="AA111" s="24">
        <f>SUM(AA107:AA110)</f>
        <v>1547527.0934132785</v>
      </c>
    </row>
    <row r="112" spans="1:27" x14ac:dyDescent="0.2">
      <c r="A112" s="18" t="s">
        <v>227</v>
      </c>
      <c r="B112" s="18" t="s">
        <v>228</v>
      </c>
      <c r="D112" s="19">
        <v>566993</v>
      </c>
      <c r="E112" s="20">
        <v>0</v>
      </c>
      <c r="F112" s="20">
        <v>566993</v>
      </c>
      <c r="G112" s="21">
        <v>4.4048928538971133E-2</v>
      </c>
      <c r="I112" s="21">
        <v>4.9254331219920955E-2</v>
      </c>
      <c r="J112" s="19">
        <v>611263</v>
      </c>
      <c r="K112" s="21">
        <v>7.8078565343840278E-2</v>
      </c>
      <c r="L112" s="21">
        <v>7.1313082985114962E-2</v>
      </c>
      <c r="M112" s="19">
        <v>611263</v>
      </c>
      <c r="N112" s="21">
        <v>7.8078565343840278E-2</v>
      </c>
      <c r="O112" s="21">
        <v>7.1313082985114962E-2</v>
      </c>
      <c r="P112" s="21">
        <v>4.3899195871240027E-2</v>
      </c>
      <c r="R112" s="110"/>
      <c r="S112" s="111"/>
      <c r="U112" s="19">
        <v>1347419</v>
      </c>
      <c r="V112" s="19">
        <v>1355928</v>
      </c>
      <c r="X112" s="19">
        <v>543071.29148960754</v>
      </c>
      <c r="Y112" s="19">
        <v>543789.63997560018</v>
      </c>
      <c r="Z112" s="19">
        <v>585557.49675603386</v>
      </c>
      <c r="AA112" s="19">
        <v>1536862.3090534725</v>
      </c>
    </row>
    <row r="113" spans="1:27" ht="25.5" customHeight="1" x14ac:dyDescent="0.2">
      <c r="A113" s="22" t="s">
        <v>229</v>
      </c>
      <c r="B113" s="22" t="s">
        <v>230</v>
      </c>
      <c r="C113" s="54"/>
      <c r="D113" s="24">
        <v>566993</v>
      </c>
      <c r="E113" s="25">
        <v>0</v>
      </c>
      <c r="F113" s="25">
        <v>566993</v>
      </c>
      <c r="G113" s="26">
        <v>4.4048928538971133E-2</v>
      </c>
      <c r="H113" s="23"/>
      <c r="I113" s="26">
        <v>4.9254331219920955E-2</v>
      </c>
      <c r="J113" s="24">
        <v>611263</v>
      </c>
      <c r="K113" s="26">
        <v>7.8078565343840278E-2</v>
      </c>
      <c r="L113" s="26">
        <v>7.1313082985114962E-2</v>
      </c>
      <c r="M113" s="24">
        <v>611263</v>
      </c>
      <c r="N113" s="26">
        <v>7.8078565343840278E-2</v>
      </c>
      <c r="O113" s="26">
        <v>7.1313082985114962E-2</v>
      </c>
      <c r="P113" s="26">
        <v>4.3899195871240027E-2</v>
      </c>
      <c r="Q113" s="23"/>
      <c r="R113" s="109"/>
      <c r="S113" s="112"/>
      <c r="T113" s="23"/>
      <c r="U113" s="24">
        <v>1347419</v>
      </c>
      <c r="V113" s="24">
        <v>1355928</v>
      </c>
      <c r="W113" s="23"/>
      <c r="X113" s="24">
        <v>543071.29148960754</v>
      </c>
      <c r="Y113" s="24">
        <v>543789.63997560018</v>
      </c>
      <c r="Z113" s="24">
        <v>585557.49675603386</v>
      </c>
      <c r="AA113" s="24">
        <f>AA112</f>
        <v>1536862.3090534725</v>
      </c>
    </row>
    <row r="114" spans="1:27" x14ac:dyDescent="0.2">
      <c r="A114" s="18" t="s">
        <v>231</v>
      </c>
      <c r="B114" s="18" t="s">
        <v>232</v>
      </c>
      <c r="D114" s="19">
        <v>194615</v>
      </c>
      <c r="E114" s="20">
        <v>0</v>
      </c>
      <c r="F114" s="20">
        <v>194615</v>
      </c>
      <c r="G114" s="21">
        <v>4.277327470569614E-2</v>
      </c>
      <c r="I114" s="21">
        <v>5.3015810579020162E-2</v>
      </c>
      <c r="J114" s="19">
        <v>210798</v>
      </c>
      <c r="K114" s="21">
        <v>8.3153919276520272E-2</v>
      </c>
      <c r="L114" s="21">
        <v>7.1314234937133181E-2</v>
      </c>
      <c r="M114" s="19">
        <v>210798</v>
      </c>
      <c r="N114" s="21">
        <v>8.3153919276520272E-2</v>
      </c>
      <c r="O114" s="21">
        <v>7.1314234937133181E-2</v>
      </c>
      <c r="P114" s="21">
        <v>4.7642604065938343E-2</v>
      </c>
      <c r="R114" s="110"/>
      <c r="S114" s="111"/>
      <c r="U114" s="19">
        <v>540727</v>
      </c>
      <c r="V114" s="19">
        <v>546703</v>
      </c>
      <c r="X114" s="19">
        <v>186632.13252653275</v>
      </c>
      <c r="Y114" s="19">
        <v>186859.30040184618</v>
      </c>
      <c r="Z114" s="19">
        <v>201211.74834040296</v>
      </c>
      <c r="AA114" s="19">
        <v>528103.13910464244</v>
      </c>
    </row>
    <row r="115" spans="1:27" x14ac:dyDescent="0.2">
      <c r="A115" s="18" t="s">
        <v>233</v>
      </c>
      <c r="B115" s="18" t="s">
        <v>234</v>
      </c>
      <c r="D115" s="19">
        <v>97063</v>
      </c>
      <c r="E115" s="20">
        <v>0</v>
      </c>
      <c r="F115" s="20">
        <v>97063</v>
      </c>
      <c r="G115" s="21">
        <v>6.4039538794089301E-2</v>
      </c>
      <c r="I115" s="21">
        <v>6.8175640601669363E-2</v>
      </c>
      <c r="J115" s="19">
        <v>104300</v>
      </c>
      <c r="K115" s="21">
        <v>7.4559821971297069E-2</v>
      </c>
      <c r="L115" s="21">
        <v>7.1316654107746569E-2</v>
      </c>
      <c r="M115" s="19">
        <v>104300</v>
      </c>
      <c r="N115" s="21">
        <v>7.4559821971297069E-2</v>
      </c>
      <c r="O115" s="21">
        <v>7.1316654107746569E-2</v>
      </c>
      <c r="P115" s="21">
        <v>6.2727478047617691E-2</v>
      </c>
      <c r="R115" s="110"/>
      <c r="S115" s="111"/>
      <c r="U115" s="19">
        <v>291609</v>
      </c>
      <c r="V115" s="19">
        <v>292492</v>
      </c>
      <c r="X115" s="19">
        <v>91221.234231581897</v>
      </c>
      <c r="Y115" s="19">
        <v>91143.097153648676</v>
      </c>
      <c r="Z115" s="19">
        <v>98143.693613356081</v>
      </c>
      <c r="AA115" s="19">
        <v>257589.29639065327</v>
      </c>
    </row>
    <row r="116" spans="1:27" x14ac:dyDescent="0.2">
      <c r="A116" s="18" t="s">
        <v>235</v>
      </c>
      <c r="B116" s="18" t="s">
        <v>236</v>
      </c>
      <c r="D116" s="19">
        <v>69369</v>
      </c>
      <c r="E116" s="20">
        <v>0</v>
      </c>
      <c r="F116" s="20">
        <v>69369</v>
      </c>
      <c r="G116" s="21">
        <v>-2.1120353051202079E-2</v>
      </c>
      <c r="I116" s="21">
        <v>-1.6839133502639436E-2</v>
      </c>
      <c r="J116" s="19">
        <v>74599</v>
      </c>
      <c r="K116" s="21">
        <v>7.5393907941587734E-2</v>
      </c>
      <c r="L116" s="21">
        <v>7.1315599029215138E-2</v>
      </c>
      <c r="M116" s="19">
        <v>74599</v>
      </c>
      <c r="N116" s="21">
        <v>7.5393907941587734E-2</v>
      </c>
      <c r="O116" s="21">
        <v>7.1315599029215138E-2</v>
      </c>
      <c r="P116" s="21">
        <v>-2.1854646878153972E-2</v>
      </c>
      <c r="R116" s="110"/>
      <c r="S116" s="111"/>
      <c r="U116" s="19">
        <v>194544</v>
      </c>
      <c r="V116" s="19">
        <v>195284</v>
      </c>
      <c r="X116" s="19">
        <v>70865.708788844058</v>
      </c>
      <c r="Y116" s="19">
        <v>70825.719249774455</v>
      </c>
      <c r="Z116" s="19">
        <v>76265.761281705258</v>
      </c>
      <c r="AA116" s="19">
        <v>200168.17244158132</v>
      </c>
    </row>
    <row r="117" spans="1:27" ht="25.5" customHeight="1" x14ac:dyDescent="0.2">
      <c r="A117" s="22" t="s">
        <v>237</v>
      </c>
      <c r="B117" s="22" t="s">
        <v>238</v>
      </c>
      <c r="C117" s="54"/>
      <c r="D117" s="24">
        <v>361047</v>
      </c>
      <c r="E117" s="25">
        <v>0</v>
      </c>
      <c r="F117" s="25">
        <v>361047</v>
      </c>
      <c r="G117" s="26">
        <v>3.5352022064480293E-2</v>
      </c>
      <c r="H117" s="23"/>
      <c r="I117" s="26">
        <v>4.2687925595692677E-2</v>
      </c>
      <c r="J117" s="24">
        <v>389697</v>
      </c>
      <c r="K117" s="26">
        <v>7.9352549668048722E-2</v>
      </c>
      <c r="L117" s="26">
        <v>7.1423665261543645E-2</v>
      </c>
      <c r="M117" s="24">
        <v>389697</v>
      </c>
      <c r="N117" s="26">
        <v>7.9352549668048722E-2</v>
      </c>
      <c r="O117" s="26">
        <v>7.1423665261543645E-2</v>
      </c>
      <c r="P117" s="26">
        <v>3.7473381809365103E-2</v>
      </c>
      <c r="Q117" s="23"/>
      <c r="R117" s="109"/>
      <c r="S117" s="112"/>
      <c r="T117" s="23"/>
      <c r="U117" s="24">
        <v>1026880</v>
      </c>
      <c r="V117" s="24">
        <v>1034480</v>
      </c>
      <c r="W117" s="23"/>
      <c r="X117" s="24">
        <v>348719.07554695872</v>
      </c>
      <c r="Y117" s="24">
        <v>348828.11680526932</v>
      </c>
      <c r="Z117" s="24">
        <v>375621.20323546429</v>
      </c>
      <c r="AA117" s="24">
        <f>SUM(AA114:AA116)</f>
        <v>985860.60793687706</v>
      </c>
    </row>
    <row r="118" spans="1:27" x14ac:dyDescent="0.2">
      <c r="A118" s="18" t="s">
        <v>239</v>
      </c>
      <c r="B118" s="18" t="s">
        <v>240</v>
      </c>
      <c r="D118" s="19">
        <v>59787</v>
      </c>
      <c r="E118" s="20">
        <v>0</v>
      </c>
      <c r="F118" s="20">
        <v>59787</v>
      </c>
      <c r="G118" s="21">
        <v>-3.4816630629102563E-2</v>
      </c>
      <c r="I118" s="21">
        <v>-3.2407851147796429E-2</v>
      </c>
      <c r="J118" s="19">
        <v>64319</v>
      </c>
      <c r="K118" s="21">
        <v>7.5802431966815575E-2</v>
      </c>
      <c r="L118" s="21">
        <v>7.1315907058488337E-2</v>
      </c>
      <c r="M118" s="19">
        <v>64319</v>
      </c>
      <c r="N118" s="21">
        <v>7.5802431966815575E-2</v>
      </c>
      <c r="O118" s="21">
        <v>7.1315907058488337E-2</v>
      </c>
      <c r="P118" s="21">
        <v>-3.7343665218324662E-2</v>
      </c>
      <c r="R118" s="110"/>
      <c r="S118" s="111"/>
      <c r="U118" s="19">
        <v>190942</v>
      </c>
      <c r="V118" s="19">
        <v>191742</v>
      </c>
      <c r="X118" s="19">
        <v>61943.669873807419</v>
      </c>
      <c r="Y118" s="19">
        <v>62048.22959056023</v>
      </c>
      <c r="Z118" s="19">
        <v>66814.082737623248</v>
      </c>
      <c r="AA118" s="19">
        <v>175361.16614047147</v>
      </c>
    </row>
    <row r="119" spans="1:27" x14ac:dyDescent="0.2">
      <c r="A119" s="18" t="s">
        <v>241</v>
      </c>
      <c r="B119" s="18" t="s">
        <v>242</v>
      </c>
      <c r="D119" s="19">
        <v>61218</v>
      </c>
      <c r="E119" s="20">
        <v>0</v>
      </c>
      <c r="F119" s="20">
        <v>61218</v>
      </c>
      <c r="G119" s="21">
        <v>5.7720296429759621E-3</v>
      </c>
      <c r="I119" s="21">
        <v>8.0826930368758099E-3</v>
      </c>
      <c r="J119" s="19">
        <v>65793</v>
      </c>
      <c r="K119" s="21">
        <v>7.4732921689699028E-2</v>
      </c>
      <c r="L119" s="21">
        <v>7.1318306430186107E-2</v>
      </c>
      <c r="M119" s="19">
        <v>65793</v>
      </c>
      <c r="N119" s="21">
        <v>7.4732921689699028E-2</v>
      </c>
      <c r="O119" s="21">
        <v>7.1318306430186107E-2</v>
      </c>
      <c r="P119" s="21">
        <v>2.9425776404505832E-3</v>
      </c>
      <c r="R119" s="110"/>
      <c r="S119" s="111"/>
      <c r="U119" s="19">
        <v>180447</v>
      </c>
      <c r="V119" s="19">
        <v>181023</v>
      </c>
      <c r="X119" s="19">
        <v>60866.675743340042</v>
      </c>
      <c r="Y119" s="19">
        <v>60920.716816155458</v>
      </c>
      <c r="Z119" s="19">
        <v>65599.967003880083</v>
      </c>
      <c r="AA119" s="19">
        <v>172174.58118450071</v>
      </c>
    </row>
    <row r="120" spans="1:27" x14ac:dyDescent="0.2">
      <c r="A120" s="18" t="s">
        <v>243</v>
      </c>
      <c r="B120" s="18" t="s">
        <v>244</v>
      </c>
      <c r="D120" s="19">
        <v>104128</v>
      </c>
      <c r="E120" s="20">
        <v>0</v>
      </c>
      <c r="F120" s="20">
        <v>104128</v>
      </c>
      <c r="G120" s="21">
        <v>-2.2414619799110858E-2</v>
      </c>
      <c r="I120" s="21">
        <v>-1.9383644561651425E-2</v>
      </c>
      <c r="J120" s="19">
        <v>112159</v>
      </c>
      <c r="K120" s="21">
        <v>7.7126229256299972E-2</v>
      </c>
      <c r="L120" s="21">
        <v>7.1318107766797034E-2</v>
      </c>
      <c r="M120" s="19">
        <v>112159</v>
      </c>
      <c r="N120" s="21">
        <v>7.7126229256299972E-2</v>
      </c>
      <c r="O120" s="21">
        <v>7.1318107766797034E-2</v>
      </c>
      <c r="P120" s="21">
        <v>-2.4383892696313691E-2</v>
      </c>
      <c r="R120" s="110"/>
      <c r="S120" s="111"/>
      <c r="U120" s="19">
        <v>319073</v>
      </c>
      <c r="V120" s="19">
        <v>320803</v>
      </c>
      <c r="X120" s="19">
        <v>106515.50453690519</v>
      </c>
      <c r="Y120" s="19">
        <v>106761.96301570805</v>
      </c>
      <c r="Z120" s="19">
        <v>114962.22659748231</v>
      </c>
      <c r="AA120" s="19">
        <v>301731.45079918165</v>
      </c>
    </row>
    <row r="121" spans="1:27" x14ac:dyDescent="0.2">
      <c r="A121" s="18" t="s">
        <v>245</v>
      </c>
      <c r="B121" s="18" t="s">
        <v>246</v>
      </c>
      <c r="D121" s="19">
        <v>36079</v>
      </c>
      <c r="E121" s="20">
        <v>0</v>
      </c>
      <c r="F121" s="20">
        <v>36079</v>
      </c>
      <c r="G121" s="21">
        <v>-7.6040371146638197E-2</v>
      </c>
      <c r="I121" s="21">
        <v>-7.3105410888305355E-2</v>
      </c>
      <c r="J121" s="19">
        <v>38766</v>
      </c>
      <c r="K121" s="21">
        <v>7.4475456636824644E-2</v>
      </c>
      <c r="L121" s="21">
        <v>7.1319148347106065E-2</v>
      </c>
      <c r="M121" s="19">
        <v>38766</v>
      </c>
      <c r="N121" s="21">
        <v>7.4475456636824644E-2</v>
      </c>
      <c r="O121" s="21">
        <v>7.1319148347106065E-2</v>
      </c>
      <c r="P121" s="21">
        <v>-7.7830831351506147E-2</v>
      </c>
      <c r="R121" s="110"/>
      <c r="S121" s="111"/>
      <c r="U121" s="19">
        <v>117912</v>
      </c>
      <c r="V121" s="19">
        <v>118259</v>
      </c>
      <c r="X121" s="19">
        <v>39048.242881319617</v>
      </c>
      <c r="Y121" s="19">
        <v>39039.277998286387</v>
      </c>
      <c r="Z121" s="19">
        <v>42037.840038411174</v>
      </c>
      <c r="AA121" s="19">
        <v>110333.09669327085</v>
      </c>
    </row>
    <row r="122" spans="1:27" ht="25.5" customHeight="1" x14ac:dyDescent="0.2">
      <c r="A122" s="22" t="s">
        <v>247</v>
      </c>
      <c r="B122" s="22" t="s">
        <v>248</v>
      </c>
      <c r="C122" s="54"/>
      <c r="D122" s="24">
        <v>261212</v>
      </c>
      <c r="E122" s="25">
        <v>0</v>
      </c>
      <c r="F122" s="25">
        <v>261212</v>
      </c>
      <c r="G122" s="26">
        <v>-2.668697620685867E-2</v>
      </c>
      <c r="H122" s="23"/>
      <c r="I122" s="26">
        <v>-2.3971145112784642E-2</v>
      </c>
      <c r="J122" s="24">
        <v>281037</v>
      </c>
      <c r="K122" s="26">
        <v>7.5896206912392961E-2</v>
      </c>
      <c r="L122" s="26">
        <v>7.1321324379545636E-2</v>
      </c>
      <c r="M122" s="24">
        <v>281037</v>
      </c>
      <c r="N122" s="26">
        <v>7.5896206912392961E-2</v>
      </c>
      <c r="O122" s="26">
        <v>7.1321324379545636E-2</v>
      </c>
      <c r="P122" s="26">
        <v>-2.8945085617292476E-2</v>
      </c>
      <c r="Q122" s="23"/>
      <c r="R122" s="109"/>
      <c r="S122" s="112"/>
      <c r="T122" s="23"/>
      <c r="U122" s="24">
        <v>808374</v>
      </c>
      <c r="V122" s="24">
        <v>811826</v>
      </c>
      <c r="W122" s="23"/>
      <c r="X122" s="24">
        <v>268374.09303537227</v>
      </c>
      <c r="Y122" s="24">
        <v>268770.18742071011</v>
      </c>
      <c r="Z122" s="24">
        <v>289414.1163773968</v>
      </c>
      <c r="AA122" s="24">
        <f>SUM(AA118:AA121)</f>
        <v>759600.29481742461</v>
      </c>
    </row>
    <row r="123" spans="1:27" x14ac:dyDescent="0.2">
      <c r="A123" s="18" t="s">
        <v>249</v>
      </c>
      <c r="B123" s="18" t="s">
        <v>250</v>
      </c>
      <c r="D123" s="19">
        <v>23256</v>
      </c>
      <c r="E123" s="20">
        <v>0</v>
      </c>
      <c r="F123" s="20">
        <v>23256</v>
      </c>
      <c r="G123" s="21">
        <v>-4.7715282912940471E-2</v>
      </c>
      <c r="I123" s="21">
        <v>-4.1189785595315942E-2</v>
      </c>
      <c r="J123" s="19">
        <v>25242</v>
      </c>
      <c r="K123" s="21">
        <v>8.5397316821465452E-2</v>
      </c>
      <c r="L123" s="21">
        <v>7.1301745028311325E-2</v>
      </c>
      <c r="M123" s="19">
        <v>25242</v>
      </c>
      <c r="N123" s="21">
        <v>8.5397316821465452E-2</v>
      </c>
      <c r="O123" s="21">
        <v>7.1301745028311325E-2</v>
      </c>
      <c r="P123" s="21">
        <v>-4.6093411999566847E-2</v>
      </c>
      <c r="R123" s="110"/>
      <c r="S123" s="111"/>
      <c r="U123" s="19">
        <v>83501</v>
      </c>
      <c r="V123" s="19">
        <v>84600</v>
      </c>
      <c r="X123" s="19">
        <v>24421.267697267787</v>
      </c>
      <c r="Y123" s="19">
        <v>24574.194881797575</v>
      </c>
      <c r="Z123" s="19">
        <v>26461.710525463463</v>
      </c>
      <c r="AA123" s="19">
        <v>69451.771627837676</v>
      </c>
    </row>
    <row r="124" spans="1:27" x14ac:dyDescent="0.2">
      <c r="A124" s="18" t="s">
        <v>251</v>
      </c>
      <c r="B124" s="18" t="s">
        <v>252</v>
      </c>
      <c r="D124" s="19">
        <v>229597</v>
      </c>
      <c r="E124" s="20">
        <v>0</v>
      </c>
      <c r="F124" s="20">
        <v>229597</v>
      </c>
      <c r="G124" s="21">
        <v>-3.2403435632045952E-2</v>
      </c>
      <c r="I124" s="21">
        <v>-2.828489545260382E-2</v>
      </c>
      <c r="J124" s="19">
        <v>247465</v>
      </c>
      <c r="K124" s="21">
        <v>7.7823316506748785E-2</v>
      </c>
      <c r="L124" s="21">
        <v>7.1313436674342645E-2</v>
      </c>
      <c r="M124" s="19">
        <v>247465</v>
      </c>
      <c r="N124" s="21">
        <v>7.7823316506748785E-2</v>
      </c>
      <c r="O124" s="21">
        <v>7.1313436674342645E-2</v>
      </c>
      <c r="P124" s="21">
        <v>-3.3243970540310808E-2</v>
      </c>
      <c r="R124" s="110"/>
      <c r="S124" s="111"/>
      <c r="U124" s="19">
        <v>705243</v>
      </c>
      <c r="V124" s="19">
        <v>709528</v>
      </c>
      <c r="X124" s="19">
        <v>237285.8776632548</v>
      </c>
      <c r="Y124" s="19">
        <v>237715.92564775239</v>
      </c>
      <c r="Z124" s="19">
        <v>255974.61247622716</v>
      </c>
      <c r="AA124" s="19">
        <v>671834.51013553876</v>
      </c>
    </row>
    <row r="125" spans="1:27" ht="25.5" customHeight="1" x14ac:dyDescent="0.2">
      <c r="A125" s="22" t="s">
        <v>253</v>
      </c>
      <c r="B125" s="22" t="s">
        <v>254</v>
      </c>
      <c r="C125" s="54"/>
      <c r="D125" s="24">
        <v>252853</v>
      </c>
      <c r="E125" s="25">
        <v>0</v>
      </c>
      <c r="F125" s="25">
        <v>252853</v>
      </c>
      <c r="G125" s="26">
        <v>-3.383226448909249E-2</v>
      </c>
      <c r="H125" s="23"/>
      <c r="I125" s="26">
        <v>-2.9399138278622949E-2</v>
      </c>
      <c r="J125" s="24">
        <v>272707</v>
      </c>
      <c r="K125" s="26">
        <v>7.8519930552534367E-2</v>
      </c>
      <c r="L125" s="26">
        <v>7.1207687130465658E-2</v>
      </c>
      <c r="M125" s="24">
        <v>272707</v>
      </c>
      <c r="N125" s="26">
        <v>7.8519930552534367E-2</v>
      </c>
      <c r="O125" s="26">
        <v>7.1207687130465658E-2</v>
      </c>
      <c r="P125" s="26">
        <v>-3.4447846149138428E-2</v>
      </c>
      <c r="Q125" s="23"/>
      <c r="R125" s="109"/>
      <c r="S125" s="112"/>
      <c r="T125" s="23"/>
      <c r="U125" s="24">
        <v>788744</v>
      </c>
      <c r="V125" s="24">
        <v>794128</v>
      </c>
      <c r="W125" s="23"/>
      <c r="X125" s="24">
        <v>261707.14536052258</v>
      </c>
      <c r="Y125" s="24">
        <v>262290.12052954995</v>
      </c>
      <c r="Z125" s="24">
        <v>282436.32300169062</v>
      </c>
      <c r="AA125" s="24">
        <f>SUM(AA123:AA124)</f>
        <v>741286.28176337644</v>
      </c>
    </row>
    <row r="126" spans="1:27" ht="25.5" customHeight="1" x14ac:dyDescent="0.2">
      <c r="A126" s="22" t="s">
        <v>255</v>
      </c>
      <c r="B126" s="22" t="s">
        <v>256</v>
      </c>
      <c r="C126" s="54"/>
      <c r="D126" s="24">
        <v>3911149</v>
      </c>
      <c r="E126" s="25">
        <v>0</v>
      </c>
      <c r="F126" s="25">
        <v>3911149</v>
      </c>
      <c r="G126" s="26">
        <v>-1.1374670136894194E-2</v>
      </c>
      <c r="H126" s="23"/>
      <c r="I126" s="26">
        <v>-7.2927632117156804E-3</v>
      </c>
      <c r="J126" s="24">
        <v>4211883</v>
      </c>
      <c r="K126" s="26">
        <v>7.6891471022965341E-2</v>
      </c>
      <c r="L126" s="26">
        <v>7.1333753661039445E-2</v>
      </c>
      <c r="M126" s="24">
        <v>4211883</v>
      </c>
      <c r="N126" s="26">
        <v>7.6891471022965341E-2</v>
      </c>
      <c r="O126" s="26">
        <v>7.1333753661039445E-2</v>
      </c>
      <c r="P126" s="26">
        <v>-1.2340239893981808E-2</v>
      </c>
      <c r="Q126" s="23"/>
      <c r="R126" s="109"/>
      <c r="S126" s="112"/>
      <c r="T126" s="23"/>
      <c r="U126" s="24">
        <v>11272594</v>
      </c>
      <c r="V126" s="24">
        <v>11331072</v>
      </c>
      <c r="W126" s="23"/>
      <c r="X126" s="24">
        <v>3956148.8886204986</v>
      </c>
      <c r="Y126" s="24">
        <v>3960320.3977966723</v>
      </c>
      <c r="Z126" s="24">
        <v>4264508.0523963887</v>
      </c>
      <c r="AA126" s="24">
        <f>AA125+AA122+AA117+AA113+AA111+AA106+AA102+AA95+AA90+AA88+AA85</f>
        <v>11192686.847477384</v>
      </c>
    </row>
    <row r="127" spans="1:27" x14ac:dyDescent="0.2">
      <c r="A127" s="18" t="s">
        <v>257</v>
      </c>
      <c r="B127" s="18" t="s">
        <v>258</v>
      </c>
      <c r="D127" s="19">
        <v>306268</v>
      </c>
      <c r="E127" s="20">
        <v>0</v>
      </c>
      <c r="F127" s="20">
        <v>306268</v>
      </c>
      <c r="G127" s="21">
        <v>-2.0096795516832966E-2</v>
      </c>
      <c r="I127" s="21">
        <v>-1.7236848875020194E-2</v>
      </c>
      <c r="J127" s="19">
        <v>329553</v>
      </c>
      <c r="K127" s="21">
        <v>7.6028184465892545E-2</v>
      </c>
      <c r="L127" s="21">
        <v>7.1313259438981369E-2</v>
      </c>
      <c r="M127" s="19">
        <v>329553</v>
      </c>
      <c r="N127" s="21">
        <v>7.6028184465892545E-2</v>
      </c>
      <c r="O127" s="21">
        <v>7.1313259438981369E-2</v>
      </c>
      <c r="P127" s="21">
        <v>-2.2252468595122976E-2</v>
      </c>
      <c r="R127" s="110"/>
      <c r="S127" s="111"/>
      <c r="U127" s="19">
        <v>988084</v>
      </c>
      <c r="V127" s="19">
        <v>992432</v>
      </c>
      <c r="X127" s="19">
        <v>312549.23812759214</v>
      </c>
      <c r="Y127" s="19">
        <v>313011.23435826658</v>
      </c>
      <c r="Z127" s="19">
        <v>337053.26724423596</v>
      </c>
      <c r="AA127" s="19">
        <v>884634.66942310298</v>
      </c>
    </row>
    <row r="128" spans="1:27" ht="25.5" customHeight="1" x14ac:dyDescent="0.2">
      <c r="A128" s="22" t="s">
        <v>259</v>
      </c>
      <c r="B128" s="22" t="s">
        <v>260</v>
      </c>
      <c r="C128" s="54"/>
      <c r="D128" s="24">
        <v>306268</v>
      </c>
      <c r="E128" s="25">
        <v>0</v>
      </c>
      <c r="F128" s="25">
        <v>306268</v>
      </c>
      <c r="G128" s="26">
        <v>-2.0096795516832966E-2</v>
      </c>
      <c r="H128" s="23"/>
      <c r="I128" s="26">
        <v>-1.7236848875020194E-2</v>
      </c>
      <c r="J128" s="24">
        <v>329553</v>
      </c>
      <c r="K128" s="26">
        <v>7.6028184465892545E-2</v>
      </c>
      <c r="L128" s="26">
        <v>7.1313259438981369E-2</v>
      </c>
      <c r="M128" s="24">
        <v>329553</v>
      </c>
      <c r="N128" s="26">
        <v>7.6028184465892545E-2</v>
      </c>
      <c r="O128" s="26">
        <v>7.1313259438981369E-2</v>
      </c>
      <c r="P128" s="26">
        <v>-2.2252468595122976E-2</v>
      </c>
      <c r="Q128" s="23"/>
      <c r="R128" s="109"/>
      <c r="S128" s="112"/>
      <c r="T128" s="23"/>
      <c r="U128" s="24">
        <v>988084</v>
      </c>
      <c r="V128" s="24">
        <v>992432</v>
      </c>
      <c r="W128" s="23"/>
      <c r="X128" s="24">
        <v>312549.23812759214</v>
      </c>
      <c r="Y128" s="24">
        <v>313011.23435826658</v>
      </c>
      <c r="Z128" s="24">
        <v>337053.26724423596</v>
      </c>
      <c r="AA128" s="24">
        <f>AA127</f>
        <v>884634.66942310298</v>
      </c>
    </row>
    <row r="129" spans="1:27" x14ac:dyDescent="0.2">
      <c r="A129" s="18" t="s">
        <v>261</v>
      </c>
      <c r="B129" s="18" t="s">
        <v>262</v>
      </c>
      <c r="D129" s="19">
        <v>77010</v>
      </c>
      <c r="E129" s="20">
        <v>0</v>
      </c>
      <c r="F129" s="20">
        <v>77010</v>
      </c>
      <c r="G129" s="21">
        <v>-7.2300372558265047E-2</v>
      </c>
      <c r="I129" s="21">
        <v>-6.9610612329806032E-2</v>
      </c>
      <c r="J129" s="19">
        <v>82755</v>
      </c>
      <c r="K129" s="21">
        <v>7.4600701207635289E-2</v>
      </c>
      <c r="L129" s="21">
        <v>7.1308074550782585E-2</v>
      </c>
      <c r="M129" s="19">
        <v>82755</v>
      </c>
      <c r="N129" s="21">
        <v>7.4600701207635289E-2</v>
      </c>
      <c r="O129" s="21">
        <v>7.1308074550782585E-2</v>
      </c>
      <c r="P129" s="21">
        <v>-7.4363417730746839E-2</v>
      </c>
      <c r="R129" s="110"/>
      <c r="S129" s="111"/>
      <c r="U129" s="19">
        <v>242886</v>
      </c>
      <c r="V129" s="19">
        <v>243632</v>
      </c>
      <c r="X129" s="19">
        <v>83011.782824971204</v>
      </c>
      <c r="Y129" s="19">
        <v>83026.191480732552</v>
      </c>
      <c r="Z129" s="19">
        <v>89403.337751756946</v>
      </c>
      <c r="AA129" s="19">
        <v>234649.23744542059</v>
      </c>
    </row>
    <row r="130" spans="1:27" x14ac:dyDescent="0.2">
      <c r="A130" s="18" t="s">
        <v>263</v>
      </c>
      <c r="B130" s="18" t="s">
        <v>264</v>
      </c>
      <c r="D130" s="19">
        <v>61523</v>
      </c>
      <c r="E130" s="20">
        <v>0</v>
      </c>
      <c r="F130" s="20">
        <v>61523</v>
      </c>
      <c r="G130" s="21">
        <v>-2.870160337606964E-2</v>
      </c>
      <c r="I130" s="21">
        <v>-2.5189340013894168E-2</v>
      </c>
      <c r="J130" s="19">
        <v>66191</v>
      </c>
      <c r="K130" s="21">
        <v>7.5874063358418731E-2</v>
      </c>
      <c r="L130" s="21">
        <v>7.1309820233226517E-2</v>
      </c>
      <c r="M130" s="19">
        <v>66191</v>
      </c>
      <c r="N130" s="21">
        <v>7.5874063358418731E-2</v>
      </c>
      <c r="O130" s="21">
        <v>7.1309820233226517E-2</v>
      </c>
      <c r="P130" s="21">
        <v>-3.0167486918617148E-2</v>
      </c>
      <c r="R130" s="110"/>
      <c r="S130" s="111"/>
      <c r="U130" s="19">
        <v>176688</v>
      </c>
      <c r="V130" s="19">
        <v>177440</v>
      </c>
      <c r="X130" s="19">
        <v>63340.987912513381</v>
      </c>
      <c r="Y130" s="19">
        <v>63381.656686723261</v>
      </c>
      <c r="Z130" s="19">
        <v>68249.92883533657</v>
      </c>
      <c r="AA130" s="19">
        <v>179129.70767806962</v>
      </c>
    </row>
    <row r="131" spans="1:27" x14ac:dyDescent="0.2">
      <c r="A131" s="18" t="s">
        <v>265</v>
      </c>
      <c r="B131" s="18" t="s">
        <v>266</v>
      </c>
      <c r="D131" s="19">
        <v>70672</v>
      </c>
      <c r="E131" s="20">
        <v>0</v>
      </c>
      <c r="F131" s="20">
        <v>70672</v>
      </c>
      <c r="G131" s="21">
        <v>-4.8986445511936982E-2</v>
      </c>
      <c r="I131" s="21">
        <v>-4.5792316307894154E-2</v>
      </c>
      <c r="J131" s="19">
        <v>76029</v>
      </c>
      <c r="K131" s="21">
        <v>7.5800882952230086E-2</v>
      </c>
      <c r="L131" s="21">
        <v>7.1312458174423998E-2</v>
      </c>
      <c r="M131" s="19">
        <v>76029</v>
      </c>
      <c r="N131" s="21">
        <v>7.5800882952230086E-2</v>
      </c>
      <c r="O131" s="21">
        <v>7.1312458174423998E-2</v>
      </c>
      <c r="P131" s="21">
        <v>-5.066291067939499E-2</v>
      </c>
      <c r="R131" s="110"/>
      <c r="S131" s="111"/>
      <c r="U131" s="19">
        <v>240052</v>
      </c>
      <c r="V131" s="19">
        <v>241058</v>
      </c>
      <c r="X131" s="19">
        <v>74312.295199665386</v>
      </c>
      <c r="Y131" s="19">
        <v>74373.841453105866</v>
      </c>
      <c r="Z131" s="19">
        <v>80086.410670429308</v>
      </c>
      <c r="AA131" s="19">
        <v>210195.90169817489</v>
      </c>
    </row>
    <row r="132" spans="1:27" x14ac:dyDescent="0.2">
      <c r="A132" s="18" t="s">
        <v>267</v>
      </c>
      <c r="B132" s="18" t="s">
        <v>268</v>
      </c>
      <c r="D132" s="19">
        <v>73620</v>
      </c>
      <c r="E132" s="20">
        <v>0</v>
      </c>
      <c r="F132" s="20">
        <v>73620</v>
      </c>
      <c r="G132" s="21">
        <v>-1.5825882453973095E-2</v>
      </c>
      <c r="I132" s="21">
        <v>-1.057529065439633E-2</v>
      </c>
      <c r="J132" s="19">
        <v>79538</v>
      </c>
      <c r="K132" s="21">
        <v>8.038576473784298E-2</v>
      </c>
      <c r="L132" s="21">
        <v>7.1314562766443768E-2</v>
      </c>
      <c r="M132" s="19">
        <v>79538</v>
      </c>
      <c r="N132" s="21">
        <v>8.038576473784298E-2</v>
      </c>
      <c r="O132" s="21">
        <v>7.1314562766443768E-2</v>
      </c>
      <c r="P132" s="21">
        <v>-1.5623710672125868E-2</v>
      </c>
      <c r="R132" s="110"/>
      <c r="S132" s="111"/>
      <c r="U132" s="19">
        <v>236620</v>
      </c>
      <c r="V132" s="19">
        <v>238624</v>
      </c>
      <c r="X132" s="19">
        <v>74803.836727150076</v>
      </c>
      <c r="Y132" s="19">
        <v>75036.903828918672</v>
      </c>
      <c r="Z132" s="19">
        <v>80800.402104674868</v>
      </c>
      <c r="AA132" s="19">
        <v>212069.85349685917</v>
      </c>
    </row>
    <row r="133" spans="1:27" x14ac:dyDescent="0.2">
      <c r="A133" s="18" t="s">
        <v>269</v>
      </c>
      <c r="B133" s="18" t="s">
        <v>270</v>
      </c>
      <c r="D133" s="19">
        <v>52974</v>
      </c>
      <c r="E133" s="20">
        <v>0</v>
      </c>
      <c r="F133" s="20">
        <v>52974</v>
      </c>
      <c r="G133" s="21">
        <v>-0.14244006640368756</v>
      </c>
      <c r="I133" s="21">
        <v>-0.13921672214004621</v>
      </c>
      <c r="J133" s="19">
        <v>57040</v>
      </c>
      <c r="K133" s="21">
        <v>7.6754634348925821E-2</v>
      </c>
      <c r="L133" s="21">
        <v>7.1310961756911873E-2</v>
      </c>
      <c r="M133" s="19">
        <v>57040</v>
      </c>
      <c r="N133" s="21">
        <v>7.6754634348925821E-2</v>
      </c>
      <c r="O133" s="21">
        <v>7.1310961756911873E-2</v>
      </c>
      <c r="P133" s="21">
        <v>-0.14361164338637444</v>
      </c>
      <c r="R133" s="110"/>
      <c r="S133" s="111"/>
      <c r="U133" s="19">
        <v>179521</v>
      </c>
      <c r="V133" s="19">
        <v>180433</v>
      </c>
      <c r="X133" s="19">
        <v>61772.941953858783</v>
      </c>
      <c r="Y133" s="19">
        <v>61854.335643599006</v>
      </c>
      <c r="Z133" s="19">
        <v>66605.296019612491</v>
      </c>
      <c r="AA133" s="19">
        <v>174813.181631146</v>
      </c>
    </row>
    <row r="134" spans="1:27" ht="25.5" customHeight="1" x14ac:dyDescent="0.2">
      <c r="A134" s="22" t="s">
        <v>271</v>
      </c>
      <c r="B134" s="22" t="s">
        <v>272</v>
      </c>
      <c r="C134" s="54"/>
      <c r="D134" s="24">
        <v>335799</v>
      </c>
      <c r="E134" s="25">
        <v>0</v>
      </c>
      <c r="F134" s="25">
        <v>335799</v>
      </c>
      <c r="G134" s="26">
        <v>-6.0023328569132728E-2</v>
      </c>
      <c r="H134" s="23"/>
      <c r="I134" s="26">
        <v>-5.6425431427639561E-2</v>
      </c>
      <c r="J134" s="24">
        <v>361553</v>
      </c>
      <c r="K134" s="26">
        <v>7.6694689382636572E-2</v>
      </c>
      <c r="L134" s="26">
        <v>7.1296462881823786E-2</v>
      </c>
      <c r="M134" s="24">
        <v>361553</v>
      </c>
      <c r="N134" s="26">
        <v>7.6694689382636572E-2</v>
      </c>
      <c r="O134" s="26">
        <v>7.1296462881823786E-2</v>
      </c>
      <c r="P134" s="26">
        <v>-6.1255767016342944E-2</v>
      </c>
      <c r="Q134" s="23"/>
      <c r="R134" s="109"/>
      <c r="S134" s="112"/>
      <c r="T134" s="23"/>
      <c r="U134" s="24">
        <v>1075766</v>
      </c>
      <c r="V134" s="24">
        <v>1081187</v>
      </c>
      <c r="W134" s="23"/>
      <c r="X134" s="24">
        <v>357241.84461815882</v>
      </c>
      <c r="Y134" s="24">
        <v>357672.92909307935</v>
      </c>
      <c r="Z134" s="24">
        <v>385145.37538181012</v>
      </c>
      <c r="AA134" s="24">
        <f>SUM(AA129:AA133)</f>
        <v>1010857.8819496703</v>
      </c>
    </row>
    <row r="135" spans="1:27" x14ac:dyDescent="0.2">
      <c r="A135" s="18" t="s">
        <v>273</v>
      </c>
      <c r="B135" s="18" t="s">
        <v>274</v>
      </c>
      <c r="D135" s="19">
        <v>128473</v>
      </c>
      <c r="E135" s="20">
        <v>0</v>
      </c>
      <c r="F135" s="20">
        <v>128473</v>
      </c>
      <c r="G135" s="21">
        <v>-7.1346116422602579E-3</v>
      </c>
      <c r="I135" s="21">
        <v>-4.0602667347687804E-3</v>
      </c>
      <c r="J135" s="19">
        <v>138260</v>
      </c>
      <c r="K135" s="21">
        <v>7.617943069750055E-2</v>
      </c>
      <c r="L135" s="21">
        <v>7.1310120980669689E-2</v>
      </c>
      <c r="M135" s="19">
        <v>138260</v>
      </c>
      <c r="N135" s="21">
        <v>7.617943069750055E-2</v>
      </c>
      <c r="O135" s="21">
        <v>7.1310120980669689E-2</v>
      </c>
      <c r="P135" s="21">
        <v>-9.1460370792528778E-3</v>
      </c>
      <c r="R135" s="110"/>
      <c r="S135" s="111"/>
      <c r="U135" s="19">
        <v>415893</v>
      </c>
      <c r="V135" s="19">
        <v>417783</v>
      </c>
      <c r="X135" s="19">
        <v>129396.19157487423</v>
      </c>
      <c r="Y135" s="19">
        <v>129583.07624878689</v>
      </c>
      <c r="Z135" s="19">
        <v>139536.20328918102</v>
      </c>
      <c r="AA135" s="19">
        <v>366228.65008406324</v>
      </c>
    </row>
    <row r="136" spans="1:27" x14ac:dyDescent="0.2">
      <c r="A136" s="18" t="s">
        <v>275</v>
      </c>
      <c r="B136" s="18" t="s">
        <v>276</v>
      </c>
      <c r="D136" s="19">
        <v>121083</v>
      </c>
      <c r="E136" s="20">
        <v>0</v>
      </c>
      <c r="F136" s="20">
        <v>121083</v>
      </c>
      <c r="G136" s="21">
        <v>-1.2091371928500849E-2</v>
      </c>
      <c r="I136" s="21">
        <v>-3.5097778062832541E-3</v>
      </c>
      <c r="J136" s="19">
        <v>130922</v>
      </c>
      <c r="K136" s="21">
        <v>8.1258310415169843E-2</v>
      </c>
      <c r="L136" s="21">
        <v>7.1311543768406205E-2</v>
      </c>
      <c r="M136" s="19">
        <v>130922</v>
      </c>
      <c r="N136" s="21">
        <v>8.1258310415169843E-2</v>
      </c>
      <c r="O136" s="21">
        <v>7.1311543768406205E-2</v>
      </c>
      <c r="P136" s="21">
        <v>-8.5970425620268687E-3</v>
      </c>
      <c r="R136" s="110"/>
      <c r="S136" s="111"/>
      <c r="U136" s="19">
        <v>365919</v>
      </c>
      <c r="V136" s="19">
        <v>369317</v>
      </c>
      <c r="X136" s="19">
        <v>122564.97874339519</v>
      </c>
      <c r="Y136" s="19">
        <v>122637.64573666995</v>
      </c>
      <c r="Z136" s="19">
        <v>132057.30224805296</v>
      </c>
      <c r="AA136" s="19">
        <v>346599.42291691562</v>
      </c>
    </row>
    <row r="137" spans="1:27" x14ac:dyDescent="0.2">
      <c r="A137" s="18" t="s">
        <v>277</v>
      </c>
      <c r="B137" s="18" t="s">
        <v>278</v>
      </c>
      <c r="D137" s="19">
        <v>83165</v>
      </c>
      <c r="E137" s="20">
        <v>0</v>
      </c>
      <c r="F137" s="20">
        <v>83165</v>
      </c>
      <c r="G137" s="21">
        <v>-2.2128267991615269E-2</v>
      </c>
      <c r="I137" s="21">
        <v>-1.8130152145777401E-2</v>
      </c>
      <c r="J137" s="19">
        <v>89556</v>
      </c>
      <c r="K137" s="21">
        <v>7.6847231407443095E-2</v>
      </c>
      <c r="L137" s="21">
        <v>7.1315722084454025E-2</v>
      </c>
      <c r="M137" s="19">
        <v>89556</v>
      </c>
      <c r="N137" s="21">
        <v>7.6847231407443095E-2</v>
      </c>
      <c r="O137" s="21">
        <v>7.1315722084454025E-2</v>
      </c>
      <c r="P137" s="21">
        <v>-2.3138967291250312E-2</v>
      </c>
      <c r="R137" s="110"/>
      <c r="S137" s="111"/>
      <c r="U137" s="19">
        <v>256610</v>
      </c>
      <c r="V137" s="19">
        <v>257935</v>
      </c>
      <c r="X137" s="19">
        <v>85046.941513681988</v>
      </c>
      <c r="Y137" s="19">
        <v>85137.969000178578</v>
      </c>
      <c r="Z137" s="19">
        <v>91677.318473508043</v>
      </c>
      <c r="AA137" s="19">
        <v>240617.55871555122</v>
      </c>
    </row>
    <row r="138" spans="1:27" ht="25.5" customHeight="1" x14ac:dyDescent="0.2">
      <c r="A138" s="22" t="s">
        <v>279</v>
      </c>
      <c r="B138" s="22" t="s">
        <v>280</v>
      </c>
      <c r="C138" s="54"/>
      <c r="D138" s="24">
        <v>332721</v>
      </c>
      <c r="E138" s="25">
        <v>0</v>
      </c>
      <c r="F138" s="25">
        <v>332721</v>
      </c>
      <c r="G138" s="26">
        <v>-1.2721093888948265E-2</v>
      </c>
      <c r="H138" s="23"/>
      <c r="I138" s="26">
        <v>-7.4665769882347188E-3</v>
      </c>
      <c r="J138" s="24">
        <v>358738</v>
      </c>
      <c r="K138" s="26">
        <v>7.8194643560220101E-2</v>
      </c>
      <c r="L138" s="26">
        <v>7.1372116879302006E-2</v>
      </c>
      <c r="M138" s="24">
        <v>358738</v>
      </c>
      <c r="N138" s="26">
        <v>7.8194643560220101E-2</v>
      </c>
      <c r="O138" s="26">
        <v>7.1372116879302006E-2</v>
      </c>
      <c r="P138" s="26">
        <v>-1.2477809147172336E-2</v>
      </c>
      <c r="Q138" s="23"/>
      <c r="R138" s="109"/>
      <c r="S138" s="112"/>
      <c r="T138" s="23"/>
      <c r="U138" s="24">
        <v>1038423</v>
      </c>
      <c r="V138" s="24">
        <v>1045035</v>
      </c>
      <c r="W138" s="23"/>
      <c r="X138" s="24">
        <v>337008.11183195142</v>
      </c>
      <c r="Y138" s="24">
        <v>337358.69098563539</v>
      </c>
      <c r="Z138" s="24">
        <v>363270.82401074207</v>
      </c>
      <c r="AA138" s="24">
        <f>SUM(AA135:AA137)</f>
        <v>953445.63171653007</v>
      </c>
    </row>
    <row r="139" spans="1:27" x14ac:dyDescent="0.2">
      <c r="A139" s="18" t="s">
        <v>281</v>
      </c>
      <c r="B139" s="18" t="s">
        <v>282</v>
      </c>
      <c r="D139" s="19">
        <v>161562</v>
      </c>
      <c r="E139" s="20">
        <v>0</v>
      </c>
      <c r="F139" s="20">
        <v>161562</v>
      </c>
      <c r="G139" s="21">
        <v>1.3755890022842054E-2</v>
      </c>
      <c r="I139" s="21">
        <v>2.2679481429341175E-2</v>
      </c>
      <c r="J139" s="19">
        <v>174910</v>
      </c>
      <c r="K139" s="21">
        <v>8.2618437503868547E-2</v>
      </c>
      <c r="L139" s="21">
        <v>7.1316655678739904E-2</v>
      </c>
      <c r="M139" s="19">
        <v>174910</v>
      </c>
      <c r="N139" s="21">
        <v>8.2618437503868547E-2</v>
      </c>
      <c r="O139" s="21">
        <v>7.1316655678739904E-2</v>
      </c>
      <c r="P139" s="21">
        <v>1.7463370660666167E-2</v>
      </c>
      <c r="R139" s="110"/>
      <c r="S139" s="111"/>
      <c r="U139" s="19">
        <v>503442</v>
      </c>
      <c r="V139" s="19">
        <v>508753</v>
      </c>
      <c r="X139" s="19">
        <v>159369.72755478605</v>
      </c>
      <c r="Y139" s="19">
        <v>159645.70546249973</v>
      </c>
      <c r="Z139" s="19">
        <v>171907.9084748046</v>
      </c>
      <c r="AA139" s="19">
        <v>451191.87548070413</v>
      </c>
    </row>
    <row r="140" spans="1:27" x14ac:dyDescent="0.2">
      <c r="A140" s="18" t="s">
        <v>283</v>
      </c>
      <c r="B140" s="18" t="s">
        <v>284</v>
      </c>
      <c r="D140" s="19">
        <v>83066</v>
      </c>
      <c r="E140" s="20">
        <v>0</v>
      </c>
      <c r="F140" s="20">
        <v>83066</v>
      </c>
      <c r="G140" s="21">
        <v>-3.4893532025769836E-2</v>
      </c>
      <c r="I140" s="21">
        <v>-2.7249396172423057E-2</v>
      </c>
      <c r="J140" s="19">
        <v>89536</v>
      </c>
      <c r="K140" s="21">
        <v>7.7889870705222464E-2</v>
      </c>
      <c r="L140" s="21">
        <v>7.1319341739439768E-2</v>
      </c>
      <c r="M140" s="19">
        <v>89536</v>
      </c>
      <c r="N140" s="21">
        <v>7.7889870705222464E-2</v>
      </c>
      <c r="O140" s="21">
        <v>7.1319341739439768E-2</v>
      </c>
      <c r="P140" s="21">
        <v>-3.2208421428350342E-2</v>
      </c>
      <c r="R140" s="110"/>
      <c r="S140" s="111"/>
      <c r="U140" s="19">
        <v>241517</v>
      </c>
      <c r="V140" s="19">
        <v>242998</v>
      </c>
      <c r="X140" s="19">
        <v>86069.260497607596</v>
      </c>
      <c r="Y140" s="19">
        <v>85916.629946649831</v>
      </c>
      <c r="Z140" s="19">
        <v>92515.787471663018</v>
      </c>
      <c r="AA140" s="19">
        <v>242818.2160510188</v>
      </c>
    </row>
    <row r="141" spans="1:27" x14ac:dyDescent="0.2">
      <c r="A141" s="18" t="s">
        <v>285</v>
      </c>
      <c r="B141" s="18" t="s">
        <v>286</v>
      </c>
      <c r="D141" s="19">
        <v>94912</v>
      </c>
      <c r="E141" s="20">
        <v>0</v>
      </c>
      <c r="F141" s="20">
        <v>94912</v>
      </c>
      <c r="G141" s="21">
        <v>-2.7756922533913375E-2</v>
      </c>
      <c r="I141" s="21">
        <v>-2.282535759613924E-2</v>
      </c>
      <c r="J141" s="19">
        <v>102509</v>
      </c>
      <c r="K141" s="21">
        <v>8.0042565745111371E-2</v>
      </c>
      <c r="L141" s="21">
        <v>7.1314390110383874E-2</v>
      </c>
      <c r="M141" s="19">
        <v>102509</v>
      </c>
      <c r="N141" s="21">
        <v>8.0042565745111371E-2</v>
      </c>
      <c r="O141" s="21">
        <v>7.1314390110383874E-2</v>
      </c>
      <c r="P141" s="21">
        <v>-2.7811429808254018E-2</v>
      </c>
      <c r="R141" s="110"/>
      <c r="S141" s="111"/>
      <c r="U141" s="19">
        <v>305532</v>
      </c>
      <c r="V141" s="19">
        <v>308021</v>
      </c>
      <c r="X141" s="19">
        <v>97621.677335430228</v>
      </c>
      <c r="Y141" s="19">
        <v>97920.330327229763</v>
      </c>
      <c r="Z141" s="19">
        <v>105441.4782718357</v>
      </c>
      <c r="AA141" s="19">
        <v>276743.16299357527</v>
      </c>
    </row>
    <row r="142" spans="1:27" ht="25.5" customHeight="1" x14ac:dyDescent="0.2">
      <c r="A142" s="22" t="s">
        <v>287</v>
      </c>
      <c r="B142" s="22" t="s">
        <v>288</v>
      </c>
      <c r="C142" s="54"/>
      <c r="D142" s="24">
        <v>339540</v>
      </c>
      <c r="E142" s="25">
        <v>0</v>
      </c>
      <c r="F142" s="25">
        <v>339540</v>
      </c>
      <c r="G142" s="26">
        <v>-1.0262515476217149E-2</v>
      </c>
      <c r="H142" s="23"/>
      <c r="I142" s="26">
        <v>-2.7445236742309476E-3</v>
      </c>
      <c r="J142" s="24">
        <v>366955</v>
      </c>
      <c r="K142" s="26">
        <v>8.0741591565058668E-2</v>
      </c>
      <c r="L142" s="26">
        <v>7.1276442898477121E-2</v>
      </c>
      <c r="M142" s="24">
        <v>366955</v>
      </c>
      <c r="N142" s="26">
        <v>8.0741591565058668E-2</v>
      </c>
      <c r="O142" s="26">
        <v>7.1276442898477121E-2</v>
      </c>
      <c r="P142" s="26">
        <v>-7.8682028510900226E-3</v>
      </c>
      <c r="Q142" s="23"/>
      <c r="R142" s="109"/>
      <c r="S142" s="112"/>
      <c r="T142" s="23"/>
      <c r="U142" s="24">
        <v>1050491</v>
      </c>
      <c r="V142" s="24">
        <v>1059772</v>
      </c>
      <c r="W142" s="23"/>
      <c r="X142" s="24">
        <v>343060.66538782389</v>
      </c>
      <c r="Y142" s="24">
        <v>343482.66573637933</v>
      </c>
      <c r="Z142" s="24">
        <v>369865.17421830335</v>
      </c>
      <c r="AA142" s="24">
        <f>SUM(AA139:AA141)</f>
        <v>970753.25452529825</v>
      </c>
    </row>
    <row r="143" spans="1:27" x14ac:dyDescent="0.2">
      <c r="A143" s="18" t="s">
        <v>289</v>
      </c>
      <c r="B143" s="18" t="s">
        <v>290</v>
      </c>
      <c r="D143" s="19">
        <v>202589</v>
      </c>
      <c r="E143" s="20">
        <v>0</v>
      </c>
      <c r="F143" s="20">
        <v>202589</v>
      </c>
      <c r="G143" s="21">
        <v>2.9830326419449937E-2</v>
      </c>
      <c r="I143" s="21">
        <v>3.9469281385129174E-2</v>
      </c>
      <c r="J143" s="19">
        <v>218645</v>
      </c>
      <c r="K143" s="21">
        <v>7.9254056241947923E-2</v>
      </c>
      <c r="L143" s="21">
        <v>7.1313039678158274E-2</v>
      </c>
      <c r="M143" s="19">
        <v>218645</v>
      </c>
      <c r="N143" s="21">
        <v>7.9254056241947923E-2</v>
      </c>
      <c r="O143" s="21">
        <v>7.1313039678158274E-2</v>
      </c>
      <c r="P143" s="21">
        <v>3.4164044712463815E-2</v>
      </c>
      <c r="R143" s="110"/>
      <c r="S143" s="111"/>
      <c r="U143" s="19">
        <v>617798</v>
      </c>
      <c r="V143" s="19">
        <v>622377</v>
      </c>
      <c r="X143" s="19">
        <v>196720.7556456106</v>
      </c>
      <c r="Y143" s="19">
        <v>196341.22657025332</v>
      </c>
      <c r="Z143" s="19">
        <v>211421.9703517071</v>
      </c>
      <c r="AA143" s="19">
        <v>554901.02908670716</v>
      </c>
    </row>
    <row r="144" spans="1:27" x14ac:dyDescent="0.2">
      <c r="A144" s="18" t="s">
        <v>291</v>
      </c>
      <c r="B144" s="18" t="s">
        <v>292</v>
      </c>
      <c r="D144" s="19">
        <v>235295</v>
      </c>
      <c r="E144" s="20">
        <v>0</v>
      </c>
      <c r="F144" s="20">
        <v>235295</v>
      </c>
      <c r="G144" s="21">
        <v>2.3971571686544513E-2</v>
      </c>
      <c r="I144" s="21">
        <v>3.3790897421257737E-2</v>
      </c>
      <c r="J144" s="19">
        <v>253736</v>
      </c>
      <c r="K144" s="21">
        <v>7.8373956097664621E-2</v>
      </c>
      <c r="L144" s="21">
        <v>7.1313233370197127E-2</v>
      </c>
      <c r="M144" s="19">
        <v>253736</v>
      </c>
      <c r="N144" s="21">
        <v>7.8373956097664621E-2</v>
      </c>
      <c r="O144" s="21">
        <v>7.1313233370197127E-2</v>
      </c>
      <c r="P144" s="21">
        <v>2.8514828002506487E-2</v>
      </c>
      <c r="R144" s="110"/>
      <c r="S144" s="111"/>
      <c r="U144" s="19">
        <v>665965</v>
      </c>
      <c r="V144" s="19">
        <v>670354</v>
      </c>
      <c r="X144" s="19">
        <v>229786.65278026671</v>
      </c>
      <c r="Y144" s="19">
        <v>229104.12872905549</v>
      </c>
      <c r="Z144" s="19">
        <v>246701.35334148208</v>
      </c>
      <c r="AA144" s="19">
        <v>647495.78588517988</v>
      </c>
    </row>
    <row r="145" spans="1:27" x14ac:dyDescent="0.2">
      <c r="A145" s="18" t="s">
        <v>293</v>
      </c>
      <c r="B145" s="18" t="s">
        <v>294</v>
      </c>
      <c r="D145" s="19">
        <v>113374</v>
      </c>
      <c r="E145" s="20">
        <v>0</v>
      </c>
      <c r="F145" s="20">
        <v>113374</v>
      </c>
      <c r="G145" s="21">
        <v>4.4629987782589531E-2</v>
      </c>
      <c r="I145" s="21">
        <v>5.4077590010036758E-2</v>
      </c>
      <c r="J145" s="19">
        <v>122408</v>
      </c>
      <c r="K145" s="21">
        <v>7.9683172508687949E-2</v>
      </c>
      <c r="L145" s="21">
        <v>7.1313208028610298E-2</v>
      </c>
      <c r="M145" s="19">
        <v>122408</v>
      </c>
      <c r="N145" s="21">
        <v>7.9683172508687949E-2</v>
      </c>
      <c r="O145" s="21">
        <v>7.1313208028610298E-2</v>
      </c>
      <c r="P145" s="21">
        <v>4.8697960341808511E-2</v>
      </c>
      <c r="R145" s="110"/>
      <c r="S145" s="111"/>
      <c r="U145" s="19">
        <v>324123</v>
      </c>
      <c r="V145" s="19">
        <v>326656</v>
      </c>
      <c r="X145" s="19">
        <v>108530.29429171969</v>
      </c>
      <c r="Y145" s="19">
        <v>108397.87353922069</v>
      </c>
      <c r="Z145" s="19">
        <v>116723.78952668393</v>
      </c>
      <c r="AA145" s="19">
        <v>306354.8732400419</v>
      </c>
    </row>
    <row r="146" spans="1:27" ht="25.5" customHeight="1" x14ac:dyDescent="0.2">
      <c r="A146" s="22" t="s">
        <v>295</v>
      </c>
      <c r="B146" s="22" t="s">
        <v>296</v>
      </c>
      <c r="C146" s="54"/>
      <c r="D146" s="24">
        <v>551258</v>
      </c>
      <c r="E146" s="25">
        <v>0</v>
      </c>
      <c r="F146" s="25">
        <v>551258</v>
      </c>
      <c r="G146" s="26">
        <v>3.0316176224620905E-2</v>
      </c>
      <c r="H146" s="23"/>
      <c r="I146" s="26">
        <v>4.0007634138305992E-2</v>
      </c>
      <c r="J146" s="24">
        <v>594789</v>
      </c>
      <c r="K146" s="26">
        <v>7.8966654452180318E-2</v>
      </c>
      <c r="L146" s="26">
        <v>7.1303841656531031E-2</v>
      </c>
      <c r="M146" s="24">
        <v>594789</v>
      </c>
      <c r="N146" s="26">
        <v>7.8966654452180318E-2</v>
      </c>
      <c r="O146" s="26">
        <v>7.1303841656531031E-2</v>
      </c>
      <c r="P146" s="26">
        <v>3.4690766155938357E-2</v>
      </c>
      <c r="Q146" s="23"/>
      <c r="R146" s="109"/>
      <c r="S146" s="112"/>
      <c r="T146" s="23"/>
      <c r="U146" s="24">
        <v>1607886</v>
      </c>
      <c r="V146" s="24">
        <v>1619387</v>
      </c>
      <c r="W146" s="23"/>
      <c r="X146" s="24">
        <v>535037.70271759701</v>
      </c>
      <c r="Y146" s="24">
        <v>533843.22883852944</v>
      </c>
      <c r="Z146" s="24">
        <v>574847.11321987316</v>
      </c>
      <c r="AA146" s="24">
        <f>SUM(AA143:AA145)</f>
        <v>1508751.6882119291</v>
      </c>
    </row>
    <row r="147" spans="1:27" x14ac:dyDescent="0.2">
      <c r="A147" s="18" t="s">
        <v>297</v>
      </c>
      <c r="B147" s="18" t="s">
        <v>298</v>
      </c>
      <c r="D147" s="19">
        <v>102206</v>
      </c>
      <c r="E147" s="20">
        <v>0</v>
      </c>
      <c r="F147" s="20">
        <v>102206</v>
      </c>
      <c r="G147" s="21">
        <v>-6.5350829893723317E-3</v>
      </c>
      <c r="I147" s="21">
        <v>3.4820989615822473E-3</v>
      </c>
      <c r="J147" s="19">
        <v>110370</v>
      </c>
      <c r="K147" s="21">
        <v>7.9877893665733835E-2</v>
      </c>
      <c r="L147" s="21">
        <v>7.1314078945768467E-2</v>
      </c>
      <c r="M147" s="19">
        <v>110370</v>
      </c>
      <c r="N147" s="21">
        <v>7.9877893665733835E-2</v>
      </c>
      <c r="O147" s="21">
        <v>7.1314078945768467E-2</v>
      </c>
      <c r="P147" s="21">
        <v>-1.638498062226823E-3</v>
      </c>
      <c r="R147" s="110"/>
      <c r="S147" s="111"/>
      <c r="U147" s="19">
        <v>288745</v>
      </c>
      <c r="V147" s="19">
        <v>291053</v>
      </c>
      <c r="X147" s="19">
        <v>102878.31834821263</v>
      </c>
      <c r="Y147" s="19">
        <v>102665.51751083267</v>
      </c>
      <c r="Z147" s="19">
        <v>110551.1378251034</v>
      </c>
      <c r="AA147" s="19">
        <v>290154.04616562341</v>
      </c>
    </row>
    <row r="148" spans="1:27" x14ac:dyDescent="0.2">
      <c r="A148" s="18" t="s">
        <v>299</v>
      </c>
      <c r="B148" s="18" t="s">
        <v>300</v>
      </c>
      <c r="D148" s="19">
        <v>60174</v>
      </c>
      <c r="E148" s="20">
        <v>0</v>
      </c>
      <c r="F148" s="20">
        <v>60174</v>
      </c>
      <c r="G148" s="21">
        <v>3.3983350838398207E-2</v>
      </c>
      <c r="I148" s="21">
        <v>4.250996581308053E-2</v>
      </c>
      <c r="J148" s="19">
        <v>64802</v>
      </c>
      <c r="K148" s="21">
        <v>7.6910293482234771E-2</v>
      </c>
      <c r="L148" s="21">
        <v>7.1319786593848855E-2</v>
      </c>
      <c r="M148" s="19">
        <v>64802</v>
      </c>
      <c r="N148" s="21">
        <v>7.6910293482234771E-2</v>
      </c>
      <c r="O148" s="21">
        <v>7.1319786593848855E-2</v>
      </c>
      <c r="P148" s="21">
        <v>3.7195742125295306E-2</v>
      </c>
      <c r="R148" s="110"/>
      <c r="S148" s="111"/>
      <c r="U148" s="19">
        <v>189105</v>
      </c>
      <c r="V148" s="19">
        <v>190092</v>
      </c>
      <c r="X148" s="19">
        <v>58196.294893151156</v>
      </c>
      <c r="Y148" s="19">
        <v>58021.51552472703</v>
      </c>
      <c r="Z148" s="19">
        <v>62478.081395914356</v>
      </c>
      <c r="AA148" s="19">
        <v>163980.83701652533</v>
      </c>
    </row>
    <row r="149" spans="1:27" x14ac:dyDescent="0.2">
      <c r="A149" s="18" t="s">
        <v>301</v>
      </c>
      <c r="B149" s="18" t="s">
        <v>302</v>
      </c>
      <c r="D149" s="19">
        <v>128607</v>
      </c>
      <c r="E149" s="20">
        <v>0</v>
      </c>
      <c r="F149" s="20">
        <v>128607</v>
      </c>
      <c r="G149" s="21">
        <v>-3.9554610436725035E-3</v>
      </c>
      <c r="I149" s="21">
        <v>3.3198457249545843E-3</v>
      </c>
      <c r="J149" s="19">
        <v>138498</v>
      </c>
      <c r="K149" s="21">
        <v>7.6908721920268652E-2</v>
      </c>
      <c r="L149" s="21">
        <v>7.1312364454467314E-2</v>
      </c>
      <c r="M149" s="19">
        <v>138498</v>
      </c>
      <c r="N149" s="21">
        <v>7.6908721920268652E-2</v>
      </c>
      <c r="O149" s="21">
        <v>7.1312364454467314E-2</v>
      </c>
      <c r="P149" s="21">
        <v>-1.801520830783887E-3</v>
      </c>
      <c r="R149" s="110"/>
      <c r="S149" s="111"/>
      <c r="U149" s="19">
        <v>399976</v>
      </c>
      <c r="V149" s="19">
        <v>402065</v>
      </c>
      <c r="X149" s="19">
        <v>129117.72011195064</v>
      </c>
      <c r="Y149" s="19">
        <v>128851.05593342819</v>
      </c>
      <c r="Z149" s="19">
        <v>138747.95733536838</v>
      </c>
      <c r="AA149" s="19">
        <v>364159.80884577357</v>
      </c>
    </row>
    <row r="150" spans="1:27" x14ac:dyDescent="0.2">
      <c r="A150" s="18" t="s">
        <v>303</v>
      </c>
      <c r="B150" s="18" t="s">
        <v>304</v>
      </c>
      <c r="D150" s="19">
        <v>64395</v>
      </c>
      <c r="E150" s="20">
        <v>0</v>
      </c>
      <c r="F150" s="20">
        <v>64395</v>
      </c>
      <c r="G150" s="21">
        <v>-2.1839149157289572E-2</v>
      </c>
      <c r="I150" s="21">
        <v>-1.4746014604811064E-2</v>
      </c>
      <c r="J150" s="19">
        <v>69458</v>
      </c>
      <c r="K150" s="21">
        <v>7.8624116779252962E-2</v>
      </c>
      <c r="L150" s="21">
        <v>7.1320176023074389E-2</v>
      </c>
      <c r="M150" s="19">
        <v>69458</v>
      </c>
      <c r="N150" s="21">
        <v>7.8624116779252962E-2</v>
      </c>
      <c r="O150" s="21">
        <v>7.1320176023074389E-2</v>
      </c>
      <c r="P150" s="21">
        <v>-1.9768018013874178E-2</v>
      </c>
      <c r="R150" s="110"/>
      <c r="S150" s="111"/>
      <c r="U150" s="19">
        <v>193696</v>
      </c>
      <c r="V150" s="19">
        <v>195017</v>
      </c>
      <c r="X150" s="19">
        <v>65832.730827984036</v>
      </c>
      <c r="Y150" s="19">
        <v>65804.378184930698</v>
      </c>
      <c r="Z150" s="19">
        <v>70858.736785210407</v>
      </c>
      <c r="AA150" s="19">
        <v>185976.82112454067</v>
      </c>
    </row>
    <row r="151" spans="1:27" x14ac:dyDescent="0.2">
      <c r="A151" s="18" t="s">
        <v>305</v>
      </c>
      <c r="B151" s="18" t="s">
        <v>306</v>
      </c>
      <c r="D151" s="19">
        <v>59765</v>
      </c>
      <c r="E151" s="20">
        <v>0</v>
      </c>
      <c r="F151" s="20">
        <v>59765</v>
      </c>
      <c r="G151" s="21">
        <v>-1.0755342909146703E-2</v>
      </c>
      <c r="I151" s="21">
        <v>-5.0432776075381991E-4</v>
      </c>
      <c r="J151" s="19">
        <v>64681</v>
      </c>
      <c r="K151" s="21">
        <v>8.2255500711118534E-2</v>
      </c>
      <c r="L151" s="21">
        <v>7.1320691531435276E-2</v>
      </c>
      <c r="M151" s="19">
        <v>64681</v>
      </c>
      <c r="N151" s="21">
        <v>8.2255500711118534E-2</v>
      </c>
      <c r="O151" s="21">
        <v>7.1320691531435276E-2</v>
      </c>
      <c r="P151" s="21">
        <v>-5.5984449203482223E-3</v>
      </c>
      <c r="R151" s="110"/>
      <c r="S151" s="111"/>
      <c r="U151" s="19">
        <v>184554</v>
      </c>
      <c r="V151" s="19">
        <v>186438</v>
      </c>
      <c r="X151" s="19">
        <v>60414.781693899124</v>
      </c>
      <c r="Y151" s="19">
        <v>60405.47652549552</v>
      </c>
      <c r="Z151" s="19">
        <v>65045.151699123235</v>
      </c>
      <c r="AA151" s="19">
        <v>170718.4052579852</v>
      </c>
    </row>
    <row r="152" spans="1:27" ht="25.5" customHeight="1" x14ac:dyDescent="0.2">
      <c r="A152" s="22" t="s">
        <v>307</v>
      </c>
      <c r="B152" s="22" t="s">
        <v>308</v>
      </c>
      <c r="C152" s="54"/>
      <c r="D152" s="24">
        <v>415147</v>
      </c>
      <c r="E152" s="25">
        <v>0</v>
      </c>
      <c r="F152" s="25">
        <v>415147</v>
      </c>
      <c r="G152" s="26">
        <v>-3.1045201077734008E-3</v>
      </c>
      <c r="H152" s="23"/>
      <c r="I152" s="26">
        <v>5.3823518366915568E-3</v>
      </c>
      <c r="J152" s="24">
        <v>447809</v>
      </c>
      <c r="K152" s="26">
        <v>7.8675746181473105E-2</v>
      </c>
      <c r="L152" s="26">
        <v>7.1350188556502658E-2</v>
      </c>
      <c r="M152" s="24">
        <v>447809</v>
      </c>
      <c r="N152" s="26">
        <v>7.8675746181473105E-2</v>
      </c>
      <c r="O152" s="26">
        <v>7.1350188556502658E-2</v>
      </c>
      <c r="P152" s="26">
        <v>2.8577254941208885E-4</v>
      </c>
      <c r="Q152" s="23"/>
      <c r="R152" s="109"/>
      <c r="S152" s="112"/>
      <c r="T152" s="23"/>
      <c r="U152" s="24">
        <v>1256076</v>
      </c>
      <c r="V152" s="24">
        <v>1264665</v>
      </c>
      <c r="W152" s="23"/>
      <c r="X152" s="24">
        <v>416439.84587519761</v>
      </c>
      <c r="Y152" s="24">
        <v>415747.94367941411</v>
      </c>
      <c r="Z152" s="24">
        <v>447681.06504071981</v>
      </c>
      <c r="AA152" s="24">
        <f>SUM(AA147:AA151)</f>
        <v>1174989.9184104481</v>
      </c>
    </row>
    <row r="153" spans="1:27" ht="25.5" customHeight="1" x14ac:dyDescent="0.2">
      <c r="A153" s="22" t="s">
        <v>309</v>
      </c>
      <c r="B153" s="22" t="s">
        <v>310</v>
      </c>
      <c r="C153" s="54"/>
      <c r="D153" s="24">
        <v>2280733</v>
      </c>
      <c r="E153" s="25">
        <v>0</v>
      </c>
      <c r="F153" s="25">
        <v>2280733</v>
      </c>
      <c r="G153" s="26">
        <v>-8.9532323603206398E-3</v>
      </c>
      <c r="H153" s="23"/>
      <c r="I153" s="26">
        <v>-2.3953564347115597E-3</v>
      </c>
      <c r="J153" s="24">
        <v>2459397</v>
      </c>
      <c r="K153" s="26">
        <v>7.8336219101490689E-2</v>
      </c>
      <c r="L153" s="26">
        <v>7.1350395008002332E-2</v>
      </c>
      <c r="M153" s="24">
        <v>2459397</v>
      </c>
      <c r="N153" s="26">
        <v>7.8336219101490689E-2</v>
      </c>
      <c r="O153" s="26">
        <v>7.1350395008002332E-2</v>
      </c>
      <c r="P153" s="26">
        <v>-7.4523169617092266E-3</v>
      </c>
      <c r="Q153" s="23"/>
      <c r="R153" s="109"/>
      <c r="S153" s="112"/>
      <c r="T153" s="23"/>
      <c r="U153" s="24">
        <v>7016726</v>
      </c>
      <c r="V153" s="24">
        <v>7062479</v>
      </c>
      <c r="W153" s="23"/>
      <c r="X153" s="24">
        <v>2301337.4085583207</v>
      </c>
      <c r="Y153" s="24">
        <v>2301116.6926913043</v>
      </c>
      <c r="Z153" s="24">
        <v>2477862.8191156844</v>
      </c>
      <c r="AA153" s="24">
        <f>AA152+AA146+AA142+AA138+AA134+AA128</f>
        <v>6503433.0442369794</v>
      </c>
    </row>
    <row r="154" spans="1:27" x14ac:dyDescent="0.2">
      <c r="A154" s="18" t="s">
        <v>311</v>
      </c>
      <c r="B154" s="18" t="s">
        <v>312</v>
      </c>
      <c r="D154" s="19">
        <v>152990</v>
      </c>
      <c r="E154" s="20">
        <v>0</v>
      </c>
      <c r="F154" s="20">
        <v>152990</v>
      </c>
      <c r="G154" s="21">
        <v>-1.5236435069791776E-2</v>
      </c>
      <c r="I154" s="21">
        <v>-1.1385510847256586E-2</v>
      </c>
      <c r="J154" s="19">
        <v>164279</v>
      </c>
      <c r="K154" s="21">
        <v>7.378913654487218E-2</v>
      </c>
      <c r="L154" s="21">
        <v>7.1314590232639752E-2</v>
      </c>
      <c r="M154" s="19">
        <v>164279</v>
      </c>
      <c r="N154" s="21">
        <v>7.378913654487218E-2</v>
      </c>
      <c r="O154" s="21">
        <v>7.1314590232639752E-2</v>
      </c>
      <c r="P154" s="21">
        <v>-1.6429771597738729E-2</v>
      </c>
      <c r="R154" s="110"/>
      <c r="S154" s="111"/>
      <c r="U154" s="19">
        <v>387949</v>
      </c>
      <c r="V154" s="19">
        <v>388845</v>
      </c>
      <c r="X154" s="19">
        <v>155357.08818678994</v>
      </c>
      <c r="Y154" s="19">
        <v>155109.37923076359</v>
      </c>
      <c r="Z154" s="19">
        <v>167023.15224288494</v>
      </c>
      <c r="AA154" s="19">
        <v>438371.27667812543</v>
      </c>
    </row>
    <row r="155" spans="1:27" x14ac:dyDescent="0.2">
      <c r="A155" s="18" t="s">
        <v>313</v>
      </c>
      <c r="B155" s="18" t="s">
        <v>314</v>
      </c>
      <c r="D155" s="19">
        <v>86773</v>
      </c>
      <c r="E155" s="20">
        <v>0</v>
      </c>
      <c r="F155" s="20">
        <v>86773</v>
      </c>
      <c r="G155" s="21">
        <v>-2.5962114136326431E-3</v>
      </c>
      <c r="I155" s="21">
        <v>2.020640065266921E-3</v>
      </c>
      <c r="J155" s="19">
        <v>93265</v>
      </c>
      <c r="K155" s="21">
        <v>7.4815898954744053E-2</v>
      </c>
      <c r="L155" s="21">
        <v>7.1309398569423976E-2</v>
      </c>
      <c r="M155" s="19">
        <v>93265</v>
      </c>
      <c r="N155" s="21">
        <v>7.4815898954744053E-2</v>
      </c>
      <c r="O155" s="21">
        <v>7.1309398569423976E-2</v>
      </c>
      <c r="P155" s="21">
        <v>-3.0968546920162598E-3</v>
      </c>
      <c r="R155" s="110"/>
      <c r="S155" s="111"/>
      <c r="U155" s="19">
        <v>235275</v>
      </c>
      <c r="V155" s="19">
        <v>236045</v>
      </c>
      <c r="X155" s="19">
        <v>86998.867452653692</v>
      </c>
      <c r="Y155" s="19">
        <v>86881.460351613365</v>
      </c>
      <c r="Z155" s="19">
        <v>93554.725390285195</v>
      </c>
      <c r="AA155" s="19">
        <v>245545.02688927561</v>
      </c>
    </row>
    <row r="156" spans="1:27" x14ac:dyDescent="0.2">
      <c r="A156" s="18" t="s">
        <v>315</v>
      </c>
      <c r="B156" s="18" t="s">
        <v>316</v>
      </c>
      <c r="D156" s="19">
        <v>164350</v>
      </c>
      <c r="E156" s="20">
        <v>0</v>
      </c>
      <c r="F156" s="20">
        <v>164350</v>
      </c>
      <c r="G156" s="21">
        <v>-3.8330544519536991E-3</v>
      </c>
      <c r="I156" s="21">
        <v>-2.3717619071039753E-4</v>
      </c>
      <c r="J156" s="19">
        <v>176160</v>
      </c>
      <c r="K156" s="21">
        <v>7.1858837846060286E-2</v>
      </c>
      <c r="L156" s="21">
        <v>7.1314481875920821E-2</v>
      </c>
      <c r="M156" s="19">
        <v>176160</v>
      </c>
      <c r="N156" s="21">
        <v>7.1858837846060286E-2</v>
      </c>
      <c r="O156" s="21">
        <v>7.1314481875920821E-2</v>
      </c>
      <c r="P156" s="21">
        <v>-5.3384202910164991E-3</v>
      </c>
      <c r="R156" s="110"/>
      <c r="S156" s="111"/>
      <c r="U156" s="19">
        <v>439611</v>
      </c>
      <c r="V156" s="19">
        <v>439834</v>
      </c>
      <c r="X156" s="19">
        <v>164982.38647095644</v>
      </c>
      <c r="Y156" s="19">
        <v>164472.51843456592</v>
      </c>
      <c r="Z156" s="19">
        <v>177105.46339946156</v>
      </c>
      <c r="AA156" s="19">
        <v>464833.45006081514</v>
      </c>
    </row>
    <row r="157" spans="1:27" x14ac:dyDescent="0.2">
      <c r="A157" s="18" t="s">
        <v>317</v>
      </c>
      <c r="B157" s="18" t="s">
        <v>318</v>
      </c>
      <c r="D157" s="19">
        <v>86565</v>
      </c>
      <c r="E157" s="20">
        <v>0</v>
      </c>
      <c r="F157" s="20">
        <v>86565</v>
      </c>
      <c r="G157" s="21">
        <v>-1.0062683562056307E-2</v>
      </c>
      <c r="I157" s="21">
        <v>-8.4001254282964899E-3</v>
      </c>
      <c r="J157" s="19">
        <v>92575</v>
      </c>
      <c r="K157" s="21">
        <v>6.9427597758909387E-2</v>
      </c>
      <c r="L157" s="21">
        <v>7.1314332177995432E-2</v>
      </c>
      <c r="M157" s="19">
        <v>92575</v>
      </c>
      <c r="N157" s="21">
        <v>6.9427597758909387E-2</v>
      </c>
      <c r="O157" s="21">
        <v>7.1314332177995432E-2</v>
      </c>
      <c r="P157" s="21">
        <v>-1.345985630549662E-2</v>
      </c>
      <c r="R157" s="110"/>
      <c r="S157" s="111"/>
      <c r="U157" s="19">
        <v>238384</v>
      </c>
      <c r="V157" s="19">
        <v>237964</v>
      </c>
      <c r="X157" s="19">
        <v>87444.930666401953</v>
      </c>
      <c r="Y157" s="19">
        <v>87144.572261687674</v>
      </c>
      <c r="Z157" s="19">
        <v>93838.046623541362</v>
      </c>
      <c r="AA157" s="19">
        <v>246288.63571873846</v>
      </c>
    </row>
    <row r="158" spans="1:27" x14ac:dyDescent="0.2">
      <c r="A158" s="18" t="s">
        <v>319</v>
      </c>
      <c r="B158" s="18" t="s">
        <v>320</v>
      </c>
      <c r="D158" s="19">
        <v>100144</v>
      </c>
      <c r="E158" s="20">
        <v>0</v>
      </c>
      <c r="F158" s="20">
        <v>100144</v>
      </c>
      <c r="G158" s="21">
        <v>-7.765890801447739E-4</v>
      </c>
      <c r="I158" s="21">
        <v>5.2868323903871861E-3</v>
      </c>
      <c r="J158" s="19">
        <v>107560</v>
      </c>
      <c r="K158" s="21">
        <v>7.4053363157053909E-2</v>
      </c>
      <c r="L158" s="21">
        <v>7.1317393220597936E-2</v>
      </c>
      <c r="M158" s="19">
        <v>107560</v>
      </c>
      <c r="N158" s="21">
        <v>7.4053363157053909E-2</v>
      </c>
      <c r="O158" s="21">
        <v>7.1317393220597936E-2</v>
      </c>
      <c r="P158" s="21">
        <v>1.6012026100198362E-4</v>
      </c>
      <c r="R158" s="110"/>
      <c r="S158" s="111"/>
      <c r="U158" s="19">
        <v>271210</v>
      </c>
      <c r="V158" s="19">
        <v>271902</v>
      </c>
      <c r="X158" s="19">
        <v>100221.83117968625</v>
      </c>
      <c r="Y158" s="19">
        <v>99871.746263785157</v>
      </c>
      <c r="Z158" s="19">
        <v>107542.78022196199</v>
      </c>
      <c r="AA158" s="19">
        <v>282258.26917013427</v>
      </c>
    </row>
    <row r="159" spans="1:27" x14ac:dyDescent="0.2">
      <c r="A159" s="18" t="s">
        <v>321</v>
      </c>
      <c r="B159" s="18" t="s">
        <v>322</v>
      </c>
      <c r="D159" s="19">
        <v>114529</v>
      </c>
      <c r="E159" s="20">
        <v>0</v>
      </c>
      <c r="F159" s="20">
        <v>114529</v>
      </c>
      <c r="G159" s="21">
        <v>8.5511756607457023E-3</v>
      </c>
      <c r="I159" s="21">
        <v>1.9005260064874685E-2</v>
      </c>
      <c r="J159" s="19">
        <v>123785</v>
      </c>
      <c r="K159" s="21">
        <v>8.0817958770267762E-2</v>
      </c>
      <c r="L159" s="21">
        <v>7.1311298649259891E-2</v>
      </c>
      <c r="M159" s="19">
        <v>123785</v>
      </c>
      <c r="N159" s="21">
        <v>8.0817958770267762E-2</v>
      </c>
      <c r="O159" s="21">
        <v>7.1311298649259891E-2</v>
      </c>
      <c r="P159" s="21">
        <v>1.3802819963717017E-2</v>
      </c>
      <c r="R159" s="110"/>
      <c r="S159" s="111"/>
      <c r="U159" s="19">
        <v>327148</v>
      </c>
      <c r="V159" s="19">
        <v>330051</v>
      </c>
      <c r="X159" s="19">
        <v>113557.94605560505</v>
      </c>
      <c r="Y159" s="19">
        <v>113390.30146390556</v>
      </c>
      <c r="Z159" s="19">
        <v>122099.68009798015</v>
      </c>
      <c r="AA159" s="19">
        <v>320464.51002616843</v>
      </c>
    </row>
    <row r="160" spans="1:27" x14ac:dyDescent="0.2">
      <c r="A160" s="18" t="s">
        <v>323</v>
      </c>
      <c r="B160" s="18" t="s">
        <v>324</v>
      </c>
      <c r="D160" s="19">
        <v>112388</v>
      </c>
      <c r="E160" s="20">
        <v>0</v>
      </c>
      <c r="F160" s="20">
        <v>112388</v>
      </c>
      <c r="G160" s="21">
        <v>2.9076043249924854E-3</v>
      </c>
      <c r="I160" s="21">
        <v>8.683905515543211E-3</v>
      </c>
      <c r="J160" s="19">
        <v>120888</v>
      </c>
      <c r="K160" s="21">
        <v>7.5630850268711969E-2</v>
      </c>
      <c r="L160" s="21">
        <v>7.1317390608716114E-2</v>
      </c>
      <c r="M160" s="19">
        <v>120888</v>
      </c>
      <c r="N160" s="21">
        <v>7.5630850268711969E-2</v>
      </c>
      <c r="O160" s="21">
        <v>7.1317390608716114E-2</v>
      </c>
      <c r="P160" s="21">
        <v>3.5398667138009099E-3</v>
      </c>
      <c r="R160" s="110"/>
      <c r="S160" s="111"/>
      <c r="U160" s="19">
        <v>324126</v>
      </c>
      <c r="V160" s="19">
        <v>325431</v>
      </c>
      <c r="X160" s="19">
        <v>112062.1675569434</v>
      </c>
      <c r="Y160" s="19">
        <v>111869.04906809551</v>
      </c>
      <c r="Z160" s="19">
        <v>120461.58205539033</v>
      </c>
      <c r="AA160" s="19">
        <v>316165.13523524255</v>
      </c>
    </row>
    <row r="161" spans="1:27" x14ac:dyDescent="0.2">
      <c r="A161" s="18" t="s">
        <v>325</v>
      </c>
      <c r="B161" s="18" t="s">
        <v>326</v>
      </c>
      <c r="D161" s="19">
        <v>106084</v>
      </c>
      <c r="E161" s="20">
        <v>0</v>
      </c>
      <c r="F161" s="20">
        <v>106084</v>
      </c>
      <c r="G161" s="21">
        <v>-5.2510629700784905E-3</v>
      </c>
      <c r="I161" s="21">
        <v>-2.8345956983270026E-3</v>
      </c>
      <c r="J161" s="19">
        <v>113569</v>
      </c>
      <c r="K161" s="21">
        <v>7.0557294219675049E-2</v>
      </c>
      <c r="L161" s="21">
        <v>7.1317055914868588E-2</v>
      </c>
      <c r="M161" s="19">
        <v>113569</v>
      </c>
      <c r="N161" s="21">
        <v>7.0557294219675049E-2</v>
      </c>
      <c r="O161" s="21">
        <v>7.1317055914868588E-2</v>
      </c>
      <c r="P161" s="21">
        <v>-7.9202029276854713E-3</v>
      </c>
      <c r="R161" s="110"/>
      <c r="S161" s="111"/>
      <c r="U161" s="19">
        <v>250464</v>
      </c>
      <c r="V161" s="19">
        <v>250286</v>
      </c>
      <c r="X161" s="19">
        <v>106643.99432960546</v>
      </c>
      <c r="Y161" s="19">
        <v>106310.11303638747</v>
      </c>
      <c r="Z161" s="19">
        <v>114475.67054096733</v>
      </c>
      <c r="AA161" s="19">
        <v>300454.42904018762</v>
      </c>
    </row>
    <row r="162" spans="1:27" ht="25.5" customHeight="1" x14ac:dyDescent="0.2">
      <c r="A162" s="22" t="s">
        <v>327</v>
      </c>
      <c r="B162" s="22" t="s">
        <v>328</v>
      </c>
      <c r="C162" s="54"/>
      <c r="D162" s="24">
        <v>923823</v>
      </c>
      <c r="E162" s="25">
        <v>0</v>
      </c>
      <c r="F162" s="25">
        <v>923823</v>
      </c>
      <c r="G162" s="26">
        <v>-3.71651711759724E-3</v>
      </c>
      <c r="H162" s="23"/>
      <c r="I162" s="26">
        <v>1.1741855195690487E-3</v>
      </c>
      <c r="J162" s="24">
        <v>992081</v>
      </c>
      <c r="K162" s="26">
        <v>7.3886447945115119E-2</v>
      </c>
      <c r="L162" s="26">
        <v>7.120523232562892E-2</v>
      </c>
      <c r="M162" s="24">
        <v>992081</v>
      </c>
      <c r="N162" s="26">
        <v>7.3886447945115119E-2</v>
      </c>
      <c r="O162" s="26">
        <v>7.120523232562892E-2</v>
      </c>
      <c r="P162" s="26">
        <v>-4.0358358907168768E-3</v>
      </c>
      <c r="Q162" s="23"/>
      <c r="R162" s="109"/>
      <c r="S162" s="112"/>
      <c r="T162" s="23"/>
      <c r="U162" s="24">
        <v>2474166</v>
      </c>
      <c r="V162" s="24">
        <v>2480359</v>
      </c>
      <c r="W162" s="23"/>
      <c r="X162" s="24">
        <v>927269.21189864224</v>
      </c>
      <c r="Y162" s="24">
        <v>925049.14011080423</v>
      </c>
      <c r="Z162" s="24">
        <v>996101.10057247302</v>
      </c>
      <c r="AA162" s="24">
        <f>SUM(AA154:AA161)</f>
        <v>2614380.7328186873</v>
      </c>
    </row>
    <row r="163" spans="1:27" x14ac:dyDescent="0.2">
      <c r="A163" s="18" t="s">
        <v>329</v>
      </c>
      <c r="B163" s="18" t="s">
        <v>330</v>
      </c>
      <c r="D163" s="19">
        <v>176770</v>
      </c>
      <c r="E163" s="20">
        <v>0</v>
      </c>
      <c r="F163" s="20">
        <v>176770</v>
      </c>
      <c r="G163" s="21">
        <v>5.2167838883946605E-2</v>
      </c>
      <c r="I163" s="21">
        <v>6.1683340313231083E-2</v>
      </c>
      <c r="J163" s="19">
        <v>190939</v>
      </c>
      <c r="K163" s="21">
        <v>8.0155003677094605E-2</v>
      </c>
      <c r="L163" s="21">
        <v>7.1316020023670879E-2</v>
      </c>
      <c r="M163" s="19">
        <v>190939</v>
      </c>
      <c r="N163" s="21">
        <v>8.0155003677094605E-2</v>
      </c>
      <c r="O163" s="21">
        <v>7.1316020023670879E-2</v>
      </c>
      <c r="P163" s="21">
        <v>5.6267666150404239E-2</v>
      </c>
      <c r="R163" s="110"/>
      <c r="S163" s="111"/>
      <c r="U163" s="19">
        <v>441643</v>
      </c>
      <c r="V163" s="19">
        <v>445287</v>
      </c>
      <c r="X163" s="19">
        <v>168005.51534392376</v>
      </c>
      <c r="Y163" s="19">
        <v>167873.46010312741</v>
      </c>
      <c r="Z163" s="19">
        <v>180767.62748582687</v>
      </c>
      <c r="AA163" s="19">
        <v>474445.21659968508</v>
      </c>
    </row>
    <row r="164" spans="1:27" x14ac:dyDescent="0.2">
      <c r="A164" s="18" t="s">
        <v>331</v>
      </c>
      <c r="B164" s="18" t="s">
        <v>332</v>
      </c>
      <c r="D164" s="19">
        <v>132482</v>
      </c>
      <c r="E164" s="20">
        <v>0</v>
      </c>
      <c r="F164" s="20">
        <v>132482</v>
      </c>
      <c r="G164" s="21">
        <v>2.1854894814490322E-3</v>
      </c>
      <c r="I164" s="21">
        <v>9.2162915784770316E-3</v>
      </c>
      <c r="J164" s="19">
        <v>142830</v>
      </c>
      <c r="K164" s="21">
        <v>7.8108724204042801E-2</v>
      </c>
      <c r="L164" s="21">
        <v>7.1313931313745638E-2</v>
      </c>
      <c r="M164" s="19">
        <v>142830</v>
      </c>
      <c r="N164" s="21">
        <v>7.8108724204042801E-2</v>
      </c>
      <c r="O164" s="21">
        <v>7.1313931313745638E-2</v>
      </c>
      <c r="P164" s="21">
        <v>4.0662955883423724E-3</v>
      </c>
      <c r="R164" s="110"/>
      <c r="S164" s="111"/>
      <c r="U164" s="19">
        <v>295596</v>
      </c>
      <c r="V164" s="19">
        <v>297471</v>
      </c>
      <c r="X164" s="19">
        <v>132193.09338488712</v>
      </c>
      <c r="Y164" s="19">
        <v>132104.74925311402</v>
      </c>
      <c r="Z164" s="19">
        <v>142251.56309654572</v>
      </c>
      <c r="AA164" s="19">
        <v>373355.42101019179</v>
      </c>
    </row>
    <row r="165" spans="1:27" x14ac:dyDescent="0.2">
      <c r="A165" s="18" t="s">
        <v>333</v>
      </c>
      <c r="B165" s="18" t="s">
        <v>334</v>
      </c>
      <c r="D165" s="19">
        <v>157015</v>
      </c>
      <c r="E165" s="20">
        <v>0</v>
      </c>
      <c r="F165" s="20">
        <v>157015</v>
      </c>
      <c r="G165" s="21">
        <v>7.676392551640232E-2</v>
      </c>
      <c r="I165" s="21">
        <v>8.702909688520144E-2</v>
      </c>
      <c r="J165" s="19">
        <v>169524</v>
      </c>
      <c r="K165" s="21">
        <v>7.966754768652673E-2</v>
      </c>
      <c r="L165" s="21">
        <v>7.131208288866997E-2</v>
      </c>
      <c r="M165" s="19">
        <v>169524</v>
      </c>
      <c r="N165" s="21">
        <v>7.966754768652673E-2</v>
      </c>
      <c r="O165" s="21">
        <v>7.131208288866997E-2</v>
      </c>
      <c r="P165" s="21">
        <v>8.1480158859648988E-2</v>
      </c>
      <c r="R165" s="110"/>
      <c r="S165" s="111"/>
      <c r="U165" s="19">
        <v>352777</v>
      </c>
      <c r="V165" s="19">
        <v>355528</v>
      </c>
      <c r="X165" s="19">
        <v>145821.19281596251</v>
      </c>
      <c r="Y165" s="19">
        <v>145570.71625820416</v>
      </c>
      <c r="Z165" s="19">
        <v>156751.83553876024</v>
      </c>
      <c r="AA165" s="19">
        <v>411413.03671984252</v>
      </c>
    </row>
    <row r="166" spans="1:27" x14ac:dyDescent="0.2">
      <c r="A166" s="18" t="s">
        <v>335</v>
      </c>
      <c r="B166" s="18" t="s">
        <v>336</v>
      </c>
      <c r="D166" s="19">
        <v>145693</v>
      </c>
      <c r="E166" s="20">
        <v>0</v>
      </c>
      <c r="F166" s="20">
        <v>145693</v>
      </c>
      <c r="G166" s="21">
        <v>1.8150683009814816E-2</v>
      </c>
      <c r="I166" s="21">
        <v>2.5714892434028469E-2</v>
      </c>
      <c r="J166" s="19">
        <v>157116</v>
      </c>
      <c r="K166" s="21">
        <v>7.8404590474490776E-2</v>
      </c>
      <c r="L166" s="21">
        <v>7.13137868538265E-2</v>
      </c>
      <c r="M166" s="19">
        <v>157116</v>
      </c>
      <c r="N166" s="21">
        <v>7.8404590474490776E-2</v>
      </c>
      <c r="O166" s="21">
        <v>7.13137868538265E-2</v>
      </c>
      <c r="P166" s="21">
        <v>2.0480567046370135E-2</v>
      </c>
      <c r="R166" s="110"/>
      <c r="S166" s="111"/>
      <c r="U166" s="19">
        <v>329762</v>
      </c>
      <c r="V166" s="19">
        <v>331944</v>
      </c>
      <c r="X166" s="19">
        <v>143095.71503631308</v>
      </c>
      <c r="Y166" s="19">
        <v>142980.58145832716</v>
      </c>
      <c r="Z166" s="19">
        <v>153962.75546407414</v>
      </c>
      <c r="AA166" s="19">
        <v>404092.77855994576</v>
      </c>
    </row>
    <row r="167" spans="1:27" x14ac:dyDescent="0.2">
      <c r="A167" s="18" t="s">
        <v>337</v>
      </c>
      <c r="B167" s="18" t="s">
        <v>338</v>
      </c>
      <c r="D167" s="19">
        <v>131835</v>
      </c>
      <c r="E167" s="20">
        <v>0</v>
      </c>
      <c r="F167" s="20">
        <v>131835</v>
      </c>
      <c r="G167" s="21">
        <v>2.6481926688479263E-2</v>
      </c>
      <c r="I167" s="21">
        <v>3.6127762517452977E-2</v>
      </c>
      <c r="J167" s="19">
        <v>142365</v>
      </c>
      <c r="K167" s="21">
        <v>7.98725679827057E-2</v>
      </c>
      <c r="L167" s="21">
        <v>7.1313233731196801E-2</v>
      </c>
      <c r="M167" s="19">
        <v>142365</v>
      </c>
      <c r="N167" s="21">
        <v>7.98725679827057E-2</v>
      </c>
      <c r="O167" s="21">
        <v>7.1313233731196801E-2</v>
      </c>
      <c r="P167" s="21">
        <v>3.0839766989271045E-2</v>
      </c>
      <c r="R167" s="110"/>
      <c r="S167" s="111"/>
      <c r="U167" s="19">
        <v>264313</v>
      </c>
      <c r="V167" s="19">
        <v>266425</v>
      </c>
      <c r="X167" s="19">
        <v>128433.82486558851</v>
      </c>
      <c r="Y167" s="19">
        <v>128254.74814629262</v>
      </c>
      <c r="Z167" s="19">
        <v>138105.84783297533</v>
      </c>
      <c r="AA167" s="19">
        <v>362474.51936014666</v>
      </c>
    </row>
    <row r="168" spans="1:27" ht="25.5" customHeight="1" x14ac:dyDescent="0.2">
      <c r="A168" s="22" t="s">
        <v>339</v>
      </c>
      <c r="B168" s="22" t="s">
        <v>340</v>
      </c>
      <c r="C168" s="54"/>
      <c r="D168" s="24">
        <v>743795</v>
      </c>
      <c r="E168" s="25">
        <v>0</v>
      </c>
      <c r="F168" s="25">
        <v>743795</v>
      </c>
      <c r="G168" s="26">
        <v>3.6576799722804143E-2</v>
      </c>
      <c r="H168" s="23"/>
      <c r="I168" s="26">
        <v>4.5425016273605845E-2</v>
      </c>
      <c r="J168" s="24">
        <v>802774</v>
      </c>
      <c r="K168" s="26">
        <v>7.9294698135911057E-2</v>
      </c>
      <c r="L168" s="26">
        <v>7.1302091770894416E-2</v>
      </c>
      <c r="M168" s="24">
        <v>802774</v>
      </c>
      <c r="N168" s="26">
        <v>7.9294698135911057E-2</v>
      </c>
      <c r="O168" s="26">
        <v>7.1302091770894416E-2</v>
      </c>
      <c r="P168" s="26">
        <v>4.0078753931223066E-2</v>
      </c>
      <c r="Q168" s="23"/>
      <c r="R168" s="109"/>
      <c r="S168" s="112"/>
      <c r="T168" s="23"/>
      <c r="U168" s="24">
        <v>1684091</v>
      </c>
      <c r="V168" s="24">
        <v>1696655</v>
      </c>
      <c r="W168" s="23"/>
      <c r="X168" s="24">
        <v>717549.34144667489</v>
      </c>
      <c r="Y168" s="24">
        <v>716784.25521906535</v>
      </c>
      <c r="Z168" s="24">
        <v>771839.6294181823</v>
      </c>
      <c r="AA168" s="24">
        <f>SUM(AA163:AA167)</f>
        <v>2025780.972249812</v>
      </c>
    </row>
    <row r="169" spans="1:27" x14ac:dyDescent="0.2">
      <c r="A169" s="18" t="s">
        <v>341</v>
      </c>
      <c r="B169" s="18" t="s">
        <v>342</v>
      </c>
      <c r="D169" s="19">
        <v>93864</v>
      </c>
      <c r="E169" s="20">
        <v>0</v>
      </c>
      <c r="F169" s="20">
        <v>93864</v>
      </c>
      <c r="G169" s="21">
        <v>-2.0757577961207474E-2</v>
      </c>
      <c r="I169" s="21">
        <v>-9.4615361592675917E-3</v>
      </c>
      <c r="J169" s="19">
        <v>101845</v>
      </c>
      <c r="K169" s="21">
        <v>8.5027273502088052E-2</v>
      </c>
      <c r="L169" s="21">
        <v>7.1318254936132197E-2</v>
      </c>
      <c r="M169" s="19">
        <v>101845</v>
      </c>
      <c r="N169" s="21">
        <v>8.5027273502088052E-2</v>
      </c>
      <c r="O169" s="21">
        <v>7.1318254936132197E-2</v>
      </c>
      <c r="P169" s="21">
        <v>-1.4512242609534542E-2</v>
      </c>
      <c r="R169" s="110"/>
      <c r="S169" s="111"/>
      <c r="U169" s="19">
        <v>238262</v>
      </c>
      <c r="V169" s="19">
        <v>241310</v>
      </c>
      <c r="X169" s="19">
        <v>95853.690452435883</v>
      </c>
      <c r="Y169" s="19">
        <v>95973.175100566965</v>
      </c>
      <c r="Z169" s="19">
        <v>103344.76429182818</v>
      </c>
      <c r="AA169" s="19">
        <v>271240.09846687922</v>
      </c>
    </row>
    <row r="170" spans="1:27" x14ac:dyDescent="0.2">
      <c r="A170" s="18" t="s">
        <v>343</v>
      </c>
      <c r="B170" s="18" t="s">
        <v>344</v>
      </c>
      <c r="D170" s="19">
        <v>145042</v>
      </c>
      <c r="E170" s="20">
        <v>0</v>
      </c>
      <c r="F170" s="20">
        <v>145042</v>
      </c>
      <c r="G170" s="21">
        <v>1.775735139829715E-2</v>
      </c>
      <c r="I170" s="21">
        <v>2.8137669774501273E-2</v>
      </c>
      <c r="J170" s="19">
        <v>157058</v>
      </c>
      <c r="K170" s="21">
        <v>8.2844969043449401E-2</v>
      </c>
      <c r="L170" s="21">
        <v>7.1311132703635538E-2</v>
      </c>
      <c r="M170" s="19">
        <v>157058</v>
      </c>
      <c r="N170" s="21">
        <v>8.2844969043449401E-2</v>
      </c>
      <c r="O170" s="21">
        <v>7.1311132703635538E-2</v>
      </c>
      <c r="P170" s="21">
        <v>2.2888446528426032E-2</v>
      </c>
      <c r="R170" s="110"/>
      <c r="S170" s="111"/>
      <c r="U170" s="19">
        <v>335826</v>
      </c>
      <c r="V170" s="19">
        <v>339441</v>
      </c>
      <c r="X170" s="19">
        <v>142511.37542826563</v>
      </c>
      <c r="Y170" s="19">
        <v>142591.34755333784</v>
      </c>
      <c r="Z170" s="19">
        <v>153543.62495053888</v>
      </c>
      <c r="AA170" s="19">
        <v>402992.7228141051</v>
      </c>
    </row>
    <row r="171" spans="1:27" x14ac:dyDescent="0.2">
      <c r="A171" s="18" t="s">
        <v>345</v>
      </c>
      <c r="B171" s="18" t="s">
        <v>346</v>
      </c>
      <c r="D171" s="19">
        <v>110568</v>
      </c>
      <c r="E171" s="20">
        <v>0</v>
      </c>
      <c r="F171" s="20">
        <v>110568</v>
      </c>
      <c r="G171" s="21">
        <v>-3.5847174189277409E-3</v>
      </c>
      <c r="I171" s="21">
        <v>8.8530369179355972E-3</v>
      </c>
      <c r="J171" s="19">
        <v>119815</v>
      </c>
      <c r="K171" s="21">
        <v>8.3631792200274946E-2</v>
      </c>
      <c r="L171" s="21">
        <v>7.1312787005490819E-2</v>
      </c>
      <c r="M171" s="19">
        <v>119815</v>
      </c>
      <c r="N171" s="21">
        <v>8.3631792200274946E-2</v>
      </c>
      <c r="O171" s="21">
        <v>7.1312787005490819E-2</v>
      </c>
      <c r="P171" s="21">
        <v>3.7038225111729606E-3</v>
      </c>
      <c r="R171" s="110"/>
      <c r="S171" s="111"/>
      <c r="U171" s="19">
        <v>291887</v>
      </c>
      <c r="V171" s="19">
        <v>295244</v>
      </c>
      <c r="X171" s="19">
        <v>110965.78096794069</v>
      </c>
      <c r="Y171" s="19">
        <v>110857.98943865133</v>
      </c>
      <c r="Z171" s="19">
        <v>119372.86409872794</v>
      </c>
      <c r="AA171" s="19">
        <v>313307.67102027877</v>
      </c>
    </row>
    <row r="172" spans="1:27" x14ac:dyDescent="0.2">
      <c r="A172" s="18" t="s">
        <v>347</v>
      </c>
      <c r="B172" s="18" t="s">
        <v>348</v>
      </c>
      <c r="D172" s="19">
        <v>162267</v>
      </c>
      <c r="E172" s="20">
        <v>0</v>
      </c>
      <c r="F172" s="20">
        <v>162267</v>
      </c>
      <c r="G172" s="21">
        <v>3.3012804659133366E-2</v>
      </c>
      <c r="I172" s="21">
        <v>3.9493203198868398E-2</v>
      </c>
      <c r="J172" s="19">
        <v>175099</v>
      </c>
      <c r="K172" s="21">
        <v>7.9079541742929971E-2</v>
      </c>
      <c r="L172" s="21">
        <v>7.131339774498735E-2</v>
      </c>
      <c r="M172" s="19">
        <v>175099</v>
      </c>
      <c r="N172" s="21">
        <v>7.9079541742929971E-2</v>
      </c>
      <c r="O172" s="21">
        <v>7.131339774498735E-2</v>
      </c>
      <c r="P172" s="21">
        <v>3.4188190092613535E-2</v>
      </c>
      <c r="R172" s="110"/>
      <c r="S172" s="111"/>
      <c r="U172" s="19">
        <v>418246</v>
      </c>
      <c r="V172" s="19">
        <v>421278</v>
      </c>
      <c r="X172" s="19">
        <v>157081.30554445912</v>
      </c>
      <c r="Y172" s="19">
        <v>157233.64254790894</v>
      </c>
      <c r="Z172" s="19">
        <v>169310.5777820955</v>
      </c>
      <c r="AA172" s="19">
        <v>444374.88540221239</v>
      </c>
    </row>
    <row r="173" spans="1:27" x14ac:dyDescent="0.2">
      <c r="A173" s="18" t="s">
        <v>349</v>
      </c>
      <c r="B173" s="18" t="s">
        <v>350</v>
      </c>
      <c r="D173" s="19">
        <v>121917</v>
      </c>
      <c r="E173" s="20">
        <v>0</v>
      </c>
      <c r="F173" s="20">
        <v>121917</v>
      </c>
      <c r="G173" s="21">
        <v>6.5182735062576658E-3</v>
      </c>
      <c r="I173" s="21">
        <v>1.5311034592280448E-2</v>
      </c>
      <c r="J173" s="19">
        <v>131733</v>
      </c>
      <c r="K173" s="21">
        <v>8.0513792170082921E-2</v>
      </c>
      <c r="L173" s="21">
        <v>7.1314369170641045E-2</v>
      </c>
      <c r="M173" s="19">
        <v>131733</v>
      </c>
      <c r="N173" s="21">
        <v>8.0513792170082921E-2</v>
      </c>
      <c r="O173" s="21">
        <v>7.1314369170641045E-2</v>
      </c>
      <c r="P173" s="21">
        <v>1.0130350188753967E-2</v>
      </c>
      <c r="R173" s="110"/>
      <c r="S173" s="111"/>
      <c r="U173" s="19">
        <v>334618</v>
      </c>
      <c r="V173" s="19">
        <v>337491</v>
      </c>
      <c r="X173" s="19">
        <v>121127.45809899301</v>
      </c>
      <c r="Y173" s="19">
        <v>121109.59339808114</v>
      </c>
      <c r="Z173" s="19">
        <v>130411.88196690084</v>
      </c>
      <c r="AA173" s="19">
        <v>342280.83007733244</v>
      </c>
    </row>
    <row r="174" spans="1:27" x14ac:dyDescent="0.2">
      <c r="A174" s="18" t="s">
        <v>351</v>
      </c>
      <c r="B174" s="18" t="s">
        <v>352</v>
      </c>
      <c r="D174" s="19">
        <v>145147</v>
      </c>
      <c r="E174" s="20">
        <v>0</v>
      </c>
      <c r="F174" s="20">
        <v>145147</v>
      </c>
      <c r="G174" s="21">
        <v>8.8522787103105571E-2</v>
      </c>
      <c r="I174" s="21">
        <v>9.8227159727839242E-2</v>
      </c>
      <c r="J174" s="19">
        <v>157369</v>
      </c>
      <c r="K174" s="21">
        <v>8.4204289444494096E-2</v>
      </c>
      <c r="L174" s="21">
        <v>7.1315245719225206E-2</v>
      </c>
      <c r="M174" s="19">
        <v>157369</v>
      </c>
      <c r="N174" s="21">
        <v>8.4204289444494096E-2</v>
      </c>
      <c r="O174" s="21">
        <v>7.1315245719225206E-2</v>
      </c>
      <c r="P174" s="21">
        <v>9.2624284891762887E-2</v>
      </c>
      <c r="R174" s="110"/>
      <c r="S174" s="111"/>
      <c r="U174" s="19">
        <v>346486</v>
      </c>
      <c r="V174" s="19">
        <v>350655</v>
      </c>
      <c r="X174" s="19">
        <v>133343.09737904603</v>
      </c>
      <c r="Y174" s="19">
        <v>133754.90583222397</v>
      </c>
      <c r="Z174" s="19">
        <v>144028.46630448932</v>
      </c>
      <c r="AA174" s="19">
        <v>378019.1057589202</v>
      </c>
    </row>
    <row r="175" spans="1:27" x14ac:dyDescent="0.2">
      <c r="A175" s="18" t="s">
        <v>353</v>
      </c>
      <c r="B175" s="18" t="s">
        <v>354</v>
      </c>
      <c r="D175" s="19">
        <v>138554</v>
      </c>
      <c r="E175" s="20">
        <v>0</v>
      </c>
      <c r="F175" s="20">
        <v>138554</v>
      </c>
      <c r="G175" s="21">
        <v>6.0644289273021013E-2</v>
      </c>
      <c r="I175" s="21">
        <v>6.7520521415644019E-2</v>
      </c>
      <c r="J175" s="19">
        <v>149306</v>
      </c>
      <c r="K175" s="21">
        <v>7.7601512767585312E-2</v>
      </c>
      <c r="L175" s="21">
        <v>7.131626179842887E-2</v>
      </c>
      <c r="M175" s="19">
        <v>149306</v>
      </c>
      <c r="N175" s="21">
        <v>7.7601512767585312E-2</v>
      </c>
      <c r="O175" s="21">
        <v>7.131626179842887E-2</v>
      </c>
      <c r="P175" s="21">
        <v>6.207531133038513E-2</v>
      </c>
      <c r="R175" s="110"/>
      <c r="S175" s="111"/>
      <c r="U175" s="19">
        <v>321377</v>
      </c>
      <c r="V175" s="19">
        <v>323262</v>
      </c>
      <c r="X175" s="19">
        <v>130631.92005207199</v>
      </c>
      <c r="Y175" s="19">
        <v>130551.94034234517</v>
      </c>
      <c r="Z175" s="19">
        <v>140579.4847193794</v>
      </c>
      <c r="AA175" s="19">
        <v>368966.86096290936</v>
      </c>
    </row>
    <row r="176" spans="1:27" ht="25.5" customHeight="1" x14ac:dyDescent="0.2">
      <c r="A176" s="22" t="s">
        <v>355</v>
      </c>
      <c r="B176" s="22" t="s">
        <v>356</v>
      </c>
      <c r="C176" s="54"/>
      <c r="D176" s="24">
        <v>917359</v>
      </c>
      <c r="E176" s="25">
        <v>0</v>
      </c>
      <c r="F176" s="25">
        <v>917359</v>
      </c>
      <c r="G176" s="26">
        <v>2.8989285500555573E-2</v>
      </c>
      <c r="H176" s="23"/>
      <c r="I176" s="26">
        <v>3.823033635737505E-2</v>
      </c>
      <c r="J176" s="24">
        <v>992225</v>
      </c>
      <c r="K176" s="26">
        <v>8.1610361919379537E-2</v>
      </c>
      <c r="L176" s="26">
        <v>7.1312700067613255E-2</v>
      </c>
      <c r="M176" s="24">
        <v>992225</v>
      </c>
      <c r="N176" s="26">
        <v>8.1610361919379537E-2</v>
      </c>
      <c r="O176" s="26">
        <v>7.1312700067613255E-2</v>
      </c>
      <c r="P176" s="26">
        <v>3.2931095561003376E-2</v>
      </c>
      <c r="Q176" s="23"/>
      <c r="R176" s="109"/>
      <c r="S176" s="112"/>
      <c r="T176" s="23"/>
      <c r="U176" s="24">
        <v>2286701</v>
      </c>
      <c r="V176" s="24">
        <v>2308681</v>
      </c>
      <c r="W176" s="23"/>
      <c r="X176" s="24">
        <v>891514.62792321248</v>
      </c>
      <c r="Y176" s="24">
        <v>892072.59421311528</v>
      </c>
      <c r="Z176" s="24">
        <v>960591.66411396</v>
      </c>
      <c r="AA176" s="24">
        <f>SUM(AA169:AA175)</f>
        <v>2521182.1745026372</v>
      </c>
    </row>
    <row r="177" spans="1:27" x14ac:dyDescent="0.2">
      <c r="A177" s="18" t="s">
        <v>357</v>
      </c>
      <c r="B177" s="18" t="s">
        <v>358</v>
      </c>
      <c r="D177" s="19">
        <v>102886</v>
      </c>
      <c r="E177" s="20">
        <v>0</v>
      </c>
      <c r="F177" s="20">
        <v>102886</v>
      </c>
      <c r="G177" s="21">
        <v>7.9837267700992642E-2</v>
      </c>
      <c r="I177" s="21">
        <v>9.4331639306723725E-2</v>
      </c>
      <c r="J177" s="19">
        <v>111303</v>
      </c>
      <c r="K177" s="21">
        <v>8.1808992477110598E-2</v>
      </c>
      <c r="L177" s="21">
        <v>7.1317345152243972E-2</v>
      </c>
      <c r="M177" s="19">
        <v>111303</v>
      </c>
      <c r="N177" s="21">
        <v>8.1808992477110598E-2</v>
      </c>
      <c r="O177" s="21">
        <v>7.1317345152243972E-2</v>
      </c>
      <c r="P177" s="21">
        <v>8.8750772019033253E-2</v>
      </c>
      <c r="R177" s="110"/>
      <c r="S177" s="111"/>
      <c r="U177" s="19">
        <v>251494</v>
      </c>
      <c r="V177" s="19">
        <v>253957</v>
      </c>
      <c r="X177" s="19">
        <v>95279.171294992921</v>
      </c>
      <c r="Y177" s="19">
        <v>94937.934338325489</v>
      </c>
      <c r="Z177" s="19">
        <v>102230.00787737143</v>
      </c>
      <c r="AA177" s="19">
        <v>268314.29335526272</v>
      </c>
    </row>
    <row r="178" spans="1:27" x14ac:dyDescent="0.2">
      <c r="A178" s="18" t="s">
        <v>359</v>
      </c>
      <c r="B178" s="18" t="s">
        <v>360</v>
      </c>
      <c r="D178" s="19">
        <v>152833</v>
      </c>
      <c r="E178" s="20">
        <v>0</v>
      </c>
      <c r="F178" s="20">
        <v>152833</v>
      </c>
      <c r="G178" s="21">
        <v>9.7832776459047199E-2</v>
      </c>
      <c r="I178" s="21">
        <v>0.11195959050160864</v>
      </c>
      <c r="J178" s="19">
        <v>165303</v>
      </c>
      <c r="K178" s="21">
        <v>8.1592326264615656E-2</v>
      </c>
      <c r="L178" s="21">
        <v>7.1314834571618801E-2</v>
      </c>
      <c r="M178" s="19">
        <v>165303</v>
      </c>
      <c r="N178" s="21">
        <v>8.1592326264615656E-2</v>
      </c>
      <c r="O178" s="21">
        <v>7.1314834571618801E-2</v>
      </c>
      <c r="P178" s="21">
        <v>0.10628623173767915</v>
      </c>
      <c r="R178" s="110"/>
      <c r="S178" s="111"/>
      <c r="U178" s="19">
        <v>364165</v>
      </c>
      <c r="V178" s="19">
        <v>367659</v>
      </c>
      <c r="X178" s="19">
        <v>139213.36953788897</v>
      </c>
      <c r="Y178" s="19">
        <v>138763.29756479006</v>
      </c>
      <c r="Z178" s="19">
        <v>149421.54684538854</v>
      </c>
      <c r="AA178" s="19">
        <v>392173.85957714514</v>
      </c>
    </row>
    <row r="179" spans="1:27" x14ac:dyDescent="0.2">
      <c r="A179" s="18" t="s">
        <v>361</v>
      </c>
      <c r="B179" s="18" t="s">
        <v>362</v>
      </c>
      <c r="D179" s="19">
        <v>143698</v>
      </c>
      <c r="E179" s="20">
        <v>0</v>
      </c>
      <c r="F179" s="20">
        <v>143698</v>
      </c>
      <c r="G179" s="21">
        <v>3.9132597598962482E-2</v>
      </c>
      <c r="I179" s="21">
        <v>5.0206167994308437E-2</v>
      </c>
      <c r="J179" s="19">
        <v>155608</v>
      </c>
      <c r="K179" s="21">
        <v>8.2882155631950338E-2</v>
      </c>
      <c r="L179" s="21">
        <v>7.1314743642901135E-2</v>
      </c>
      <c r="M179" s="19">
        <v>155608</v>
      </c>
      <c r="N179" s="21">
        <v>8.2882155631950338E-2</v>
      </c>
      <c r="O179" s="21">
        <v>7.1314743642901135E-2</v>
      </c>
      <c r="P179" s="21">
        <v>4.4847794336517088E-2</v>
      </c>
      <c r="R179" s="110"/>
      <c r="S179" s="111"/>
      <c r="U179" s="19">
        <v>311805</v>
      </c>
      <c r="V179" s="19">
        <v>315172</v>
      </c>
      <c r="X179" s="19">
        <v>138286.49041713352</v>
      </c>
      <c r="Y179" s="19">
        <v>138305.7622085257</v>
      </c>
      <c r="Z179" s="19">
        <v>148928.86872466604</v>
      </c>
      <c r="AA179" s="19">
        <v>390880.76976371364</v>
      </c>
    </row>
    <row r="180" spans="1:27" x14ac:dyDescent="0.2">
      <c r="A180" s="18" t="s">
        <v>363</v>
      </c>
      <c r="B180" s="18" t="s">
        <v>364</v>
      </c>
      <c r="D180" s="19">
        <v>204597</v>
      </c>
      <c r="E180" s="20">
        <v>0</v>
      </c>
      <c r="F180" s="20">
        <v>204597</v>
      </c>
      <c r="G180" s="21">
        <v>4.9646840908297518E-2</v>
      </c>
      <c r="I180" s="21">
        <v>5.5921738155391587E-2</v>
      </c>
      <c r="J180" s="19">
        <v>220128</v>
      </c>
      <c r="K180" s="21">
        <v>7.5910203961934819E-2</v>
      </c>
      <c r="L180" s="21">
        <v>7.1314212108220421E-2</v>
      </c>
      <c r="M180" s="19">
        <v>220128</v>
      </c>
      <c r="N180" s="21">
        <v>7.5910203961934819E-2</v>
      </c>
      <c r="O180" s="21">
        <v>7.1314212108220421E-2</v>
      </c>
      <c r="P180" s="21">
        <v>5.0533681227211691E-2</v>
      </c>
      <c r="R180" s="110"/>
      <c r="S180" s="111"/>
      <c r="U180" s="19">
        <v>423983</v>
      </c>
      <c r="V180" s="19">
        <v>425801</v>
      </c>
      <c r="X180" s="19">
        <v>194919.84544340151</v>
      </c>
      <c r="Y180" s="19">
        <v>194592.7657285849</v>
      </c>
      <c r="Z180" s="19">
        <v>209539.21224386737</v>
      </c>
      <c r="AA180" s="19">
        <v>549959.51610286906</v>
      </c>
    </row>
    <row r="181" spans="1:27" x14ac:dyDescent="0.2">
      <c r="A181" s="18" t="s">
        <v>365</v>
      </c>
      <c r="B181" s="18" t="s">
        <v>366</v>
      </c>
      <c r="D181" s="19">
        <v>156563</v>
      </c>
      <c r="E181" s="20">
        <v>0</v>
      </c>
      <c r="F181" s="20">
        <v>156563</v>
      </c>
      <c r="G181" s="21">
        <v>6.0647794492593832E-2</v>
      </c>
      <c r="I181" s="21">
        <v>7.142030809718003E-2</v>
      </c>
      <c r="J181" s="19">
        <v>169299</v>
      </c>
      <c r="K181" s="21">
        <v>8.1347444798579582E-2</v>
      </c>
      <c r="L181" s="21">
        <v>7.1311270653050318E-2</v>
      </c>
      <c r="M181" s="19">
        <v>169299</v>
      </c>
      <c r="N181" s="21">
        <v>8.1347444798579582E-2</v>
      </c>
      <c r="O181" s="21">
        <v>7.1311270653050318E-2</v>
      </c>
      <c r="P181" s="21">
        <v>6.5950239806061184E-2</v>
      </c>
      <c r="R181" s="110"/>
      <c r="S181" s="111"/>
      <c r="U181" s="19">
        <v>345634</v>
      </c>
      <c r="V181" s="19">
        <v>348872</v>
      </c>
      <c r="X181" s="19">
        <v>147610.73450862037</v>
      </c>
      <c r="Y181" s="19">
        <v>147495.52534311256</v>
      </c>
      <c r="Z181" s="19">
        <v>158824.48699556765</v>
      </c>
      <c r="AA181" s="19">
        <v>416852.94641516538</v>
      </c>
    </row>
    <row r="182" spans="1:27" x14ac:dyDescent="0.2">
      <c r="A182" s="18" t="s">
        <v>367</v>
      </c>
      <c r="B182" s="18" t="s">
        <v>368</v>
      </c>
      <c r="D182" s="19">
        <v>167880</v>
      </c>
      <c r="E182" s="20">
        <v>0</v>
      </c>
      <c r="F182" s="20">
        <v>167880</v>
      </c>
      <c r="G182" s="21">
        <v>9.5110309439396357E-2</v>
      </c>
      <c r="I182" s="21">
        <v>0.10331542655454773</v>
      </c>
      <c r="J182" s="19">
        <v>181098</v>
      </c>
      <c r="K182" s="21">
        <v>7.8734810578984904E-2</v>
      </c>
      <c r="L182" s="21">
        <v>7.1314753474826409E-2</v>
      </c>
      <c r="M182" s="19">
        <v>181098</v>
      </c>
      <c r="N182" s="21">
        <v>7.8734810578984904E-2</v>
      </c>
      <c r="O182" s="21">
        <v>7.1314753474826409E-2</v>
      </c>
      <c r="P182" s="21">
        <v>9.7686088317604725E-2</v>
      </c>
      <c r="R182" s="110"/>
      <c r="S182" s="111"/>
      <c r="U182" s="19">
        <v>343180</v>
      </c>
      <c r="V182" s="19">
        <v>345557</v>
      </c>
      <c r="X182" s="19">
        <v>153299.62520939132</v>
      </c>
      <c r="Y182" s="19">
        <v>153213.44500298734</v>
      </c>
      <c r="Z182" s="19">
        <v>164981.59348777414</v>
      </c>
      <c r="AA182" s="19">
        <v>433012.97331794293</v>
      </c>
    </row>
    <row r="183" spans="1:27" ht="25.5" customHeight="1" x14ac:dyDescent="0.2">
      <c r="A183" s="22" t="s">
        <v>369</v>
      </c>
      <c r="B183" s="22" t="s">
        <v>370</v>
      </c>
      <c r="C183" s="54"/>
      <c r="D183" s="24">
        <v>928457</v>
      </c>
      <c r="E183" s="25">
        <v>0</v>
      </c>
      <c r="F183" s="25">
        <v>928457</v>
      </c>
      <c r="G183" s="26">
        <v>6.8900676023002427E-2</v>
      </c>
      <c r="H183" s="23"/>
      <c r="I183" s="26">
        <v>7.9295653313824266E-2</v>
      </c>
      <c r="J183" s="24">
        <v>1002739</v>
      </c>
      <c r="K183" s="26">
        <v>8.0005859183570172E-2</v>
      </c>
      <c r="L183" s="26">
        <v>7.12078843449786E-2</v>
      </c>
      <c r="M183" s="24">
        <v>1002739</v>
      </c>
      <c r="N183" s="26">
        <v>8.0005859183570172E-2</v>
      </c>
      <c r="O183" s="26">
        <v>7.12078843449786E-2</v>
      </c>
      <c r="P183" s="26">
        <v>7.3681752877760243E-2</v>
      </c>
      <c r="Q183" s="23"/>
      <c r="R183" s="109"/>
      <c r="S183" s="112"/>
      <c r="T183" s="23"/>
      <c r="U183" s="24">
        <v>2040261</v>
      </c>
      <c r="V183" s="24">
        <v>2057018</v>
      </c>
      <c r="W183" s="23"/>
      <c r="X183" s="24">
        <v>868609.23641142854</v>
      </c>
      <c r="Y183" s="24">
        <v>867308.73018632596</v>
      </c>
      <c r="Z183" s="24">
        <v>933925.71617463522</v>
      </c>
      <c r="AA183" s="24">
        <f>SUM(AA177:AA182)</f>
        <v>2451194.3585320991</v>
      </c>
    </row>
    <row r="184" spans="1:27" x14ac:dyDescent="0.2">
      <c r="A184" s="18" t="s">
        <v>371</v>
      </c>
      <c r="B184" s="18" t="s">
        <v>372</v>
      </c>
      <c r="D184" s="19">
        <v>176600</v>
      </c>
      <c r="E184" s="20">
        <v>0</v>
      </c>
      <c r="F184" s="20">
        <v>176600</v>
      </c>
      <c r="G184" s="21">
        <v>-1.7328169953377826E-3</v>
      </c>
      <c r="I184" s="21">
        <v>5.6601001418370434E-3</v>
      </c>
      <c r="J184" s="19">
        <v>190466</v>
      </c>
      <c r="K184" s="21">
        <v>7.8516421291053184E-2</v>
      </c>
      <c r="L184" s="21">
        <v>7.1312072761245293E-2</v>
      </c>
      <c r="M184" s="19">
        <v>190466</v>
      </c>
      <c r="N184" s="21">
        <v>7.8516421291053184E-2</v>
      </c>
      <c r="O184" s="21">
        <v>7.1312072761245293E-2</v>
      </c>
      <c r="P184" s="21">
        <v>5.2651552311688832E-4</v>
      </c>
      <c r="R184" s="110"/>
      <c r="S184" s="111"/>
      <c r="U184" s="19">
        <v>425218</v>
      </c>
      <c r="V184" s="19">
        <v>428077</v>
      </c>
      <c r="X184" s="19">
        <v>176906.54667065744</v>
      </c>
      <c r="Y184" s="19">
        <v>176786.96595260929</v>
      </c>
      <c r="Z184" s="19">
        <v>190365.76946730536</v>
      </c>
      <c r="AA184" s="19">
        <v>499636.63286537753</v>
      </c>
    </row>
    <row r="185" spans="1:27" x14ac:dyDescent="0.2">
      <c r="A185" s="18" t="s">
        <v>373</v>
      </c>
      <c r="B185" s="18" t="s">
        <v>374</v>
      </c>
      <c r="D185" s="19">
        <v>67610</v>
      </c>
      <c r="E185" s="20">
        <v>0</v>
      </c>
      <c r="F185" s="20">
        <v>67610</v>
      </c>
      <c r="G185" s="21">
        <v>1.7016831646526676E-2</v>
      </c>
      <c r="I185" s="21">
        <v>2.6107660862865645E-2</v>
      </c>
      <c r="J185" s="19">
        <v>73067</v>
      </c>
      <c r="K185" s="21">
        <v>8.071291229108124E-2</v>
      </c>
      <c r="L185" s="21">
        <v>7.1312106671491904E-2</v>
      </c>
      <c r="M185" s="19">
        <v>73067</v>
      </c>
      <c r="N185" s="21">
        <v>8.071291229108124E-2</v>
      </c>
      <c r="O185" s="21">
        <v>7.1312106671491904E-2</v>
      </c>
      <c r="P185" s="21">
        <v>2.0869730067240688E-2</v>
      </c>
      <c r="R185" s="110"/>
      <c r="S185" s="111"/>
      <c r="U185" s="19">
        <v>218865</v>
      </c>
      <c r="V185" s="19">
        <v>220785</v>
      </c>
      <c r="X185" s="19">
        <v>66478.742431962484</v>
      </c>
      <c r="Y185" s="19">
        <v>66467.95750057837</v>
      </c>
      <c r="Z185" s="19">
        <v>71573.284864844958</v>
      </c>
      <c r="AA185" s="19">
        <v>187852.23390241584</v>
      </c>
    </row>
    <row r="186" spans="1:27" x14ac:dyDescent="0.2">
      <c r="A186" s="18" t="s">
        <v>375</v>
      </c>
      <c r="B186" s="18" t="s">
        <v>376</v>
      </c>
      <c r="D186" s="19">
        <v>81346</v>
      </c>
      <c r="E186" s="20">
        <v>0</v>
      </c>
      <c r="F186" s="20">
        <v>81346</v>
      </c>
      <c r="G186" s="21">
        <v>-4.2036684935733315E-2</v>
      </c>
      <c r="I186" s="21">
        <v>-3.6146289082848115E-2</v>
      </c>
      <c r="J186" s="19">
        <v>87562</v>
      </c>
      <c r="K186" s="21">
        <v>7.6414328915988428E-2</v>
      </c>
      <c r="L186" s="21">
        <v>7.1319064471163207E-2</v>
      </c>
      <c r="M186" s="19">
        <v>87562</v>
      </c>
      <c r="N186" s="21">
        <v>7.6414328915988428E-2</v>
      </c>
      <c r="O186" s="21">
        <v>7.1319064471163207E-2</v>
      </c>
      <c r="P186" s="21">
        <v>-4.1060206686372669E-2</v>
      </c>
      <c r="R186" s="110"/>
      <c r="S186" s="111"/>
      <c r="U186" s="19">
        <v>230765</v>
      </c>
      <c r="V186" s="19">
        <v>231862</v>
      </c>
      <c r="X186" s="19">
        <v>84915.56902107755</v>
      </c>
      <c r="Y186" s="19">
        <v>84798.02073630823</v>
      </c>
      <c r="Z186" s="19">
        <v>91311.259174497827</v>
      </c>
      <c r="AA186" s="19">
        <v>239656.79441376353</v>
      </c>
    </row>
    <row r="187" spans="1:27" x14ac:dyDescent="0.2">
      <c r="A187" s="18" t="s">
        <v>377</v>
      </c>
      <c r="B187" s="18" t="s">
        <v>378</v>
      </c>
      <c r="D187" s="19">
        <v>68352</v>
      </c>
      <c r="E187" s="20">
        <v>0</v>
      </c>
      <c r="F187" s="20">
        <v>68352</v>
      </c>
      <c r="G187" s="21">
        <v>-1.4381825812110227E-2</v>
      </c>
      <c r="I187" s="21">
        <v>-6.9812937710086453E-3</v>
      </c>
      <c r="J187" s="19">
        <v>73666</v>
      </c>
      <c r="K187" s="21">
        <v>7.7744616104868935E-2</v>
      </c>
      <c r="L187" s="21">
        <v>7.1313960764780138E-2</v>
      </c>
      <c r="M187" s="19">
        <v>73666</v>
      </c>
      <c r="N187" s="21">
        <v>7.7744616104868935E-2</v>
      </c>
      <c r="O187" s="21">
        <v>7.1313960764780138E-2</v>
      </c>
      <c r="P187" s="21">
        <v>-1.2048606881413737E-2</v>
      </c>
      <c r="R187" s="110"/>
      <c r="S187" s="111"/>
      <c r="U187" s="19">
        <v>224239</v>
      </c>
      <c r="V187" s="19">
        <v>225585</v>
      </c>
      <c r="X187" s="19">
        <v>69349.370567683916</v>
      </c>
      <c r="Y187" s="19">
        <v>69245.713500458878</v>
      </c>
      <c r="Z187" s="19">
        <v>74564.397108105186</v>
      </c>
      <c r="AA187" s="19">
        <v>195702.7484877159</v>
      </c>
    </row>
    <row r="188" spans="1:27" x14ac:dyDescent="0.2">
      <c r="A188" s="18" t="s">
        <v>379</v>
      </c>
      <c r="B188" s="18" t="s">
        <v>380</v>
      </c>
      <c r="D188" s="19">
        <v>74816</v>
      </c>
      <c r="E188" s="20">
        <v>0</v>
      </c>
      <c r="F188" s="20">
        <v>74816</v>
      </c>
      <c r="G188" s="21">
        <v>9.211348182892376E-3</v>
      </c>
      <c r="I188" s="21">
        <v>1.8375966206382932E-2</v>
      </c>
      <c r="J188" s="19">
        <v>80801</v>
      </c>
      <c r="K188" s="21">
        <v>7.999625748502992E-2</v>
      </c>
      <c r="L188" s="21">
        <v>7.1308787375755411E-2</v>
      </c>
      <c r="M188" s="19">
        <v>80801</v>
      </c>
      <c r="N188" s="21">
        <v>7.999625748502992E-2</v>
      </c>
      <c r="O188" s="21">
        <v>7.1308787375755411E-2</v>
      </c>
      <c r="P188" s="21">
        <v>1.3174363909070452E-2</v>
      </c>
      <c r="R188" s="110"/>
      <c r="S188" s="111"/>
      <c r="U188" s="19">
        <v>203704</v>
      </c>
      <c r="V188" s="19">
        <v>205355</v>
      </c>
      <c r="X188" s="19">
        <v>74133.133891833349</v>
      </c>
      <c r="Y188" s="19">
        <v>74061.742725917691</v>
      </c>
      <c r="Z188" s="19">
        <v>79750.339998981319</v>
      </c>
      <c r="AA188" s="19">
        <v>209313.84596327599</v>
      </c>
    </row>
    <row r="189" spans="1:27" x14ac:dyDescent="0.2">
      <c r="A189" s="18" t="s">
        <v>381</v>
      </c>
      <c r="B189" s="18" t="s">
        <v>382</v>
      </c>
      <c r="D189" s="19">
        <v>147462</v>
      </c>
      <c r="E189" s="20">
        <v>0</v>
      </c>
      <c r="F189" s="20">
        <v>147462</v>
      </c>
      <c r="G189" s="21">
        <v>-3.0437005280438911E-2</v>
      </c>
      <c r="I189" s="21">
        <v>-2.5084642131211088E-2</v>
      </c>
      <c r="J189" s="19">
        <v>158582</v>
      </c>
      <c r="K189" s="21">
        <v>7.5409257978326538E-2</v>
      </c>
      <c r="L189" s="21">
        <v>7.1312893896756657E-2</v>
      </c>
      <c r="M189" s="19">
        <v>158582</v>
      </c>
      <c r="N189" s="21">
        <v>7.5409257978326538E-2</v>
      </c>
      <c r="O189" s="21">
        <v>7.1312893896756657E-2</v>
      </c>
      <c r="P189" s="21">
        <v>-3.0060540888523168E-2</v>
      </c>
      <c r="R189" s="110"/>
      <c r="S189" s="111"/>
      <c r="U189" s="19">
        <v>413010</v>
      </c>
      <c r="V189" s="19">
        <v>414589</v>
      </c>
      <c r="X189" s="19">
        <v>152091.20067814912</v>
      </c>
      <c r="Y189" s="19">
        <v>151834.5640836533</v>
      </c>
      <c r="Z189" s="19">
        <v>163496.80231101299</v>
      </c>
      <c r="AA189" s="19">
        <v>429115.96984856349</v>
      </c>
    </row>
    <row r="190" spans="1:27" ht="25.5" customHeight="1" x14ac:dyDescent="0.2">
      <c r="A190" s="22" t="s">
        <v>383</v>
      </c>
      <c r="B190" s="22" t="s">
        <v>384</v>
      </c>
      <c r="C190" s="54"/>
      <c r="D190" s="24">
        <v>616186</v>
      </c>
      <c r="E190" s="25">
        <v>0</v>
      </c>
      <c r="F190" s="25">
        <v>616186</v>
      </c>
      <c r="G190" s="26">
        <v>-1.2323892837001083E-2</v>
      </c>
      <c r="H190" s="23"/>
      <c r="I190" s="26">
        <v>-5.222165846935356E-3</v>
      </c>
      <c r="J190" s="24">
        <v>664144</v>
      </c>
      <c r="K190" s="26">
        <v>7.7830395367632477E-2</v>
      </c>
      <c r="L190" s="26">
        <v>7.1302746503925318E-2</v>
      </c>
      <c r="M190" s="24">
        <v>664144</v>
      </c>
      <c r="N190" s="26">
        <v>7.7830395367632477E-2</v>
      </c>
      <c r="O190" s="26">
        <v>7.1302746503925318E-2</v>
      </c>
      <c r="P190" s="26">
        <v>-1.0308815639865299E-2</v>
      </c>
      <c r="Q190" s="23"/>
      <c r="R190" s="109"/>
      <c r="S190" s="112"/>
      <c r="T190" s="23"/>
      <c r="U190" s="24">
        <v>1715799</v>
      </c>
      <c r="V190" s="24">
        <v>1726254</v>
      </c>
      <c r="W190" s="23"/>
      <c r="X190" s="24">
        <v>623874.56326136389</v>
      </c>
      <c r="Y190" s="24">
        <v>623194.96449952573</v>
      </c>
      <c r="Z190" s="24">
        <v>671061.85292474763</v>
      </c>
      <c r="AA190" s="24">
        <f>SUM(AA184:AA189)</f>
        <v>1761278.2254811123</v>
      </c>
    </row>
    <row r="191" spans="1:27" ht="25.5" customHeight="1" x14ac:dyDescent="0.2">
      <c r="A191" s="22" t="s">
        <v>385</v>
      </c>
      <c r="B191" s="22" t="s">
        <v>386</v>
      </c>
      <c r="C191" s="54"/>
      <c r="D191" s="24">
        <v>4129620</v>
      </c>
      <c r="E191" s="25">
        <v>0</v>
      </c>
      <c r="F191" s="25">
        <v>4129620</v>
      </c>
      <c r="G191" s="26">
        <v>2.5020500939986867E-2</v>
      </c>
      <c r="H191" s="23"/>
      <c r="I191" s="26">
        <v>3.2978188606218151E-2</v>
      </c>
      <c r="J191" s="24">
        <v>4453963</v>
      </c>
      <c r="K191" s="26">
        <v>7.8540640543197648E-2</v>
      </c>
      <c r="L191" s="26">
        <v>7.1404011417122826E-2</v>
      </c>
      <c r="M191" s="24">
        <v>4453963</v>
      </c>
      <c r="N191" s="26">
        <v>7.8540640543197648E-2</v>
      </c>
      <c r="O191" s="26">
        <v>7.1404011417122826E-2</v>
      </c>
      <c r="P191" s="26">
        <v>2.7793349936930278E-2</v>
      </c>
      <c r="Q191" s="23"/>
      <c r="R191" s="109"/>
      <c r="S191" s="112"/>
      <c r="T191" s="23"/>
      <c r="U191" s="24">
        <v>10201018</v>
      </c>
      <c r="V191" s="24">
        <v>10268967</v>
      </c>
      <c r="W191" s="23"/>
      <c r="X191" s="24">
        <v>4028816.9809413226</v>
      </c>
      <c r="Y191" s="24">
        <v>4024409.684228837</v>
      </c>
      <c r="Z191" s="24">
        <v>4333519.9632039983</v>
      </c>
      <c r="AA191" s="24">
        <f>AA190+AA183+AA176+AA168+AA162</f>
        <v>11373816.463584349</v>
      </c>
    </row>
    <row r="192" spans="1:27" x14ac:dyDescent="0.2">
      <c r="A192" s="18" t="s">
        <v>387</v>
      </c>
      <c r="B192" s="18" t="s">
        <v>388</v>
      </c>
      <c r="D192" s="19">
        <v>43043</v>
      </c>
      <c r="E192" s="20">
        <v>0</v>
      </c>
      <c r="F192" s="20">
        <v>43043</v>
      </c>
      <c r="G192" s="21">
        <v>-7.8504241579724576E-2</v>
      </c>
      <c r="I192" s="21">
        <v>-7.0714798454444727E-2</v>
      </c>
      <c r="J192" s="19">
        <v>46521</v>
      </c>
      <c r="K192" s="21">
        <v>8.0802918012220282E-2</v>
      </c>
      <c r="L192" s="21">
        <v>7.1321451125760937E-2</v>
      </c>
      <c r="M192" s="19">
        <v>46521</v>
      </c>
      <c r="N192" s="21">
        <v>8.0802918012220282E-2</v>
      </c>
      <c r="O192" s="21">
        <v>7.1321451125760937E-2</v>
      </c>
      <c r="P192" s="21">
        <v>-7.5450419252115708E-2</v>
      </c>
      <c r="R192" s="110"/>
      <c r="S192" s="111"/>
      <c r="U192" s="19">
        <v>138788</v>
      </c>
      <c r="V192" s="19">
        <v>140017</v>
      </c>
      <c r="X192" s="19">
        <v>46709.927426892144</v>
      </c>
      <c r="Y192" s="19">
        <v>46728.325607490558</v>
      </c>
      <c r="Z192" s="19">
        <v>50317.474550546387</v>
      </c>
      <c r="AA192" s="19">
        <v>132063.94000914175</v>
      </c>
    </row>
    <row r="193" spans="1:27" x14ac:dyDescent="0.2">
      <c r="A193" s="18" t="s">
        <v>389</v>
      </c>
      <c r="B193" s="18" t="s">
        <v>390</v>
      </c>
      <c r="D193" s="19">
        <v>77272</v>
      </c>
      <c r="E193" s="20">
        <v>0</v>
      </c>
      <c r="F193" s="20">
        <v>77272</v>
      </c>
      <c r="G193" s="21">
        <v>-3.7996201009526165E-2</v>
      </c>
      <c r="I193" s="21">
        <v>-2.9714887047902483E-2</v>
      </c>
      <c r="J193" s="19">
        <v>83465</v>
      </c>
      <c r="K193" s="21">
        <v>8.0145460192566409E-2</v>
      </c>
      <c r="L193" s="21">
        <v>7.1314584198009179E-2</v>
      </c>
      <c r="M193" s="19">
        <v>83465</v>
      </c>
      <c r="N193" s="21">
        <v>8.0145460192566409E-2</v>
      </c>
      <c r="O193" s="21">
        <v>7.1314584198009179E-2</v>
      </c>
      <c r="P193" s="21">
        <v>-3.4665630276415893E-2</v>
      </c>
      <c r="R193" s="110"/>
      <c r="S193" s="111"/>
      <c r="U193" s="19">
        <v>233047</v>
      </c>
      <c r="V193" s="19">
        <v>234968</v>
      </c>
      <c r="X193" s="19">
        <v>80324.007120438808</v>
      </c>
      <c r="Y193" s="19">
        <v>80294.909414756417</v>
      </c>
      <c r="Z193" s="19">
        <v>86462.269051810043</v>
      </c>
      <c r="AA193" s="19">
        <v>226930.06783641377</v>
      </c>
    </row>
    <row r="194" spans="1:27" x14ac:dyDescent="0.2">
      <c r="A194" s="18" t="s">
        <v>391</v>
      </c>
      <c r="B194" s="18" t="s">
        <v>392</v>
      </c>
      <c r="D194" s="19">
        <v>103861</v>
      </c>
      <c r="E194" s="20">
        <v>0</v>
      </c>
      <c r="F194" s="20">
        <v>103861</v>
      </c>
      <c r="G194" s="21">
        <v>-6.0357634679789385E-2</v>
      </c>
      <c r="I194" s="21">
        <v>-5.0780393415142511E-2</v>
      </c>
      <c r="J194" s="19">
        <v>112220</v>
      </c>
      <c r="K194" s="21">
        <v>8.0482568047679059E-2</v>
      </c>
      <c r="L194" s="21">
        <v>7.1312104166722623E-2</v>
      </c>
      <c r="M194" s="19">
        <v>112220</v>
      </c>
      <c r="N194" s="21">
        <v>8.0482568047679059E-2</v>
      </c>
      <c r="O194" s="21">
        <v>7.1312104166722623E-2</v>
      </c>
      <c r="P194" s="21">
        <v>-5.5625839038839775E-2</v>
      </c>
      <c r="R194" s="110"/>
      <c r="S194" s="111"/>
      <c r="U194" s="19">
        <v>279205</v>
      </c>
      <c r="V194" s="19">
        <v>281595</v>
      </c>
      <c r="X194" s="19">
        <v>110532.47898694556</v>
      </c>
      <c r="Y194" s="19">
        <v>110353.86601979301</v>
      </c>
      <c r="Z194" s="19">
        <v>118830.01953990918</v>
      </c>
      <c r="AA194" s="19">
        <v>311882.91367920605</v>
      </c>
    </row>
    <row r="195" spans="1:27" x14ac:dyDescent="0.2">
      <c r="A195" s="18" t="s">
        <v>393</v>
      </c>
      <c r="B195" s="18" t="s">
        <v>394</v>
      </c>
      <c r="D195" s="19">
        <v>107237</v>
      </c>
      <c r="E195" s="20">
        <v>0</v>
      </c>
      <c r="F195" s="20">
        <v>107237</v>
      </c>
      <c r="G195" s="21">
        <v>-3.3224041724052467E-2</v>
      </c>
      <c r="I195" s="21">
        <v>-2.3342889438227044E-2</v>
      </c>
      <c r="J195" s="19">
        <v>115794</v>
      </c>
      <c r="K195" s="21">
        <v>7.9795219933418426E-2</v>
      </c>
      <c r="L195" s="21">
        <v>7.1313475417145389E-2</v>
      </c>
      <c r="M195" s="19">
        <v>115794</v>
      </c>
      <c r="N195" s="21">
        <v>7.9795219933418426E-2</v>
      </c>
      <c r="O195" s="21">
        <v>7.1313475417145389E-2</v>
      </c>
      <c r="P195" s="21">
        <v>-2.832715054320778E-2</v>
      </c>
      <c r="R195" s="110"/>
      <c r="S195" s="111"/>
      <c r="U195" s="19">
        <v>309787</v>
      </c>
      <c r="V195" s="19">
        <v>312239</v>
      </c>
      <c r="X195" s="19">
        <v>110922.28668081056</v>
      </c>
      <c r="Y195" s="19">
        <v>110669.35339806892</v>
      </c>
      <c r="Z195" s="19">
        <v>119169.73914083729</v>
      </c>
      <c r="AA195" s="19">
        <v>312774.5464449132</v>
      </c>
    </row>
    <row r="196" spans="1:27" x14ac:dyDescent="0.2">
      <c r="A196" s="18" t="s">
        <v>395</v>
      </c>
      <c r="B196" s="18" t="s">
        <v>396</v>
      </c>
      <c r="D196" s="19">
        <v>78432</v>
      </c>
      <c r="E196" s="20">
        <v>0</v>
      </c>
      <c r="F196" s="20">
        <v>78432</v>
      </c>
      <c r="G196" s="21">
        <v>-5.0276447310464323E-2</v>
      </c>
      <c r="I196" s="21">
        <v>-4.4673525714196249E-2</v>
      </c>
      <c r="J196" s="19">
        <v>84475</v>
      </c>
      <c r="K196" s="21">
        <v>7.7047633618930966E-2</v>
      </c>
      <c r="L196" s="21">
        <v>7.1309789097005361E-2</v>
      </c>
      <c r="M196" s="19">
        <v>84475</v>
      </c>
      <c r="N196" s="21">
        <v>7.7047633618930966E-2</v>
      </c>
      <c r="O196" s="21">
        <v>7.1309789097005361E-2</v>
      </c>
      <c r="P196" s="21">
        <v>-4.9552198726184216E-2</v>
      </c>
      <c r="R196" s="110"/>
      <c r="S196" s="111"/>
      <c r="U196" s="19">
        <v>210935</v>
      </c>
      <c r="V196" s="19">
        <v>212065</v>
      </c>
      <c r="X196" s="19">
        <v>82584.031719427512</v>
      </c>
      <c r="Y196" s="19">
        <v>82539.401213665958</v>
      </c>
      <c r="Z196" s="19">
        <v>88879.157684182472</v>
      </c>
      <c r="AA196" s="19">
        <v>233273.46718635075</v>
      </c>
    </row>
    <row r="197" spans="1:27" x14ac:dyDescent="0.2">
      <c r="A197" s="18" t="s">
        <v>397</v>
      </c>
      <c r="B197" s="18" t="s">
        <v>398</v>
      </c>
      <c r="D197" s="19">
        <v>42849</v>
      </c>
      <c r="E197" s="20">
        <v>0</v>
      </c>
      <c r="F197" s="20">
        <v>42849</v>
      </c>
      <c r="G197" s="21">
        <v>-1.986428495015391E-2</v>
      </c>
      <c r="I197" s="21">
        <v>-9.8840002131106441E-3</v>
      </c>
      <c r="J197" s="19">
        <v>46329</v>
      </c>
      <c r="K197" s="21">
        <v>8.1215430931877108E-2</v>
      </c>
      <c r="L197" s="21">
        <v>7.1304615470405786E-2</v>
      </c>
      <c r="M197" s="19">
        <v>46329</v>
      </c>
      <c r="N197" s="21">
        <v>8.1215430931877108E-2</v>
      </c>
      <c r="O197" s="21">
        <v>7.1304615470405786E-2</v>
      </c>
      <c r="P197" s="21">
        <v>-1.4945093905534668E-2</v>
      </c>
      <c r="R197" s="110"/>
      <c r="S197" s="111"/>
      <c r="U197" s="19">
        <v>117803</v>
      </c>
      <c r="V197" s="19">
        <v>118893</v>
      </c>
      <c r="X197" s="19">
        <v>43717.415192671411</v>
      </c>
      <c r="Y197" s="19">
        <v>43677.107698828891</v>
      </c>
      <c r="Z197" s="19">
        <v>47031.896103827043</v>
      </c>
      <c r="AA197" s="19">
        <v>123440.56535135774</v>
      </c>
    </row>
    <row r="198" spans="1:27" x14ac:dyDescent="0.2">
      <c r="A198" s="18" t="s">
        <v>399</v>
      </c>
      <c r="B198" s="18" t="s">
        <v>400</v>
      </c>
      <c r="D198" s="19">
        <v>59112</v>
      </c>
      <c r="E198" s="20">
        <v>0</v>
      </c>
      <c r="F198" s="20">
        <v>59112</v>
      </c>
      <c r="G198" s="21">
        <v>-7.456589694778859E-2</v>
      </c>
      <c r="I198" s="21">
        <v>-6.6851544886596059E-2</v>
      </c>
      <c r="J198" s="19">
        <v>63880</v>
      </c>
      <c r="K198" s="21">
        <v>8.0660441196372945E-2</v>
      </c>
      <c r="L198" s="21">
        <v>7.1321038000070169E-2</v>
      </c>
      <c r="M198" s="19">
        <v>63880</v>
      </c>
      <c r="N198" s="21">
        <v>8.0660441196372945E-2</v>
      </c>
      <c r="O198" s="21">
        <v>7.1321038000070169E-2</v>
      </c>
      <c r="P198" s="21">
        <v>-7.1607210764799145E-2</v>
      </c>
      <c r="R198" s="110"/>
      <c r="S198" s="111"/>
      <c r="U198" s="19">
        <v>150797</v>
      </c>
      <c r="V198" s="19">
        <v>152111</v>
      </c>
      <c r="X198" s="19">
        <v>63874.888341633763</v>
      </c>
      <c r="Y198" s="19">
        <v>63899.069300830655</v>
      </c>
      <c r="Z198" s="19">
        <v>68807.083317206285</v>
      </c>
      <c r="AA198" s="19">
        <v>180592.02304120557</v>
      </c>
    </row>
    <row r="199" spans="1:27" x14ac:dyDescent="0.2">
      <c r="A199" s="18" t="s">
        <v>401</v>
      </c>
      <c r="B199" s="18" t="s">
        <v>402</v>
      </c>
      <c r="D199" s="19">
        <v>179461</v>
      </c>
      <c r="E199" s="20">
        <v>0</v>
      </c>
      <c r="F199" s="20">
        <v>179461</v>
      </c>
      <c r="G199" s="21">
        <v>-3.1355535363938314E-3</v>
      </c>
      <c r="I199" s="21">
        <v>5.9079990823678319E-3</v>
      </c>
      <c r="J199" s="19">
        <v>193532</v>
      </c>
      <c r="K199" s="21">
        <v>7.840700765068731E-2</v>
      </c>
      <c r="L199" s="21">
        <v>7.1314792765310608E-2</v>
      </c>
      <c r="M199" s="19">
        <v>193532</v>
      </c>
      <c r="N199" s="21">
        <v>7.840700765068731E-2</v>
      </c>
      <c r="O199" s="21">
        <v>7.1314792765310608E-2</v>
      </c>
      <c r="P199" s="21">
        <v>7.7568992553045391E-4</v>
      </c>
      <c r="R199" s="110"/>
      <c r="S199" s="111"/>
      <c r="U199" s="19">
        <v>507224</v>
      </c>
      <c r="V199" s="19">
        <v>510582</v>
      </c>
      <c r="X199" s="19">
        <v>180025.47952897809</v>
      </c>
      <c r="Y199" s="19">
        <v>179588.04440542482</v>
      </c>
      <c r="Z199" s="19">
        <v>193381.99553428506</v>
      </c>
      <c r="AA199" s="19">
        <v>507553.06153994205</v>
      </c>
    </row>
    <row r="200" spans="1:27" ht="25.5" customHeight="1" x14ac:dyDescent="0.2">
      <c r="A200" s="22" t="s">
        <v>403</v>
      </c>
      <c r="B200" s="22" t="s">
        <v>404</v>
      </c>
      <c r="C200" s="54"/>
      <c r="D200" s="24">
        <v>691267</v>
      </c>
      <c r="E200" s="25">
        <v>0</v>
      </c>
      <c r="F200" s="25">
        <v>691267</v>
      </c>
      <c r="G200" s="26">
        <v>-3.8157613639692722E-2</v>
      </c>
      <c r="H200" s="23"/>
      <c r="I200" s="26">
        <v>-2.9537055608316765E-2</v>
      </c>
      <c r="J200" s="24">
        <v>746216</v>
      </c>
      <c r="K200" s="26">
        <v>7.9490269317065598E-2</v>
      </c>
      <c r="L200" s="26">
        <v>7.13030756630606E-2</v>
      </c>
      <c r="M200" s="24">
        <v>746216</v>
      </c>
      <c r="N200" s="26">
        <v>7.9490269317065598E-2</v>
      </c>
      <c r="O200" s="26">
        <v>7.13030756630606E-2</v>
      </c>
      <c r="P200" s="26">
        <v>-3.4499078145944218E-2</v>
      </c>
      <c r="Q200" s="23"/>
      <c r="R200" s="109"/>
      <c r="S200" s="112"/>
      <c r="T200" s="23"/>
      <c r="U200" s="24">
        <v>1947585</v>
      </c>
      <c r="V200" s="24">
        <v>1962469</v>
      </c>
      <c r="W200" s="23"/>
      <c r="X200" s="24">
        <v>718690.51499779779</v>
      </c>
      <c r="Y200" s="24">
        <v>717750.07705885929</v>
      </c>
      <c r="Z200" s="24">
        <v>772879.63492260373</v>
      </c>
      <c r="AA200" s="24">
        <f>SUM(AA192:AA199)</f>
        <v>2028510.585088531</v>
      </c>
    </row>
    <row r="201" spans="1:27" x14ac:dyDescent="0.2">
      <c r="A201" s="18" t="s">
        <v>405</v>
      </c>
      <c r="B201" s="18" t="s">
        <v>406</v>
      </c>
      <c r="D201" s="19">
        <v>117440</v>
      </c>
      <c r="E201" s="20">
        <v>0</v>
      </c>
      <c r="F201" s="20">
        <v>117440</v>
      </c>
      <c r="G201" s="21">
        <v>7.0435955321719312E-2</v>
      </c>
      <c r="I201" s="21">
        <v>7.5573001565184539E-2</v>
      </c>
      <c r="J201" s="19">
        <v>126418</v>
      </c>
      <c r="K201" s="21">
        <v>7.64475476839237E-2</v>
      </c>
      <c r="L201" s="21">
        <v>7.1314360080236394E-2</v>
      </c>
      <c r="M201" s="19">
        <v>126418</v>
      </c>
      <c r="N201" s="21">
        <v>7.64475476839237E-2</v>
      </c>
      <c r="O201" s="21">
        <v>7.1314360080236394E-2</v>
      </c>
      <c r="P201" s="21">
        <v>7.0084817842946068E-2</v>
      </c>
      <c r="R201" s="110"/>
      <c r="S201" s="111"/>
      <c r="U201" s="19">
        <v>324854</v>
      </c>
      <c r="V201" s="19">
        <v>326410</v>
      </c>
      <c r="X201" s="19">
        <v>109712.30872444248</v>
      </c>
      <c r="Y201" s="19">
        <v>109711.4858100878</v>
      </c>
      <c r="Z201" s="19">
        <v>118138.29884516133</v>
      </c>
      <c r="AA201" s="19">
        <v>310067.41397159465</v>
      </c>
    </row>
    <row r="202" spans="1:27" x14ac:dyDescent="0.2">
      <c r="A202" s="18" t="s">
        <v>407</v>
      </c>
      <c r="B202" s="18" t="s">
        <v>408</v>
      </c>
      <c r="D202" s="19">
        <v>185277</v>
      </c>
      <c r="E202" s="20">
        <v>0</v>
      </c>
      <c r="F202" s="20">
        <v>185277</v>
      </c>
      <c r="G202" s="21">
        <v>-2.6360656402038773E-2</v>
      </c>
      <c r="I202" s="21">
        <v>-1.8989622734996603E-2</v>
      </c>
      <c r="J202" s="19">
        <v>200016</v>
      </c>
      <c r="K202" s="21">
        <v>7.9551158535598132E-2</v>
      </c>
      <c r="L202" s="21">
        <v>7.1312624078314846E-2</v>
      </c>
      <c r="M202" s="19">
        <v>200016</v>
      </c>
      <c r="N202" s="21">
        <v>7.9551158535598132E-2</v>
      </c>
      <c r="O202" s="21">
        <v>7.1312624078314846E-2</v>
      </c>
      <c r="P202" s="21">
        <v>-2.3996875852497213E-2</v>
      </c>
      <c r="R202" s="110"/>
      <c r="S202" s="111"/>
      <c r="U202" s="19">
        <v>531867</v>
      </c>
      <c r="V202" s="19">
        <v>535957</v>
      </c>
      <c r="X202" s="19">
        <v>190293.25511367715</v>
      </c>
      <c r="Y202" s="19">
        <v>190315.83022399322</v>
      </c>
      <c r="Z202" s="19">
        <v>204933.77024249331</v>
      </c>
      <c r="AA202" s="19">
        <v>537872.00929498929</v>
      </c>
    </row>
    <row r="203" spans="1:27" x14ac:dyDescent="0.2">
      <c r="A203" s="18" t="s">
        <v>409</v>
      </c>
      <c r="B203" s="18" t="s">
        <v>410</v>
      </c>
      <c r="D203" s="19">
        <v>50635</v>
      </c>
      <c r="E203" s="20">
        <v>0</v>
      </c>
      <c r="F203" s="20">
        <v>50635</v>
      </c>
      <c r="G203" s="21">
        <v>6.1466637699531201E-2</v>
      </c>
      <c r="I203" s="21">
        <v>6.7396869187873687E-2</v>
      </c>
      <c r="J203" s="19">
        <v>54507</v>
      </c>
      <c r="K203" s="21">
        <v>7.646884566011658E-2</v>
      </c>
      <c r="L203" s="21">
        <v>7.1306976582077297E-2</v>
      </c>
      <c r="M203" s="19">
        <v>54507</v>
      </c>
      <c r="N203" s="21">
        <v>7.646884566011658E-2</v>
      </c>
      <c r="O203" s="21">
        <v>7.1306976582077297E-2</v>
      </c>
      <c r="P203" s="21">
        <v>6.1943085770289619E-2</v>
      </c>
      <c r="R203" s="110"/>
      <c r="S203" s="111"/>
      <c r="U203" s="19">
        <v>136576</v>
      </c>
      <c r="V203" s="19">
        <v>137234</v>
      </c>
      <c r="X203" s="19">
        <v>47702.86526361201</v>
      </c>
      <c r="Y203" s="19">
        <v>47666.40754564196</v>
      </c>
      <c r="Z203" s="19">
        <v>51327.609483386652</v>
      </c>
      <c r="AA203" s="19">
        <v>134715.15413233358</v>
      </c>
    </row>
    <row r="204" spans="1:27" x14ac:dyDescent="0.2">
      <c r="A204" s="18" t="s">
        <v>411</v>
      </c>
      <c r="B204" s="18" t="s">
        <v>412</v>
      </c>
      <c r="D204" s="19">
        <v>68076</v>
      </c>
      <c r="E204" s="20">
        <v>0</v>
      </c>
      <c r="F204" s="20">
        <v>68076</v>
      </c>
      <c r="G204" s="21">
        <v>3.9721715437509575E-2</v>
      </c>
      <c r="I204" s="21">
        <v>4.8055461056624393E-2</v>
      </c>
      <c r="J204" s="19">
        <v>73412</v>
      </c>
      <c r="K204" s="21">
        <v>7.8382983724073041E-2</v>
      </c>
      <c r="L204" s="21">
        <v>7.1307431556516754E-2</v>
      </c>
      <c r="M204" s="19">
        <v>73412</v>
      </c>
      <c r="N204" s="21">
        <v>7.8382983724073041E-2</v>
      </c>
      <c r="O204" s="21">
        <v>7.1307431556516754E-2</v>
      </c>
      <c r="P204" s="21">
        <v>4.2700943923754009E-2</v>
      </c>
      <c r="R204" s="110"/>
      <c r="S204" s="111"/>
      <c r="U204" s="19">
        <v>187933</v>
      </c>
      <c r="V204" s="19">
        <v>189174</v>
      </c>
      <c r="X204" s="19">
        <v>65475.212250764591</v>
      </c>
      <c r="Y204" s="19">
        <v>65383.576523201016</v>
      </c>
      <c r="Z204" s="19">
        <v>70405.61383184875</v>
      </c>
      <c r="AA204" s="19">
        <v>184787.54835073711</v>
      </c>
    </row>
    <row r="205" spans="1:27" x14ac:dyDescent="0.2">
      <c r="A205" s="18" t="s">
        <v>413</v>
      </c>
      <c r="B205" s="18" t="s">
        <v>414</v>
      </c>
      <c r="D205" s="19">
        <v>79752</v>
      </c>
      <c r="E205" s="20">
        <v>0</v>
      </c>
      <c r="F205" s="20">
        <v>79752</v>
      </c>
      <c r="G205" s="21">
        <v>4.3213356855588581E-2</v>
      </c>
      <c r="I205" s="21">
        <v>4.9903010094868971E-2</v>
      </c>
      <c r="J205" s="19">
        <v>86130</v>
      </c>
      <c r="K205" s="21">
        <v>7.9972916039723119E-2</v>
      </c>
      <c r="L205" s="21">
        <v>7.1308393038081341E-2</v>
      </c>
      <c r="M205" s="19">
        <v>86130</v>
      </c>
      <c r="N205" s="21">
        <v>7.9972916039723119E-2</v>
      </c>
      <c r="O205" s="21">
        <v>7.1308393038081341E-2</v>
      </c>
      <c r="P205" s="21">
        <v>4.4539991288187197E-2</v>
      </c>
      <c r="R205" s="110"/>
      <c r="S205" s="111"/>
      <c r="U205" s="19">
        <v>203103</v>
      </c>
      <c r="V205" s="19">
        <v>204746</v>
      </c>
      <c r="X205" s="19">
        <v>76448.407677970346</v>
      </c>
      <c r="Y205" s="19">
        <v>76575.66182676304</v>
      </c>
      <c r="Z205" s="19">
        <v>82457.350334456321</v>
      </c>
      <c r="AA205" s="19">
        <v>216418.70274994109</v>
      </c>
    </row>
    <row r="206" spans="1:27" x14ac:dyDescent="0.2">
      <c r="A206" s="18" t="s">
        <v>415</v>
      </c>
      <c r="B206" s="18" t="s">
        <v>416</v>
      </c>
      <c r="D206" s="19">
        <v>65288</v>
      </c>
      <c r="E206" s="20">
        <v>0</v>
      </c>
      <c r="F206" s="20">
        <v>65288</v>
      </c>
      <c r="G206" s="21">
        <v>-4.3369341020007446E-2</v>
      </c>
      <c r="I206" s="21">
        <v>-3.7431588683210171E-2</v>
      </c>
      <c r="J206" s="19">
        <v>70430</v>
      </c>
      <c r="K206" s="21">
        <v>7.8758730547727085E-2</v>
      </c>
      <c r="L206" s="21">
        <v>7.131450990704713E-2</v>
      </c>
      <c r="M206" s="19">
        <v>70430</v>
      </c>
      <c r="N206" s="21">
        <v>7.8758730547727085E-2</v>
      </c>
      <c r="O206" s="21">
        <v>7.131450990704713E-2</v>
      </c>
      <c r="P206" s="21">
        <v>-4.2343024937008034E-2</v>
      </c>
      <c r="R206" s="110"/>
      <c r="S206" s="111"/>
      <c r="U206" s="19">
        <v>193872</v>
      </c>
      <c r="V206" s="19">
        <v>195219</v>
      </c>
      <c r="X206" s="19">
        <v>68247.864927947565</v>
      </c>
      <c r="Y206" s="19">
        <v>68298.174531634984</v>
      </c>
      <c r="Z206" s="19">
        <v>73544.078760943929</v>
      </c>
      <c r="AA206" s="19">
        <v>193024.80683437694</v>
      </c>
    </row>
    <row r="207" spans="1:27" x14ac:dyDescent="0.2">
      <c r="A207" s="18" t="s">
        <v>417</v>
      </c>
      <c r="B207" s="18" t="s">
        <v>418</v>
      </c>
      <c r="D207" s="19">
        <v>61765</v>
      </c>
      <c r="E207" s="20">
        <v>0</v>
      </c>
      <c r="F207" s="20">
        <v>61765</v>
      </c>
      <c r="G207" s="21">
        <v>5.4353953398436072E-2</v>
      </c>
      <c r="I207" s="21">
        <v>6.2417936349909331E-2</v>
      </c>
      <c r="J207" s="19">
        <v>66694</v>
      </c>
      <c r="K207" s="21">
        <v>7.9802477131061256E-2</v>
      </c>
      <c r="L207" s="21">
        <v>7.1313127930461295E-2</v>
      </c>
      <c r="M207" s="19">
        <v>66694</v>
      </c>
      <c r="N207" s="21">
        <v>7.9802477131061256E-2</v>
      </c>
      <c r="O207" s="21">
        <v>7.1313127930461295E-2</v>
      </c>
      <c r="P207" s="21">
        <v>5.6995661551616061E-2</v>
      </c>
      <c r="R207" s="110"/>
      <c r="S207" s="111"/>
      <c r="U207" s="19">
        <v>176239</v>
      </c>
      <c r="V207" s="19">
        <v>177636</v>
      </c>
      <c r="X207" s="19">
        <v>58580.896672238545</v>
      </c>
      <c r="Y207" s="19">
        <v>58596.940948655123</v>
      </c>
      <c r="Z207" s="19">
        <v>63097.704584800842</v>
      </c>
      <c r="AA207" s="19">
        <v>165607.10861255261</v>
      </c>
    </row>
    <row r="208" spans="1:27" x14ac:dyDescent="0.2">
      <c r="A208" s="18" t="s">
        <v>419</v>
      </c>
      <c r="B208" s="18" t="s">
        <v>420</v>
      </c>
      <c r="D208" s="19">
        <v>84042</v>
      </c>
      <c r="E208" s="20">
        <v>0</v>
      </c>
      <c r="F208" s="20">
        <v>84042</v>
      </c>
      <c r="G208" s="21">
        <v>5.9481933476972948E-2</v>
      </c>
      <c r="I208" s="21">
        <v>6.7479301235746414E-2</v>
      </c>
      <c r="J208" s="19">
        <v>90710</v>
      </c>
      <c r="K208" s="21">
        <v>7.9341281740082259E-2</v>
      </c>
      <c r="L208" s="21">
        <v>7.1315582014870538E-2</v>
      </c>
      <c r="M208" s="19">
        <v>90710</v>
      </c>
      <c r="N208" s="21">
        <v>7.9341281740082259E-2</v>
      </c>
      <c r="O208" s="21">
        <v>7.1315582014870538E-2</v>
      </c>
      <c r="P208" s="21">
        <v>6.2033627512570799E-2</v>
      </c>
      <c r="R208" s="110"/>
      <c r="S208" s="111"/>
      <c r="U208" s="19">
        <v>248844</v>
      </c>
      <c r="V208" s="19">
        <v>250709</v>
      </c>
      <c r="X208" s="19">
        <v>79323.674471912644</v>
      </c>
      <c r="Y208" s="19">
        <v>79319.192197004173</v>
      </c>
      <c r="Z208" s="19">
        <v>85411.608116830845</v>
      </c>
      <c r="AA208" s="19">
        <v>224172.48860720071</v>
      </c>
    </row>
    <row r="209" spans="1:27" ht="25.5" customHeight="1" x14ac:dyDescent="0.2">
      <c r="A209" s="22" t="s">
        <v>421</v>
      </c>
      <c r="B209" s="22" t="s">
        <v>422</v>
      </c>
      <c r="C209" s="54"/>
      <c r="D209" s="24">
        <v>712275</v>
      </c>
      <c r="E209" s="25">
        <v>0</v>
      </c>
      <c r="F209" s="25">
        <v>712275</v>
      </c>
      <c r="G209" s="26">
        <v>2.3700607372703519E-2</v>
      </c>
      <c r="H209" s="23"/>
      <c r="I209" s="26">
        <v>3.0628144541531954E-2</v>
      </c>
      <c r="J209" s="24">
        <v>768317</v>
      </c>
      <c r="K209" s="26">
        <v>7.8680285002281414E-2</v>
      </c>
      <c r="L209" s="26">
        <v>7.1302293791682292E-2</v>
      </c>
      <c r="M209" s="24">
        <v>768317</v>
      </c>
      <c r="N209" s="26">
        <v>7.8680285002281414E-2</v>
      </c>
      <c r="O209" s="26">
        <v>7.1302293791682292E-2</v>
      </c>
      <c r="P209" s="26">
        <v>2.5357746174971663E-2</v>
      </c>
      <c r="Q209" s="23"/>
      <c r="R209" s="109"/>
      <c r="S209" s="112"/>
      <c r="T209" s="23"/>
      <c r="U209" s="24">
        <v>2003288</v>
      </c>
      <c r="V209" s="24">
        <v>2017084</v>
      </c>
      <c r="W209" s="23"/>
      <c r="X209" s="24">
        <v>695784.48510256538</v>
      </c>
      <c r="Y209" s="24">
        <v>695867.26960698143</v>
      </c>
      <c r="Z209" s="24">
        <v>749316.034199922</v>
      </c>
      <c r="AA209" s="24">
        <f>SUM(AA201:AA208)</f>
        <v>1966665.2325537258</v>
      </c>
    </row>
    <row r="210" spans="1:27" x14ac:dyDescent="0.2">
      <c r="A210" s="18" t="s">
        <v>423</v>
      </c>
      <c r="B210" s="18" t="s">
        <v>521</v>
      </c>
      <c r="D210" s="19">
        <v>145336</v>
      </c>
      <c r="E210" s="20">
        <v>0</v>
      </c>
      <c r="F210" s="20">
        <v>145336</v>
      </c>
      <c r="G210" s="21">
        <v>2.1050322240643293E-3</v>
      </c>
      <c r="I210" s="21">
        <v>7.0589723029237383E-3</v>
      </c>
      <c r="J210" s="19">
        <v>156368</v>
      </c>
      <c r="K210" s="21">
        <v>7.5906864094236859E-2</v>
      </c>
      <c r="L210" s="21">
        <v>7.1315569597251383E-2</v>
      </c>
      <c r="M210" s="19">
        <v>156368</v>
      </c>
      <c r="N210" s="21">
        <v>7.5906864094236859E-2</v>
      </c>
      <c r="O210" s="21">
        <v>7.1315569597251383E-2</v>
      </c>
      <c r="P210" s="21">
        <v>1.9215172031030736E-3</v>
      </c>
      <c r="R210" s="110"/>
      <c r="S210" s="111"/>
      <c r="U210" s="19">
        <v>469648</v>
      </c>
      <c r="V210" s="19">
        <v>471660</v>
      </c>
      <c r="X210" s="19">
        <v>145030.70569104157</v>
      </c>
      <c r="Y210" s="19">
        <v>144935.76317271453</v>
      </c>
      <c r="Z210" s="19">
        <v>156068.11243709628</v>
      </c>
      <c r="AA210" s="19">
        <v>409618.52760571154</v>
      </c>
    </row>
    <row r="211" spans="1:27" x14ac:dyDescent="0.2">
      <c r="A211" s="18" t="s">
        <v>425</v>
      </c>
      <c r="B211" s="18" t="s">
        <v>426</v>
      </c>
      <c r="D211" s="19">
        <v>66207</v>
      </c>
      <c r="E211" s="20">
        <v>0</v>
      </c>
      <c r="F211" s="20">
        <v>66207</v>
      </c>
      <c r="G211" s="21">
        <v>-7.4681270732465777E-2</v>
      </c>
      <c r="I211" s="21">
        <v>-6.9994009904984944E-2</v>
      </c>
      <c r="J211" s="19">
        <v>71074</v>
      </c>
      <c r="K211" s="21">
        <v>7.3511864304378616E-2</v>
      </c>
      <c r="L211" s="21">
        <v>7.131718326961578E-2</v>
      </c>
      <c r="M211" s="19">
        <v>71074</v>
      </c>
      <c r="N211" s="21">
        <v>7.3511864304378616E-2</v>
      </c>
      <c r="O211" s="21">
        <v>7.131718326961578E-2</v>
      </c>
      <c r="P211" s="21">
        <v>-7.4736989841571844E-2</v>
      </c>
      <c r="R211" s="110"/>
      <c r="S211" s="111"/>
      <c r="U211" s="19">
        <v>229549</v>
      </c>
      <c r="V211" s="19">
        <v>230019</v>
      </c>
      <c r="X211" s="19">
        <v>71550.480829895532</v>
      </c>
      <c r="Y211" s="19">
        <v>71335.702319284959</v>
      </c>
      <c r="Z211" s="19">
        <v>76814.915564203038</v>
      </c>
      <c r="AA211" s="19">
        <v>201609.49037073727</v>
      </c>
    </row>
    <row r="212" spans="1:27" x14ac:dyDescent="0.2">
      <c r="A212" s="18" t="s">
        <v>427</v>
      </c>
      <c r="B212" s="18" t="s">
        <v>428</v>
      </c>
      <c r="D212" s="19">
        <v>34883</v>
      </c>
      <c r="E212" s="20">
        <v>0</v>
      </c>
      <c r="F212" s="20">
        <v>34883</v>
      </c>
      <c r="G212" s="21">
        <v>-2.0572698782378995E-2</v>
      </c>
      <c r="I212" s="21">
        <v>-1.5324305507271041E-2</v>
      </c>
      <c r="J212" s="19">
        <v>37470</v>
      </c>
      <c r="K212" s="21">
        <v>7.4162199352119984E-2</v>
      </c>
      <c r="L212" s="21">
        <v>7.1312600487519084E-2</v>
      </c>
      <c r="M212" s="19">
        <v>37470</v>
      </c>
      <c r="N212" s="21">
        <v>7.4162199352119984E-2</v>
      </c>
      <c r="O212" s="21">
        <v>7.1312600487519084E-2</v>
      </c>
      <c r="P212" s="21">
        <v>-2.0350288634389258E-2</v>
      </c>
      <c r="R212" s="110"/>
      <c r="S212" s="111"/>
      <c r="U212" s="19">
        <v>98115</v>
      </c>
      <c r="V212" s="19">
        <v>98376</v>
      </c>
      <c r="X212" s="19">
        <v>35615.711300505471</v>
      </c>
      <c r="Y212" s="19">
        <v>35520.106730322732</v>
      </c>
      <c r="Z212" s="19">
        <v>38248.365273101161</v>
      </c>
      <c r="AA212" s="19">
        <v>100387.18878469075</v>
      </c>
    </row>
    <row r="213" spans="1:27" ht="25.5" customHeight="1" x14ac:dyDescent="0.2">
      <c r="A213" s="22" t="s">
        <v>429</v>
      </c>
      <c r="B213" s="22" t="s">
        <v>430</v>
      </c>
      <c r="C213" s="54"/>
      <c r="D213" s="24">
        <v>246426</v>
      </c>
      <c r="E213" s="25">
        <v>0</v>
      </c>
      <c r="F213" s="25">
        <v>246426</v>
      </c>
      <c r="G213" s="26">
        <v>-2.2882509147786667E-2</v>
      </c>
      <c r="H213" s="23"/>
      <c r="I213" s="26">
        <v>-1.7941378743307146E-2</v>
      </c>
      <c r="J213" s="24">
        <v>264912</v>
      </c>
      <c r="K213" s="26">
        <v>7.5016434954103817E-2</v>
      </c>
      <c r="L213" s="26">
        <v>7.1329414855683115E-2</v>
      </c>
      <c r="M213" s="24">
        <v>264912</v>
      </c>
      <c r="N213" s="26">
        <v>7.5016434954103817E-2</v>
      </c>
      <c r="O213" s="26">
        <v>7.1329414855683115E-2</v>
      </c>
      <c r="P213" s="26">
        <v>-2.29386689578438E-2</v>
      </c>
      <c r="Q213" s="23"/>
      <c r="R213" s="109"/>
      <c r="S213" s="112"/>
      <c r="T213" s="23"/>
      <c r="U213" s="24">
        <v>797311</v>
      </c>
      <c r="V213" s="24">
        <v>800055</v>
      </c>
      <c r="W213" s="23"/>
      <c r="X213" s="24">
        <v>252196.89782144257</v>
      </c>
      <c r="Y213" s="24">
        <v>251791.57222232223</v>
      </c>
      <c r="Z213" s="24">
        <v>271131.39327440044</v>
      </c>
      <c r="AA213" s="24">
        <f>SUM(AA210:AA212)</f>
        <v>711615.20676113968</v>
      </c>
    </row>
    <row r="214" spans="1:27" x14ac:dyDescent="0.2">
      <c r="A214" s="18" t="s">
        <v>431</v>
      </c>
      <c r="B214" s="18" t="s">
        <v>432</v>
      </c>
      <c r="D214" s="19">
        <v>66702</v>
      </c>
      <c r="E214" s="20">
        <v>0</v>
      </c>
      <c r="F214" s="20">
        <v>66702</v>
      </c>
      <c r="G214" s="21">
        <v>8.5039199257936682E-2</v>
      </c>
      <c r="I214" s="21">
        <v>9.376754122184483E-2</v>
      </c>
      <c r="J214" s="19">
        <v>71740</v>
      </c>
      <c r="K214" s="21">
        <v>7.5529969116368223E-2</v>
      </c>
      <c r="L214" s="21">
        <v>7.1314816696044225E-2</v>
      </c>
      <c r="M214" s="19">
        <v>71740</v>
      </c>
      <c r="N214" s="21">
        <v>7.5529969116368223E-2</v>
      </c>
      <c r="O214" s="21">
        <v>7.1314816696044225E-2</v>
      </c>
      <c r="P214" s="21">
        <v>8.818698244195966E-2</v>
      </c>
      <c r="R214" s="110"/>
      <c r="S214" s="111"/>
      <c r="U214" s="19">
        <v>230017</v>
      </c>
      <c r="V214" s="19">
        <v>230922</v>
      </c>
      <c r="X214" s="19">
        <v>61474.276731769518</v>
      </c>
      <c r="Y214" s="19">
        <v>61223.651733175313</v>
      </c>
      <c r="Z214" s="19">
        <v>65926.170003440915</v>
      </c>
      <c r="AA214" s="19">
        <v>173030.73809121369</v>
      </c>
    </row>
    <row r="215" spans="1:27" x14ac:dyDescent="0.2">
      <c r="A215" s="18" t="s">
        <v>433</v>
      </c>
      <c r="B215" s="18" t="s">
        <v>434</v>
      </c>
      <c r="D215" s="19">
        <v>124534</v>
      </c>
      <c r="E215" s="20">
        <v>0</v>
      </c>
      <c r="F215" s="20">
        <v>124534</v>
      </c>
      <c r="G215" s="21">
        <v>7.253265694261346E-2</v>
      </c>
      <c r="I215" s="21">
        <v>7.9930968116895817E-2</v>
      </c>
      <c r="J215" s="19">
        <v>133963</v>
      </c>
      <c r="K215" s="21">
        <v>7.5714262771612528E-2</v>
      </c>
      <c r="L215" s="21">
        <v>7.1315693315008977E-2</v>
      </c>
      <c r="M215" s="19">
        <v>133963</v>
      </c>
      <c r="N215" s="21">
        <v>7.5714262771612528E-2</v>
      </c>
      <c r="O215" s="21">
        <v>7.1315693315008977E-2</v>
      </c>
      <c r="P215" s="21">
        <v>7.4421884677025263E-2</v>
      </c>
      <c r="R215" s="110"/>
      <c r="S215" s="111"/>
      <c r="U215" s="19">
        <v>379444</v>
      </c>
      <c r="V215" s="19">
        <v>381002</v>
      </c>
      <c r="X215" s="19">
        <v>116112.08217659265</v>
      </c>
      <c r="Y215" s="19">
        <v>115790.09298888278</v>
      </c>
      <c r="Z215" s="19">
        <v>124683.79684975397</v>
      </c>
      <c r="AA215" s="19">
        <v>327246.81861242419</v>
      </c>
    </row>
    <row r="216" spans="1:27" x14ac:dyDescent="0.2">
      <c r="A216" s="18" t="s">
        <v>435</v>
      </c>
      <c r="B216" s="18" t="s">
        <v>436</v>
      </c>
      <c r="D216" s="19">
        <v>100763</v>
      </c>
      <c r="E216" s="20">
        <v>0</v>
      </c>
      <c r="F216" s="20">
        <v>100763</v>
      </c>
      <c r="G216" s="21">
        <v>-1.8728136831619557E-2</v>
      </c>
      <c r="I216" s="21">
        <v>-1.0164687938491346E-2</v>
      </c>
      <c r="J216" s="19">
        <v>108573</v>
      </c>
      <c r="K216" s="21">
        <v>7.7508609310957377E-2</v>
      </c>
      <c r="L216" s="21">
        <v>7.131362343423997E-2</v>
      </c>
      <c r="M216" s="19">
        <v>108573</v>
      </c>
      <c r="N216" s="21">
        <v>7.7508609310957377E-2</v>
      </c>
      <c r="O216" s="21">
        <v>7.131362343423997E-2</v>
      </c>
      <c r="P216" s="21">
        <v>-1.5216066469576184E-2</v>
      </c>
      <c r="R216" s="110"/>
      <c r="S216" s="111"/>
      <c r="U216" s="19">
        <v>315180</v>
      </c>
      <c r="V216" s="19">
        <v>317003</v>
      </c>
      <c r="X216" s="19">
        <v>102686.11970045825</v>
      </c>
      <c r="Y216" s="19">
        <v>102386.39864103848</v>
      </c>
      <c r="Z216" s="19">
        <v>110250.58015596247</v>
      </c>
      <c r="AA216" s="19">
        <v>289365.19834801595</v>
      </c>
    </row>
    <row r="217" spans="1:27" ht="25.5" customHeight="1" x14ac:dyDescent="0.2">
      <c r="A217" s="22" t="s">
        <v>437</v>
      </c>
      <c r="B217" s="22" t="s">
        <v>438</v>
      </c>
      <c r="C217" s="54"/>
      <c r="D217" s="24">
        <v>291999</v>
      </c>
      <c r="E217" s="25">
        <v>0</v>
      </c>
      <c r="F217" s="25">
        <v>291999</v>
      </c>
      <c r="G217" s="26">
        <v>4.1839717725358438E-2</v>
      </c>
      <c r="H217" s="23"/>
      <c r="I217" s="26">
        <v>4.9936269338158423E-2</v>
      </c>
      <c r="J217" s="24">
        <v>314276</v>
      </c>
      <c r="K217" s="26">
        <v>7.6291357162182161E-2</v>
      </c>
      <c r="L217" s="26">
        <v>7.1326022240025821E-2</v>
      </c>
      <c r="M217" s="24">
        <v>314276</v>
      </c>
      <c r="N217" s="26">
        <v>7.6291357162182161E-2</v>
      </c>
      <c r="O217" s="26">
        <v>7.1326022240025821E-2</v>
      </c>
      <c r="P217" s="26">
        <v>4.4590269891499945E-2</v>
      </c>
      <c r="Q217" s="23"/>
      <c r="R217" s="109"/>
      <c r="S217" s="112"/>
      <c r="T217" s="23"/>
      <c r="U217" s="24">
        <v>924641</v>
      </c>
      <c r="V217" s="24">
        <v>928926</v>
      </c>
      <c r="W217" s="23"/>
      <c r="X217" s="24">
        <v>280272.47860882041</v>
      </c>
      <c r="Y217" s="24">
        <v>279400.14336309658</v>
      </c>
      <c r="Z217" s="24">
        <v>300860.54700915737</v>
      </c>
      <c r="AA217" s="24">
        <f>SUM(AA214:AA216)</f>
        <v>789642.75505165383</v>
      </c>
    </row>
    <row r="218" spans="1:27" x14ac:dyDescent="0.2">
      <c r="A218" s="18" t="s">
        <v>439</v>
      </c>
      <c r="B218" s="18" t="s">
        <v>440</v>
      </c>
      <c r="D218" s="19">
        <v>70696</v>
      </c>
      <c r="E218" s="20">
        <v>0</v>
      </c>
      <c r="F218" s="20">
        <v>70696</v>
      </c>
      <c r="G218" s="21">
        <v>9.2162765655286361E-2</v>
      </c>
      <c r="I218" s="21">
        <v>9.7277031408493198E-2</v>
      </c>
      <c r="J218" s="19">
        <v>76093</v>
      </c>
      <c r="K218" s="21">
        <v>7.634095281204023E-2</v>
      </c>
      <c r="L218" s="21">
        <v>7.131694638033359E-2</v>
      </c>
      <c r="M218" s="19">
        <v>76093</v>
      </c>
      <c r="N218" s="21">
        <v>7.634095281204023E-2</v>
      </c>
      <c r="O218" s="21">
        <v>7.131694638033359E-2</v>
      </c>
      <c r="P218" s="21">
        <v>9.1680736872334911E-2</v>
      </c>
      <c r="R218" s="110"/>
      <c r="S218" s="111"/>
      <c r="U218" s="19">
        <v>208981</v>
      </c>
      <c r="V218" s="19">
        <v>209961</v>
      </c>
      <c r="X218" s="19">
        <v>64730.278510807068</v>
      </c>
      <c r="Y218" s="19">
        <v>64730.720855906213</v>
      </c>
      <c r="Z218" s="19">
        <v>69702.613071662723</v>
      </c>
      <c r="AA218" s="19">
        <v>182942.44282728073</v>
      </c>
    </row>
    <row r="219" spans="1:27" x14ac:dyDescent="0.2">
      <c r="A219" s="18" t="s">
        <v>441</v>
      </c>
      <c r="B219" s="18" t="s">
        <v>442</v>
      </c>
      <c r="D219" s="19">
        <v>44997</v>
      </c>
      <c r="E219" s="20">
        <v>0</v>
      </c>
      <c r="F219" s="20">
        <v>44997</v>
      </c>
      <c r="G219" s="21">
        <v>-1.4741452486349171E-2</v>
      </c>
      <c r="I219" s="21">
        <v>-1.0417871850135541E-2</v>
      </c>
      <c r="J219" s="19">
        <v>48394</v>
      </c>
      <c r="K219" s="21">
        <v>7.549392181701009E-2</v>
      </c>
      <c r="L219" s="21">
        <v>7.1313258918856759E-2</v>
      </c>
      <c r="M219" s="19">
        <v>48394</v>
      </c>
      <c r="N219" s="21">
        <v>7.549392181701009E-2</v>
      </c>
      <c r="O219" s="21">
        <v>7.1313258918856759E-2</v>
      </c>
      <c r="P219" s="21">
        <v>-1.5468293307921654E-2</v>
      </c>
      <c r="R219" s="110"/>
      <c r="S219" s="111"/>
      <c r="U219" s="19">
        <v>146766</v>
      </c>
      <c r="V219" s="19">
        <v>147338</v>
      </c>
      <c r="X219" s="19">
        <v>45670.245757879675</v>
      </c>
      <c r="Y219" s="19">
        <v>45648.151628141022</v>
      </c>
      <c r="Z219" s="19">
        <v>49154.333650257628</v>
      </c>
      <c r="AA219" s="19">
        <v>129011.14430645587</v>
      </c>
    </row>
    <row r="220" spans="1:27" x14ac:dyDescent="0.2">
      <c r="A220" s="18" t="s">
        <v>443</v>
      </c>
      <c r="B220" s="18" t="s">
        <v>444</v>
      </c>
      <c r="D220" s="19">
        <v>69386</v>
      </c>
      <c r="E220" s="20">
        <v>0</v>
      </c>
      <c r="F220" s="20">
        <v>69386</v>
      </c>
      <c r="G220" s="21">
        <v>4.2747172139780965E-3</v>
      </c>
      <c r="I220" s="21">
        <v>8.9356169486460857E-3</v>
      </c>
      <c r="J220" s="19">
        <v>74645</v>
      </c>
      <c r="K220" s="21">
        <v>7.5793387715101135E-2</v>
      </c>
      <c r="L220" s="21">
        <v>7.1311280432037494E-2</v>
      </c>
      <c r="M220" s="19">
        <v>74645</v>
      </c>
      <c r="N220" s="21">
        <v>7.5793387715101135E-2</v>
      </c>
      <c r="O220" s="21">
        <v>7.1311280432037494E-2</v>
      </c>
      <c r="P220" s="21">
        <v>3.78456943970229E-3</v>
      </c>
      <c r="R220" s="110"/>
      <c r="S220" s="111"/>
      <c r="U220" s="19">
        <v>230729</v>
      </c>
      <c r="V220" s="19">
        <v>231694</v>
      </c>
      <c r="X220" s="19">
        <v>69090.656979285588</v>
      </c>
      <c r="Y220" s="19">
        <v>69059.207615821986</v>
      </c>
      <c r="Z220" s="19">
        <v>74363.565920988141</v>
      </c>
      <c r="AA220" s="19">
        <v>195175.64417486437</v>
      </c>
    </row>
    <row r="221" spans="1:27" x14ac:dyDescent="0.2">
      <c r="A221" s="18" t="s">
        <v>445</v>
      </c>
      <c r="B221" s="18" t="s">
        <v>446</v>
      </c>
      <c r="D221" s="19">
        <v>77694</v>
      </c>
      <c r="E221" s="20">
        <v>0</v>
      </c>
      <c r="F221" s="20">
        <v>77694</v>
      </c>
      <c r="G221" s="21">
        <v>1.8513232740603014E-2</v>
      </c>
      <c r="I221" s="21">
        <v>2.3456438363045784E-2</v>
      </c>
      <c r="J221" s="19">
        <v>83571</v>
      </c>
      <c r="K221" s="21">
        <v>7.5642906788168984E-2</v>
      </c>
      <c r="L221" s="21">
        <v>7.131035985694667E-2</v>
      </c>
      <c r="M221" s="19">
        <v>83571</v>
      </c>
      <c r="N221" s="21">
        <v>7.5642906788168984E-2</v>
      </c>
      <c r="O221" s="21">
        <v>7.131035985694667E-2</v>
      </c>
      <c r="P221" s="21">
        <v>1.8230380891522291E-2</v>
      </c>
      <c r="R221" s="110"/>
      <c r="S221" s="111"/>
      <c r="U221" s="19">
        <v>234095</v>
      </c>
      <c r="V221" s="19">
        <v>235042</v>
      </c>
      <c r="X221" s="19">
        <v>76281.777695653436</v>
      </c>
      <c r="Y221" s="19">
        <v>76220.348794362115</v>
      </c>
      <c r="Z221" s="19">
        <v>82074.746116717259</v>
      </c>
      <c r="AA221" s="19">
        <v>215414.51442550562</v>
      </c>
    </row>
    <row r="222" spans="1:27" x14ac:dyDescent="0.2">
      <c r="A222" s="18" t="s">
        <v>447</v>
      </c>
      <c r="B222" s="18" t="s">
        <v>448</v>
      </c>
      <c r="D222" s="19">
        <v>75191</v>
      </c>
      <c r="E222" s="20">
        <v>0</v>
      </c>
      <c r="F222" s="20">
        <v>75191</v>
      </c>
      <c r="G222" s="21">
        <v>8.117736294193878E-2</v>
      </c>
      <c r="I222" s="21">
        <v>8.7364842623103955E-2</v>
      </c>
      <c r="J222" s="19">
        <v>80925</v>
      </c>
      <c r="K222" s="21">
        <v>7.6259126757191709E-2</v>
      </c>
      <c r="L222" s="21">
        <v>7.1319772982235463E-2</v>
      </c>
      <c r="M222" s="19">
        <v>80925</v>
      </c>
      <c r="N222" s="21">
        <v>7.6259126757191709E-2</v>
      </c>
      <c r="O222" s="21">
        <v>7.1319772982235463E-2</v>
      </c>
      <c r="P222" s="21">
        <v>8.1821956202083879E-2</v>
      </c>
      <c r="R222" s="110"/>
      <c r="S222" s="111"/>
      <c r="U222" s="19">
        <v>219545</v>
      </c>
      <c r="V222" s="19">
        <v>220557</v>
      </c>
      <c r="X222" s="19">
        <v>69545.48122927903</v>
      </c>
      <c r="Y222" s="19">
        <v>69468.560623025623</v>
      </c>
      <c r="Z222" s="19">
        <v>74804.36086183782</v>
      </c>
      <c r="AA222" s="19">
        <v>196332.5606764314</v>
      </c>
    </row>
    <row r="223" spans="1:27" x14ac:dyDescent="0.2">
      <c r="A223" s="18" t="s">
        <v>449</v>
      </c>
      <c r="B223" s="18" t="s">
        <v>450</v>
      </c>
      <c r="D223" s="19">
        <v>111863</v>
      </c>
      <c r="E223" s="20">
        <v>0</v>
      </c>
      <c r="F223" s="20">
        <v>111863</v>
      </c>
      <c r="G223" s="21">
        <v>0.1019565521825514</v>
      </c>
      <c r="I223" s="21">
        <v>0.10616116340944926</v>
      </c>
      <c r="J223" s="19">
        <v>120386</v>
      </c>
      <c r="K223" s="21">
        <v>7.6191412710190143E-2</v>
      </c>
      <c r="L223" s="21">
        <v>7.131662572493469E-2</v>
      </c>
      <c r="M223" s="19">
        <v>120386</v>
      </c>
      <c r="N223" s="21">
        <v>7.6191412710190143E-2</v>
      </c>
      <c r="O223" s="21">
        <v>7.131662572493469E-2</v>
      </c>
      <c r="P223" s="21">
        <v>0.10051922893312226</v>
      </c>
      <c r="R223" s="110"/>
      <c r="S223" s="111"/>
      <c r="U223" s="19">
        <v>292276</v>
      </c>
      <c r="V223" s="19">
        <v>293606</v>
      </c>
      <c r="X223" s="19">
        <v>101513.07669838933</v>
      </c>
      <c r="Y223" s="19">
        <v>101587.37380202785</v>
      </c>
      <c r="Z223" s="19">
        <v>109390.18313810469</v>
      </c>
      <c r="AA223" s="19">
        <v>287106.98842859187</v>
      </c>
    </row>
    <row r="224" spans="1:27" x14ac:dyDescent="0.2">
      <c r="A224" s="18" t="s">
        <v>451</v>
      </c>
      <c r="B224" s="18" t="s">
        <v>452</v>
      </c>
      <c r="D224" s="19">
        <v>209660</v>
      </c>
      <c r="E224" s="20">
        <v>0</v>
      </c>
      <c r="F224" s="20">
        <v>209660</v>
      </c>
      <c r="G224" s="21">
        <v>7.0747319808688758E-2</v>
      </c>
      <c r="I224" s="21">
        <v>7.517074516774036E-2</v>
      </c>
      <c r="J224" s="19">
        <v>225777</v>
      </c>
      <c r="K224" s="21">
        <v>7.6872078603453131E-2</v>
      </c>
      <c r="L224" s="21">
        <v>7.1315366170083827E-2</v>
      </c>
      <c r="M224" s="19">
        <v>225777</v>
      </c>
      <c r="N224" s="21">
        <v>7.6872078603453131E-2</v>
      </c>
      <c r="O224" s="21">
        <v>7.1315366170083827E-2</v>
      </c>
      <c r="P224" s="21">
        <v>6.9685618545202388E-2</v>
      </c>
      <c r="R224" s="110"/>
      <c r="S224" s="111"/>
      <c r="U224" s="19">
        <v>575823</v>
      </c>
      <c r="V224" s="19">
        <v>578810</v>
      </c>
      <c r="X224" s="19">
        <v>195807.16768682652</v>
      </c>
      <c r="Y224" s="19">
        <v>196013.02226080818</v>
      </c>
      <c r="Z224" s="19">
        <v>211068.55704675362</v>
      </c>
      <c r="AA224" s="19">
        <v>553973.45563591877</v>
      </c>
    </row>
    <row r="225" spans="1:27" ht="25.5" customHeight="1" x14ac:dyDescent="0.2">
      <c r="A225" s="22" t="s">
        <v>453</v>
      </c>
      <c r="B225" s="22" t="s">
        <v>454</v>
      </c>
      <c r="C225" s="54"/>
      <c r="D225" s="24">
        <v>659487</v>
      </c>
      <c r="E225" s="25">
        <v>0</v>
      </c>
      <c r="F225" s="25">
        <v>659487</v>
      </c>
      <c r="G225" s="26">
        <v>5.9180896329996235E-2</v>
      </c>
      <c r="H225" s="23"/>
      <c r="I225" s="26">
        <v>6.3910361271193095E-2</v>
      </c>
      <c r="J225" s="24">
        <v>709791</v>
      </c>
      <c r="K225" s="26">
        <v>7.6277470215485588E-2</v>
      </c>
      <c r="L225" s="26">
        <v>7.1340406010548252E-2</v>
      </c>
      <c r="M225" s="24">
        <v>709791</v>
      </c>
      <c r="N225" s="26">
        <v>7.6277470215485588E-2</v>
      </c>
      <c r="O225" s="26">
        <v>7.1340406010548252E-2</v>
      </c>
      <c r="P225" s="26">
        <v>5.8507420897727425E-2</v>
      </c>
      <c r="Q225" s="23"/>
      <c r="R225" s="109"/>
      <c r="S225" s="112"/>
      <c r="T225" s="23"/>
      <c r="U225" s="24">
        <v>1908216</v>
      </c>
      <c r="V225" s="24">
        <v>1917009</v>
      </c>
      <c r="W225" s="23"/>
      <c r="X225" s="24">
        <v>622638.68455812067</v>
      </c>
      <c r="Y225" s="24">
        <v>622727.38558009302</v>
      </c>
      <c r="Z225" s="24">
        <v>670558.35980632179</v>
      </c>
      <c r="AA225" s="24">
        <f>SUM(AA218:AA224)</f>
        <v>1759956.7504750486</v>
      </c>
    </row>
    <row r="226" spans="1:27" x14ac:dyDescent="0.2">
      <c r="A226" s="18" t="s">
        <v>455</v>
      </c>
      <c r="B226" s="18" t="s">
        <v>456</v>
      </c>
      <c r="D226" s="19">
        <v>154412</v>
      </c>
      <c r="E226" s="20">
        <v>0</v>
      </c>
      <c r="F226" s="20">
        <v>154412</v>
      </c>
      <c r="G226" s="21">
        <v>-1.0370014359967872E-2</v>
      </c>
      <c r="I226" s="21">
        <v>-6.2157744287565375E-3</v>
      </c>
      <c r="J226" s="19">
        <v>166138</v>
      </c>
      <c r="K226" s="21">
        <v>7.593969380618093E-2</v>
      </c>
      <c r="L226" s="21">
        <v>7.1312526422290912E-2</v>
      </c>
      <c r="M226" s="19">
        <v>166138</v>
      </c>
      <c r="N226" s="21">
        <v>7.593969380618093E-2</v>
      </c>
      <c r="O226" s="21">
        <v>7.1312526422290912E-2</v>
      </c>
      <c r="P226" s="21">
        <v>-1.1288317688209704E-2</v>
      </c>
      <c r="R226" s="110"/>
      <c r="S226" s="111"/>
      <c r="U226" s="19">
        <v>555635</v>
      </c>
      <c r="V226" s="19">
        <v>558035</v>
      </c>
      <c r="X226" s="19">
        <v>156030.03368995106</v>
      </c>
      <c r="Y226" s="19">
        <v>156048.89445413285</v>
      </c>
      <c r="Z226" s="19">
        <v>168034.83054993211</v>
      </c>
      <c r="AA226" s="19">
        <v>441026.54156261828</v>
      </c>
    </row>
    <row r="227" spans="1:27" x14ac:dyDescent="0.2">
      <c r="A227" s="18" t="s">
        <v>457</v>
      </c>
      <c r="B227" s="18" t="s">
        <v>458</v>
      </c>
      <c r="D227" s="19">
        <v>196301</v>
      </c>
      <c r="E227" s="20">
        <v>0</v>
      </c>
      <c r="F227" s="20">
        <v>196301</v>
      </c>
      <c r="G227" s="21">
        <v>9.2807869597300474E-2</v>
      </c>
      <c r="I227" s="21">
        <v>0.10095797839922804</v>
      </c>
      <c r="J227" s="19">
        <v>211639</v>
      </c>
      <c r="K227" s="21">
        <v>7.8135108837958045E-2</v>
      </c>
      <c r="L227" s="21">
        <v>7.1312934848174914E-2</v>
      </c>
      <c r="M227" s="19">
        <v>211639</v>
      </c>
      <c r="N227" s="21">
        <v>7.8135108837958045E-2</v>
      </c>
      <c r="O227" s="21">
        <v>7.1312934848174914E-2</v>
      </c>
      <c r="P227" s="21">
        <v>9.5338808926899166E-2</v>
      </c>
      <c r="R227" s="110"/>
      <c r="S227" s="111"/>
      <c r="U227" s="19">
        <v>576432</v>
      </c>
      <c r="V227" s="19">
        <v>580103</v>
      </c>
      <c r="X227" s="19">
        <v>179629.92897583809</v>
      </c>
      <c r="Y227" s="19">
        <v>179435.59917434267</v>
      </c>
      <c r="Z227" s="19">
        <v>193217.84116034582</v>
      </c>
      <c r="AA227" s="19">
        <v>507122.21969849843</v>
      </c>
    </row>
    <row r="228" spans="1:27" x14ac:dyDescent="0.2">
      <c r="A228" s="18" t="s">
        <v>459</v>
      </c>
      <c r="B228" s="18" t="s">
        <v>460</v>
      </c>
      <c r="D228" s="19">
        <v>282754</v>
      </c>
      <c r="E228" s="20">
        <v>0</v>
      </c>
      <c r="F228" s="20">
        <v>282754</v>
      </c>
      <c r="G228" s="21">
        <v>7.4625434307274086E-2</v>
      </c>
      <c r="I228" s="21">
        <v>7.6823876642632127E-2</v>
      </c>
      <c r="J228" s="19">
        <v>303730</v>
      </c>
      <c r="K228" s="21">
        <v>7.4184626919512997E-2</v>
      </c>
      <c r="L228" s="21">
        <v>7.1313550890397481E-2</v>
      </c>
      <c r="M228" s="19">
        <v>303730</v>
      </c>
      <c r="N228" s="21">
        <v>7.4184626919512997E-2</v>
      </c>
      <c r="O228" s="21">
        <v>7.1313550890397481E-2</v>
      </c>
      <c r="P228" s="21">
        <v>7.1328501044884751E-2</v>
      </c>
      <c r="R228" s="110"/>
      <c r="S228" s="111"/>
      <c r="U228" s="19">
        <v>754489</v>
      </c>
      <c r="V228" s="19">
        <v>756511</v>
      </c>
      <c r="X228" s="19">
        <v>263118.65602015005</v>
      </c>
      <c r="Y228" s="19">
        <v>263285.18078101531</v>
      </c>
      <c r="Z228" s="19">
        <v>283507.81268655416</v>
      </c>
      <c r="AA228" s="19">
        <v>744098.52841776842</v>
      </c>
    </row>
    <row r="229" spans="1:27" ht="25.5" customHeight="1" x14ac:dyDescent="0.2">
      <c r="A229" s="22" t="s">
        <v>461</v>
      </c>
      <c r="B229" s="22" t="s">
        <v>462</v>
      </c>
      <c r="C229" s="54"/>
      <c r="D229" s="24">
        <v>633467</v>
      </c>
      <c r="E229" s="25">
        <v>0</v>
      </c>
      <c r="F229" s="25">
        <v>633467</v>
      </c>
      <c r="G229" s="26">
        <v>5.7931897084412931E-2</v>
      </c>
      <c r="H229" s="23"/>
      <c r="I229" s="26">
        <v>6.2485901663067445E-2</v>
      </c>
      <c r="J229" s="24">
        <v>681507</v>
      </c>
      <c r="K229" s="26">
        <v>7.583662605944741E-2</v>
      </c>
      <c r="L229" s="26">
        <v>7.1241399594198285E-2</v>
      </c>
      <c r="M229" s="24">
        <v>681507</v>
      </c>
      <c r="N229" s="26">
        <v>7.583662605944741E-2</v>
      </c>
      <c r="O229" s="26">
        <v>7.1241399594198285E-2</v>
      </c>
      <c r="P229" s="26">
        <v>5.6992505732642806E-2</v>
      </c>
      <c r="Q229" s="23"/>
      <c r="R229" s="109"/>
      <c r="S229" s="112"/>
      <c r="T229" s="23"/>
      <c r="U229" s="24">
        <v>1886557</v>
      </c>
      <c r="V229" s="24">
        <v>1894649</v>
      </c>
      <c r="W229" s="23"/>
      <c r="X229" s="24">
        <v>598778.61868593923</v>
      </c>
      <c r="Y229" s="24">
        <v>598769.67440949078</v>
      </c>
      <c r="Z229" s="24">
        <v>644760.48439683206</v>
      </c>
      <c r="AA229" s="24">
        <f>SUM(AA226:AA228)</f>
        <v>1692247.2896788851</v>
      </c>
    </row>
    <row r="230" spans="1:27" ht="25.5" customHeight="1" x14ac:dyDescent="0.2">
      <c r="A230" s="22" t="s">
        <v>463</v>
      </c>
      <c r="B230" s="22" t="s">
        <v>464</v>
      </c>
      <c r="C230" s="54"/>
      <c r="D230" s="24">
        <v>3234921</v>
      </c>
      <c r="E230" s="25">
        <v>0</v>
      </c>
      <c r="F230" s="25">
        <v>3234921</v>
      </c>
      <c r="G230" s="26">
        <v>2.1007488081362879E-2</v>
      </c>
      <c r="H230" s="23"/>
      <c r="I230" s="26">
        <v>2.734610397061088E-2</v>
      </c>
      <c r="J230" s="24">
        <v>3485019</v>
      </c>
      <c r="K230" s="26">
        <v>7.731193435635686E-2</v>
      </c>
      <c r="L230" s="26">
        <v>7.1360107522598248E-2</v>
      </c>
      <c r="M230" s="24">
        <v>3485019</v>
      </c>
      <c r="N230" s="26">
        <v>7.731193435635686E-2</v>
      </c>
      <c r="O230" s="26">
        <v>7.1360107522598248E-2</v>
      </c>
      <c r="P230" s="26">
        <v>2.2147647296818063E-2</v>
      </c>
      <c r="Q230" s="23"/>
      <c r="R230" s="109"/>
      <c r="S230" s="112"/>
      <c r="T230" s="23"/>
      <c r="U230" s="24">
        <v>9467597</v>
      </c>
      <c r="V230" s="24">
        <v>9520193</v>
      </c>
      <c r="W230" s="23"/>
      <c r="X230" s="24">
        <v>3168361.6797746867</v>
      </c>
      <c r="Y230" s="24">
        <v>3166306.1222408428</v>
      </c>
      <c r="Z230" s="24">
        <v>3409506.4536092374</v>
      </c>
      <c r="AA230" s="24">
        <f>AA229+AA225+AA217+AA213+AA209+AA200</f>
        <v>8948637.8196089845</v>
      </c>
    </row>
    <row r="231" spans="1:27" x14ac:dyDescent="0.2">
      <c r="A231" s="18" t="s">
        <v>465</v>
      </c>
      <c r="B231" s="18" t="s">
        <v>466</v>
      </c>
      <c r="D231" s="19">
        <v>199081</v>
      </c>
      <c r="E231" s="20">
        <v>0</v>
      </c>
      <c r="F231" s="20">
        <v>199081</v>
      </c>
      <c r="G231" s="21">
        <v>2.2055447987105348E-2</v>
      </c>
      <c r="I231" s="21">
        <v>2.5045601727127442E-2</v>
      </c>
      <c r="J231" s="19">
        <v>214609</v>
      </c>
      <c r="K231" s="21">
        <v>7.799840266022362E-2</v>
      </c>
      <c r="L231" s="21">
        <v>7.131340370124839E-2</v>
      </c>
      <c r="M231" s="19">
        <v>214609</v>
      </c>
      <c r="N231" s="21">
        <v>7.799840266022362E-2</v>
      </c>
      <c r="O231" s="21">
        <v>7.131340370124839E-2</v>
      </c>
      <c r="P231" s="21">
        <v>1.9814327062631865E-2</v>
      </c>
      <c r="R231" s="110"/>
      <c r="S231" s="111"/>
      <c r="U231" s="19">
        <v>590535</v>
      </c>
      <c r="V231" s="19">
        <v>594220</v>
      </c>
      <c r="X231" s="19">
        <v>194784.93108380915</v>
      </c>
      <c r="Y231" s="19">
        <v>195428.63821804553</v>
      </c>
      <c r="Z231" s="19">
        <v>210439.28713782405</v>
      </c>
      <c r="AA231" s="19">
        <v>552321.86512497312</v>
      </c>
    </row>
    <row r="232" spans="1:27" ht="25.5" customHeight="1" x14ac:dyDescent="0.2">
      <c r="A232" s="22" t="s">
        <v>467</v>
      </c>
      <c r="B232" s="22" t="s">
        <v>468</v>
      </c>
      <c r="C232" s="54"/>
      <c r="D232" s="24">
        <v>199081</v>
      </c>
      <c r="E232" s="25">
        <v>0</v>
      </c>
      <c r="F232" s="25">
        <v>199081</v>
      </c>
      <c r="G232" s="26">
        <v>2.2055447987105348E-2</v>
      </c>
      <c r="H232" s="23"/>
      <c r="I232" s="26">
        <v>2.5045601727127442E-2</v>
      </c>
      <c r="J232" s="24">
        <v>214609</v>
      </c>
      <c r="K232" s="26">
        <v>7.799840266022362E-2</v>
      </c>
      <c r="L232" s="26">
        <v>7.131340370124839E-2</v>
      </c>
      <c r="M232" s="24">
        <v>214609</v>
      </c>
      <c r="N232" s="26">
        <v>7.799840266022362E-2</v>
      </c>
      <c r="O232" s="26">
        <v>7.131340370124839E-2</v>
      </c>
      <c r="P232" s="26">
        <v>1.9814327062631865E-2</v>
      </c>
      <c r="Q232" s="23"/>
      <c r="R232" s="109"/>
      <c r="S232" s="112"/>
      <c r="T232" s="23"/>
      <c r="U232" s="24">
        <v>590535</v>
      </c>
      <c r="V232" s="24">
        <v>594220</v>
      </c>
      <c r="W232" s="23"/>
      <c r="X232" s="24">
        <v>194784.93108380915</v>
      </c>
      <c r="Y232" s="24">
        <v>195428.63821804553</v>
      </c>
      <c r="Z232" s="24">
        <v>210439.28713782405</v>
      </c>
      <c r="AA232" s="24">
        <f>AA231</f>
        <v>552321.86512497312</v>
      </c>
    </row>
    <row r="233" spans="1:27" x14ac:dyDescent="0.2">
      <c r="A233" s="18" t="s">
        <v>469</v>
      </c>
      <c r="B233" s="18" t="s">
        <v>470</v>
      </c>
      <c r="D233" s="19">
        <v>333745</v>
      </c>
      <c r="E233" s="20">
        <v>0</v>
      </c>
      <c r="F233" s="20">
        <v>333745</v>
      </c>
      <c r="G233" s="21">
        <v>-6.2629966922057578E-3</v>
      </c>
      <c r="I233" s="21">
        <v>-2.6638488326237164E-3</v>
      </c>
      <c r="J233" s="19">
        <v>359298</v>
      </c>
      <c r="K233" s="21">
        <v>7.6564442913002351E-2</v>
      </c>
      <c r="L233" s="21">
        <v>7.1313783976475476E-2</v>
      </c>
      <c r="M233" s="19">
        <v>359298</v>
      </c>
      <c r="N233" s="21">
        <v>7.6564442913002351E-2</v>
      </c>
      <c r="O233" s="21">
        <v>7.1313783976475476E-2</v>
      </c>
      <c r="P233" s="21">
        <v>-7.7533573384601651E-3</v>
      </c>
      <c r="R233" s="110"/>
      <c r="S233" s="111"/>
      <c r="U233" s="19">
        <v>950072</v>
      </c>
      <c r="V233" s="19">
        <v>954729</v>
      </c>
      <c r="X233" s="19">
        <v>335848.41752806079</v>
      </c>
      <c r="Y233" s="19">
        <v>336276.52081703785</v>
      </c>
      <c r="Z233" s="19">
        <v>362105.53359620518</v>
      </c>
      <c r="AA233" s="19">
        <v>950387.19436900318</v>
      </c>
    </row>
    <row r="234" spans="1:27" x14ac:dyDescent="0.2">
      <c r="A234" s="18" t="s">
        <v>471</v>
      </c>
      <c r="B234" s="18" t="s">
        <v>472</v>
      </c>
      <c r="D234" s="19">
        <v>110510</v>
      </c>
      <c r="E234" s="20">
        <v>0</v>
      </c>
      <c r="F234" s="20">
        <v>110510</v>
      </c>
      <c r="G234" s="21">
        <v>1.8729168775450944E-2</v>
      </c>
      <c r="I234" s="21">
        <v>2.3316636249220979E-2</v>
      </c>
      <c r="J234" s="19">
        <v>119131</v>
      </c>
      <c r="K234" s="21">
        <v>7.8011039724911857E-2</v>
      </c>
      <c r="L234" s="21">
        <v>7.1317273559011518E-2</v>
      </c>
      <c r="M234" s="19">
        <v>119131</v>
      </c>
      <c r="N234" s="21">
        <v>7.8011039724911857E-2</v>
      </c>
      <c r="O234" s="21">
        <v>7.1317273559011518E-2</v>
      </c>
      <c r="P234" s="21">
        <v>1.8097862899535633E-2</v>
      </c>
      <c r="R234" s="110"/>
      <c r="S234" s="111"/>
      <c r="U234" s="19">
        <v>301289</v>
      </c>
      <c r="V234" s="19">
        <v>303171</v>
      </c>
      <c r="X234" s="19">
        <v>108478.29176505959</v>
      </c>
      <c r="Y234" s="19">
        <v>108666.74172927374</v>
      </c>
      <c r="Z234" s="19">
        <v>117013.30917316313</v>
      </c>
      <c r="AA234" s="19">
        <v>307114.7505106249</v>
      </c>
    </row>
    <row r="235" spans="1:27" ht="25.5" customHeight="1" x14ac:dyDescent="0.2">
      <c r="A235" s="22" t="s">
        <v>473</v>
      </c>
      <c r="B235" s="22" t="s">
        <v>474</v>
      </c>
      <c r="C235" s="54"/>
      <c r="D235" s="24">
        <v>444255</v>
      </c>
      <c r="E235" s="25">
        <v>0</v>
      </c>
      <c r="F235" s="25">
        <v>444255</v>
      </c>
      <c r="G235" s="26">
        <v>-1.6138866203752045E-4</v>
      </c>
      <c r="H235" s="23"/>
      <c r="I235" s="26">
        <v>3.6705236412930553E-3</v>
      </c>
      <c r="J235" s="24">
        <v>478429</v>
      </c>
      <c r="K235" s="26">
        <v>7.6924288978176936E-2</v>
      </c>
      <c r="L235" s="26">
        <v>7.1326115818622471E-2</v>
      </c>
      <c r="M235" s="24">
        <v>478429</v>
      </c>
      <c r="N235" s="26">
        <v>7.6924288978176936E-2</v>
      </c>
      <c r="O235" s="26">
        <v>7.1326115818622471E-2</v>
      </c>
      <c r="P235" s="26">
        <v>-1.4398155693082781E-3</v>
      </c>
      <c r="Q235" s="23"/>
      <c r="R235" s="109"/>
      <c r="S235" s="112"/>
      <c r="T235" s="23"/>
      <c r="U235" s="24">
        <v>1251361</v>
      </c>
      <c r="V235" s="24">
        <v>1257900</v>
      </c>
      <c r="W235" s="23"/>
      <c r="X235" s="24">
        <v>444326.70929312037</v>
      </c>
      <c r="Y235" s="24">
        <v>444943.2625463116</v>
      </c>
      <c r="Z235" s="24">
        <v>479118.84276936832</v>
      </c>
      <c r="AA235" s="24">
        <f>SUM(AA233:AA234)</f>
        <v>1257501.944879628</v>
      </c>
    </row>
    <row r="236" spans="1:27" x14ac:dyDescent="0.2">
      <c r="A236" s="18" t="s">
        <v>475</v>
      </c>
      <c r="B236" s="18" t="s">
        <v>476</v>
      </c>
      <c r="D236" s="19">
        <v>181192</v>
      </c>
      <c r="E236" s="20">
        <v>0</v>
      </c>
      <c r="F236" s="20">
        <v>181192</v>
      </c>
      <c r="G236" s="21">
        <v>-7.0936807542220981E-2</v>
      </c>
      <c r="I236" s="21">
        <v>-6.8072842715318216E-2</v>
      </c>
      <c r="J236" s="19">
        <v>195292</v>
      </c>
      <c r="K236" s="21">
        <v>7.7818005209943086E-2</v>
      </c>
      <c r="L236" s="21">
        <v>7.1314608996805307E-2</v>
      </c>
      <c r="M236" s="19">
        <v>195292</v>
      </c>
      <c r="N236" s="21">
        <v>7.7818005209943086E-2</v>
      </c>
      <c r="O236" s="21">
        <v>7.1314608996805307E-2</v>
      </c>
      <c r="P236" s="21">
        <v>-7.2827848411446516E-2</v>
      </c>
      <c r="R236" s="110"/>
      <c r="S236" s="111"/>
      <c r="U236" s="19">
        <v>589770</v>
      </c>
      <c r="V236" s="19">
        <v>593350</v>
      </c>
      <c r="X236" s="19">
        <v>195026.56167086741</v>
      </c>
      <c r="Y236" s="19">
        <v>195607.48002368497</v>
      </c>
      <c r="Z236" s="19">
        <v>210631.86557685109</v>
      </c>
      <c r="AA236" s="19">
        <v>552827.30916098435</v>
      </c>
    </row>
    <row r="237" spans="1:27" ht="25.5" customHeight="1" x14ac:dyDescent="0.2">
      <c r="A237" s="22" t="s">
        <v>477</v>
      </c>
      <c r="B237" s="22" t="s">
        <v>478</v>
      </c>
      <c r="C237" s="54"/>
      <c r="D237" s="24">
        <v>181192</v>
      </c>
      <c r="E237" s="25">
        <v>0</v>
      </c>
      <c r="F237" s="25">
        <v>181192</v>
      </c>
      <c r="G237" s="26">
        <v>-7.0936807542220981E-2</v>
      </c>
      <c r="H237" s="23"/>
      <c r="I237" s="26">
        <v>-6.8072842715318216E-2</v>
      </c>
      <c r="J237" s="24">
        <v>195292</v>
      </c>
      <c r="K237" s="26">
        <v>7.7818005209943086E-2</v>
      </c>
      <c r="L237" s="26">
        <v>7.1314608996805307E-2</v>
      </c>
      <c r="M237" s="24">
        <v>195292</v>
      </c>
      <c r="N237" s="26">
        <v>7.7818005209943086E-2</v>
      </c>
      <c r="O237" s="26">
        <v>7.1314608996805307E-2</v>
      </c>
      <c r="P237" s="26">
        <v>-7.2827848411446516E-2</v>
      </c>
      <c r="Q237" s="23"/>
      <c r="R237" s="109"/>
      <c r="S237" s="112"/>
      <c r="T237" s="23"/>
      <c r="U237" s="24">
        <v>589770</v>
      </c>
      <c r="V237" s="24">
        <v>593350</v>
      </c>
      <c r="W237" s="23"/>
      <c r="X237" s="24">
        <v>195026.56167086741</v>
      </c>
      <c r="Y237" s="24">
        <v>195607.48002368497</v>
      </c>
      <c r="Z237" s="24">
        <v>210631.86557685109</v>
      </c>
      <c r="AA237" s="24">
        <f>AA236</f>
        <v>552827.30916098435</v>
      </c>
    </row>
    <row r="238" spans="1:27" x14ac:dyDescent="0.2">
      <c r="A238" s="18" t="s">
        <v>479</v>
      </c>
      <c r="B238" s="18" t="s">
        <v>480</v>
      </c>
      <c r="D238" s="19">
        <v>407732</v>
      </c>
      <c r="E238" s="20">
        <v>0</v>
      </c>
      <c r="F238" s="20">
        <v>407732</v>
      </c>
      <c r="G238" s="21">
        <v>5.7604116565072916E-2</v>
      </c>
      <c r="I238" s="21">
        <v>6.6041959003299455E-2</v>
      </c>
      <c r="J238" s="19">
        <v>440395</v>
      </c>
      <c r="K238" s="21">
        <v>8.0108993162175235E-2</v>
      </c>
      <c r="L238" s="21">
        <v>7.131482188068361E-2</v>
      </c>
      <c r="M238" s="19">
        <v>440395</v>
      </c>
      <c r="N238" s="21">
        <v>8.0108993162175235E-2</v>
      </c>
      <c r="O238" s="21">
        <v>7.131482188068361E-2</v>
      </c>
      <c r="P238" s="21">
        <v>6.060286525097669E-2</v>
      </c>
      <c r="R238" s="110"/>
      <c r="S238" s="111"/>
      <c r="U238" s="19">
        <v>1044295</v>
      </c>
      <c r="V238" s="19">
        <v>1052868</v>
      </c>
      <c r="X238" s="19">
        <v>385524.21800725168</v>
      </c>
      <c r="Y238" s="19">
        <v>385612.37911201286</v>
      </c>
      <c r="Z238" s="19">
        <v>415230.82242078119</v>
      </c>
      <c r="AA238" s="19">
        <v>1089820.5625768865</v>
      </c>
    </row>
    <row r="239" spans="1:27" ht="25.5" customHeight="1" x14ac:dyDescent="0.2">
      <c r="A239" s="22" t="s">
        <v>481</v>
      </c>
      <c r="B239" s="22" t="s">
        <v>482</v>
      </c>
      <c r="C239" s="54"/>
      <c r="D239" s="24">
        <v>407732</v>
      </c>
      <c r="E239" s="25">
        <v>0</v>
      </c>
      <c r="F239" s="25">
        <v>407732</v>
      </c>
      <c r="G239" s="26">
        <v>5.7604116565072916E-2</v>
      </c>
      <c r="H239" s="23"/>
      <c r="I239" s="26">
        <v>6.6041959003299455E-2</v>
      </c>
      <c r="J239" s="24">
        <v>440395</v>
      </c>
      <c r="K239" s="26">
        <v>8.0108993162175235E-2</v>
      </c>
      <c r="L239" s="26">
        <v>7.131482188068361E-2</v>
      </c>
      <c r="M239" s="24">
        <v>440395</v>
      </c>
      <c r="N239" s="26">
        <v>8.0108993162175235E-2</v>
      </c>
      <c r="O239" s="26">
        <v>7.131482188068361E-2</v>
      </c>
      <c r="P239" s="26">
        <v>6.060286525097669E-2</v>
      </c>
      <c r="Q239" s="23"/>
      <c r="R239" s="109"/>
      <c r="S239" s="112"/>
      <c r="T239" s="23"/>
      <c r="U239" s="24">
        <v>1044295</v>
      </c>
      <c r="V239" s="24">
        <v>1052868</v>
      </c>
      <c r="W239" s="23"/>
      <c r="X239" s="24">
        <v>385524.21800725168</v>
      </c>
      <c r="Y239" s="24">
        <v>385612.37911201286</v>
      </c>
      <c r="Z239" s="24">
        <v>415230.82242078119</v>
      </c>
      <c r="AA239" s="24">
        <f>AA238</f>
        <v>1089820.5625768865</v>
      </c>
    </row>
    <row r="240" spans="1:27" x14ac:dyDescent="0.2">
      <c r="A240" s="18" t="s">
        <v>483</v>
      </c>
      <c r="B240" s="18" t="s">
        <v>484</v>
      </c>
      <c r="D240" s="19">
        <v>61925</v>
      </c>
      <c r="E240" s="20">
        <v>0</v>
      </c>
      <c r="F240" s="20">
        <v>61925</v>
      </c>
      <c r="G240" s="21">
        <v>-4.2664099361011232E-2</v>
      </c>
      <c r="I240" s="21">
        <v>-3.602303405168461E-2</v>
      </c>
      <c r="J240" s="19">
        <v>66744</v>
      </c>
      <c r="K240" s="21">
        <v>7.7819943480016196E-2</v>
      </c>
      <c r="L240" s="21">
        <v>7.1308593710295076E-2</v>
      </c>
      <c r="M240" s="19">
        <v>66744</v>
      </c>
      <c r="N240" s="21">
        <v>7.7819943480016196E-2</v>
      </c>
      <c r="O240" s="21">
        <v>7.1308593710295076E-2</v>
      </c>
      <c r="P240" s="21">
        <v>-4.0946953630914606E-2</v>
      </c>
      <c r="R240" s="110"/>
      <c r="S240" s="111"/>
      <c r="U240" s="19">
        <v>212652</v>
      </c>
      <c r="V240" s="19">
        <v>213944</v>
      </c>
      <c r="X240" s="19">
        <v>64684.71511270725</v>
      </c>
      <c r="Y240" s="19">
        <v>64629.528151886501</v>
      </c>
      <c r="Z240" s="19">
        <v>69593.64787243896</v>
      </c>
      <c r="AA240" s="19">
        <v>182656.45125751474</v>
      </c>
    </row>
    <row r="241" spans="1:27" x14ac:dyDescent="0.2">
      <c r="A241" s="18" t="s">
        <v>485</v>
      </c>
      <c r="B241" s="18" t="s">
        <v>486</v>
      </c>
      <c r="D241" s="19">
        <v>74074</v>
      </c>
      <c r="E241" s="20">
        <v>0</v>
      </c>
      <c r="F241" s="20">
        <v>74074</v>
      </c>
      <c r="G241" s="21">
        <v>-5.4861752078648518E-2</v>
      </c>
      <c r="I241" s="21">
        <v>-5.2764572330836534E-2</v>
      </c>
      <c r="J241" s="19">
        <v>79748</v>
      </c>
      <c r="K241" s="21">
        <v>7.6599076599076499E-2</v>
      </c>
      <c r="L241" s="21">
        <v>7.130732717501953E-2</v>
      </c>
      <c r="M241" s="19">
        <v>79748</v>
      </c>
      <c r="N241" s="21">
        <v>7.6599076599076499E-2</v>
      </c>
      <c r="O241" s="21">
        <v>7.130732717501953E-2</v>
      </c>
      <c r="P241" s="21">
        <v>-5.7604091562848292E-2</v>
      </c>
      <c r="R241" s="110"/>
      <c r="S241" s="111"/>
      <c r="U241" s="19">
        <v>243210</v>
      </c>
      <c r="V241" s="19">
        <v>244412</v>
      </c>
      <c r="X241" s="19">
        <v>78373.719572677772</v>
      </c>
      <c r="Y241" s="19">
        <v>78586.471965953693</v>
      </c>
      <c r="Z241" s="19">
        <v>84622.608487607184</v>
      </c>
      <c r="AA241" s="19">
        <v>222101.66926199777</v>
      </c>
    </row>
    <row r="242" spans="1:27" x14ac:dyDescent="0.2">
      <c r="A242" s="18" t="s">
        <v>487</v>
      </c>
      <c r="B242" s="18" t="s">
        <v>488</v>
      </c>
      <c r="D242" s="19">
        <v>160033</v>
      </c>
      <c r="E242" s="20">
        <v>0</v>
      </c>
      <c r="F242" s="20">
        <v>160033</v>
      </c>
      <c r="G242" s="21">
        <v>-9.7202939925880028E-3</v>
      </c>
      <c r="I242" s="21">
        <v>-6.6047604641334967E-3</v>
      </c>
      <c r="J242" s="19">
        <v>172291</v>
      </c>
      <c r="K242" s="21">
        <v>7.659670193022694E-2</v>
      </c>
      <c r="L242" s="21">
        <v>7.1315248841285372E-2</v>
      </c>
      <c r="M242" s="19">
        <v>172291</v>
      </c>
      <c r="N242" s="21">
        <v>7.659670193022694E-2</v>
      </c>
      <c r="O242" s="21">
        <v>7.1315248841285372E-2</v>
      </c>
      <c r="P242" s="21">
        <v>-1.1672806703423411E-2</v>
      </c>
      <c r="R242" s="110"/>
      <c r="S242" s="111"/>
      <c r="U242" s="19">
        <v>507042</v>
      </c>
      <c r="V242" s="19">
        <v>509542</v>
      </c>
      <c r="X242" s="19">
        <v>161603.83680406574</v>
      </c>
      <c r="Y242" s="19">
        <v>161891.19567680382</v>
      </c>
      <c r="Z242" s="19">
        <v>174325.87220970963</v>
      </c>
      <c r="AA242" s="19">
        <v>457538.09655962576</v>
      </c>
    </row>
    <row r="243" spans="1:27" ht="25.5" customHeight="1" x14ac:dyDescent="0.2">
      <c r="A243" s="22" t="s">
        <v>489</v>
      </c>
      <c r="B243" s="22" t="s">
        <v>490</v>
      </c>
      <c r="C243" s="54"/>
      <c r="D243" s="24">
        <v>296032</v>
      </c>
      <c r="E243" s="25">
        <v>0</v>
      </c>
      <c r="F243" s="25">
        <v>296032</v>
      </c>
      <c r="G243" s="26">
        <v>-2.8327339145928998E-2</v>
      </c>
      <c r="H243" s="23"/>
      <c r="I243" s="26">
        <v>-2.4712678724317483E-2</v>
      </c>
      <c r="J243" s="24">
        <v>318783</v>
      </c>
      <c r="K243" s="26">
        <v>7.6853178034806957E-2</v>
      </c>
      <c r="L243" s="26">
        <v>7.1297581721600389E-2</v>
      </c>
      <c r="M243" s="24">
        <v>318783</v>
      </c>
      <c r="N243" s="26">
        <v>7.6853178034806957E-2</v>
      </c>
      <c r="O243" s="26">
        <v>7.1297581721600389E-2</v>
      </c>
      <c r="P243" s="26">
        <v>-2.9704344499867585E-2</v>
      </c>
      <c r="Q243" s="23"/>
      <c r="R243" s="109"/>
      <c r="S243" s="112"/>
      <c r="T243" s="23"/>
      <c r="U243" s="24">
        <v>962904</v>
      </c>
      <c r="V243" s="24">
        <v>967898</v>
      </c>
      <c r="W243" s="23"/>
      <c r="X243" s="24">
        <v>304662.27148945077</v>
      </c>
      <c r="Y243" s="24">
        <v>305107.19579464401</v>
      </c>
      <c r="Z243" s="24">
        <v>328542.12856975582</v>
      </c>
      <c r="AA243" s="24">
        <f>SUM(AA240:AA242)</f>
        <v>862296.21707913827</v>
      </c>
    </row>
    <row r="244" spans="1:27" x14ac:dyDescent="0.2">
      <c r="A244" s="18" t="s">
        <v>491</v>
      </c>
      <c r="B244" s="18" t="s">
        <v>492</v>
      </c>
      <c r="D244" s="19">
        <v>256489</v>
      </c>
      <c r="E244" s="20">
        <v>0</v>
      </c>
      <c r="F244" s="20">
        <v>256489</v>
      </c>
      <c r="G244" s="21">
        <v>-1.7643487240305622E-2</v>
      </c>
      <c r="I244" s="21">
        <v>-1.3687197468080337E-2</v>
      </c>
      <c r="J244" s="19">
        <v>276018</v>
      </c>
      <c r="K244" s="21">
        <v>7.6139717492758052E-2</v>
      </c>
      <c r="L244" s="21">
        <v>7.1313051770200309E-2</v>
      </c>
      <c r="M244" s="19">
        <v>276018</v>
      </c>
      <c r="N244" s="21">
        <v>7.6139717492758052E-2</v>
      </c>
      <c r="O244" s="21">
        <v>7.1313051770200309E-2</v>
      </c>
      <c r="P244" s="21">
        <v>-1.8721123368006576E-2</v>
      </c>
      <c r="R244" s="110"/>
      <c r="S244" s="111"/>
      <c r="U244" s="19">
        <v>815512</v>
      </c>
      <c r="V244" s="19">
        <v>819186</v>
      </c>
      <c r="X244" s="19">
        <v>261095.63754960595</v>
      </c>
      <c r="Y244" s="19">
        <v>261219.94782124163</v>
      </c>
      <c r="Z244" s="19">
        <v>281283.95155856834</v>
      </c>
      <c r="AA244" s="19">
        <v>738261.75172699965</v>
      </c>
    </row>
    <row r="245" spans="1:27" ht="25.5" customHeight="1" x14ac:dyDescent="0.2">
      <c r="A245" s="22" t="s">
        <v>493</v>
      </c>
      <c r="B245" s="22" t="s">
        <v>494</v>
      </c>
      <c r="C245" s="54"/>
      <c r="D245" s="24">
        <v>256489</v>
      </c>
      <c r="E245" s="25">
        <v>0</v>
      </c>
      <c r="F245" s="25">
        <v>256489</v>
      </c>
      <c r="G245" s="26">
        <v>-1.7643487240305622E-2</v>
      </c>
      <c r="H245" s="23"/>
      <c r="I245" s="26">
        <v>-1.3687197468080337E-2</v>
      </c>
      <c r="J245" s="24">
        <v>276018</v>
      </c>
      <c r="K245" s="26">
        <v>7.6139717492758052E-2</v>
      </c>
      <c r="L245" s="26">
        <v>7.1313051770200309E-2</v>
      </c>
      <c r="M245" s="24">
        <v>276018</v>
      </c>
      <c r="N245" s="26">
        <v>7.6139717492758052E-2</v>
      </c>
      <c r="O245" s="26">
        <v>7.1313051770200309E-2</v>
      </c>
      <c r="P245" s="26">
        <v>-1.8721123368006576E-2</v>
      </c>
      <c r="Q245" s="23"/>
      <c r="R245" s="109"/>
      <c r="S245" s="112"/>
      <c r="T245" s="23"/>
      <c r="U245" s="24">
        <v>815512</v>
      </c>
      <c r="V245" s="24">
        <v>819186</v>
      </c>
      <c r="W245" s="23"/>
      <c r="X245" s="24">
        <v>261095.63754960595</v>
      </c>
      <c r="Y245" s="24">
        <v>261219.94782124163</v>
      </c>
      <c r="Z245" s="24">
        <v>281283.95155856834</v>
      </c>
      <c r="AA245" s="24">
        <f>AA244</f>
        <v>738261.75172699965</v>
      </c>
    </row>
    <row r="246" spans="1:27" x14ac:dyDescent="0.2">
      <c r="A246" s="18" t="s">
        <v>495</v>
      </c>
      <c r="B246" s="18" t="s">
        <v>496</v>
      </c>
      <c r="D246" s="19">
        <v>210952</v>
      </c>
      <c r="E246" s="20">
        <v>0</v>
      </c>
      <c r="F246" s="20">
        <v>210952</v>
      </c>
      <c r="G246" s="21">
        <v>-1.7068447247034935E-2</v>
      </c>
      <c r="I246" s="21">
        <v>-1.3007323706470619E-2</v>
      </c>
      <c r="J246" s="19">
        <v>227475</v>
      </c>
      <c r="K246" s="21">
        <v>7.8325875080587082E-2</v>
      </c>
      <c r="L246" s="21">
        <v>7.1314452419259711E-2</v>
      </c>
      <c r="M246" s="19">
        <v>227475</v>
      </c>
      <c r="N246" s="21">
        <v>7.8325875080587082E-2</v>
      </c>
      <c r="O246" s="21">
        <v>7.1314452419259711E-2</v>
      </c>
      <c r="P246" s="21">
        <v>-1.8043435712609801E-2</v>
      </c>
      <c r="R246" s="110"/>
      <c r="S246" s="111"/>
      <c r="U246" s="19">
        <v>665453</v>
      </c>
      <c r="V246" s="19">
        <v>669809</v>
      </c>
      <c r="X246" s="19">
        <v>214615.14732045381</v>
      </c>
      <c r="Y246" s="19">
        <v>215130.89293895886</v>
      </c>
      <c r="Z246" s="19">
        <v>231654.84938234463</v>
      </c>
      <c r="AA246" s="19">
        <v>608004.52337734669</v>
      </c>
    </row>
    <row r="247" spans="1:27" ht="25.5" customHeight="1" x14ac:dyDescent="0.2">
      <c r="A247" s="22" t="s">
        <v>497</v>
      </c>
      <c r="B247" s="22" t="s">
        <v>498</v>
      </c>
      <c r="C247" s="54"/>
      <c r="D247" s="24">
        <v>210952</v>
      </c>
      <c r="E247" s="25">
        <v>0</v>
      </c>
      <c r="F247" s="25">
        <v>210952</v>
      </c>
      <c r="G247" s="26">
        <v>-1.7068447247034935E-2</v>
      </c>
      <c r="H247" s="23"/>
      <c r="I247" s="26">
        <v>-1.3007323706470619E-2</v>
      </c>
      <c r="J247" s="24">
        <v>227475</v>
      </c>
      <c r="K247" s="26">
        <v>7.8325875080587082E-2</v>
      </c>
      <c r="L247" s="26">
        <v>7.1314452419259711E-2</v>
      </c>
      <c r="M247" s="24">
        <v>227475</v>
      </c>
      <c r="N247" s="26">
        <v>7.8325875080587082E-2</v>
      </c>
      <c r="O247" s="26">
        <v>7.1314452419259711E-2</v>
      </c>
      <c r="P247" s="26">
        <v>-1.8043435712609801E-2</v>
      </c>
      <c r="Q247" s="23"/>
      <c r="R247" s="109"/>
      <c r="S247" s="112"/>
      <c r="T247" s="23"/>
      <c r="U247" s="24">
        <v>665453</v>
      </c>
      <c r="V247" s="24">
        <v>669809</v>
      </c>
      <c r="W247" s="23"/>
      <c r="X247" s="24">
        <v>214615.14732045381</v>
      </c>
      <c r="Y247" s="24">
        <v>215130.89293895886</v>
      </c>
      <c r="Z247" s="24">
        <v>231654.84938234463</v>
      </c>
      <c r="AA247" s="24">
        <f>AA246</f>
        <v>608004.52337734669</v>
      </c>
    </row>
    <row r="248" spans="1:27" ht="25.5" customHeight="1" x14ac:dyDescent="0.2">
      <c r="A248" s="27" t="s">
        <v>499</v>
      </c>
      <c r="B248" s="27" t="s">
        <v>500</v>
      </c>
      <c r="C248" s="54"/>
      <c r="D248" s="28">
        <v>1995733</v>
      </c>
      <c r="E248" s="29">
        <v>0</v>
      </c>
      <c r="F248" s="29">
        <v>1995733</v>
      </c>
      <c r="G248" s="30">
        <v>-2.1512000488470573E-3</v>
      </c>
      <c r="H248" s="23"/>
      <c r="I248" s="30">
        <v>2.3051108763376682E-3</v>
      </c>
      <c r="J248" s="28">
        <v>2151001</v>
      </c>
      <c r="K248" s="30">
        <v>7.779998627070861E-2</v>
      </c>
      <c r="L248" s="30">
        <v>7.1393287942300265E-2</v>
      </c>
      <c r="M248" s="28">
        <v>2151001</v>
      </c>
      <c r="N248" s="30">
        <v>7.779998627070861E-2</v>
      </c>
      <c r="O248" s="30">
        <v>7.1393287942300265E-2</v>
      </c>
      <c r="P248" s="30">
        <v>-2.7357516041534025E-3</v>
      </c>
      <c r="Q248" s="23"/>
      <c r="R248" s="109"/>
      <c r="S248" s="112"/>
      <c r="T248" s="23"/>
      <c r="U248" s="28">
        <v>5919831</v>
      </c>
      <c r="V248" s="28">
        <v>5955230</v>
      </c>
      <c r="W248" s="23"/>
      <c r="X248" s="28">
        <v>2000035.4764145589</v>
      </c>
      <c r="Y248" s="28">
        <v>2003049.7964548995</v>
      </c>
      <c r="Z248" s="28">
        <v>2156901.7474154932</v>
      </c>
      <c r="AA248" s="28">
        <f>AA247+AA245+AA243+AA239+AA237+AA235+AA232</f>
        <v>5661034.1739259567</v>
      </c>
    </row>
    <row r="249" spans="1:27" x14ac:dyDescent="0.2">
      <c r="A249" s="23"/>
      <c r="B249" s="23"/>
      <c r="C249" s="54"/>
      <c r="D249" s="23"/>
      <c r="E249" s="23"/>
      <c r="F249" s="23"/>
      <c r="G249" s="23"/>
      <c r="H249" s="23"/>
      <c r="I249" s="23"/>
      <c r="J249" s="23"/>
      <c r="K249" s="23"/>
      <c r="L249" s="23"/>
      <c r="M249" s="23"/>
      <c r="N249" s="23"/>
      <c r="O249" s="23"/>
      <c r="P249" s="23"/>
      <c r="Q249" s="23"/>
      <c r="R249" s="113"/>
      <c r="S249" s="114"/>
      <c r="T249" s="23"/>
      <c r="U249" s="23"/>
      <c r="V249" s="23"/>
      <c r="W249" s="23"/>
      <c r="X249" s="23"/>
      <c r="Y249" s="23"/>
      <c r="Z249" s="23"/>
      <c r="AA249" s="23"/>
    </row>
    <row r="250" spans="1:27" x14ac:dyDescent="0.2">
      <c r="A250" s="31" t="s">
        <v>501</v>
      </c>
      <c r="B250" s="31" t="s">
        <v>502</v>
      </c>
      <c r="C250" s="55"/>
      <c r="D250" s="32">
        <v>21500480</v>
      </c>
      <c r="E250" s="33">
        <v>0</v>
      </c>
      <c r="F250" s="32">
        <v>21500480</v>
      </c>
      <c r="G250" s="34">
        <v>-1.789521975048558E-8</v>
      </c>
      <c r="H250" s="24"/>
      <c r="I250" s="34">
        <v>5.0561990527193679E-3</v>
      </c>
      <c r="J250" s="32">
        <v>23151908</v>
      </c>
      <c r="K250" s="34">
        <v>7.6808889848040574E-2</v>
      </c>
      <c r="L250" s="34">
        <v>7.139170087525204E-2</v>
      </c>
      <c r="M250" s="32">
        <v>23151908</v>
      </c>
      <c r="N250" s="34">
        <v>7.6808889848040574E-2</v>
      </c>
      <c r="O250" s="34">
        <v>7.139170087525204E-2</v>
      </c>
      <c r="P250" s="34">
        <v>1.9294906561384551E-8</v>
      </c>
      <c r="Q250" s="35"/>
      <c r="R250" s="109"/>
      <c r="S250" s="109"/>
      <c r="T250" s="109"/>
      <c r="U250" s="32">
        <v>60459123</v>
      </c>
      <c r="V250" s="32">
        <v>60764817</v>
      </c>
      <c r="W250" s="35"/>
      <c r="X250" s="32">
        <v>21500480.38475582</v>
      </c>
      <c r="Y250" s="32">
        <v>21500480.384755824</v>
      </c>
      <c r="Z250" s="32">
        <v>23151907.553286109</v>
      </c>
      <c r="AA250" s="32">
        <f>SUM(AA248,AA230,AA191,AA153,AA126,AA78,AA44)</f>
        <v>60764816.9453125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3036349</v>
      </c>
      <c r="E257" s="64">
        <f t="shared" ref="E257:AA273" si="0">INDEX(E$8:E$248,MATCH($A257,$A$8:$A$248,0))</f>
        <v>0</v>
      </c>
      <c r="F257" s="64">
        <f t="shared" si="0"/>
        <v>3036349</v>
      </c>
      <c r="G257" s="65">
        <f t="shared" si="0"/>
        <v>-4.5819521101341687E-2</v>
      </c>
      <c r="H257" s="68"/>
      <c r="I257" s="65">
        <f t="shared" si="0"/>
        <v>-4.3757170669520673E-2</v>
      </c>
      <c r="J257" s="63">
        <f t="shared" si="0"/>
        <v>3260601</v>
      </c>
      <c r="K257" s="65">
        <f t="shared" si="0"/>
        <v>7.3855805113312023E-2</v>
      </c>
      <c r="L257" s="65">
        <f t="shared" si="0"/>
        <v>7.1331400228913822E-2</v>
      </c>
      <c r="M257" s="63">
        <f t="shared" si="0"/>
        <v>3260601</v>
      </c>
      <c r="N257" s="65">
        <f t="shared" si="0"/>
        <v>7.3855805113312023E-2</v>
      </c>
      <c r="O257" s="65">
        <f t="shared" si="0"/>
        <v>7.1331400228913822E-2</v>
      </c>
      <c r="P257" s="65">
        <f t="shared" si="0"/>
        <v>-4.8621331915649435E-2</v>
      </c>
      <c r="Q257" s="68"/>
      <c r="R257" s="62"/>
      <c r="S257" s="115"/>
      <c r="T257" s="68"/>
      <c r="U257" s="63">
        <f t="shared" si="0"/>
        <v>9035074</v>
      </c>
      <c r="V257" s="63">
        <f t="shared" si="0"/>
        <v>9056364</v>
      </c>
      <c r="W257" s="68"/>
      <c r="X257" s="63">
        <f t="shared" si="0"/>
        <v>3182153.7614190541</v>
      </c>
      <c r="Y257" s="63">
        <f t="shared" si="0"/>
        <v>3182772.7555033565</v>
      </c>
      <c r="Z257" s="63">
        <f t="shared" si="0"/>
        <v>3427237.8700327454</v>
      </c>
      <c r="AA257" s="63">
        <f t="shared" si="0"/>
        <v>8995175.9405251853</v>
      </c>
      <c r="AC257" s="85"/>
    </row>
    <row r="258" spans="1:30" x14ac:dyDescent="0.2">
      <c r="A258" s="78" t="s">
        <v>159</v>
      </c>
      <c r="B258" s="79" t="s">
        <v>160</v>
      </c>
      <c r="D258" s="57">
        <f t="shared" ref="D258:P290" si="1">INDEX(D$8:D$248,MATCH($A258,$A$8:$A$248,0))</f>
        <v>2911975</v>
      </c>
      <c r="E258" s="58">
        <f t="shared" si="1"/>
        <v>0</v>
      </c>
      <c r="F258" s="58">
        <f t="shared" si="1"/>
        <v>2911975</v>
      </c>
      <c r="G258" s="59">
        <f t="shared" si="1"/>
        <v>1.6883771756897037E-2</v>
      </c>
      <c r="H258" s="68"/>
      <c r="I258" s="59">
        <f t="shared" si="1"/>
        <v>2.054826791262121E-2</v>
      </c>
      <c r="J258" s="57">
        <f t="shared" si="1"/>
        <v>3130044</v>
      </c>
      <c r="K258" s="59">
        <f t="shared" si="1"/>
        <v>7.4886975334609751E-2</v>
      </c>
      <c r="L258" s="59">
        <f t="shared" si="1"/>
        <v>7.144688962563861E-2</v>
      </c>
      <c r="M258" s="57">
        <f t="shared" si="1"/>
        <v>3130044</v>
      </c>
      <c r="N258" s="59">
        <f t="shared" si="1"/>
        <v>7.4886975334609751E-2</v>
      </c>
      <c r="O258" s="59">
        <f t="shared" si="1"/>
        <v>7.144688962563861E-2</v>
      </c>
      <c r="P258" s="59">
        <f t="shared" si="1"/>
        <v>1.5466456808467033E-2</v>
      </c>
      <c r="Q258" s="68"/>
      <c r="R258" s="62"/>
      <c r="S258" s="115"/>
      <c r="T258" s="68"/>
      <c r="U258" s="57">
        <f t="shared" si="0"/>
        <v>7546283</v>
      </c>
      <c r="V258" s="57">
        <f t="shared" si="0"/>
        <v>7570512</v>
      </c>
      <c r="W258" s="68"/>
      <c r="X258" s="57">
        <f t="shared" si="0"/>
        <v>2863626.1890273886</v>
      </c>
      <c r="Y258" s="57">
        <f t="shared" si="0"/>
        <v>2862504.9358399152</v>
      </c>
      <c r="Z258" s="57">
        <f t="shared" si="0"/>
        <v>3082370.6475125602</v>
      </c>
      <c r="AA258" s="57">
        <f t="shared" si="0"/>
        <v>8090032.6559536699</v>
      </c>
      <c r="AC258" s="85"/>
    </row>
    <row r="259" spans="1:30" x14ac:dyDescent="0.2">
      <c r="A259" s="78" t="s">
        <v>255</v>
      </c>
      <c r="B259" s="79" t="s">
        <v>256</v>
      </c>
      <c r="D259" s="57">
        <f t="shared" si="1"/>
        <v>3911149</v>
      </c>
      <c r="E259" s="58">
        <f t="shared" si="0"/>
        <v>0</v>
      </c>
      <c r="F259" s="58">
        <f t="shared" si="0"/>
        <v>3911149</v>
      </c>
      <c r="G259" s="59">
        <f t="shared" si="0"/>
        <v>-1.1374670136894194E-2</v>
      </c>
      <c r="H259" s="68"/>
      <c r="I259" s="59">
        <f t="shared" si="0"/>
        <v>-7.2927632117156804E-3</v>
      </c>
      <c r="J259" s="57">
        <f t="shared" si="0"/>
        <v>4211883</v>
      </c>
      <c r="K259" s="59">
        <f t="shared" si="0"/>
        <v>7.6891471022965341E-2</v>
      </c>
      <c r="L259" s="59">
        <f t="shared" si="0"/>
        <v>7.1333753661039445E-2</v>
      </c>
      <c r="M259" s="57">
        <f t="shared" si="0"/>
        <v>4211883</v>
      </c>
      <c r="N259" s="59">
        <f t="shared" si="0"/>
        <v>7.6891471022965341E-2</v>
      </c>
      <c r="O259" s="59">
        <f t="shared" si="0"/>
        <v>7.1333753661039445E-2</v>
      </c>
      <c r="P259" s="59">
        <f t="shared" si="0"/>
        <v>-1.2340239893981808E-2</v>
      </c>
      <c r="Q259" s="68"/>
      <c r="R259" s="62"/>
      <c r="S259" s="115"/>
      <c r="T259" s="68"/>
      <c r="U259" s="57">
        <f t="shared" si="0"/>
        <v>11272594</v>
      </c>
      <c r="V259" s="57">
        <f t="shared" si="0"/>
        <v>11331072</v>
      </c>
      <c r="W259" s="68"/>
      <c r="X259" s="57">
        <f t="shared" si="0"/>
        <v>3956148.8886204986</v>
      </c>
      <c r="Y259" s="57">
        <f t="shared" si="0"/>
        <v>3960320.3977966723</v>
      </c>
      <c r="Z259" s="57">
        <f t="shared" si="0"/>
        <v>4264508.0523963887</v>
      </c>
      <c r="AA259" s="57">
        <f t="shared" si="0"/>
        <v>11192686.847477384</v>
      </c>
      <c r="AC259" s="85"/>
    </row>
    <row r="260" spans="1:30" x14ac:dyDescent="0.2">
      <c r="A260" s="78" t="s">
        <v>309</v>
      </c>
      <c r="B260" s="79" t="s">
        <v>310</v>
      </c>
      <c r="D260" s="57">
        <f t="shared" si="1"/>
        <v>2280733</v>
      </c>
      <c r="E260" s="58">
        <f t="shared" si="0"/>
        <v>0</v>
      </c>
      <c r="F260" s="58">
        <f t="shared" si="0"/>
        <v>2280733</v>
      </c>
      <c r="G260" s="59">
        <f t="shared" si="0"/>
        <v>-8.9532323603206398E-3</v>
      </c>
      <c r="H260" s="68"/>
      <c r="I260" s="59">
        <f t="shared" si="0"/>
        <v>-2.3953564347115597E-3</v>
      </c>
      <c r="J260" s="57">
        <f t="shared" si="0"/>
        <v>2459397</v>
      </c>
      <c r="K260" s="59">
        <f t="shared" si="0"/>
        <v>7.8336219101490689E-2</v>
      </c>
      <c r="L260" s="59">
        <f t="shared" si="0"/>
        <v>7.1350395008002332E-2</v>
      </c>
      <c r="M260" s="57">
        <f t="shared" si="0"/>
        <v>2459397</v>
      </c>
      <c r="N260" s="59">
        <f t="shared" si="0"/>
        <v>7.8336219101490689E-2</v>
      </c>
      <c r="O260" s="59">
        <f t="shared" si="0"/>
        <v>7.1350395008002332E-2</v>
      </c>
      <c r="P260" s="59">
        <f t="shared" si="0"/>
        <v>-7.4523169617092266E-3</v>
      </c>
      <c r="Q260" s="68"/>
      <c r="R260" s="62"/>
      <c r="S260" s="115"/>
      <c r="T260" s="68"/>
      <c r="U260" s="57">
        <f t="shared" si="0"/>
        <v>7016726</v>
      </c>
      <c r="V260" s="57">
        <f t="shared" si="0"/>
        <v>7062479</v>
      </c>
      <c r="W260" s="68"/>
      <c r="X260" s="57">
        <f t="shared" si="0"/>
        <v>2301337.4085583207</v>
      </c>
      <c r="Y260" s="57">
        <f t="shared" si="0"/>
        <v>2301116.6926913043</v>
      </c>
      <c r="Z260" s="57">
        <f t="shared" si="0"/>
        <v>2477862.8191156844</v>
      </c>
      <c r="AA260" s="57">
        <f t="shared" si="0"/>
        <v>6503433.0442369794</v>
      </c>
      <c r="AC260" s="85"/>
    </row>
    <row r="261" spans="1:30" x14ac:dyDescent="0.2">
      <c r="A261" s="78" t="s">
        <v>385</v>
      </c>
      <c r="B261" s="79" t="s">
        <v>386</v>
      </c>
      <c r="D261" s="57">
        <f t="shared" si="1"/>
        <v>4129620</v>
      </c>
      <c r="E261" s="58">
        <f t="shared" si="0"/>
        <v>0</v>
      </c>
      <c r="F261" s="58">
        <f t="shared" si="0"/>
        <v>4129620</v>
      </c>
      <c r="G261" s="59">
        <f t="shared" si="0"/>
        <v>2.5020500939986867E-2</v>
      </c>
      <c r="H261" s="68"/>
      <c r="I261" s="59">
        <f t="shared" si="0"/>
        <v>3.2978188606218151E-2</v>
      </c>
      <c r="J261" s="57">
        <f t="shared" si="0"/>
        <v>4453963</v>
      </c>
      <c r="K261" s="59">
        <f t="shared" si="0"/>
        <v>7.8540640543197648E-2</v>
      </c>
      <c r="L261" s="59">
        <f t="shared" si="0"/>
        <v>7.1404011417122826E-2</v>
      </c>
      <c r="M261" s="57">
        <f t="shared" si="0"/>
        <v>4453963</v>
      </c>
      <c r="N261" s="59">
        <f t="shared" si="0"/>
        <v>7.8540640543197648E-2</v>
      </c>
      <c r="O261" s="59">
        <f t="shared" si="0"/>
        <v>7.1404011417122826E-2</v>
      </c>
      <c r="P261" s="59">
        <f t="shared" si="0"/>
        <v>2.7793349936930278E-2</v>
      </c>
      <c r="Q261" s="68"/>
      <c r="R261" s="62"/>
      <c r="S261" s="115"/>
      <c r="T261" s="68"/>
      <c r="U261" s="57">
        <f t="shared" si="0"/>
        <v>10201018</v>
      </c>
      <c r="V261" s="57">
        <f t="shared" si="0"/>
        <v>10268967</v>
      </c>
      <c r="W261" s="68"/>
      <c r="X261" s="57">
        <f t="shared" si="0"/>
        <v>4028816.9809413226</v>
      </c>
      <c r="Y261" s="57">
        <f t="shared" si="0"/>
        <v>4024409.684228837</v>
      </c>
      <c r="Z261" s="57">
        <f t="shared" si="0"/>
        <v>4333519.9632039983</v>
      </c>
      <c r="AA261" s="57">
        <f t="shared" si="0"/>
        <v>11373816.463584349</v>
      </c>
      <c r="AC261" s="85"/>
    </row>
    <row r="262" spans="1:30" x14ac:dyDescent="0.2">
      <c r="A262" s="78" t="s">
        <v>463</v>
      </c>
      <c r="B262" s="79" t="s">
        <v>464</v>
      </c>
      <c r="D262" s="57">
        <f t="shared" si="1"/>
        <v>3234921</v>
      </c>
      <c r="E262" s="58">
        <f t="shared" si="0"/>
        <v>0</v>
      </c>
      <c r="F262" s="58">
        <f t="shared" si="0"/>
        <v>3234921</v>
      </c>
      <c r="G262" s="59">
        <f t="shared" si="0"/>
        <v>2.1007488081362879E-2</v>
      </c>
      <c r="H262" s="68"/>
      <c r="I262" s="59">
        <f t="shared" si="0"/>
        <v>2.734610397061088E-2</v>
      </c>
      <c r="J262" s="57">
        <f t="shared" si="0"/>
        <v>3485019</v>
      </c>
      <c r="K262" s="59">
        <f t="shared" si="0"/>
        <v>7.731193435635686E-2</v>
      </c>
      <c r="L262" s="59">
        <f t="shared" si="0"/>
        <v>7.1360107522598248E-2</v>
      </c>
      <c r="M262" s="57">
        <f t="shared" si="0"/>
        <v>3485019</v>
      </c>
      <c r="N262" s="59">
        <f t="shared" si="0"/>
        <v>7.731193435635686E-2</v>
      </c>
      <c r="O262" s="59">
        <f t="shared" si="0"/>
        <v>7.1360107522598248E-2</v>
      </c>
      <c r="P262" s="59">
        <f t="shared" si="0"/>
        <v>2.2147647296818063E-2</v>
      </c>
      <c r="Q262" s="68"/>
      <c r="R262" s="62"/>
      <c r="S262" s="115"/>
      <c r="T262" s="68"/>
      <c r="U262" s="57">
        <f t="shared" si="0"/>
        <v>9467597</v>
      </c>
      <c r="V262" s="57">
        <f t="shared" si="0"/>
        <v>9520193</v>
      </c>
      <c r="W262" s="68"/>
      <c r="X262" s="57">
        <f t="shared" si="0"/>
        <v>3168361.6797746867</v>
      </c>
      <c r="Y262" s="57">
        <f t="shared" si="0"/>
        <v>3166306.1222408428</v>
      </c>
      <c r="Z262" s="57">
        <f t="shared" si="0"/>
        <v>3409506.4536092374</v>
      </c>
      <c r="AA262" s="57">
        <f t="shared" si="0"/>
        <v>8948637.8196089845</v>
      </c>
      <c r="AC262" s="84" t="s">
        <v>514</v>
      </c>
      <c r="AD262" s="84" t="s">
        <v>515</v>
      </c>
    </row>
    <row r="263" spans="1:30" x14ac:dyDescent="0.2">
      <c r="A263" s="80" t="s">
        <v>499</v>
      </c>
      <c r="B263" s="81" t="s">
        <v>500</v>
      </c>
      <c r="D263" s="69">
        <f t="shared" si="1"/>
        <v>1995733</v>
      </c>
      <c r="E263" s="70">
        <f t="shared" si="0"/>
        <v>0</v>
      </c>
      <c r="F263" s="70">
        <f t="shared" si="0"/>
        <v>1995733</v>
      </c>
      <c r="G263" s="71">
        <f t="shared" si="0"/>
        <v>-2.1512000488470573E-3</v>
      </c>
      <c r="H263" s="68"/>
      <c r="I263" s="71">
        <f t="shared" si="0"/>
        <v>2.3051108763376682E-3</v>
      </c>
      <c r="J263" s="69">
        <f t="shared" si="0"/>
        <v>2151001</v>
      </c>
      <c r="K263" s="71">
        <f t="shared" si="0"/>
        <v>7.779998627070861E-2</v>
      </c>
      <c r="L263" s="71">
        <f t="shared" si="0"/>
        <v>7.1393287942300265E-2</v>
      </c>
      <c r="M263" s="69">
        <f t="shared" si="0"/>
        <v>2151001</v>
      </c>
      <c r="N263" s="71">
        <f t="shared" si="0"/>
        <v>7.779998627070861E-2</v>
      </c>
      <c r="O263" s="71">
        <f t="shared" si="0"/>
        <v>7.1393287942300265E-2</v>
      </c>
      <c r="P263" s="71">
        <f t="shared" si="0"/>
        <v>-2.7357516041534025E-3</v>
      </c>
      <c r="Q263" s="68"/>
      <c r="R263" s="62"/>
      <c r="S263" s="115"/>
      <c r="T263" s="68"/>
      <c r="U263" s="69">
        <f t="shared" si="0"/>
        <v>5919831</v>
      </c>
      <c r="V263" s="69">
        <f t="shared" si="0"/>
        <v>5955230</v>
      </c>
      <c r="W263" s="68"/>
      <c r="X263" s="69">
        <f t="shared" si="0"/>
        <v>2000035.4764145589</v>
      </c>
      <c r="Y263" s="69">
        <f t="shared" si="0"/>
        <v>2003049.7964548995</v>
      </c>
      <c r="Z263" s="69">
        <f t="shared" si="0"/>
        <v>2156901.7474154932</v>
      </c>
      <c r="AA263" s="69">
        <f t="shared" si="0"/>
        <v>5661034.1739259567</v>
      </c>
      <c r="AC263" s="84" t="s">
        <v>516</v>
      </c>
      <c r="AD263" s="84" t="s">
        <v>516</v>
      </c>
    </row>
    <row r="264" spans="1:30" x14ac:dyDescent="0.2">
      <c r="A264" s="31" t="s">
        <v>501</v>
      </c>
      <c r="B264" s="31" t="s">
        <v>502</v>
      </c>
      <c r="C264" s="118"/>
      <c r="D264" s="32">
        <f>SUM(D257:D263)</f>
        <v>21500480</v>
      </c>
      <c r="E264" s="33">
        <f t="shared" ref="E264:Z264" si="2">SUM(E257:E263)</f>
        <v>0</v>
      </c>
      <c r="F264" s="32">
        <f t="shared" si="2"/>
        <v>21500480</v>
      </c>
      <c r="G264" s="34">
        <f>F264/X264-1</f>
        <v>-1.7895220083552488E-8</v>
      </c>
      <c r="H264" s="24"/>
      <c r="I264" s="34">
        <f>AC264/AD264-1</f>
        <v>5.0561916453903955E-3</v>
      </c>
      <c r="J264" s="32">
        <f t="shared" si="2"/>
        <v>23151908</v>
      </c>
      <c r="K264" s="34">
        <f t="shared" ref="K264" si="3">J264/F264-1</f>
        <v>7.6808889848040574E-2</v>
      </c>
      <c r="L264" s="34">
        <f>(1+K264)/(V264/U264)-1</f>
        <v>7.1391708771477713E-2</v>
      </c>
      <c r="M264" s="32">
        <f t="shared" si="2"/>
        <v>23151908</v>
      </c>
      <c r="N264" s="34">
        <f t="shared" ref="N264" si="4">M264/F264-1</f>
        <v>7.6808889848040574E-2</v>
      </c>
      <c r="O264" s="34">
        <f>(1+N264)/(V264/U264)-1</f>
        <v>7.1391708771477713E-2</v>
      </c>
      <c r="P264" s="34">
        <f>M264/Z264-1</f>
        <v>1.9294906561384551E-8</v>
      </c>
      <c r="Q264" s="35"/>
      <c r="R264" s="109"/>
      <c r="S264" s="109"/>
      <c r="T264" s="109"/>
      <c r="U264" s="32">
        <f t="shared" si="2"/>
        <v>60459123</v>
      </c>
      <c r="V264" s="32">
        <f t="shared" si="2"/>
        <v>60764817</v>
      </c>
      <c r="W264" s="35"/>
      <c r="X264" s="32">
        <f t="shared" si="2"/>
        <v>21500480.384755827</v>
      </c>
      <c r="Y264" s="32">
        <f t="shared" si="2"/>
        <v>21500480.384755827</v>
      </c>
      <c r="Z264" s="32">
        <f t="shared" si="2"/>
        <v>23151907.553286109</v>
      </c>
      <c r="AA264" s="32">
        <f t="shared" ref="AA264" si="5">SUM(AA257:AA263)</f>
        <v>60764816.945312515</v>
      </c>
      <c r="AC264" s="85">
        <f>F264/U264*1000</f>
        <v>355.62011046703407</v>
      </c>
      <c r="AD264" s="85">
        <f>Y264/V264*1000</f>
        <v>353.83107275310033</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62"/>
      <c r="S267" s="62"/>
      <c r="T267" s="62"/>
      <c r="U267" s="75"/>
      <c r="V267" s="75"/>
      <c r="W267" s="62"/>
      <c r="X267" s="75"/>
      <c r="Y267" s="75"/>
      <c r="Z267" s="75"/>
      <c r="AA267" s="75"/>
    </row>
    <row r="268" spans="1:30" x14ac:dyDescent="0.2">
      <c r="A268" s="78" t="s">
        <v>489</v>
      </c>
      <c r="B268" s="79" t="s">
        <v>490</v>
      </c>
      <c r="D268" s="63">
        <f t="shared" si="1"/>
        <v>296032</v>
      </c>
      <c r="E268" s="64">
        <f t="shared" si="0"/>
        <v>0</v>
      </c>
      <c r="F268" s="64">
        <f t="shared" si="0"/>
        <v>296032</v>
      </c>
      <c r="G268" s="65">
        <f t="shared" si="0"/>
        <v>-2.8327339145928998E-2</v>
      </c>
      <c r="H268" s="68"/>
      <c r="I268" s="65">
        <f t="shared" si="0"/>
        <v>-2.4712678724317483E-2</v>
      </c>
      <c r="J268" s="63">
        <f t="shared" si="0"/>
        <v>318783</v>
      </c>
      <c r="K268" s="65">
        <f t="shared" si="0"/>
        <v>7.6853178034806957E-2</v>
      </c>
      <c r="L268" s="65">
        <f t="shared" si="0"/>
        <v>7.1297581721600389E-2</v>
      </c>
      <c r="M268" s="63">
        <f t="shared" si="0"/>
        <v>318783</v>
      </c>
      <c r="N268" s="65">
        <f t="shared" si="0"/>
        <v>7.6853178034806957E-2</v>
      </c>
      <c r="O268" s="65">
        <f t="shared" si="0"/>
        <v>7.1297581721600389E-2</v>
      </c>
      <c r="P268" s="65">
        <f t="shared" si="0"/>
        <v>-2.9704344499867585E-2</v>
      </c>
      <c r="Q268" s="68"/>
      <c r="R268" s="62"/>
      <c r="S268" s="115"/>
      <c r="T268" s="68"/>
      <c r="U268" s="63">
        <f t="shared" si="0"/>
        <v>962904</v>
      </c>
      <c r="V268" s="63">
        <f t="shared" si="0"/>
        <v>967898</v>
      </c>
      <c r="W268" s="68"/>
      <c r="X268" s="63">
        <f t="shared" si="0"/>
        <v>304662.27148945077</v>
      </c>
      <c r="Y268" s="63">
        <f t="shared" si="0"/>
        <v>305107.19579464401</v>
      </c>
      <c r="Z268" s="63">
        <f t="shared" si="0"/>
        <v>328542.12856975582</v>
      </c>
      <c r="AA268" s="63">
        <f t="shared" si="0"/>
        <v>862296.21707913827</v>
      </c>
    </row>
    <row r="269" spans="1:30" x14ac:dyDescent="0.2">
      <c r="A269" s="78" t="s">
        <v>287</v>
      </c>
      <c r="B269" s="79" t="s">
        <v>288</v>
      </c>
      <c r="D269" s="57">
        <f t="shared" si="1"/>
        <v>339540</v>
      </c>
      <c r="E269" s="58">
        <f t="shared" si="0"/>
        <v>0</v>
      </c>
      <c r="F269" s="58">
        <f t="shared" si="0"/>
        <v>339540</v>
      </c>
      <c r="G269" s="59">
        <f t="shared" si="0"/>
        <v>-1.0262515476217149E-2</v>
      </c>
      <c r="H269" s="68"/>
      <c r="I269" s="59">
        <f t="shared" si="0"/>
        <v>-2.7445236742309476E-3</v>
      </c>
      <c r="J269" s="57">
        <f t="shared" si="0"/>
        <v>366955</v>
      </c>
      <c r="K269" s="59">
        <f t="shared" si="0"/>
        <v>8.0741591565058668E-2</v>
      </c>
      <c r="L269" s="59">
        <f t="shared" si="0"/>
        <v>7.1276442898477121E-2</v>
      </c>
      <c r="M269" s="57">
        <f t="shared" si="0"/>
        <v>366955</v>
      </c>
      <c r="N269" s="59">
        <f t="shared" si="0"/>
        <v>8.0741591565058668E-2</v>
      </c>
      <c r="O269" s="59">
        <f t="shared" si="0"/>
        <v>7.1276442898477121E-2</v>
      </c>
      <c r="P269" s="59">
        <f t="shared" si="0"/>
        <v>-7.8682028510900226E-3</v>
      </c>
      <c r="Q269" s="68"/>
      <c r="R269" s="62"/>
      <c r="S269" s="115"/>
      <c r="T269" s="68"/>
      <c r="U269" s="57">
        <f t="shared" si="0"/>
        <v>1050491</v>
      </c>
      <c r="V269" s="57">
        <f t="shared" si="0"/>
        <v>1059772</v>
      </c>
      <c r="W269" s="68"/>
      <c r="X269" s="57">
        <f t="shared" si="0"/>
        <v>343060.66538782389</v>
      </c>
      <c r="Y269" s="57">
        <f t="shared" si="0"/>
        <v>343482.66573637933</v>
      </c>
      <c r="Z269" s="57">
        <f t="shared" si="0"/>
        <v>369865.17421830335</v>
      </c>
      <c r="AA269" s="57">
        <f t="shared" si="0"/>
        <v>970753.25452529825</v>
      </c>
    </row>
    <row r="270" spans="1:30" x14ac:dyDescent="0.2">
      <c r="A270" s="78" t="s">
        <v>229</v>
      </c>
      <c r="B270" s="79" t="s">
        <v>230</v>
      </c>
      <c r="D270" s="57">
        <f t="shared" si="1"/>
        <v>566993</v>
      </c>
      <c r="E270" s="58">
        <f t="shared" si="0"/>
        <v>0</v>
      </c>
      <c r="F270" s="58">
        <f t="shared" si="0"/>
        <v>566993</v>
      </c>
      <c r="G270" s="59">
        <f t="shared" si="0"/>
        <v>4.4048928538971133E-2</v>
      </c>
      <c r="H270" s="68"/>
      <c r="I270" s="59">
        <f t="shared" si="0"/>
        <v>4.9254331219920955E-2</v>
      </c>
      <c r="J270" s="57">
        <f t="shared" si="0"/>
        <v>611263</v>
      </c>
      <c r="K270" s="59">
        <f t="shared" si="0"/>
        <v>7.8078565343840278E-2</v>
      </c>
      <c r="L270" s="59">
        <f t="shared" si="0"/>
        <v>7.1313082985114962E-2</v>
      </c>
      <c r="M270" s="57">
        <f t="shared" si="0"/>
        <v>611263</v>
      </c>
      <c r="N270" s="59">
        <f t="shared" si="0"/>
        <v>7.8078565343840278E-2</v>
      </c>
      <c r="O270" s="59">
        <f t="shared" si="0"/>
        <v>7.1313082985114962E-2</v>
      </c>
      <c r="P270" s="59">
        <f t="shared" si="0"/>
        <v>4.3899195871240027E-2</v>
      </c>
      <c r="Q270" s="68"/>
      <c r="R270" s="62"/>
      <c r="S270" s="115"/>
      <c r="T270" s="68"/>
      <c r="U270" s="57">
        <f t="shared" si="0"/>
        <v>1347419</v>
      </c>
      <c r="V270" s="57">
        <f t="shared" si="0"/>
        <v>1355928</v>
      </c>
      <c r="W270" s="68"/>
      <c r="X270" s="57">
        <f t="shared" si="0"/>
        <v>543071.29148960754</v>
      </c>
      <c r="Y270" s="57">
        <f t="shared" si="0"/>
        <v>543789.63997560018</v>
      </c>
      <c r="Z270" s="57">
        <f t="shared" si="0"/>
        <v>585557.49675603386</v>
      </c>
      <c r="AA270" s="57">
        <f t="shared" si="0"/>
        <v>1536862.3090534725</v>
      </c>
    </row>
    <row r="271" spans="1:30" x14ac:dyDescent="0.2">
      <c r="A271" s="78" t="s">
        <v>481</v>
      </c>
      <c r="B271" s="79" t="s">
        <v>482</v>
      </c>
      <c r="D271" s="57">
        <f t="shared" si="1"/>
        <v>407732</v>
      </c>
      <c r="E271" s="58">
        <f t="shared" si="0"/>
        <v>0</v>
      </c>
      <c r="F271" s="58">
        <f t="shared" si="0"/>
        <v>407732</v>
      </c>
      <c r="G271" s="59">
        <f t="shared" si="0"/>
        <v>5.7604116565072916E-2</v>
      </c>
      <c r="H271" s="68"/>
      <c r="I271" s="59">
        <f t="shared" si="0"/>
        <v>6.6041959003299455E-2</v>
      </c>
      <c r="J271" s="57">
        <f t="shared" si="0"/>
        <v>440395</v>
      </c>
      <c r="K271" s="59">
        <f t="shared" si="0"/>
        <v>8.0108993162175235E-2</v>
      </c>
      <c r="L271" s="59">
        <f t="shared" si="0"/>
        <v>7.131482188068361E-2</v>
      </c>
      <c r="M271" s="57">
        <f t="shared" si="0"/>
        <v>440395</v>
      </c>
      <c r="N271" s="59">
        <f t="shared" si="0"/>
        <v>8.0108993162175235E-2</v>
      </c>
      <c r="O271" s="59">
        <f t="shared" si="0"/>
        <v>7.131482188068361E-2</v>
      </c>
      <c r="P271" s="59">
        <f t="shared" si="0"/>
        <v>6.060286525097669E-2</v>
      </c>
      <c r="Q271" s="68"/>
      <c r="R271" s="62"/>
      <c r="S271" s="115"/>
      <c r="T271" s="68"/>
      <c r="U271" s="57">
        <f t="shared" si="0"/>
        <v>1044295</v>
      </c>
      <c r="V271" s="57">
        <f t="shared" si="0"/>
        <v>1052868</v>
      </c>
      <c r="W271" s="68"/>
      <c r="X271" s="57">
        <f t="shared" si="0"/>
        <v>385524.21800725168</v>
      </c>
      <c r="Y271" s="57">
        <f t="shared" si="0"/>
        <v>385612.37911201286</v>
      </c>
      <c r="Z271" s="57">
        <f t="shared" si="0"/>
        <v>415230.82242078119</v>
      </c>
      <c r="AA271" s="57">
        <f t="shared" si="0"/>
        <v>1089820.5625768865</v>
      </c>
    </row>
    <row r="272" spans="1:30" x14ac:dyDescent="0.2">
      <c r="A272" s="78" t="s">
        <v>461</v>
      </c>
      <c r="B272" s="79" t="s">
        <v>462</v>
      </c>
      <c r="D272" s="57">
        <f t="shared" si="1"/>
        <v>633467</v>
      </c>
      <c r="E272" s="58">
        <f t="shared" si="0"/>
        <v>0</v>
      </c>
      <c r="F272" s="58">
        <f t="shared" si="0"/>
        <v>633467</v>
      </c>
      <c r="G272" s="59">
        <f t="shared" si="0"/>
        <v>5.7931897084412931E-2</v>
      </c>
      <c r="H272" s="68"/>
      <c r="I272" s="59">
        <f t="shared" si="0"/>
        <v>6.2485901663067445E-2</v>
      </c>
      <c r="J272" s="57">
        <f t="shared" si="0"/>
        <v>681507</v>
      </c>
      <c r="K272" s="59">
        <f t="shared" si="0"/>
        <v>7.583662605944741E-2</v>
      </c>
      <c r="L272" s="59">
        <f t="shared" si="0"/>
        <v>7.1241399594198285E-2</v>
      </c>
      <c r="M272" s="57">
        <f t="shared" si="0"/>
        <v>681507</v>
      </c>
      <c r="N272" s="59">
        <f t="shared" si="0"/>
        <v>7.583662605944741E-2</v>
      </c>
      <c r="O272" s="59">
        <f t="shared" si="0"/>
        <v>7.1241399594198285E-2</v>
      </c>
      <c r="P272" s="59">
        <f t="shared" si="0"/>
        <v>5.6992505732642806E-2</v>
      </c>
      <c r="Q272" s="68"/>
      <c r="R272" s="62"/>
      <c r="S272" s="115"/>
      <c r="T272" s="68"/>
      <c r="U272" s="57">
        <f t="shared" si="0"/>
        <v>1886557</v>
      </c>
      <c r="V272" s="57">
        <f t="shared" si="0"/>
        <v>1894649</v>
      </c>
      <c r="W272" s="68"/>
      <c r="X272" s="57">
        <f t="shared" si="0"/>
        <v>598778.61868593923</v>
      </c>
      <c r="Y272" s="57">
        <f t="shared" si="0"/>
        <v>598769.67440949078</v>
      </c>
      <c r="Z272" s="57">
        <f t="shared" si="0"/>
        <v>644760.48439683206</v>
      </c>
      <c r="AA272" s="57">
        <f t="shared" si="0"/>
        <v>1692247.2896788851</v>
      </c>
    </row>
    <row r="273" spans="1:27" x14ac:dyDescent="0.2">
      <c r="A273" s="78" t="s">
        <v>259</v>
      </c>
      <c r="B273" s="79" t="s">
        <v>260</v>
      </c>
      <c r="D273" s="57">
        <f t="shared" si="1"/>
        <v>306268</v>
      </c>
      <c r="E273" s="58">
        <f t="shared" si="0"/>
        <v>0</v>
      </c>
      <c r="F273" s="58">
        <f t="shared" si="0"/>
        <v>306268</v>
      </c>
      <c r="G273" s="59">
        <f t="shared" si="0"/>
        <v>-2.0096795516832966E-2</v>
      </c>
      <c r="H273" s="68"/>
      <c r="I273" s="59">
        <f t="shared" si="0"/>
        <v>-1.7236848875020194E-2</v>
      </c>
      <c r="J273" s="57">
        <f t="shared" si="0"/>
        <v>329553</v>
      </c>
      <c r="K273" s="59">
        <f t="shared" si="0"/>
        <v>7.6028184465892545E-2</v>
      </c>
      <c r="L273" s="59">
        <f t="shared" si="0"/>
        <v>7.1313259438981369E-2</v>
      </c>
      <c r="M273" s="57">
        <f t="shared" si="0"/>
        <v>329553</v>
      </c>
      <c r="N273" s="59">
        <f t="shared" si="0"/>
        <v>7.6028184465892545E-2</v>
      </c>
      <c r="O273" s="59">
        <f t="shared" si="0"/>
        <v>7.1313259438981369E-2</v>
      </c>
      <c r="P273" s="59">
        <f t="shared" si="0"/>
        <v>-2.2252468595122976E-2</v>
      </c>
      <c r="Q273" s="68"/>
      <c r="R273" s="62"/>
      <c r="S273" s="115"/>
      <c r="T273" s="68"/>
      <c r="U273" s="57">
        <f t="shared" si="0"/>
        <v>988084</v>
      </c>
      <c r="V273" s="57">
        <f t="shared" si="0"/>
        <v>992432</v>
      </c>
      <c r="W273" s="68"/>
      <c r="X273" s="57">
        <f t="shared" si="0"/>
        <v>312549.23812759214</v>
      </c>
      <c r="Y273" s="57">
        <f t="shared" si="0"/>
        <v>313011.23435826658</v>
      </c>
      <c r="Z273" s="57">
        <f t="shared" si="0"/>
        <v>337053.26724423596</v>
      </c>
      <c r="AA273" s="57">
        <f t="shared" si="0"/>
        <v>884634.66942310298</v>
      </c>
    </row>
    <row r="274" spans="1:27" x14ac:dyDescent="0.2">
      <c r="A274" s="78" t="s">
        <v>157</v>
      </c>
      <c r="B274" s="79" t="s">
        <v>158</v>
      </c>
      <c r="D274" s="57">
        <f t="shared" si="1"/>
        <v>1005603</v>
      </c>
      <c r="E274" s="58">
        <f t="shared" si="1"/>
        <v>0</v>
      </c>
      <c r="F274" s="58">
        <f t="shared" si="1"/>
        <v>1005603</v>
      </c>
      <c r="G274" s="59">
        <f t="shared" si="1"/>
        <v>1.5066569898599225E-2</v>
      </c>
      <c r="H274" s="68"/>
      <c r="I274" s="59">
        <f t="shared" si="1"/>
        <v>1.8318993221954294E-2</v>
      </c>
      <c r="J274" s="57">
        <f t="shared" si="1"/>
        <v>1080609</v>
      </c>
      <c r="K274" s="59">
        <f t="shared" si="1"/>
        <v>7.4588082971112746E-2</v>
      </c>
      <c r="L274" s="59">
        <f t="shared" si="1"/>
        <v>7.1412320219339964E-2</v>
      </c>
      <c r="M274" s="57">
        <f t="shared" si="1"/>
        <v>1080609</v>
      </c>
      <c r="N274" s="59">
        <f t="shared" si="1"/>
        <v>7.4588082971112746E-2</v>
      </c>
      <c r="O274" s="59">
        <f t="shared" si="1"/>
        <v>7.1412320219339964E-2</v>
      </c>
      <c r="P274" s="59">
        <f t="shared" si="1"/>
        <v>1.3215591098270751E-2</v>
      </c>
      <c r="Q274" s="68"/>
      <c r="R274" s="62"/>
      <c r="S274" s="115"/>
      <c r="T274" s="68"/>
      <c r="U274" s="57">
        <f t="shared" ref="U274:AA289" si="6">INDEX(U$8:U$248,MATCH($A274,$A$8:$A$248,0))</f>
        <v>2661841</v>
      </c>
      <c r="V274" s="57">
        <f t="shared" si="6"/>
        <v>2669731</v>
      </c>
      <c r="W274" s="68"/>
      <c r="X274" s="57">
        <f t="shared" si="6"/>
        <v>990676.8972802005</v>
      </c>
      <c r="Y274" s="57">
        <f t="shared" si="6"/>
        <v>990439.83732435806</v>
      </c>
      <c r="Z274" s="57">
        <f t="shared" si="6"/>
        <v>1066514.3820267101</v>
      </c>
      <c r="AA274" s="57">
        <f t="shared" si="6"/>
        <v>2799188.4057172514</v>
      </c>
    </row>
    <row r="275" spans="1:27" x14ac:dyDescent="0.2">
      <c r="A275" s="78" t="s">
        <v>467</v>
      </c>
      <c r="B275" s="79" t="s">
        <v>468</v>
      </c>
      <c r="D275" s="57">
        <f t="shared" si="1"/>
        <v>199081</v>
      </c>
      <c r="E275" s="58">
        <f t="shared" si="1"/>
        <v>0</v>
      </c>
      <c r="F275" s="58">
        <f t="shared" si="1"/>
        <v>199081</v>
      </c>
      <c r="G275" s="59">
        <f t="shared" si="1"/>
        <v>2.2055447987105348E-2</v>
      </c>
      <c r="H275" s="68"/>
      <c r="I275" s="59">
        <f t="shared" si="1"/>
        <v>2.5045601727127442E-2</v>
      </c>
      <c r="J275" s="57">
        <f t="shared" si="1"/>
        <v>214609</v>
      </c>
      <c r="K275" s="59">
        <f t="shared" si="1"/>
        <v>7.799840266022362E-2</v>
      </c>
      <c r="L275" s="59">
        <f t="shared" si="1"/>
        <v>7.131340370124839E-2</v>
      </c>
      <c r="M275" s="57">
        <f t="shared" si="1"/>
        <v>214609</v>
      </c>
      <c r="N275" s="59">
        <f t="shared" si="1"/>
        <v>7.799840266022362E-2</v>
      </c>
      <c r="O275" s="59">
        <f t="shared" si="1"/>
        <v>7.131340370124839E-2</v>
      </c>
      <c r="P275" s="59">
        <f t="shared" si="1"/>
        <v>1.9814327062631865E-2</v>
      </c>
      <c r="Q275" s="68"/>
      <c r="R275" s="62"/>
      <c r="S275" s="115"/>
      <c r="T275" s="68"/>
      <c r="U275" s="57">
        <f t="shared" si="6"/>
        <v>590535</v>
      </c>
      <c r="V275" s="57">
        <f t="shared" si="6"/>
        <v>594220</v>
      </c>
      <c r="W275" s="68"/>
      <c r="X275" s="57">
        <f t="shared" si="6"/>
        <v>194784.93108380915</v>
      </c>
      <c r="Y275" s="57">
        <f t="shared" si="6"/>
        <v>195428.63821804553</v>
      </c>
      <c r="Z275" s="57">
        <f t="shared" si="6"/>
        <v>210439.28713782405</v>
      </c>
      <c r="AA275" s="57">
        <f t="shared" si="6"/>
        <v>552321.86512497312</v>
      </c>
    </row>
    <row r="276" spans="1:27" x14ac:dyDescent="0.2">
      <c r="A276" s="78" t="s">
        <v>237</v>
      </c>
      <c r="B276" s="79" t="s">
        <v>238</v>
      </c>
      <c r="D276" s="57">
        <f t="shared" si="1"/>
        <v>361047</v>
      </c>
      <c r="E276" s="58">
        <f t="shared" si="1"/>
        <v>0</v>
      </c>
      <c r="F276" s="58">
        <f t="shared" si="1"/>
        <v>361047</v>
      </c>
      <c r="G276" s="59">
        <f t="shared" si="1"/>
        <v>3.5352022064480293E-2</v>
      </c>
      <c r="H276" s="68"/>
      <c r="I276" s="59">
        <f t="shared" si="1"/>
        <v>4.2687925595692677E-2</v>
      </c>
      <c r="J276" s="57">
        <f t="shared" si="1"/>
        <v>389697</v>
      </c>
      <c r="K276" s="59">
        <f t="shared" si="1"/>
        <v>7.9352549668048722E-2</v>
      </c>
      <c r="L276" s="59">
        <f t="shared" si="1"/>
        <v>7.1423665261543645E-2</v>
      </c>
      <c r="M276" s="57">
        <f t="shared" si="1"/>
        <v>389697</v>
      </c>
      <c r="N276" s="59">
        <f t="shared" si="1"/>
        <v>7.9352549668048722E-2</v>
      </c>
      <c r="O276" s="59">
        <f t="shared" si="1"/>
        <v>7.1423665261543645E-2</v>
      </c>
      <c r="P276" s="59">
        <f t="shared" si="1"/>
        <v>3.7473381809365103E-2</v>
      </c>
      <c r="Q276" s="68"/>
      <c r="R276" s="62"/>
      <c r="S276" s="115"/>
      <c r="T276" s="68"/>
      <c r="U276" s="57">
        <f t="shared" si="6"/>
        <v>1026880</v>
      </c>
      <c r="V276" s="57">
        <f t="shared" si="6"/>
        <v>1034480</v>
      </c>
      <c r="W276" s="68"/>
      <c r="X276" s="57">
        <f t="shared" si="6"/>
        <v>348719.07554695872</v>
      </c>
      <c r="Y276" s="57">
        <f t="shared" si="6"/>
        <v>348828.11680526932</v>
      </c>
      <c r="Z276" s="57">
        <f t="shared" si="6"/>
        <v>375621.20323546429</v>
      </c>
      <c r="AA276" s="57">
        <f t="shared" si="6"/>
        <v>985860.60793687706</v>
      </c>
    </row>
    <row r="277" spans="1:27" x14ac:dyDescent="0.2">
      <c r="A277" s="78" t="s">
        <v>43</v>
      </c>
      <c r="B277" s="79" t="s">
        <v>44</v>
      </c>
      <c r="D277" s="57">
        <f t="shared" si="1"/>
        <v>1112635</v>
      </c>
      <c r="E277" s="58">
        <f t="shared" si="1"/>
        <v>0</v>
      </c>
      <c r="F277" s="58">
        <f t="shared" si="1"/>
        <v>1112635</v>
      </c>
      <c r="G277" s="59">
        <f t="shared" si="1"/>
        <v>-5.365096971711758E-2</v>
      </c>
      <c r="H277" s="68"/>
      <c r="I277" s="59">
        <f t="shared" si="1"/>
        <v>-5.2665021875521245E-2</v>
      </c>
      <c r="J277" s="57">
        <f t="shared" si="1"/>
        <v>1193309</v>
      </c>
      <c r="K277" s="59">
        <f t="shared" si="1"/>
        <v>7.2507156434949538E-2</v>
      </c>
      <c r="L277" s="59">
        <f t="shared" si="1"/>
        <v>7.1274489612167757E-2</v>
      </c>
      <c r="M277" s="57">
        <f t="shared" si="1"/>
        <v>1193309</v>
      </c>
      <c r="N277" s="59">
        <f t="shared" si="1"/>
        <v>7.2507156434949538E-2</v>
      </c>
      <c r="O277" s="59">
        <f t="shared" si="1"/>
        <v>7.1274489612167757E-2</v>
      </c>
      <c r="P277" s="59">
        <f t="shared" si="1"/>
        <v>-5.7533938944460128E-2</v>
      </c>
      <c r="Q277" s="68"/>
      <c r="R277" s="62"/>
      <c r="S277" s="115"/>
      <c r="T277" s="68"/>
      <c r="U277" s="57">
        <f t="shared" si="6"/>
        <v>3252687</v>
      </c>
      <c r="V277" s="57">
        <f t="shared" si="6"/>
        <v>3256430</v>
      </c>
      <c r="W277" s="68"/>
      <c r="X277" s="57">
        <f t="shared" si="6"/>
        <v>1175713.1506410604</v>
      </c>
      <c r="Y277" s="57">
        <f t="shared" si="6"/>
        <v>1175840.9477140859</v>
      </c>
      <c r="Z277" s="57">
        <f t="shared" si="6"/>
        <v>1266155.9384573721</v>
      </c>
      <c r="AA277" s="57">
        <f t="shared" si="6"/>
        <v>3323170.3974069422</v>
      </c>
    </row>
    <row r="278" spans="1:27" x14ac:dyDescent="0.2">
      <c r="A278" s="78" t="s">
        <v>473</v>
      </c>
      <c r="B278" s="79" t="s">
        <v>474</v>
      </c>
      <c r="D278" s="57">
        <f t="shared" si="1"/>
        <v>444255</v>
      </c>
      <c r="E278" s="58">
        <f t="shared" si="1"/>
        <v>0</v>
      </c>
      <c r="F278" s="58">
        <f t="shared" si="1"/>
        <v>444255</v>
      </c>
      <c r="G278" s="59">
        <f t="shared" si="1"/>
        <v>-1.6138866203752045E-4</v>
      </c>
      <c r="H278" s="68"/>
      <c r="I278" s="59">
        <f t="shared" si="1"/>
        <v>3.6705236412930553E-3</v>
      </c>
      <c r="J278" s="57">
        <f t="shared" si="1"/>
        <v>478429</v>
      </c>
      <c r="K278" s="59">
        <f t="shared" si="1"/>
        <v>7.6924288978176936E-2</v>
      </c>
      <c r="L278" s="59">
        <f t="shared" si="1"/>
        <v>7.1326115818622471E-2</v>
      </c>
      <c r="M278" s="57">
        <f t="shared" si="1"/>
        <v>478429</v>
      </c>
      <c r="N278" s="59">
        <f t="shared" si="1"/>
        <v>7.6924288978176936E-2</v>
      </c>
      <c r="O278" s="59">
        <f t="shared" si="1"/>
        <v>7.1326115818622471E-2</v>
      </c>
      <c r="P278" s="59">
        <f t="shared" si="1"/>
        <v>-1.4398155693082781E-3</v>
      </c>
      <c r="Q278" s="68"/>
      <c r="R278" s="62"/>
      <c r="S278" s="115"/>
      <c r="T278" s="68"/>
      <c r="U278" s="57">
        <f t="shared" si="6"/>
        <v>1251361</v>
      </c>
      <c r="V278" s="57">
        <f t="shared" si="6"/>
        <v>1257900</v>
      </c>
      <c r="W278" s="68"/>
      <c r="X278" s="57">
        <f t="shared" si="6"/>
        <v>444326.70929312037</v>
      </c>
      <c r="Y278" s="57">
        <f t="shared" si="6"/>
        <v>444943.2625463116</v>
      </c>
      <c r="Z278" s="57">
        <f t="shared" si="6"/>
        <v>479118.84276936832</v>
      </c>
      <c r="AA278" s="57">
        <f t="shared" si="6"/>
        <v>1257501.944879628</v>
      </c>
    </row>
    <row r="279" spans="1:27" x14ac:dyDescent="0.2">
      <c r="A279" s="78" t="s">
        <v>493</v>
      </c>
      <c r="B279" s="79" t="s">
        <v>494</v>
      </c>
      <c r="D279" s="57">
        <f t="shared" si="1"/>
        <v>256489</v>
      </c>
      <c r="E279" s="58">
        <f t="shared" si="1"/>
        <v>0</v>
      </c>
      <c r="F279" s="58">
        <f t="shared" si="1"/>
        <v>256489</v>
      </c>
      <c r="G279" s="59">
        <f t="shared" si="1"/>
        <v>-1.7643487240305622E-2</v>
      </c>
      <c r="H279" s="68"/>
      <c r="I279" s="59">
        <f t="shared" si="1"/>
        <v>-1.3687197468080337E-2</v>
      </c>
      <c r="J279" s="57">
        <f t="shared" si="1"/>
        <v>276018</v>
      </c>
      <c r="K279" s="59">
        <f t="shared" si="1"/>
        <v>7.6139717492758052E-2</v>
      </c>
      <c r="L279" s="59">
        <f t="shared" si="1"/>
        <v>7.1313051770200309E-2</v>
      </c>
      <c r="M279" s="57">
        <f t="shared" si="1"/>
        <v>276018</v>
      </c>
      <c r="N279" s="59">
        <f t="shared" si="1"/>
        <v>7.6139717492758052E-2</v>
      </c>
      <c r="O279" s="59">
        <f t="shared" si="1"/>
        <v>7.1313051770200309E-2</v>
      </c>
      <c r="P279" s="59">
        <f t="shared" si="1"/>
        <v>-1.8721123368006576E-2</v>
      </c>
      <c r="Q279" s="68"/>
      <c r="R279" s="62"/>
      <c r="S279" s="115"/>
      <c r="T279" s="68"/>
      <c r="U279" s="57">
        <f t="shared" si="6"/>
        <v>815512</v>
      </c>
      <c r="V279" s="57">
        <f t="shared" si="6"/>
        <v>819186</v>
      </c>
      <c r="W279" s="68"/>
      <c r="X279" s="57">
        <f t="shared" si="6"/>
        <v>261095.63754960595</v>
      </c>
      <c r="Y279" s="57">
        <f t="shared" si="6"/>
        <v>261219.94782124163</v>
      </c>
      <c r="Z279" s="57">
        <f t="shared" si="6"/>
        <v>281283.95155856834</v>
      </c>
      <c r="AA279" s="57">
        <f t="shared" si="6"/>
        <v>738261.75172699965</v>
      </c>
    </row>
    <row r="280" spans="1:27" x14ac:dyDescent="0.2">
      <c r="A280" s="78" t="s">
        <v>355</v>
      </c>
      <c r="B280" s="79" t="s">
        <v>356</v>
      </c>
      <c r="D280" s="57">
        <f t="shared" si="1"/>
        <v>917359</v>
      </c>
      <c r="E280" s="58">
        <f t="shared" si="1"/>
        <v>0</v>
      </c>
      <c r="F280" s="58">
        <f t="shared" si="1"/>
        <v>917359</v>
      </c>
      <c r="G280" s="59">
        <f t="shared" si="1"/>
        <v>2.8989285500555573E-2</v>
      </c>
      <c r="H280" s="68"/>
      <c r="I280" s="59">
        <f t="shared" si="1"/>
        <v>3.823033635737505E-2</v>
      </c>
      <c r="J280" s="57">
        <f t="shared" si="1"/>
        <v>992225</v>
      </c>
      <c r="K280" s="59">
        <f t="shared" si="1"/>
        <v>8.1610361919379537E-2</v>
      </c>
      <c r="L280" s="59">
        <f t="shared" si="1"/>
        <v>7.1312700067613255E-2</v>
      </c>
      <c r="M280" s="57">
        <f t="shared" si="1"/>
        <v>992225</v>
      </c>
      <c r="N280" s="59">
        <f t="shared" si="1"/>
        <v>8.1610361919379537E-2</v>
      </c>
      <c r="O280" s="59">
        <f t="shared" si="1"/>
        <v>7.1312700067613255E-2</v>
      </c>
      <c r="P280" s="59">
        <f t="shared" si="1"/>
        <v>3.2931095561003376E-2</v>
      </c>
      <c r="Q280" s="68"/>
      <c r="R280" s="62"/>
      <c r="S280" s="115"/>
      <c r="T280" s="68"/>
      <c r="U280" s="57">
        <f t="shared" si="6"/>
        <v>2286701</v>
      </c>
      <c r="V280" s="57">
        <f t="shared" si="6"/>
        <v>2308681</v>
      </c>
      <c r="W280" s="68"/>
      <c r="X280" s="57">
        <f t="shared" si="6"/>
        <v>891514.62792321248</v>
      </c>
      <c r="Y280" s="57">
        <f t="shared" si="6"/>
        <v>892072.59421311528</v>
      </c>
      <c r="Z280" s="57">
        <f t="shared" si="6"/>
        <v>960591.66411396</v>
      </c>
      <c r="AA280" s="57">
        <f t="shared" si="6"/>
        <v>2521182.1745026372</v>
      </c>
    </row>
    <row r="281" spans="1:27" x14ac:dyDescent="0.2">
      <c r="A281" s="78" t="s">
        <v>429</v>
      </c>
      <c r="B281" s="79" t="s">
        <v>430</v>
      </c>
      <c r="D281" s="57">
        <f t="shared" si="1"/>
        <v>246426</v>
      </c>
      <c r="E281" s="58">
        <f t="shared" si="1"/>
        <v>0</v>
      </c>
      <c r="F281" s="58">
        <f t="shared" si="1"/>
        <v>246426</v>
      </c>
      <c r="G281" s="59">
        <f t="shared" si="1"/>
        <v>-2.2882509147786667E-2</v>
      </c>
      <c r="H281" s="68"/>
      <c r="I281" s="59">
        <f t="shared" si="1"/>
        <v>-1.7941378743307146E-2</v>
      </c>
      <c r="J281" s="57">
        <f t="shared" si="1"/>
        <v>264912</v>
      </c>
      <c r="K281" s="59">
        <f t="shared" si="1"/>
        <v>7.5016434954103817E-2</v>
      </c>
      <c r="L281" s="59">
        <f t="shared" si="1"/>
        <v>7.1329414855683115E-2</v>
      </c>
      <c r="M281" s="57">
        <f t="shared" si="1"/>
        <v>264912</v>
      </c>
      <c r="N281" s="59">
        <f t="shared" si="1"/>
        <v>7.5016434954103817E-2</v>
      </c>
      <c r="O281" s="59">
        <f t="shared" si="1"/>
        <v>7.1329414855683115E-2</v>
      </c>
      <c r="P281" s="59">
        <f t="shared" si="1"/>
        <v>-2.29386689578438E-2</v>
      </c>
      <c r="Q281" s="68"/>
      <c r="R281" s="62"/>
      <c r="S281" s="115"/>
      <c r="T281" s="68"/>
      <c r="U281" s="57">
        <f t="shared" si="6"/>
        <v>797311</v>
      </c>
      <c r="V281" s="57">
        <f t="shared" si="6"/>
        <v>800055</v>
      </c>
      <c r="W281" s="68"/>
      <c r="X281" s="57">
        <f t="shared" si="6"/>
        <v>252196.89782144257</v>
      </c>
      <c r="Y281" s="57">
        <f t="shared" si="6"/>
        <v>251791.57222232223</v>
      </c>
      <c r="Z281" s="57">
        <f t="shared" si="6"/>
        <v>271131.39327440044</v>
      </c>
      <c r="AA281" s="57">
        <f t="shared" si="6"/>
        <v>711615.20676113968</v>
      </c>
    </row>
    <row r="282" spans="1:27" x14ac:dyDescent="0.2">
      <c r="A282" s="78" t="s">
        <v>497</v>
      </c>
      <c r="B282" s="79" t="s">
        <v>498</v>
      </c>
      <c r="D282" s="57">
        <f t="shared" si="1"/>
        <v>210952</v>
      </c>
      <c r="E282" s="58">
        <f t="shared" si="1"/>
        <v>0</v>
      </c>
      <c r="F282" s="58">
        <f t="shared" si="1"/>
        <v>210952</v>
      </c>
      <c r="G282" s="59">
        <f t="shared" si="1"/>
        <v>-1.7068447247034935E-2</v>
      </c>
      <c r="H282" s="68"/>
      <c r="I282" s="59">
        <f t="shared" si="1"/>
        <v>-1.3007323706470619E-2</v>
      </c>
      <c r="J282" s="57">
        <f t="shared" si="1"/>
        <v>227475</v>
      </c>
      <c r="K282" s="59">
        <f t="shared" si="1"/>
        <v>7.8325875080587082E-2</v>
      </c>
      <c r="L282" s="59">
        <f t="shared" si="1"/>
        <v>7.1314452419259711E-2</v>
      </c>
      <c r="M282" s="57">
        <f t="shared" si="1"/>
        <v>227475</v>
      </c>
      <c r="N282" s="59">
        <f t="shared" si="1"/>
        <v>7.8325875080587082E-2</v>
      </c>
      <c r="O282" s="59">
        <f t="shared" si="1"/>
        <v>7.1314452419259711E-2</v>
      </c>
      <c r="P282" s="59">
        <f t="shared" si="1"/>
        <v>-1.8043435712609801E-2</v>
      </c>
      <c r="Q282" s="68"/>
      <c r="R282" s="62"/>
      <c r="S282" s="115"/>
      <c r="T282" s="68"/>
      <c r="U282" s="57">
        <f t="shared" si="6"/>
        <v>665453</v>
      </c>
      <c r="V282" s="57">
        <f t="shared" si="6"/>
        <v>669809</v>
      </c>
      <c r="W282" s="68"/>
      <c r="X282" s="57">
        <f t="shared" si="6"/>
        <v>214615.14732045381</v>
      </c>
      <c r="Y282" s="57">
        <f t="shared" si="6"/>
        <v>215130.89293895886</v>
      </c>
      <c r="Z282" s="57">
        <f t="shared" si="6"/>
        <v>231654.84938234463</v>
      </c>
      <c r="AA282" s="57">
        <f t="shared" si="6"/>
        <v>608004.52337734669</v>
      </c>
    </row>
    <row r="283" spans="1:27" x14ac:dyDescent="0.2">
      <c r="A283" s="78" t="s">
        <v>131</v>
      </c>
      <c r="B283" s="79" t="s">
        <v>132</v>
      </c>
      <c r="D283" s="57">
        <f t="shared" si="1"/>
        <v>1268461</v>
      </c>
      <c r="E283" s="58">
        <f t="shared" si="1"/>
        <v>0</v>
      </c>
      <c r="F283" s="58">
        <f t="shared" si="1"/>
        <v>1268461</v>
      </c>
      <c r="G283" s="59">
        <f t="shared" si="1"/>
        <v>5.6884632432656845E-2</v>
      </c>
      <c r="H283" s="68"/>
      <c r="I283" s="59">
        <f t="shared" si="1"/>
        <v>6.1910421404511862E-2</v>
      </c>
      <c r="J283" s="57">
        <f t="shared" si="1"/>
        <v>1365212</v>
      </c>
      <c r="K283" s="59">
        <f t="shared" si="1"/>
        <v>7.6274319825363257E-2</v>
      </c>
      <c r="L283" s="59">
        <f t="shared" si="1"/>
        <v>7.1463643020679868E-2</v>
      </c>
      <c r="M283" s="57">
        <f t="shared" si="1"/>
        <v>1365212</v>
      </c>
      <c r="N283" s="59">
        <f t="shared" si="1"/>
        <v>7.6274319825363257E-2</v>
      </c>
      <c r="O283" s="59">
        <f t="shared" si="1"/>
        <v>7.1463643020679868E-2</v>
      </c>
      <c r="P283" s="59">
        <f t="shared" si="1"/>
        <v>5.6639169421360824E-2</v>
      </c>
      <c r="Q283" s="68"/>
      <c r="R283" s="62"/>
      <c r="S283" s="115"/>
      <c r="T283" s="68"/>
      <c r="U283" s="57">
        <f t="shared" si="6"/>
        <v>3112710</v>
      </c>
      <c r="V283" s="57">
        <f t="shared" si="6"/>
        <v>3126685</v>
      </c>
      <c r="W283" s="68"/>
      <c r="X283" s="57">
        <f t="shared" si="6"/>
        <v>1200188.7065765662</v>
      </c>
      <c r="Y283" s="57">
        <f t="shared" si="6"/>
        <v>1199871.6025488083</v>
      </c>
      <c r="Z283" s="57">
        <f t="shared" si="6"/>
        <v>1292032.3602499238</v>
      </c>
      <c r="AA283" s="57">
        <f t="shared" si="6"/>
        <v>3391086.0121270316</v>
      </c>
    </row>
    <row r="284" spans="1:27" x14ac:dyDescent="0.2">
      <c r="A284" s="78" t="s">
        <v>453</v>
      </c>
      <c r="B284" s="79" t="s">
        <v>454</v>
      </c>
      <c r="D284" s="57">
        <f t="shared" si="1"/>
        <v>659487</v>
      </c>
      <c r="E284" s="58">
        <f t="shared" si="1"/>
        <v>0</v>
      </c>
      <c r="F284" s="58">
        <f t="shared" si="1"/>
        <v>659487</v>
      </c>
      <c r="G284" s="59">
        <f t="shared" si="1"/>
        <v>5.9180896329996235E-2</v>
      </c>
      <c r="H284" s="68"/>
      <c r="I284" s="59">
        <f t="shared" si="1"/>
        <v>6.3910361271193095E-2</v>
      </c>
      <c r="J284" s="57">
        <f t="shared" si="1"/>
        <v>709791</v>
      </c>
      <c r="K284" s="59">
        <f t="shared" si="1"/>
        <v>7.6277470215485588E-2</v>
      </c>
      <c r="L284" s="59">
        <f t="shared" si="1"/>
        <v>7.1340406010548252E-2</v>
      </c>
      <c r="M284" s="57">
        <f t="shared" si="1"/>
        <v>709791</v>
      </c>
      <c r="N284" s="59">
        <f t="shared" si="1"/>
        <v>7.6277470215485588E-2</v>
      </c>
      <c r="O284" s="59">
        <f t="shared" si="1"/>
        <v>7.1340406010548252E-2</v>
      </c>
      <c r="P284" s="59">
        <f t="shared" si="1"/>
        <v>5.8507420897727425E-2</v>
      </c>
      <c r="Q284" s="68"/>
      <c r="R284" s="62"/>
      <c r="S284" s="115"/>
      <c r="T284" s="68"/>
      <c r="U284" s="57">
        <f t="shared" si="6"/>
        <v>1908216</v>
      </c>
      <c r="V284" s="57">
        <f t="shared" si="6"/>
        <v>1917009</v>
      </c>
      <c r="W284" s="68"/>
      <c r="X284" s="57">
        <f t="shared" si="6"/>
        <v>622638.68455812067</v>
      </c>
      <c r="Y284" s="57">
        <f t="shared" si="6"/>
        <v>622727.38558009302</v>
      </c>
      <c r="Z284" s="57">
        <f t="shared" si="6"/>
        <v>670558.35980632179</v>
      </c>
      <c r="AA284" s="57">
        <f t="shared" si="6"/>
        <v>1759956.7504750486</v>
      </c>
    </row>
    <row r="285" spans="1:27" x14ac:dyDescent="0.2">
      <c r="A285" s="78" t="s">
        <v>109</v>
      </c>
      <c r="B285" s="79" t="s">
        <v>110</v>
      </c>
      <c r="D285" s="57">
        <f t="shared" si="1"/>
        <v>637911</v>
      </c>
      <c r="E285" s="58">
        <f t="shared" si="1"/>
        <v>0</v>
      </c>
      <c r="F285" s="58">
        <f t="shared" si="1"/>
        <v>637911</v>
      </c>
      <c r="G285" s="59">
        <f t="shared" si="1"/>
        <v>-5.1800872314455626E-2</v>
      </c>
      <c r="H285" s="68"/>
      <c r="I285" s="59">
        <f t="shared" si="1"/>
        <v>-4.9735043582604166E-2</v>
      </c>
      <c r="J285" s="57">
        <f t="shared" si="1"/>
        <v>684223</v>
      </c>
      <c r="K285" s="59">
        <f t="shared" si="1"/>
        <v>7.2599469204951861E-2</v>
      </c>
      <c r="L285" s="59">
        <f t="shared" si="1"/>
        <v>7.1170611778158532E-2</v>
      </c>
      <c r="M285" s="57">
        <f t="shared" si="1"/>
        <v>684223</v>
      </c>
      <c r="N285" s="59">
        <f t="shared" si="1"/>
        <v>7.2599469204951861E-2</v>
      </c>
      <c r="O285" s="59">
        <f t="shared" si="1"/>
        <v>7.1170611778158532E-2</v>
      </c>
      <c r="P285" s="59">
        <f t="shared" si="1"/>
        <v>-5.4710689919833078E-2</v>
      </c>
      <c r="Q285" s="68"/>
      <c r="R285" s="62"/>
      <c r="S285" s="115"/>
      <c r="T285" s="68"/>
      <c r="U285" s="57">
        <f t="shared" si="6"/>
        <v>1771732</v>
      </c>
      <c r="V285" s="57">
        <f t="shared" si="6"/>
        <v>1774096</v>
      </c>
      <c r="W285" s="68"/>
      <c r="X285" s="57">
        <f t="shared" si="6"/>
        <v>672760.58517062187</v>
      </c>
      <c r="Y285" s="57">
        <f t="shared" si="6"/>
        <v>672193.49596674903</v>
      </c>
      <c r="Z285" s="57">
        <f t="shared" si="6"/>
        <v>723823.90523592534</v>
      </c>
      <c r="AA285" s="57">
        <f t="shared" si="6"/>
        <v>1899758.2381093875</v>
      </c>
    </row>
    <row r="286" spans="1:27" x14ac:dyDescent="0.2">
      <c r="A286" s="78" t="s">
        <v>247</v>
      </c>
      <c r="B286" s="79" t="s">
        <v>248</v>
      </c>
      <c r="D286" s="57">
        <f t="shared" si="1"/>
        <v>261212</v>
      </c>
      <c r="E286" s="58">
        <f t="shared" si="1"/>
        <v>0</v>
      </c>
      <c r="F286" s="58">
        <f t="shared" si="1"/>
        <v>261212</v>
      </c>
      <c r="G286" s="59">
        <f t="shared" si="1"/>
        <v>-2.668697620685867E-2</v>
      </c>
      <c r="H286" s="68"/>
      <c r="I286" s="59">
        <f t="shared" si="1"/>
        <v>-2.3971145112784642E-2</v>
      </c>
      <c r="J286" s="57">
        <f t="shared" si="1"/>
        <v>281037</v>
      </c>
      <c r="K286" s="59">
        <f t="shared" si="1"/>
        <v>7.5896206912392961E-2</v>
      </c>
      <c r="L286" s="59">
        <f t="shared" si="1"/>
        <v>7.1321324379545636E-2</v>
      </c>
      <c r="M286" s="57">
        <f t="shared" si="1"/>
        <v>281037</v>
      </c>
      <c r="N286" s="59">
        <f t="shared" si="1"/>
        <v>7.5896206912392961E-2</v>
      </c>
      <c r="O286" s="59">
        <f t="shared" si="1"/>
        <v>7.1321324379545636E-2</v>
      </c>
      <c r="P286" s="59">
        <f t="shared" si="1"/>
        <v>-2.8945085617292476E-2</v>
      </c>
      <c r="Q286" s="68"/>
      <c r="R286" s="62"/>
      <c r="S286" s="115"/>
      <c r="T286" s="68"/>
      <c r="U286" s="57">
        <f t="shared" si="6"/>
        <v>808374</v>
      </c>
      <c r="V286" s="57">
        <f t="shared" si="6"/>
        <v>811826</v>
      </c>
      <c r="W286" s="68"/>
      <c r="X286" s="57">
        <f t="shared" si="6"/>
        <v>268374.09303537227</v>
      </c>
      <c r="Y286" s="57">
        <f t="shared" si="6"/>
        <v>268770.18742071011</v>
      </c>
      <c r="Z286" s="57">
        <f t="shared" si="6"/>
        <v>289414.1163773968</v>
      </c>
      <c r="AA286" s="57">
        <f t="shared" si="6"/>
        <v>759600.29481742461</v>
      </c>
    </row>
    <row r="287" spans="1:27" x14ac:dyDescent="0.2">
      <c r="A287" s="78" t="s">
        <v>295</v>
      </c>
      <c r="B287" s="79" t="s">
        <v>296</v>
      </c>
      <c r="D287" s="57">
        <f t="shared" si="1"/>
        <v>551258</v>
      </c>
      <c r="E287" s="58">
        <f t="shared" si="1"/>
        <v>0</v>
      </c>
      <c r="F287" s="58">
        <f t="shared" si="1"/>
        <v>551258</v>
      </c>
      <c r="G287" s="59">
        <f t="shared" si="1"/>
        <v>3.0316176224620905E-2</v>
      </c>
      <c r="H287" s="68"/>
      <c r="I287" s="59">
        <f t="shared" si="1"/>
        <v>4.0007634138305992E-2</v>
      </c>
      <c r="J287" s="57">
        <f t="shared" si="1"/>
        <v>594789</v>
      </c>
      <c r="K287" s="59">
        <f t="shared" si="1"/>
        <v>7.8966654452180318E-2</v>
      </c>
      <c r="L287" s="59">
        <f t="shared" si="1"/>
        <v>7.1303841656531031E-2</v>
      </c>
      <c r="M287" s="57">
        <f t="shared" si="1"/>
        <v>594789</v>
      </c>
      <c r="N287" s="59">
        <f t="shared" si="1"/>
        <v>7.8966654452180318E-2</v>
      </c>
      <c r="O287" s="59">
        <f t="shared" si="1"/>
        <v>7.1303841656531031E-2</v>
      </c>
      <c r="P287" s="59">
        <f t="shared" si="1"/>
        <v>3.4690766155938357E-2</v>
      </c>
      <c r="Q287" s="68"/>
      <c r="R287" s="62"/>
      <c r="S287" s="115"/>
      <c r="T287" s="68"/>
      <c r="U287" s="57">
        <f t="shared" si="6"/>
        <v>1607886</v>
      </c>
      <c r="V287" s="57">
        <f t="shared" si="6"/>
        <v>1619387</v>
      </c>
      <c r="W287" s="68"/>
      <c r="X287" s="57">
        <f t="shared" si="6"/>
        <v>535037.70271759701</v>
      </c>
      <c r="Y287" s="57">
        <f t="shared" si="6"/>
        <v>533843.22883852944</v>
      </c>
      <c r="Z287" s="57">
        <f t="shared" si="6"/>
        <v>574847.11321987316</v>
      </c>
      <c r="AA287" s="57">
        <f t="shared" si="6"/>
        <v>1508751.6882119291</v>
      </c>
    </row>
    <row r="288" spans="1:27" x14ac:dyDescent="0.2">
      <c r="A288" s="78" t="s">
        <v>77</v>
      </c>
      <c r="B288" s="79" t="s">
        <v>78</v>
      </c>
      <c r="D288" s="57">
        <f t="shared" si="1"/>
        <v>475964</v>
      </c>
      <c r="E288" s="58">
        <f t="shared" si="1"/>
        <v>0</v>
      </c>
      <c r="F288" s="58">
        <f t="shared" si="1"/>
        <v>475964</v>
      </c>
      <c r="G288" s="59">
        <f t="shared" si="1"/>
        <v>-6.1336906943290304E-2</v>
      </c>
      <c r="H288" s="68"/>
      <c r="I288" s="59">
        <f t="shared" si="1"/>
        <v>-5.971471618927604E-2</v>
      </c>
      <c r="J288" s="57">
        <f t="shared" si="1"/>
        <v>510859</v>
      </c>
      <c r="K288" s="59">
        <f t="shared" si="1"/>
        <v>7.3314368313569966E-2</v>
      </c>
      <c r="L288" s="59">
        <f t="shared" si="1"/>
        <v>7.119035207194413E-2</v>
      </c>
      <c r="M288" s="57">
        <f t="shared" si="1"/>
        <v>510859</v>
      </c>
      <c r="N288" s="59">
        <f t="shared" si="1"/>
        <v>7.3314368313569966E-2</v>
      </c>
      <c r="O288" s="59">
        <f t="shared" si="1"/>
        <v>7.119035207194413E-2</v>
      </c>
      <c r="P288" s="59">
        <f t="shared" si="1"/>
        <v>-6.4620870826739396E-2</v>
      </c>
      <c r="Q288" s="68"/>
      <c r="R288" s="62"/>
      <c r="S288" s="115"/>
      <c r="T288" s="68"/>
      <c r="U288" s="57">
        <f t="shared" si="6"/>
        <v>1440563</v>
      </c>
      <c r="V288" s="57">
        <f t="shared" si="6"/>
        <v>1443420</v>
      </c>
      <c r="W288" s="68"/>
      <c r="X288" s="57">
        <f t="shared" si="6"/>
        <v>507065.85091147764</v>
      </c>
      <c r="Y288" s="57">
        <f t="shared" si="6"/>
        <v>507194.75918144628</v>
      </c>
      <c r="Z288" s="57">
        <f t="shared" si="6"/>
        <v>546151.80525946221</v>
      </c>
      <c r="AA288" s="57">
        <f t="shared" si="6"/>
        <v>1433437.585847338</v>
      </c>
    </row>
    <row r="289" spans="1:27" x14ac:dyDescent="0.2">
      <c r="A289" s="78" t="s">
        <v>183</v>
      </c>
      <c r="B289" s="79" t="s">
        <v>184</v>
      </c>
      <c r="D289" s="57">
        <f t="shared" si="1"/>
        <v>324260</v>
      </c>
      <c r="E289" s="58">
        <f t="shared" si="1"/>
        <v>0</v>
      </c>
      <c r="F289" s="58">
        <f t="shared" si="1"/>
        <v>324260</v>
      </c>
      <c r="G289" s="59">
        <f t="shared" si="1"/>
        <v>-3.5560861961519863E-2</v>
      </c>
      <c r="H289" s="68"/>
      <c r="I289" s="59">
        <f t="shared" si="1"/>
        <v>-3.3185782356901061E-2</v>
      </c>
      <c r="J289" s="57">
        <f t="shared" si="1"/>
        <v>348670</v>
      </c>
      <c r="K289" s="59">
        <f t="shared" si="1"/>
        <v>7.527909702090918E-2</v>
      </c>
      <c r="L289" s="59">
        <f t="shared" si="1"/>
        <v>7.1312747467630944E-2</v>
      </c>
      <c r="M289" s="57">
        <f t="shared" si="1"/>
        <v>348670</v>
      </c>
      <c r="N289" s="59">
        <f t="shared" si="1"/>
        <v>7.527909702090918E-2</v>
      </c>
      <c r="O289" s="59">
        <f t="shared" si="1"/>
        <v>7.1312747467630944E-2</v>
      </c>
      <c r="P289" s="59">
        <f t="shared" si="1"/>
        <v>-3.8120464941347021E-2</v>
      </c>
      <c r="Q289" s="68"/>
      <c r="R289" s="62"/>
      <c r="S289" s="115"/>
      <c r="T289" s="68"/>
      <c r="U289" s="57">
        <f t="shared" si="6"/>
        <v>1066289</v>
      </c>
      <c r="V289" s="57">
        <f t="shared" si="6"/>
        <v>1070237</v>
      </c>
      <c r="W289" s="68"/>
      <c r="X289" s="57">
        <f t="shared" si="6"/>
        <v>336216.13558683923</v>
      </c>
      <c r="Y289" s="57">
        <f t="shared" si="6"/>
        <v>336631.90967319754</v>
      </c>
      <c r="Z289" s="57">
        <f t="shared" si="6"/>
        <v>362488.21946163871</v>
      </c>
      <c r="AA289" s="57">
        <f t="shared" si="6"/>
        <v>951391.59698710742</v>
      </c>
    </row>
    <row r="290" spans="1:27" x14ac:dyDescent="0.2">
      <c r="A290" s="78" t="s">
        <v>403</v>
      </c>
      <c r="B290" s="79" t="s">
        <v>404</v>
      </c>
      <c r="D290" s="57">
        <f t="shared" si="1"/>
        <v>691267</v>
      </c>
      <c r="E290" s="58">
        <f t="shared" si="1"/>
        <v>0</v>
      </c>
      <c r="F290" s="58">
        <f t="shared" si="1"/>
        <v>691267</v>
      </c>
      <c r="G290" s="59">
        <f t="shared" si="1"/>
        <v>-3.8157613639692722E-2</v>
      </c>
      <c r="H290" s="68"/>
      <c r="I290" s="59">
        <f t="shared" si="1"/>
        <v>-2.9537055608316765E-2</v>
      </c>
      <c r="J290" s="57">
        <f t="shared" si="1"/>
        <v>746216</v>
      </c>
      <c r="K290" s="59">
        <f t="shared" ref="K290:AA305" si="7">INDEX(K$8:K$248,MATCH($A290,$A$8:$A$248,0))</f>
        <v>7.9490269317065598E-2</v>
      </c>
      <c r="L290" s="59">
        <f t="shared" si="7"/>
        <v>7.13030756630606E-2</v>
      </c>
      <c r="M290" s="57">
        <f t="shared" si="7"/>
        <v>746216</v>
      </c>
      <c r="N290" s="59">
        <f t="shared" si="7"/>
        <v>7.9490269317065598E-2</v>
      </c>
      <c r="O290" s="59">
        <f t="shared" si="7"/>
        <v>7.13030756630606E-2</v>
      </c>
      <c r="P290" s="59">
        <f t="shared" si="7"/>
        <v>-3.4499078145944218E-2</v>
      </c>
      <c r="Q290" s="68"/>
      <c r="R290" s="62"/>
      <c r="S290" s="115"/>
      <c r="T290" s="68"/>
      <c r="U290" s="57">
        <f t="shared" si="7"/>
        <v>1947585</v>
      </c>
      <c r="V290" s="57">
        <f t="shared" si="7"/>
        <v>1962469</v>
      </c>
      <c r="W290" s="68"/>
      <c r="X290" s="57">
        <f t="shared" si="7"/>
        <v>718690.51499779779</v>
      </c>
      <c r="Y290" s="57">
        <f t="shared" si="7"/>
        <v>717750.07705885929</v>
      </c>
      <c r="Z290" s="57">
        <f t="shared" si="7"/>
        <v>772879.63492260373</v>
      </c>
      <c r="AA290" s="57">
        <f t="shared" si="7"/>
        <v>2028510.585088531</v>
      </c>
    </row>
    <row r="291" spans="1:27" x14ac:dyDescent="0.2">
      <c r="A291" s="78" t="s">
        <v>215</v>
      </c>
      <c r="B291" s="79" t="s">
        <v>216</v>
      </c>
      <c r="D291" s="57">
        <f t="shared" ref="D291:P309" si="8">INDEX(D$8:D$248,MATCH($A291,$A$8:$A$248,0))</f>
        <v>367961</v>
      </c>
      <c r="E291" s="58">
        <f t="shared" si="8"/>
        <v>0</v>
      </c>
      <c r="F291" s="58">
        <f t="shared" si="8"/>
        <v>367961</v>
      </c>
      <c r="G291" s="59">
        <f t="shared" si="8"/>
        <v>-4.9995491336504605E-2</v>
      </c>
      <c r="H291" s="68"/>
      <c r="I291" s="59">
        <f t="shared" si="8"/>
        <v>-4.5241471653319487E-2</v>
      </c>
      <c r="J291" s="57">
        <f t="shared" si="8"/>
        <v>396767</v>
      </c>
      <c r="K291" s="59">
        <f t="shared" si="8"/>
        <v>7.8285470471055385E-2</v>
      </c>
      <c r="L291" s="59">
        <f t="shared" si="8"/>
        <v>7.1285471199669104E-2</v>
      </c>
      <c r="M291" s="57">
        <f t="shared" si="8"/>
        <v>396767</v>
      </c>
      <c r="N291" s="59">
        <f t="shared" si="8"/>
        <v>7.8285470471055385E-2</v>
      </c>
      <c r="O291" s="59">
        <f t="shared" si="8"/>
        <v>7.1285471199669104E-2</v>
      </c>
      <c r="P291" s="59">
        <f t="shared" si="8"/>
        <v>-5.0138805870293957E-2</v>
      </c>
      <c r="Q291" s="68"/>
      <c r="R291" s="62"/>
      <c r="S291" s="115"/>
      <c r="T291" s="68"/>
      <c r="U291" s="57">
        <f t="shared" si="7"/>
        <v>1163115</v>
      </c>
      <c r="V291" s="57">
        <f t="shared" si="7"/>
        <v>1170715</v>
      </c>
      <c r="W291" s="68"/>
      <c r="X291" s="57">
        <f t="shared" si="7"/>
        <v>387325.53018896969</v>
      </c>
      <c r="Y291" s="57">
        <f t="shared" si="7"/>
        <v>387915.18666084157</v>
      </c>
      <c r="Z291" s="57">
        <f t="shared" si="7"/>
        <v>417710.50596874941</v>
      </c>
      <c r="AA291" s="57">
        <f t="shared" si="7"/>
        <v>1096328.7743312654</v>
      </c>
    </row>
    <row r="292" spans="1:27" x14ac:dyDescent="0.2">
      <c r="A292" s="78" t="s">
        <v>193</v>
      </c>
      <c r="B292" s="79" t="s">
        <v>194</v>
      </c>
      <c r="D292" s="57">
        <f t="shared" si="8"/>
        <v>250498</v>
      </c>
      <c r="E292" s="58">
        <f t="shared" si="8"/>
        <v>0</v>
      </c>
      <c r="F292" s="58">
        <f t="shared" si="8"/>
        <v>250498</v>
      </c>
      <c r="G292" s="59">
        <f t="shared" si="8"/>
        <v>-7.2689556960815915E-2</v>
      </c>
      <c r="H292" s="68"/>
      <c r="I292" s="59">
        <f t="shared" si="8"/>
        <v>-6.9068577782610219E-2</v>
      </c>
      <c r="J292" s="57">
        <f t="shared" si="8"/>
        <v>269706</v>
      </c>
      <c r="K292" s="59">
        <f t="shared" si="8"/>
        <v>7.6679254924191032E-2</v>
      </c>
      <c r="L292" s="59">
        <f t="shared" si="8"/>
        <v>7.1268291746959589E-2</v>
      </c>
      <c r="M292" s="57">
        <f t="shared" si="8"/>
        <v>269706</v>
      </c>
      <c r="N292" s="59">
        <f t="shared" si="8"/>
        <v>7.6679254924191032E-2</v>
      </c>
      <c r="O292" s="59">
        <f t="shared" si="8"/>
        <v>7.1268291746959589E-2</v>
      </c>
      <c r="P292" s="59">
        <f t="shared" si="8"/>
        <v>-7.3858545463905578E-2</v>
      </c>
      <c r="Q292" s="68"/>
      <c r="R292" s="62"/>
      <c r="S292" s="115"/>
      <c r="T292" s="68"/>
      <c r="U292" s="57">
        <f t="shared" si="7"/>
        <v>805897</v>
      </c>
      <c r="V292" s="57">
        <f t="shared" si="7"/>
        <v>809968</v>
      </c>
      <c r="W292" s="68"/>
      <c r="X292" s="57">
        <f t="shared" si="7"/>
        <v>270133.91457019863</v>
      </c>
      <c r="Y292" s="57">
        <f t="shared" si="7"/>
        <v>270442.32943262561</v>
      </c>
      <c r="Z292" s="57">
        <f t="shared" si="7"/>
        <v>291214.69369395211</v>
      </c>
      <c r="AA292" s="57">
        <f t="shared" si="7"/>
        <v>764326.11495922273</v>
      </c>
    </row>
    <row r="293" spans="1:27" x14ac:dyDescent="0.2">
      <c r="A293" s="78" t="s">
        <v>307</v>
      </c>
      <c r="B293" s="79" t="s">
        <v>308</v>
      </c>
      <c r="D293" s="57">
        <f t="shared" si="8"/>
        <v>415147</v>
      </c>
      <c r="E293" s="58">
        <f t="shared" si="8"/>
        <v>0</v>
      </c>
      <c r="F293" s="58">
        <f t="shared" si="8"/>
        <v>415147</v>
      </c>
      <c r="G293" s="59">
        <f t="shared" si="8"/>
        <v>-3.1045201077734008E-3</v>
      </c>
      <c r="H293" s="68"/>
      <c r="I293" s="59">
        <f t="shared" si="8"/>
        <v>5.3823518366915568E-3</v>
      </c>
      <c r="J293" s="57">
        <f t="shared" si="8"/>
        <v>447809</v>
      </c>
      <c r="K293" s="59">
        <f t="shared" si="8"/>
        <v>7.8675746181473105E-2</v>
      </c>
      <c r="L293" s="59">
        <f t="shared" si="8"/>
        <v>7.1350188556502658E-2</v>
      </c>
      <c r="M293" s="57">
        <f t="shared" si="8"/>
        <v>447809</v>
      </c>
      <c r="N293" s="59">
        <f t="shared" si="8"/>
        <v>7.8675746181473105E-2</v>
      </c>
      <c r="O293" s="59">
        <f t="shared" si="8"/>
        <v>7.1350188556502658E-2</v>
      </c>
      <c r="P293" s="59">
        <f t="shared" si="8"/>
        <v>2.8577254941208885E-4</v>
      </c>
      <c r="Q293" s="68"/>
      <c r="R293" s="62"/>
      <c r="S293" s="115"/>
      <c r="T293" s="68"/>
      <c r="U293" s="57">
        <f t="shared" si="7"/>
        <v>1256076</v>
      </c>
      <c r="V293" s="57">
        <f t="shared" si="7"/>
        <v>1264665</v>
      </c>
      <c r="W293" s="68"/>
      <c r="X293" s="57">
        <f t="shared" si="7"/>
        <v>416439.84587519761</v>
      </c>
      <c r="Y293" s="57">
        <f t="shared" si="7"/>
        <v>415747.94367941411</v>
      </c>
      <c r="Z293" s="57">
        <f t="shared" si="7"/>
        <v>447681.06504071981</v>
      </c>
      <c r="AA293" s="57">
        <f t="shared" si="7"/>
        <v>1174989.9184104481</v>
      </c>
    </row>
    <row r="294" spans="1:27" x14ac:dyDescent="0.2">
      <c r="A294" s="78" t="s">
        <v>271</v>
      </c>
      <c r="B294" s="79" t="s">
        <v>272</v>
      </c>
      <c r="D294" s="57">
        <f t="shared" si="8"/>
        <v>335799</v>
      </c>
      <c r="E294" s="58">
        <f t="shared" si="8"/>
        <v>0</v>
      </c>
      <c r="F294" s="58">
        <f t="shared" si="8"/>
        <v>335799</v>
      </c>
      <c r="G294" s="59">
        <f t="shared" si="8"/>
        <v>-6.0023328569132728E-2</v>
      </c>
      <c r="H294" s="68"/>
      <c r="I294" s="59">
        <f t="shared" si="8"/>
        <v>-5.6425431427639561E-2</v>
      </c>
      <c r="J294" s="57">
        <f t="shared" si="8"/>
        <v>361553</v>
      </c>
      <c r="K294" s="59">
        <f t="shared" si="8"/>
        <v>7.6694689382636572E-2</v>
      </c>
      <c r="L294" s="59">
        <f t="shared" si="8"/>
        <v>7.1296462881823786E-2</v>
      </c>
      <c r="M294" s="57">
        <f t="shared" si="8"/>
        <v>361553</v>
      </c>
      <c r="N294" s="59">
        <f t="shared" si="8"/>
        <v>7.6694689382636572E-2</v>
      </c>
      <c r="O294" s="59">
        <f t="shared" si="8"/>
        <v>7.1296462881823786E-2</v>
      </c>
      <c r="P294" s="59">
        <f t="shared" si="8"/>
        <v>-6.1255767016342944E-2</v>
      </c>
      <c r="Q294" s="68"/>
      <c r="R294" s="62"/>
      <c r="S294" s="115"/>
      <c r="T294" s="68"/>
      <c r="U294" s="57">
        <f t="shared" si="7"/>
        <v>1075766</v>
      </c>
      <c r="V294" s="57">
        <f t="shared" si="7"/>
        <v>1081187</v>
      </c>
      <c r="W294" s="68"/>
      <c r="X294" s="57">
        <f t="shared" si="7"/>
        <v>357241.84461815882</v>
      </c>
      <c r="Y294" s="57">
        <f t="shared" si="7"/>
        <v>357672.92909307935</v>
      </c>
      <c r="Z294" s="57">
        <f t="shared" si="7"/>
        <v>385145.37538181012</v>
      </c>
      <c r="AA294" s="57">
        <f t="shared" si="7"/>
        <v>1010857.8819496703</v>
      </c>
    </row>
    <row r="295" spans="1:27" x14ac:dyDescent="0.2">
      <c r="A295" s="78" t="s">
        <v>339</v>
      </c>
      <c r="B295" s="79" t="s">
        <v>340</v>
      </c>
      <c r="D295" s="57">
        <f t="shared" si="8"/>
        <v>743795</v>
      </c>
      <c r="E295" s="58">
        <f t="shared" si="8"/>
        <v>0</v>
      </c>
      <c r="F295" s="58">
        <f t="shared" si="8"/>
        <v>743795</v>
      </c>
      <c r="G295" s="59">
        <f t="shared" si="8"/>
        <v>3.6576799722804143E-2</v>
      </c>
      <c r="H295" s="68"/>
      <c r="I295" s="59">
        <f t="shared" si="8"/>
        <v>4.5425016273605845E-2</v>
      </c>
      <c r="J295" s="57">
        <f t="shared" si="8"/>
        <v>802774</v>
      </c>
      <c r="K295" s="59">
        <f t="shared" si="8"/>
        <v>7.9294698135911057E-2</v>
      </c>
      <c r="L295" s="59">
        <f t="shared" si="8"/>
        <v>7.1302091770894416E-2</v>
      </c>
      <c r="M295" s="57">
        <f t="shared" si="8"/>
        <v>802774</v>
      </c>
      <c r="N295" s="59">
        <f t="shared" si="8"/>
        <v>7.9294698135911057E-2</v>
      </c>
      <c r="O295" s="59">
        <f t="shared" si="8"/>
        <v>7.1302091770894416E-2</v>
      </c>
      <c r="P295" s="59">
        <f t="shared" si="8"/>
        <v>4.0078753931223066E-2</v>
      </c>
      <c r="Q295" s="68"/>
      <c r="R295" s="62"/>
      <c r="S295" s="115"/>
      <c r="T295" s="68"/>
      <c r="U295" s="57">
        <f t="shared" si="7"/>
        <v>1684091</v>
      </c>
      <c r="V295" s="57">
        <f t="shared" si="7"/>
        <v>1696655</v>
      </c>
      <c r="W295" s="68"/>
      <c r="X295" s="57">
        <f t="shared" si="7"/>
        <v>717549.34144667489</v>
      </c>
      <c r="Y295" s="57">
        <f t="shared" si="7"/>
        <v>716784.25521906535</v>
      </c>
      <c r="Z295" s="57">
        <f t="shared" si="7"/>
        <v>771839.6294181823</v>
      </c>
      <c r="AA295" s="57">
        <f t="shared" si="7"/>
        <v>2025780.972249812</v>
      </c>
    </row>
    <row r="296" spans="1:27" x14ac:dyDescent="0.2">
      <c r="A296" s="78" t="s">
        <v>327</v>
      </c>
      <c r="B296" s="79" t="s">
        <v>328</v>
      </c>
      <c r="D296" s="57">
        <f t="shared" si="8"/>
        <v>923823</v>
      </c>
      <c r="E296" s="58">
        <f t="shared" si="8"/>
        <v>0</v>
      </c>
      <c r="F296" s="58">
        <f t="shared" si="8"/>
        <v>923823</v>
      </c>
      <c r="G296" s="59">
        <f t="shared" si="8"/>
        <v>-3.71651711759724E-3</v>
      </c>
      <c r="H296" s="68"/>
      <c r="I296" s="59">
        <f t="shared" si="8"/>
        <v>1.1741855195690487E-3</v>
      </c>
      <c r="J296" s="57">
        <f t="shared" si="8"/>
        <v>992081</v>
      </c>
      <c r="K296" s="59">
        <f t="shared" si="8"/>
        <v>7.3886447945115119E-2</v>
      </c>
      <c r="L296" s="59">
        <f t="shared" si="8"/>
        <v>7.120523232562892E-2</v>
      </c>
      <c r="M296" s="57">
        <f t="shared" si="8"/>
        <v>992081</v>
      </c>
      <c r="N296" s="59">
        <f t="shared" si="8"/>
        <v>7.3886447945115119E-2</v>
      </c>
      <c r="O296" s="59">
        <f t="shared" si="8"/>
        <v>7.120523232562892E-2</v>
      </c>
      <c r="P296" s="59">
        <f t="shared" si="8"/>
        <v>-4.0358358907168768E-3</v>
      </c>
      <c r="Q296" s="68"/>
      <c r="R296" s="62"/>
      <c r="S296" s="115"/>
      <c r="T296" s="68"/>
      <c r="U296" s="57">
        <f t="shared" si="7"/>
        <v>2474166</v>
      </c>
      <c r="V296" s="57">
        <f t="shared" si="7"/>
        <v>2480359</v>
      </c>
      <c r="W296" s="68"/>
      <c r="X296" s="57">
        <f t="shared" si="7"/>
        <v>927269.21189864224</v>
      </c>
      <c r="Y296" s="57">
        <f t="shared" si="7"/>
        <v>925049.14011080423</v>
      </c>
      <c r="Z296" s="57">
        <f t="shared" si="7"/>
        <v>996101.10057247302</v>
      </c>
      <c r="AA296" s="57">
        <f t="shared" si="7"/>
        <v>2614380.7328186873</v>
      </c>
    </row>
    <row r="297" spans="1:27" x14ac:dyDescent="0.2">
      <c r="A297" s="78" t="s">
        <v>253</v>
      </c>
      <c r="B297" s="79" t="s">
        <v>254</v>
      </c>
      <c r="D297" s="57">
        <f t="shared" si="8"/>
        <v>252853</v>
      </c>
      <c r="E297" s="58">
        <f t="shared" si="8"/>
        <v>0</v>
      </c>
      <c r="F297" s="58">
        <f t="shared" si="8"/>
        <v>252853</v>
      </c>
      <c r="G297" s="59">
        <f t="shared" si="8"/>
        <v>-3.383226448909249E-2</v>
      </c>
      <c r="H297" s="68"/>
      <c r="I297" s="59">
        <f t="shared" si="8"/>
        <v>-2.9399138278622949E-2</v>
      </c>
      <c r="J297" s="57">
        <f t="shared" si="8"/>
        <v>272707</v>
      </c>
      <c r="K297" s="59">
        <f t="shared" si="8"/>
        <v>7.8519930552534367E-2</v>
      </c>
      <c r="L297" s="59">
        <f t="shared" si="8"/>
        <v>7.1207687130465658E-2</v>
      </c>
      <c r="M297" s="57">
        <f t="shared" si="8"/>
        <v>272707</v>
      </c>
      <c r="N297" s="59">
        <f t="shared" si="8"/>
        <v>7.8519930552534367E-2</v>
      </c>
      <c r="O297" s="59">
        <f t="shared" si="8"/>
        <v>7.1207687130465658E-2</v>
      </c>
      <c r="P297" s="59">
        <f t="shared" si="8"/>
        <v>-3.4447846149138428E-2</v>
      </c>
      <c r="Q297" s="68"/>
      <c r="R297" s="62"/>
      <c r="S297" s="115"/>
      <c r="T297" s="68"/>
      <c r="U297" s="57">
        <f t="shared" si="7"/>
        <v>788744</v>
      </c>
      <c r="V297" s="57">
        <f t="shared" si="7"/>
        <v>794128</v>
      </c>
      <c r="W297" s="68"/>
      <c r="X297" s="57">
        <f t="shared" si="7"/>
        <v>261707.14536052258</v>
      </c>
      <c r="Y297" s="57">
        <f t="shared" si="7"/>
        <v>262290.12052954995</v>
      </c>
      <c r="Z297" s="57">
        <f t="shared" si="7"/>
        <v>282436.32300169062</v>
      </c>
      <c r="AA297" s="57">
        <f t="shared" si="7"/>
        <v>741286.28176337644</v>
      </c>
    </row>
    <row r="298" spans="1:27" x14ac:dyDescent="0.2">
      <c r="A298" s="78" t="s">
        <v>207</v>
      </c>
      <c r="B298" s="79" t="s">
        <v>208</v>
      </c>
      <c r="D298" s="57">
        <f t="shared" si="8"/>
        <v>401546</v>
      </c>
      <c r="E298" s="58">
        <f t="shared" si="8"/>
        <v>0</v>
      </c>
      <c r="F298" s="58">
        <f t="shared" si="8"/>
        <v>401546</v>
      </c>
      <c r="G298" s="59">
        <f t="shared" si="8"/>
        <v>-6.4361093892050247E-3</v>
      </c>
      <c r="H298" s="68"/>
      <c r="I298" s="59">
        <f t="shared" si="8"/>
        <v>-2.507592868698838E-3</v>
      </c>
      <c r="J298" s="57">
        <f t="shared" si="8"/>
        <v>432425</v>
      </c>
      <c r="K298" s="59">
        <f t="shared" si="8"/>
        <v>7.6900280416191347E-2</v>
      </c>
      <c r="L298" s="59">
        <f t="shared" si="8"/>
        <v>7.1214540237889645E-2</v>
      </c>
      <c r="M298" s="57">
        <f t="shared" si="8"/>
        <v>432425</v>
      </c>
      <c r="N298" s="59">
        <f t="shared" si="8"/>
        <v>7.6900280416191347E-2</v>
      </c>
      <c r="O298" s="59">
        <f t="shared" si="8"/>
        <v>7.1214540237889645E-2</v>
      </c>
      <c r="P298" s="59">
        <f t="shared" si="8"/>
        <v>-7.689832329077495E-3</v>
      </c>
      <c r="Q298" s="68"/>
      <c r="R298" s="62"/>
      <c r="S298" s="115"/>
      <c r="T298" s="68"/>
      <c r="U298" s="57">
        <f t="shared" si="7"/>
        <v>1106688</v>
      </c>
      <c r="V298" s="57">
        <f t="shared" si="7"/>
        <v>1112562</v>
      </c>
      <c r="W298" s="68"/>
      <c r="X298" s="57">
        <f t="shared" si="7"/>
        <v>404147.13517129631</v>
      </c>
      <c r="Y298" s="57">
        <f t="shared" si="7"/>
        <v>404692.10927945166</v>
      </c>
      <c r="Z298" s="57">
        <f t="shared" si="7"/>
        <v>435776.04471690155</v>
      </c>
      <c r="AA298" s="57">
        <f t="shared" si="7"/>
        <v>1143743.8373243841</v>
      </c>
    </row>
    <row r="299" spans="1:27" x14ac:dyDescent="0.2">
      <c r="A299" s="78" t="s">
        <v>369</v>
      </c>
      <c r="B299" s="79" t="s">
        <v>370</v>
      </c>
      <c r="D299" s="57">
        <f t="shared" si="8"/>
        <v>928457</v>
      </c>
      <c r="E299" s="58">
        <f t="shared" si="8"/>
        <v>0</v>
      </c>
      <c r="F299" s="58">
        <f t="shared" si="8"/>
        <v>928457</v>
      </c>
      <c r="G299" s="59">
        <f t="shared" si="8"/>
        <v>6.8900676023002427E-2</v>
      </c>
      <c r="H299" s="68"/>
      <c r="I299" s="59">
        <f t="shared" si="8"/>
        <v>7.9295653313824266E-2</v>
      </c>
      <c r="J299" s="57">
        <f t="shared" si="8"/>
        <v>1002739</v>
      </c>
      <c r="K299" s="59">
        <f t="shared" si="8"/>
        <v>8.0005859183570172E-2</v>
      </c>
      <c r="L299" s="59">
        <f t="shared" si="8"/>
        <v>7.12078843449786E-2</v>
      </c>
      <c r="M299" s="57">
        <f t="shared" si="8"/>
        <v>1002739</v>
      </c>
      <c r="N299" s="59">
        <f t="shared" si="8"/>
        <v>8.0005859183570172E-2</v>
      </c>
      <c r="O299" s="59">
        <f t="shared" si="8"/>
        <v>7.12078843449786E-2</v>
      </c>
      <c r="P299" s="59">
        <f t="shared" si="8"/>
        <v>7.3681752877760243E-2</v>
      </c>
      <c r="Q299" s="68"/>
      <c r="R299" s="62"/>
      <c r="S299" s="115"/>
      <c r="T299" s="68"/>
      <c r="U299" s="57">
        <f t="shared" si="7"/>
        <v>2040261</v>
      </c>
      <c r="V299" s="57">
        <f t="shared" si="7"/>
        <v>2057018</v>
      </c>
      <c r="W299" s="68"/>
      <c r="X299" s="57">
        <f t="shared" si="7"/>
        <v>868609.23641142854</v>
      </c>
      <c r="Y299" s="57">
        <f t="shared" si="7"/>
        <v>867308.73018632596</v>
      </c>
      <c r="Z299" s="57">
        <f t="shared" si="7"/>
        <v>933925.71617463522</v>
      </c>
      <c r="AA299" s="57">
        <f t="shared" si="7"/>
        <v>2451194.3585320991</v>
      </c>
    </row>
    <row r="300" spans="1:27" x14ac:dyDescent="0.2">
      <c r="A300" s="78" t="s">
        <v>179</v>
      </c>
      <c r="B300" s="79" t="s">
        <v>180</v>
      </c>
      <c r="D300" s="57">
        <f t="shared" si="8"/>
        <v>163755</v>
      </c>
      <c r="E300" s="58">
        <f t="shared" si="8"/>
        <v>0</v>
      </c>
      <c r="F300" s="58">
        <f t="shared" si="8"/>
        <v>163755</v>
      </c>
      <c r="G300" s="59">
        <f t="shared" si="8"/>
        <v>-1.644707854509575E-2</v>
      </c>
      <c r="H300" s="68"/>
      <c r="I300" s="59">
        <f t="shared" si="8"/>
        <v>-1.4568749055920094E-2</v>
      </c>
      <c r="J300" s="57">
        <f t="shared" si="8"/>
        <v>176196</v>
      </c>
      <c r="K300" s="59">
        <f t="shared" si="8"/>
        <v>7.5973252725107576E-2</v>
      </c>
      <c r="L300" s="59">
        <f t="shared" si="8"/>
        <v>7.133050041096678E-2</v>
      </c>
      <c r="M300" s="57">
        <f t="shared" si="8"/>
        <v>176196</v>
      </c>
      <c r="N300" s="59">
        <f t="shared" si="8"/>
        <v>7.5973252725107576E-2</v>
      </c>
      <c r="O300" s="59">
        <f t="shared" si="8"/>
        <v>7.133050041096678E-2</v>
      </c>
      <c r="P300" s="59">
        <f t="shared" si="8"/>
        <v>-1.9582207752792513E-2</v>
      </c>
      <c r="Q300" s="68"/>
      <c r="R300" s="62"/>
      <c r="S300" s="115"/>
      <c r="T300" s="68"/>
      <c r="U300" s="57">
        <f t="shared" si="7"/>
        <v>505862</v>
      </c>
      <c r="V300" s="57">
        <f t="shared" si="7"/>
        <v>508054</v>
      </c>
      <c r="W300" s="68"/>
      <c r="X300" s="57">
        <f t="shared" si="7"/>
        <v>166493.32885694463</v>
      </c>
      <c r="Y300" s="57">
        <f t="shared" si="7"/>
        <v>166896.12164962635</v>
      </c>
      <c r="Z300" s="57">
        <f t="shared" si="7"/>
        <v>179715.22078984574</v>
      </c>
      <c r="AA300" s="57">
        <f t="shared" si="7"/>
        <v>471683.05542198813</v>
      </c>
    </row>
    <row r="301" spans="1:27" x14ac:dyDescent="0.2">
      <c r="A301" s="78" t="s">
        <v>477</v>
      </c>
      <c r="B301" s="79" t="s">
        <v>478</v>
      </c>
      <c r="D301" s="57">
        <f t="shared" si="8"/>
        <v>181192</v>
      </c>
      <c r="E301" s="58">
        <f t="shared" si="8"/>
        <v>0</v>
      </c>
      <c r="F301" s="58">
        <f t="shared" si="8"/>
        <v>181192</v>
      </c>
      <c r="G301" s="59">
        <f t="shared" si="8"/>
        <v>-7.0936807542220981E-2</v>
      </c>
      <c r="H301" s="68"/>
      <c r="I301" s="59">
        <f t="shared" si="8"/>
        <v>-6.8072842715318216E-2</v>
      </c>
      <c r="J301" s="57">
        <f t="shared" si="8"/>
        <v>195292</v>
      </c>
      <c r="K301" s="59">
        <f t="shared" si="8"/>
        <v>7.7818005209943086E-2</v>
      </c>
      <c r="L301" s="59">
        <f t="shared" si="8"/>
        <v>7.1314608996805307E-2</v>
      </c>
      <c r="M301" s="57">
        <f t="shared" si="8"/>
        <v>195292</v>
      </c>
      <c r="N301" s="59">
        <f t="shared" si="8"/>
        <v>7.7818005209943086E-2</v>
      </c>
      <c r="O301" s="59">
        <f t="shared" si="8"/>
        <v>7.1314608996805307E-2</v>
      </c>
      <c r="P301" s="59">
        <f t="shared" si="8"/>
        <v>-7.2827848411446516E-2</v>
      </c>
      <c r="Q301" s="68"/>
      <c r="R301" s="62"/>
      <c r="S301" s="115"/>
      <c r="T301" s="68"/>
      <c r="U301" s="57">
        <f t="shared" si="7"/>
        <v>589770</v>
      </c>
      <c r="V301" s="57">
        <f t="shared" si="7"/>
        <v>593350</v>
      </c>
      <c r="W301" s="68"/>
      <c r="X301" s="57">
        <f t="shared" si="7"/>
        <v>195026.56167086741</v>
      </c>
      <c r="Y301" s="57">
        <f t="shared" si="7"/>
        <v>195607.48002368497</v>
      </c>
      <c r="Z301" s="57">
        <f t="shared" si="7"/>
        <v>210631.86557685109</v>
      </c>
      <c r="AA301" s="57">
        <f t="shared" si="7"/>
        <v>552827.30916098435</v>
      </c>
    </row>
    <row r="302" spans="1:27" x14ac:dyDescent="0.2">
      <c r="A302" s="78" t="s">
        <v>383</v>
      </c>
      <c r="B302" s="79" t="s">
        <v>384</v>
      </c>
      <c r="D302" s="57">
        <f t="shared" si="8"/>
        <v>616186</v>
      </c>
      <c r="E302" s="58">
        <f t="shared" si="8"/>
        <v>0</v>
      </c>
      <c r="F302" s="58">
        <f t="shared" si="8"/>
        <v>616186</v>
      </c>
      <c r="G302" s="59">
        <f t="shared" si="8"/>
        <v>-1.2323892837001083E-2</v>
      </c>
      <c r="H302" s="68"/>
      <c r="I302" s="59">
        <f t="shared" si="8"/>
        <v>-5.222165846935356E-3</v>
      </c>
      <c r="J302" s="57">
        <f t="shared" si="8"/>
        <v>664144</v>
      </c>
      <c r="K302" s="59">
        <f t="shared" si="8"/>
        <v>7.7830395367632477E-2</v>
      </c>
      <c r="L302" s="59">
        <f t="shared" si="8"/>
        <v>7.1302746503925318E-2</v>
      </c>
      <c r="M302" s="57">
        <f t="shared" si="8"/>
        <v>664144</v>
      </c>
      <c r="N302" s="59">
        <f t="shared" si="8"/>
        <v>7.7830395367632477E-2</v>
      </c>
      <c r="O302" s="59">
        <f t="shared" si="8"/>
        <v>7.1302746503925318E-2</v>
      </c>
      <c r="P302" s="59">
        <f t="shared" si="8"/>
        <v>-1.0308815639865299E-2</v>
      </c>
      <c r="Q302" s="68"/>
      <c r="R302" s="62"/>
      <c r="S302" s="115"/>
      <c r="T302" s="68"/>
      <c r="U302" s="57">
        <f t="shared" si="7"/>
        <v>1715799</v>
      </c>
      <c r="V302" s="57">
        <f t="shared" si="7"/>
        <v>1726254</v>
      </c>
      <c r="W302" s="68"/>
      <c r="X302" s="57">
        <f t="shared" si="7"/>
        <v>623874.56326136389</v>
      </c>
      <c r="Y302" s="57">
        <f t="shared" si="7"/>
        <v>623194.96449952573</v>
      </c>
      <c r="Z302" s="57">
        <f t="shared" si="7"/>
        <v>671061.85292474763</v>
      </c>
      <c r="AA302" s="57">
        <f t="shared" si="7"/>
        <v>1761278.2254811123</v>
      </c>
    </row>
    <row r="303" spans="1:27" x14ac:dyDescent="0.2">
      <c r="A303" s="78" t="s">
        <v>89</v>
      </c>
      <c r="B303" s="79" t="s">
        <v>90</v>
      </c>
      <c r="D303" s="57">
        <f t="shared" si="8"/>
        <v>585706</v>
      </c>
      <c r="E303" s="58">
        <f t="shared" si="8"/>
        <v>0</v>
      </c>
      <c r="F303" s="58">
        <f t="shared" si="8"/>
        <v>585706</v>
      </c>
      <c r="G303" s="59">
        <f t="shared" si="8"/>
        <v>-2.4250401269845789E-2</v>
      </c>
      <c r="H303" s="68"/>
      <c r="I303" s="59">
        <f t="shared" si="8"/>
        <v>-2.100252827919058E-2</v>
      </c>
      <c r="J303" s="57">
        <f t="shared" si="8"/>
        <v>629910</v>
      </c>
      <c r="K303" s="59">
        <f t="shared" si="8"/>
        <v>7.5471311545382891E-2</v>
      </c>
      <c r="L303" s="59">
        <f t="shared" si="8"/>
        <v>7.1430574757879617E-2</v>
      </c>
      <c r="M303" s="57">
        <f t="shared" si="8"/>
        <v>629910</v>
      </c>
      <c r="N303" s="59">
        <f t="shared" si="8"/>
        <v>7.5471311545382891E-2</v>
      </c>
      <c r="O303" s="59">
        <f t="shared" si="8"/>
        <v>7.1430574757879617E-2</v>
      </c>
      <c r="P303" s="59">
        <f t="shared" si="8"/>
        <v>-2.5892270475105561E-2</v>
      </c>
      <c r="Q303" s="68"/>
      <c r="R303" s="62"/>
      <c r="S303" s="115"/>
      <c r="T303" s="68"/>
      <c r="U303" s="57">
        <f t="shared" si="7"/>
        <v>1589444</v>
      </c>
      <c r="V303" s="57">
        <f t="shared" si="7"/>
        <v>1595438</v>
      </c>
      <c r="W303" s="68"/>
      <c r="X303" s="57">
        <f t="shared" si="7"/>
        <v>600262.60913890298</v>
      </c>
      <c r="Y303" s="57">
        <f t="shared" si="7"/>
        <v>600527.49645879969</v>
      </c>
      <c r="Z303" s="57">
        <f t="shared" si="7"/>
        <v>646653.32273590378</v>
      </c>
      <c r="AA303" s="57">
        <f t="shared" si="7"/>
        <v>1697215.2593771073</v>
      </c>
    </row>
    <row r="304" spans="1:27" x14ac:dyDescent="0.2">
      <c r="A304" s="78" t="s">
        <v>173</v>
      </c>
      <c r="B304" s="79" t="s">
        <v>174</v>
      </c>
      <c r="D304" s="57">
        <f t="shared" si="8"/>
        <v>426800</v>
      </c>
      <c r="E304" s="58">
        <f t="shared" si="8"/>
        <v>0</v>
      </c>
      <c r="F304" s="58">
        <f t="shared" si="8"/>
        <v>426800</v>
      </c>
      <c r="G304" s="59">
        <f t="shared" si="8"/>
        <v>9.9437942354398956E-3</v>
      </c>
      <c r="H304" s="68"/>
      <c r="I304" s="59">
        <f t="shared" si="8"/>
        <v>1.2484594276408023E-2</v>
      </c>
      <c r="J304" s="57">
        <f t="shared" si="8"/>
        <v>458307</v>
      </c>
      <c r="K304" s="59">
        <f t="shared" si="8"/>
        <v>7.3821462043111463E-2</v>
      </c>
      <c r="L304" s="59">
        <f t="shared" si="8"/>
        <v>7.1370803841405595E-2</v>
      </c>
      <c r="M304" s="57">
        <f t="shared" si="8"/>
        <v>458307</v>
      </c>
      <c r="N304" s="59">
        <f t="shared" si="8"/>
        <v>7.3821462043111463E-2</v>
      </c>
      <c r="O304" s="59">
        <f t="shared" si="8"/>
        <v>7.1370803841405595E-2</v>
      </c>
      <c r="P304" s="59">
        <f t="shared" si="8"/>
        <v>7.3713954403662463E-3</v>
      </c>
      <c r="Q304" s="68"/>
      <c r="R304" s="62"/>
      <c r="S304" s="115"/>
      <c r="T304" s="68"/>
      <c r="U304" s="57">
        <f t="shared" si="7"/>
        <v>1163778</v>
      </c>
      <c r="V304" s="57">
        <f t="shared" si="7"/>
        <v>1166440</v>
      </c>
      <c r="W304" s="68"/>
      <c r="X304" s="57">
        <f t="shared" si="7"/>
        <v>422597.77468418569</v>
      </c>
      <c r="Y304" s="57">
        <f t="shared" si="7"/>
        <v>422501.50430009374</v>
      </c>
      <c r="Z304" s="57">
        <f t="shared" si="7"/>
        <v>454953.35888473771</v>
      </c>
      <c r="AA304" s="57">
        <f t="shared" si="7"/>
        <v>1194076.8814689869</v>
      </c>
    </row>
    <row r="305" spans="1:30" x14ac:dyDescent="0.2">
      <c r="A305" s="78" t="s">
        <v>279</v>
      </c>
      <c r="B305" s="79" t="s">
        <v>280</v>
      </c>
      <c r="D305" s="57">
        <f t="shared" si="8"/>
        <v>332721</v>
      </c>
      <c r="E305" s="58">
        <f t="shared" si="8"/>
        <v>0</v>
      </c>
      <c r="F305" s="58">
        <f t="shared" si="8"/>
        <v>332721</v>
      </c>
      <c r="G305" s="59">
        <f t="shared" si="8"/>
        <v>-1.2721093888948265E-2</v>
      </c>
      <c r="H305" s="68"/>
      <c r="I305" s="59">
        <f t="shared" si="8"/>
        <v>-7.4665769882347188E-3</v>
      </c>
      <c r="J305" s="57">
        <f t="shared" si="8"/>
        <v>358738</v>
      </c>
      <c r="K305" s="59">
        <f t="shared" si="8"/>
        <v>7.8194643560220101E-2</v>
      </c>
      <c r="L305" s="59">
        <f t="shared" si="8"/>
        <v>7.1372116879302006E-2</v>
      </c>
      <c r="M305" s="57">
        <f t="shared" si="8"/>
        <v>358738</v>
      </c>
      <c r="N305" s="59">
        <f t="shared" si="8"/>
        <v>7.8194643560220101E-2</v>
      </c>
      <c r="O305" s="59">
        <f t="shared" si="8"/>
        <v>7.1372116879302006E-2</v>
      </c>
      <c r="P305" s="59">
        <f t="shared" si="8"/>
        <v>-1.2477809147172336E-2</v>
      </c>
      <c r="Q305" s="68"/>
      <c r="R305" s="62"/>
      <c r="S305" s="115"/>
      <c r="T305" s="68"/>
      <c r="U305" s="57">
        <f t="shared" si="7"/>
        <v>1038423</v>
      </c>
      <c r="V305" s="57">
        <f t="shared" si="7"/>
        <v>1045035</v>
      </c>
      <c r="W305" s="68"/>
      <c r="X305" s="57">
        <f t="shared" si="7"/>
        <v>337008.11183195142</v>
      </c>
      <c r="Y305" s="57">
        <f t="shared" si="7"/>
        <v>337358.69098563539</v>
      </c>
      <c r="Z305" s="57">
        <f t="shared" si="7"/>
        <v>363270.82401074207</v>
      </c>
      <c r="AA305" s="57">
        <f t="shared" si="7"/>
        <v>953445.63171653007</v>
      </c>
    </row>
    <row r="306" spans="1:30" x14ac:dyDescent="0.2">
      <c r="A306" s="78" t="s">
        <v>437</v>
      </c>
      <c r="B306" s="79" t="s">
        <v>438</v>
      </c>
      <c r="D306" s="57">
        <f t="shared" si="8"/>
        <v>291999</v>
      </c>
      <c r="E306" s="58">
        <f t="shared" si="8"/>
        <v>0</v>
      </c>
      <c r="F306" s="58">
        <f t="shared" si="8"/>
        <v>291999</v>
      </c>
      <c r="G306" s="59">
        <f t="shared" si="8"/>
        <v>4.1839717725358438E-2</v>
      </c>
      <c r="H306" s="68"/>
      <c r="I306" s="59">
        <f t="shared" si="8"/>
        <v>4.9936269338158423E-2</v>
      </c>
      <c r="J306" s="57">
        <f t="shared" si="8"/>
        <v>314276</v>
      </c>
      <c r="K306" s="59">
        <f t="shared" si="8"/>
        <v>7.6291357162182161E-2</v>
      </c>
      <c r="L306" s="59">
        <f t="shared" si="8"/>
        <v>7.1326022240025821E-2</v>
      </c>
      <c r="M306" s="57">
        <f t="shared" si="8"/>
        <v>314276</v>
      </c>
      <c r="N306" s="59">
        <f t="shared" si="8"/>
        <v>7.6291357162182161E-2</v>
      </c>
      <c r="O306" s="59">
        <f t="shared" si="8"/>
        <v>7.1326022240025821E-2</v>
      </c>
      <c r="P306" s="59">
        <f t="shared" si="8"/>
        <v>4.4590269891499945E-2</v>
      </c>
      <c r="Q306" s="68"/>
      <c r="R306" s="62"/>
      <c r="S306" s="115"/>
      <c r="T306" s="68"/>
      <c r="U306" s="57">
        <f t="shared" ref="U306:AA308" si="9">INDEX(U$8:U$248,MATCH($A306,$A$8:$A$248,0))</f>
        <v>924641</v>
      </c>
      <c r="V306" s="57">
        <f t="shared" si="9"/>
        <v>928926</v>
      </c>
      <c r="W306" s="68"/>
      <c r="X306" s="57">
        <f t="shared" si="9"/>
        <v>280272.47860882041</v>
      </c>
      <c r="Y306" s="57">
        <f t="shared" si="9"/>
        <v>279400.14336309658</v>
      </c>
      <c r="Z306" s="57">
        <f t="shared" si="9"/>
        <v>300860.54700915737</v>
      </c>
      <c r="AA306" s="57">
        <f t="shared" si="9"/>
        <v>789642.75505165383</v>
      </c>
    </row>
    <row r="307" spans="1:30" x14ac:dyDescent="0.2">
      <c r="A307" s="78" t="s">
        <v>421</v>
      </c>
      <c r="B307" s="79" t="s">
        <v>422</v>
      </c>
      <c r="D307" s="57">
        <f t="shared" si="8"/>
        <v>712275</v>
      </c>
      <c r="E307" s="58">
        <f t="shared" si="8"/>
        <v>0</v>
      </c>
      <c r="F307" s="58">
        <f t="shared" si="8"/>
        <v>712275</v>
      </c>
      <c r="G307" s="59">
        <f t="shared" si="8"/>
        <v>2.3700607372703519E-2</v>
      </c>
      <c r="H307" s="68"/>
      <c r="I307" s="59">
        <f t="shared" si="8"/>
        <v>3.0628144541531954E-2</v>
      </c>
      <c r="J307" s="57">
        <f t="shared" si="8"/>
        <v>768317</v>
      </c>
      <c r="K307" s="59">
        <f t="shared" si="8"/>
        <v>7.8680285002281414E-2</v>
      </c>
      <c r="L307" s="59">
        <f t="shared" si="8"/>
        <v>7.1302293791682292E-2</v>
      </c>
      <c r="M307" s="57">
        <f t="shared" si="8"/>
        <v>768317</v>
      </c>
      <c r="N307" s="59">
        <f t="shared" si="8"/>
        <v>7.8680285002281414E-2</v>
      </c>
      <c r="O307" s="59">
        <f t="shared" si="8"/>
        <v>7.1302293791682292E-2</v>
      </c>
      <c r="P307" s="59">
        <f t="shared" si="8"/>
        <v>2.5357746174971663E-2</v>
      </c>
      <c r="Q307" s="68"/>
      <c r="R307" s="62"/>
      <c r="S307" s="115"/>
      <c r="T307" s="68"/>
      <c r="U307" s="57">
        <f t="shared" si="9"/>
        <v>2003288</v>
      </c>
      <c r="V307" s="57">
        <f t="shared" si="9"/>
        <v>2017084</v>
      </c>
      <c r="W307" s="68"/>
      <c r="X307" s="57">
        <f t="shared" si="9"/>
        <v>695784.48510256538</v>
      </c>
      <c r="Y307" s="57">
        <f t="shared" si="9"/>
        <v>695867.26960698143</v>
      </c>
      <c r="Z307" s="57">
        <f t="shared" si="9"/>
        <v>749316.034199922</v>
      </c>
      <c r="AA307" s="57">
        <f t="shared" si="9"/>
        <v>1966665.2325537258</v>
      </c>
    </row>
    <row r="308" spans="1:30" x14ac:dyDescent="0.2">
      <c r="A308" s="78" t="s">
        <v>225</v>
      </c>
      <c r="B308" s="79" t="s">
        <v>226</v>
      </c>
      <c r="D308" s="57">
        <f t="shared" si="8"/>
        <v>534224</v>
      </c>
      <c r="E308" s="58">
        <f t="shared" si="8"/>
        <v>0</v>
      </c>
      <c r="F308" s="58">
        <f t="shared" si="8"/>
        <v>534224</v>
      </c>
      <c r="G308" s="59">
        <f t="shared" si="8"/>
        <v>-2.4005007624133268E-2</v>
      </c>
      <c r="H308" s="68"/>
      <c r="I308" s="59">
        <f t="shared" si="8"/>
        <v>-1.9653373248538997E-2</v>
      </c>
      <c r="J308" s="57">
        <f t="shared" si="8"/>
        <v>575108</v>
      </c>
      <c r="K308" s="59">
        <f t="shared" si="8"/>
        <v>7.6529695408667608E-2</v>
      </c>
      <c r="L308" s="59">
        <f t="shared" si="8"/>
        <v>7.1360226149258965E-2</v>
      </c>
      <c r="M308" s="57">
        <f t="shared" si="8"/>
        <v>575108</v>
      </c>
      <c r="N308" s="59">
        <f t="shared" si="8"/>
        <v>7.6529695408667608E-2</v>
      </c>
      <c r="O308" s="59">
        <f t="shared" si="8"/>
        <v>7.1360226149258965E-2</v>
      </c>
      <c r="P308" s="59">
        <f t="shared" si="8"/>
        <v>-2.4613900661350163E-2</v>
      </c>
      <c r="Q308" s="68"/>
      <c r="R308" s="62"/>
      <c r="S308" s="115"/>
      <c r="T308" s="68"/>
      <c r="U308" s="57">
        <f t="shared" si="9"/>
        <v>1489547</v>
      </c>
      <c r="V308" s="57">
        <f t="shared" si="9"/>
        <v>1496734</v>
      </c>
      <c r="W308" s="68"/>
      <c r="X308" s="57">
        <f t="shared" si="9"/>
        <v>547363.46412960312</v>
      </c>
      <c r="Y308" s="57">
        <f t="shared" si="9"/>
        <v>547563.17206970684</v>
      </c>
      <c r="Z308" s="57">
        <f t="shared" si="9"/>
        <v>589620.86950997752</v>
      </c>
      <c r="AA308" s="57">
        <f t="shared" si="9"/>
        <v>1547527.0934132785</v>
      </c>
      <c r="AC308" s="84" t="s">
        <v>514</v>
      </c>
      <c r="AD308" s="84" t="s">
        <v>515</v>
      </c>
    </row>
    <row r="309" spans="1:30" x14ac:dyDescent="0.2">
      <c r="A309" s="80" t="s">
        <v>63</v>
      </c>
      <c r="B309" s="81" t="s">
        <v>64</v>
      </c>
      <c r="D309" s="69">
        <f t="shared" si="8"/>
        <v>862044</v>
      </c>
      <c r="E309" s="70">
        <f t="shared" si="8"/>
        <v>0</v>
      </c>
      <c r="F309" s="70">
        <f t="shared" si="8"/>
        <v>862044</v>
      </c>
      <c r="G309" s="71">
        <f t="shared" ref="G309:AA309" si="10">INDEX(G$8:G$248,MATCH($A309,$A$8:$A$248,0))</f>
        <v>-4.122750504218653E-2</v>
      </c>
      <c r="H309" s="68"/>
      <c r="I309" s="71">
        <f t="shared" si="10"/>
        <v>-3.8302468237128018E-2</v>
      </c>
      <c r="J309" s="69">
        <f t="shared" si="10"/>
        <v>926523</v>
      </c>
      <c r="K309" s="71">
        <f t="shared" si="10"/>
        <v>7.479780614446585E-2</v>
      </c>
      <c r="L309" s="71">
        <f t="shared" si="10"/>
        <v>7.1412704028541274E-2</v>
      </c>
      <c r="M309" s="69">
        <f t="shared" si="10"/>
        <v>926523</v>
      </c>
      <c r="N309" s="71">
        <f t="shared" si="10"/>
        <v>7.479780614446585E-2</v>
      </c>
      <c r="O309" s="71">
        <f t="shared" si="10"/>
        <v>7.1412704028541274E-2</v>
      </c>
      <c r="P309" s="71">
        <f t="shared" si="10"/>
        <v>-4.3121763761799214E-2</v>
      </c>
      <c r="Q309" s="68"/>
      <c r="R309" s="62"/>
      <c r="S309" s="115"/>
      <c r="T309" s="68"/>
      <c r="U309" s="69">
        <f t="shared" si="10"/>
        <v>2752380</v>
      </c>
      <c r="V309" s="69">
        <f t="shared" si="10"/>
        <v>2761076</v>
      </c>
      <c r="W309" s="68"/>
      <c r="X309" s="69">
        <f t="shared" si="10"/>
        <v>899112.15072761383</v>
      </c>
      <c r="Y309" s="69">
        <f t="shared" si="10"/>
        <v>899209.55214902433</v>
      </c>
      <c r="Z309" s="69">
        <f t="shared" si="10"/>
        <v>968276.80358000717</v>
      </c>
      <c r="AA309" s="69">
        <f t="shared" si="10"/>
        <v>2541352.6978937984</v>
      </c>
      <c r="AC309" s="84" t="s">
        <v>516</v>
      </c>
      <c r="AD309" s="84" t="s">
        <v>516</v>
      </c>
    </row>
    <row r="310" spans="1:30" x14ac:dyDescent="0.2">
      <c r="A310" s="31" t="s">
        <v>501</v>
      </c>
      <c r="B310" s="31" t="s">
        <v>502</v>
      </c>
      <c r="C310" s="118"/>
      <c r="D310" s="32">
        <f>SUM(D268:D309)</f>
        <v>21500480</v>
      </c>
      <c r="E310" s="33">
        <f t="shared" ref="E310:Z310" si="11">SUM(E268:E309)</f>
        <v>0</v>
      </c>
      <c r="F310" s="32">
        <f t="shared" si="11"/>
        <v>21500480</v>
      </c>
      <c r="G310" s="34">
        <f>F310/X310-1</f>
        <v>-1.7895220083552488E-8</v>
      </c>
      <c r="H310" s="24"/>
      <c r="I310" s="34">
        <f>AC310/AD310-1</f>
        <v>5.0561917290206093E-3</v>
      </c>
      <c r="J310" s="32">
        <f t="shared" si="11"/>
        <v>23151908</v>
      </c>
      <c r="K310" s="34">
        <f>J310/F310-1</f>
        <v>7.6808889848040574E-2</v>
      </c>
      <c r="L310" s="34">
        <f>(1+K310)/(V310/U310)-1</f>
        <v>7.1391708682327693E-2</v>
      </c>
      <c r="M310" s="32">
        <f t="shared" si="11"/>
        <v>23151908</v>
      </c>
      <c r="N310" s="34">
        <f t="shared" ref="N310" si="12">M310/F310-1</f>
        <v>7.6808889848040574E-2</v>
      </c>
      <c r="O310" s="34">
        <f>(1+N310)/(V310/U310)-1</f>
        <v>7.1391708682327693E-2</v>
      </c>
      <c r="P310" s="34">
        <f>M310/Z310-1</f>
        <v>1.9294906117295341E-8</v>
      </c>
      <c r="Q310" s="35"/>
      <c r="R310" s="109"/>
      <c r="S310" s="109"/>
      <c r="T310" s="109"/>
      <c r="U310" s="32">
        <f t="shared" si="11"/>
        <v>60459122</v>
      </c>
      <c r="V310" s="32">
        <f t="shared" si="11"/>
        <v>60764816</v>
      </c>
      <c r="W310" s="35"/>
      <c r="X310" s="32">
        <f t="shared" si="11"/>
        <v>21500480.384755827</v>
      </c>
      <c r="Y310" s="32">
        <f t="shared" si="11"/>
        <v>21500480.384755824</v>
      </c>
      <c r="Z310" s="32">
        <f t="shared" si="11"/>
        <v>23151907.553286117</v>
      </c>
      <c r="AA310" s="32">
        <f t="shared" ref="AA310" si="13">SUM(AA268:AA309)</f>
        <v>60764816.945312507</v>
      </c>
      <c r="AC310" s="85">
        <f>F310/U310*1000</f>
        <v>355.62011634902666</v>
      </c>
      <c r="AD310" s="85">
        <f>Y310/V310*1000</f>
        <v>353.83107857605995</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6:Q6 T6:AA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EB8"/>
    <pageSetUpPr fitToPage="1"/>
  </sheetPr>
  <dimension ref="A1:AD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86" customWidth="1"/>
    <col min="28" max="28" width="2.875" style="1" customWidth="1"/>
    <col min="29" max="29" width="10.625" style="1" customWidth="1"/>
    <col min="30" max="16384" width="9" style="1"/>
  </cols>
  <sheetData>
    <row r="1" spans="1:27" x14ac:dyDescent="0.2">
      <c r="B1" s="2"/>
      <c r="C1" s="48"/>
      <c r="D1" s="4"/>
      <c r="E1" s="5"/>
      <c r="F1" s="5"/>
      <c r="G1" s="5"/>
      <c r="H1" s="5"/>
      <c r="I1" s="4"/>
      <c r="M1" s="5"/>
      <c r="N1" s="5"/>
      <c r="O1" s="5"/>
      <c r="P1" s="5"/>
      <c r="Q1" s="5"/>
      <c r="R1" s="5"/>
      <c r="S1" s="5"/>
      <c r="T1" s="5"/>
      <c r="U1" s="5"/>
      <c r="V1" s="5"/>
      <c r="W1" s="5"/>
      <c r="X1" s="5"/>
      <c r="Y1" s="5"/>
      <c r="Z1" s="5"/>
      <c r="AA1" s="5"/>
    </row>
    <row r="2" spans="1:27" x14ac:dyDescent="0.2">
      <c r="A2" s="4" t="s">
        <v>0</v>
      </c>
      <c r="B2" s="38"/>
      <c r="C2" s="49"/>
      <c r="D2" s="2" t="s">
        <v>593</v>
      </c>
      <c r="E2" s="37"/>
      <c r="F2" s="37"/>
      <c r="G2" s="37"/>
      <c r="H2" s="37"/>
      <c r="I2" s="2" t="s">
        <v>594</v>
      </c>
      <c r="M2" s="37"/>
      <c r="N2" s="37"/>
      <c r="O2" s="37"/>
      <c r="P2" s="37"/>
      <c r="Q2" s="46"/>
      <c r="R2" s="37"/>
      <c r="S2" s="46"/>
      <c r="T2" s="46"/>
      <c r="U2" s="46"/>
      <c r="V2" s="46"/>
      <c r="W2" s="46"/>
      <c r="X2" s="46"/>
      <c r="Y2" s="46"/>
      <c r="Z2" s="46"/>
      <c r="AA2" s="46"/>
    </row>
    <row r="3" spans="1:27" x14ac:dyDescent="0.2">
      <c r="A3" s="86" t="s">
        <v>609</v>
      </c>
      <c r="B3" s="2"/>
      <c r="C3" s="50"/>
      <c r="D3" s="9">
        <v>1</v>
      </c>
      <c r="E3" s="9">
        <v>2</v>
      </c>
      <c r="F3" s="9">
        <v>3</v>
      </c>
      <c r="G3" s="9">
        <v>4</v>
      </c>
      <c r="H3" s="44"/>
      <c r="I3" s="9">
        <v>5</v>
      </c>
      <c r="M3" s="9">
        <v>6</v>
      </c>
      <c r="N3" s="9">
        <v>7</v>
      </c>
      <c r="O3" s="9">
        <v>8</v>
      </c>
      <c r="P3" s="9">
        <v>9</v>
      </c>
      <c r="Q3" s="45"/>
      <c r="R3" s="9">
        <v>10</v>
      </c>
      <c r="S3" s="9">
        <v>11</v>
      </c>
      <c r="T3" s="44"/>
      <c r="U3" s="9">
        <v>12</v>
      </c>
      <c r="V3" s="9">
        <v>13</v>
      </c>
      <c r="W3" s="44"/>
      <c r="X3" s="9"/>
      <c r="Y3" s="9"/>
      <c r="Z3" s="9"/>
      <c r="AA3" s="178">
        <v>17</v>
      </c>
    </row>
    <row r="4" spans="1:27" x14ac:dyDescent="0.2">
      <c r="A4" s="2" t="s">
        <v>557</v>
      </c>
      <c r="B4" s="7"/>
      <c r="C4" s="48"/>
      <c r="D4" s="9" t="s">
        <v>593</v>
      </c>
      <c r="E4" s="9" t="s">
        <v>593</v>
      </c>
      <c r="F4" s="9" t="s">
        <v>593</v>
      </c>
      <c r="G4" s="9" t="s">
        <v>593</v>
      </c>
      <c r="H4" s="44"/>
      <c r="I4" s="9" t="s">
        <v>594</v>
      </c>
      <c r="M4" s="9" t="s">
        <v>594</v>
      </c>
      <c r="N4" s="9" t="s">
        <v>594</v>
      </c>
      <c r="O4" s="9" t="s">
        <v>594</v>
      </c>
      <c r="P4" s="9" t="s">
        <v>594</v>
      </c>
      <c r="Q4" s="45"/>
      <c r="R4" s="9" t="s">
        <v>594</v>
      </c>
      <c r="S4" s="9" t="s">
        <v>594</v>
      </c>
      <c r="T4" s="44"/>
      <c r="U4" s="9" t="s">
        <v>593</v>
      </c>
      <c r="V4" s="9" t="s">
        <v>594</v>
      </c>
      <c r="W4" s="44"/>
      <c r="X4" s="9" t="s">
        <v>593</v>
      </c>
      <c r="Y4" s="9" t="s">
        <v>594</v>
      </c>
      <c r="Z4" s="9" t="s">
        <v>594</v>
      </c>
      <c r="AA4" s="178" t="s">
        <v>587</v>
      </c>
    </row>
    <row r="5" spans="1:27" s="147" customFormat="1" ht="87" customHeight="1" x14ac:dyDescent="0.2">
      <c r="A5" s="139"/>
      <c r="B5" s="139"/>
      <c r="C5" s="140"/>
      <c r="D5" s="141" t="s">
        <v>503</v>
      </c>
      <c r="E5" s="141" t="s">
        <v>3</v>
      </c>
      <c r="F5" s="141" t="s">
        <v>4</v>
      </c>
      <c r="G5" s="141" t="s">
        <v>504</v>
      </c>
      <c r="H5" s="142"/>
      <c r="I5" s="141" t="s">
        <v>5</v>
      </c>
      <c r="M5" s="143" t="s">
        <v>512</v>
      </c>
      <c r="N5" s="144" t="s">
        <v>10</v>
      </c>
      <c r="O5" s="141" t="s">
        <v>11</v>
      </c>
      <c r="P5" s="141" t="s">
        <v>12</v>
      </c>
      <c r="Q5" s="141"/>
      <c r="R5" s="141" t="s">
        <v>602</v>
      </c>
      <c r="S5" s="141" t="s">
        <v>603</v>
      </c>
      <c r="T5" s="142"/>
      <c r="U5" s="141" t="s">
        <v>13</v>
      </c>
      <c r="V5" s="141" t="s">
        <v>13</v>
      </c>
      <c r="W5" s="142"/>
      <c r="X5" s="141" t="s">
        <v>14</v>
      </c>
      <c r="Y5" s="141" t="s">
        <v>15</v>
      </c>
      <c r="Z5" s="141" t="s">
        <v>14</v>
      </c>
      <c r="AA5" s="145" t="s">
        <v>520</v>
      </c>
    </row>
    <row r="6" spans="1:27" x14ac:dyDescent="0.2">
      <c r="A6" s="10" t="s">
        <v>16</v>
      </c>
      <c r="B6" s="10"/>
      <c r="C6" s="51"/>
      <c r="D6" s="93" t="s">
        <v>17</v>
      </c>
      <c r="E6" s="93" t="s">
        <v>17</v>
      </c>
      <c r="F6" s="93" t="s">
        <v>17</v>
      </c>
      <c r="G6" s="93" t="s">
        <v>18</v>
      </c>
      <c r="H6" s="94"/>
      <c r="I6" s="93" t="s">
        <v>18</v>
      </c>
      <c r="J6" s="96"/>
      <c r="K6" s="96"/>
      <c r="L6" s="96"/>
      <c r="M6" s="93" t="s">
        <v>17</v>
      </c>
      <c r="N6" s="93" t="s">
        <v>18</v>
      </c>
      <c r="O6" s="93" t="s">
        <v>18</v>
      </c>
      <c r="P6" s="93" t="s">
        <v>18</v>
      </c>
      <c r="Q6" s="95"/>
      <c r="R6" s="93" t="s">
        <v>17</v>
      </c>
      <c r="S6" s="93" t="s">
        <v>17</v>
      </c>
      <c r="T6" s="94"/>
      <c r="U6" s="93"/>
      <c r="V6" s="93"/>
      <c r="W6" s="94"/>
      <c r="X6" s="93" t="s">
        <v>17</v>
      </c>
      <c r="Y6" s="93" t="s">
        <v>17</v>
      </c>
      <c r="Z6" s="93" t="s">
        <v>17</v>
      </c>
      <c r="AA6" s="179"/>
    </row>
    <row r="7" spans="1:27" x14ac:dyDescent="0.2">
      <c r="A7" s="12"/>
      <c r="B7" s="12"/>
      <c r="C7" s="52"/>
      <c r="D7" s="14"/>
      <c r="E7" s="14"/>
      <c r="F7" s="14"/>
      <c r="G7" s="14"/>
      <c r="H7" s="15"/>
      <c r="I7" s="16"/>
      <c r="M7" s="17"/>
      <c r="N7" s="16"/>
      <c r="O7" s="16"/>
      <c r="P7" s="16"/>
      <c r="Q7" s="16"/>
      <c r="R7" s="14"/>
      <c r="S7" s="16"/>
      <c r="T7" s="15"/>
      <c r="U7" s="16"/>
      <c r="V7" s="16"/>
      <c r="W7" s="15"/>
      <c r="X7" s="16"/>
      <c r="Y7" s="16"/>
      <c r="Z7" s="16"/>
      <c r="AA7" s="180"/>
    </row>
    <row r="8" spans="1:27" x14ac:dyDescent="0.2">
      <c r="A8" s="18" t="s">
        <v>19</v>
      </c>
      <c r="B8" s="18" t="s">
        <v>20</v>
      </c>
      <c r="D8" s="19">
        <v>193261</v>
      </c>
      <c r="E8" s="20">
        <v>-720.20022249838803</v>
      </c>
      <c r="F8" s="20">
        <v>192540.79977750161</v>
      </c>
      <c r="G8" s="21">
        <v>1.3992251598595296E-2</v>
      </c>
      <c r="I8" s="21">
        <v>1.3955319009631317E-2</v>
      </c>
      <c r="M8" s="19">
        <v>203018.92366628378</v>
      </c>
      <c r="N8" s="21">
        <v>5.4420278200207894E-2</v>
      </c>
      <c r="O8" s="21">
        <v>5.4055289999999978E-2</v>
      </c>
      <c r="P8" s="21">
        <v>7.4441847010726647E-3</v>
      </c>
      <c r="R8" s="20">
        <v>301.46280760062268</v>
      </c>
      <c r="S8" s="42">
        <v>203320.3864738844</v>
      </c>
      <c r="U8" s="19">
        <v>108354.66748046875</v>
      </c>
      <c r="V8" s="19">
        <v>108392.1875</v>
      </c>
      <c r="X8" s="19">
        <v>189883.89652283251</v>
      </c>
      <c r="Y8" s="19">
        <v>189956.56648374136</v>
      </c>
      <c r="Z8" s="19">
        <v>201518.78064244648</v>
      </c>
      <c r="AA8" s="181">
        <v>115009.13921865543</v>
      </c>
    </row>
    <row r="9" spans="1:27" x14ac:dyDescent="0.2">
      <c r="A9" s="18" t="s">
        <v>21</v>
      </c>
      <c r="B9" s="18" t="s">
        <v>22</v>
      </c>
      <c r="D9" s="19">
        <v>572510</v>
      </c>
      <c r="E9" s="20">
        <v>-1068.8980174300959</v>
      </c>
      <c r="F9" s="20">
        <v>571441.1019825699</v>
      </c>
      <c r="G9" s="21">
        <v>2.8958785809398924E-2</v>
      </c>
      <c r="I9" s="21">
        <v>3.1079950380933363E-2</v>
      </c>
      <c r="M9" s="19">
        <v>604253.14307456568</v>
      </c>
      <c r="N9" s="21">
        <v>5.7419812782379509E-2</v>
      </c>
      <c r="O9" s="21">
        <v>5.4055289999999978E-2</v>
      </c>
      <c r="P9" s="21">
        <v>2.4788819579000254E-2</v>
      </c>
      <c r="R9" s="20">
        <v>817.36362786895006</v>
      </c>
      <c r="S9" s="42">
        <v>605070.50670243462</v>
      </c>
      <c r="U9" s="19">
        <v>292189.83605957031</v>
      </c>
      <c r="V9" s="19">
        <v>293122.5</v>
      </c>
      <c r="X9" s="19">
        <v>555358.5914843647</v>
      </c>
      <c r="Y9" s="19">
        <v>555985.13966076926</v>
      </c>
      <c r="Z9" s="19">
        <v>589636.74420531106</v>
      </c>
      <c r="AA9" s="181">
        <v>336512.62768934976</v>
      </c>
    </row>
    <row r="10" spans="1:27" x14ac:dyDescent="0.2">
      <c r="A10" s="18" t="s">
        <v>23</v>
      </c>
      <c r="B10" s="18" t="s">
        <v>24</v>
      </c>
      <c r="D10" s="19">
        <v>248219</v>
      </c>
      <c r="E10" s="20">
        <v>1600.0334986906964</v>
      </c>
      <c r="F10" s="20">
        <v>249819.0334986907</v>
      </c>
      <c r="G10" s="21">
        <v>4.633478317380435E-2</v>
      </c>
      <c r="I10" s="21">
        <v>4.5183892934809622E-2</v>
      </c>
      <c r="M10" s="19">
        <v>263234.20232338022</v>
      </c>
      <c r="N10" s="21">
        <v>5.3699546575020296E-2</v>
      </c>
      <c r="O10" s="21">
        <v>5.4055289999999978E-2</v>
      </c>
      <c r="P10" s="21">
        <v>3.8174893655770425E-2</v>
      </c>
      <c r="R10" s="20">
        <v>409.8872839372674</v>
      </c>
      <c r="S10" s="42">
        <v>263644.08960731747</v>
      </c>
      <c r="U10" s="19">
        <v>144071.99926757813</v>
      </c>
      <c r="V10" s="19">
        <v>144023.375</v>
      </c>
      <c r="X10" s="19">
        <v>238756.31157068571</v>
      </c>
      <c r="Y10" s="19">
        <v>238938.54595236463</v>
      </c>
      <c r="Z10" s="19">
        <v>253554.77572419631</v>
      </c>
      <c r="AA10" s="181">
        <v>144706.69387663394</v>
      </c>
    </row>
    <row r="11" spans="1:27" x14ac:dyDescent="0.2">
      <c r="A11" s="18" t="s">
        <v>25</v>
      </c>
      <c r="B11" s="18" t="s">
        <v>26</v>
      </c>
      <c r="D11" s="19">
        <v>529682</v>
      </c>
      <c r="E11" s="20">
        <v>-3809.2661593090743</v>
      </c>
      <c r="F11" s="20">
        <v>525872.73384069093</v>
      </c>
      <c r="G11" s="21">
        <v>-2.822660533915522E-2</v>
      </c>
      <c r="I11" s="21">
        <v>-2.4770033369427735E-2</v>
      </c>
      <c r="M11" s="19">
        <v>555852.58295818162</v>
      </c>
      <c r="N11" s="21">
        <v>5.7009704417519513E-2</v>
      </c>
      <c r="O11" s="21">
        <v>5.4055289999999978E-2</v>
      </c>
      <c r="P11" s="21">
        <v>-3.0976559000047144E-2</v>
      </c>
      <c r="R11" s="20">
        <v>882.17850482870108</v>
      </c>
      <c r="S11" s="42">
        <v>556734.76146301033</v>
      </c>
      <c r="U11" s="19">
        <v>297298.9188079834</v>
      </c>
      <c r="V11" s="19">
        <v>298132.21875</v>
      </c>
      <c r="X11" s="19">
        <v>541147.49048488191</v>
      </c>
      <c r="Y11" s="19">
        <v>540740.87342479045</v>
      </c>
      <c r="Z11" s="19">
        <v>573621.40010213503</v>
      </c>
      <c r="AA11" s="181">
        <v>327372.48237026442</v>
      </c>
    </row>
    <row r="12" spans="1:27" x14ac:dyDescent="0.2">
      <c r="A12" s="18" t="s">
        <v>27</v>
      </c>
      <c r="B12" s="18" t="s">
        <v>28</v>
      </c>
      <c r="D12" s="19">
        <v>939791</v>
      </c>
      <c r="E12" s="20">
        <v>4925.4276656287257</v>
      </c>
      <c r="F12" s="20">
        <v>944716.42766562873</v>
      </c>
      <c r="G12" s="21">
        <v>1.4215929225315671E-2</v>
      </c>
      <c r="I12" s="21">
        <v>1.9293645013044092E-2</v>
      </c>
      <c r="M12" s="19">
        <v>999911.38516574085</v>
      </c>
      <c r="N12" s="21">
        <v>5.8424894374386582E-2</v>
      </c>
      <c r="O12" s="21">
        <v>5.4055289999999978E-2</v>
      </c>
      <c r="P12" s="21">
        <v>1.2460457505712341E-2</v>
      </c>
      <c r="R12" s="20">
        <v>1681.8694071238606</v>
      </c>
      <c r="S12" s="42">
        <v>1001593.2545728647</v>
      </c>
      <c r="U12" s="19">
        <v>525567.0029296875</v>
      </c>
      <c r="V12" s="19">
        <v>527745.75</v>
      </c>
      <c r="X12" s="19">
        <v>931474.64996652887</v>
      </c>
      <c r="Y12" s="19">
        <v>930676.62154343841</v>
      </c>
      <c r="Z12" s="19">
        <v>987605.370415268</v>
      </c>
      <c r="AA12" s="181">
        <v>563638.00523739809</v>
      </c>
    </row>
    <row r="13" spans="1:27" x14ac:dyDescent="0.2">
      <c r="A13" s="18" t="s">
        <v>29</v>
      </c>
      <c r="B13" s="18" t="s">
        <v>30</v>
      </c>
      <c r="D13" s="19">
        <v>952008</v>
      </c>
      <c r="E13" s="20">
        <v>-361642.39873123437</v>
      </c>
      <c r="F13" s="20">
        <v>590365.60126876563</v>
      </c>
      <c r="G13" s="21">
        <v>1.3982281806919072E-2</v>
      </c>
      <c r="I13" s="21">
        <v>1.3362135042386258E-2</v>
      </c>
      <c r="M13" s="19">
        <v>621473.50991065672</v>
      </c>
      <c r="N13" s="21">
        <v>5.2692617210482018E-2</v>
      </c>
      <c r="O13" s="21">
        <v>5.4055289999999978E-2</v>
      </c>
      <c r="P13" s="21">
        <v>6.8604241230771912E-3</v>
      </c>
      <c r="R13" s="20">
        <v>-406.44572202474342</v>
      </c>
      <c r="S13" s="42">
        <v>621067.06418863195</v>
      </c>
      <c r="U13" s="19">
        <v>324183.16345214844</v>
      </c>
      <c r="V13" s="19">
        <v>323764.0625</v>
      </c>
      <c r="X13" s="19">
        <v>582224.7704533186</v>
      </c>
      <c r="Y13" s="19">
        <v>581827.91893416515</v>
      </c>
      <c r="Z13" s="19">
        <v>617238.98866312846</v>
      </c>
      <c r="AA13" s="181">
        <v>352265.55337437062</v>
      </c>
    </row>
    <row r="14" spans="1:27" x14ac:dyDescent="0.2">
      <c r="A14" s="18" t="s">
        <v>31</v>
      </c>
      <c r="B14" s="18" t="s">
        <v>32</v>
      </c>
      <c r="D14" s="19">
        <v>447836</v>
      </c>
      <c r="E14" s="20">
        <v>527.27785641734954</v>
      </c>
      <c r="F14" s="20">
        <v>448363.27785641735</v>
      </c>
      <c r="G14" s="21">
        <v>2.9649450483566486E-2</v>
      </c>
      <c r="I14" s="21">
        <v>3.0899322021266551E-2</v>
      </c>
      <c r="M14" s="19">
        <v>473854.24529071798</v>
      </c>
      <c r="N14" s="21">
        <v>5.6853379153106731E-2</v>
      </c>
      <c r="O14" s="21">
        <v>5.4055289999999978E-2</v>
      </c>
      <c r="P14" s="21">
        <v>2.4287470872307315E-2</v>
      </c>
      <c r="R14" s="20">
        <v>647.29586128174356</v>
      </c>
      <c r="S14" s="42">
        <v>474501.54115199973</v>
      </c>
      <c r="U14" s="19">
        <v>259367.9208984375</v>
      </c>
      <c r="V14" s="19">
        <v>260056.4375</v>
      </c>
      <c r="X14" s="19">
        <v>435452.35482410755</v>
      </c>
      <c r="Y14" s="19">
        <v>436078.95635412104</v>
      </c>
      <c r="Z14" s="19">
        <v>462618.41403485346</v>
      </c>
      <c r="AA14" s="181">
        <v>264021.7721406818</v>
      </c>
    </row>
    <row r="15" spans="1:27" x14ac:dyDescent="0.2">
      <c r="A15" s="18" t="s">
        <v>33</v>
      </c>
      <c r="B15" s="18" t="s">
        <v>34</v>
      </c>
      <c r="D15" s="19">
        <v>408800</v>
      </c>
      <c r="E15" s="20">
        <v>519.11484897765331</v>
      </c>
      <c r="F15" s="20">
        <v>409319.11484897765</v>
      </c>
      <c r="G15" s="21">
        <v>2.0808271652978938E-2</v>
      </c>
      <c r="I15" s="21">
        <v>2.3987157540128923E-2</v>
      </c>
      <c r="M15" s="19">
        <v>432675.44276957348</v>
      </c>
      <c r="N15" s="21">
        <v>5.7061415099593837E-2</v>
      </c>
      <c r="O15" s="21">
        <v>5.4055289999999978E-2</v>
      </c>
      <c r="P15" s="21">
        <v>1.7211180358721379E-2</v>
      </c>
      <c r="R15" s="20">
        <v>660.11073824149457</v>
      </c>
      <c r="S15" s="42">
        <v>433335.553507815</v>
      </c>
      <c r="U15" s="19">
        <v>219095.58532714844</v>
      </c>
      <c r="V15" s="19">
        <v>219720.4375</v>
      </c>
      <c r="X15" s="19">
        <v>400975.50756144791</v>
      </c>
      <c r="Y15" s="19">
        <v>400870.727899911</v>
      </c>
      <c r="Z15" s="19">
        <v>425354.58823505032</v>
      </c>
      <c r="AA15" s="181">
        <v>242754.86830389575</v>
      </c>
    </row>
    <row r="16" spans="1:27" x14ac:dyDescent="0.2">
      <c r="A16" s="18" t="s">
        <v>35</v>
      </c>
      <c r="B16" s="18" t="s">
        <v>36</v>
      </c>
      <c r="D16" s="19">
        <v>598987</v>
      </c>
      <c r="E16" s="20">
        <v>-2577.371255356702</v>
      </c>
      <c r="F16" s="20">
        <v>596409.6287446433</v>
      </c>
      <c r="G16" s="21">
        <v>1.6432912859833948E-3</v>
      </c>
      <c r="I16" s="21">
        <v>8.078014521604171E-4</v>
      </c>
      <c r="M16" s="19">
        <v>628758.05307525303</v>
      </c>
      <c r="N16" s="21">
        <v>5.4238601745411952E-2</v>
      </c>
      <c r="O16" s="21">
        <v>5.4055289999999978E-2</v>
      </c>
      <c r="P16" s="21">
        <v>-5.595568094394654E-3</v>
      </c>
      <c r="R16" s="20">
        <v>942.33883293603185</v>
      </c>
      <c r="S16" s="42">
        <v>629700.39190818905</v>
      </c>
      <c r="U16" s="19">
        <v>325418</v>
      </c>
      <c r="V16" s="19">
        <v>325474.59375</v>
      </c>
      <c r="X16" s="19">
        <v>595431.16190488206</v>
      </c>
      <c r="Y16" s="19">
        <v>596031.87548874947</v>
      </c>
      <c r="Z16" s="19">
        <v>632296.10900903388</v>
      </c>
      <c r="AA16" s="181">
        <v>360858.82912054961</v>
      </c>
    </row>
    <row r="17" spans="1:27" x14ac:dyDescent="0.2">
      <c r="A17" s="18" t="s">
        <v>37</v>
      </c>
      <c r="B17" s="18" t="s">
        <v>38</v>
      </c>
      <c r="D17" s="19">
        <v>568970</v>
      </c>
      <c r="E17" s="20">
        <v>-2956.709390147822</v>
      </c>
      <c r="F17" s="20">
        <v>566013.29060985218</v>
      </c>
      <c r="G17" s="21">
        <v>-1.7725373657511256E-2</v>
      </c>
      <c r="I17" s="21">
        <v>-1.3701068590291965E-2</v>
      </c>
      <c r="M17" s="19">
        <v>597196.01303194941</v>
      </c>
      <c r="N17" s="21">
        <v>5.5091855508373921E-2</v>
      </c>
      <c r="O17" s="21">
        <v>5.4055289999999978E-2</v>
      </c>
      <c r="P17" s="21">
        <v>-2.0454482353964187E-2</v>
      </c>
      <c r="R17" s="20">
        <v>906.96858685553343</v>
      </c>
      <c r="S17" s="42">
        <v>598102.98161880497</v>
      </c>
      <c r="U17" s="19">
        <v>296987.75262069702</v>
      </c>
      <c r="V17" s="19">
        <v>297279.8125</v>
      </c>
      <c r="X17" s="19">
        <v>576227.1318331915</v>
      </c>
      <c r="Y17" s="19">
        <v>574440.35888478009</v>
      </c>
      <c r="Z17" s="19">
        <v>609666.42414645758</v>
      </c>
      <c r="AA17" s="181">
        <v>347943.80170455825</v>
      </c>
    </row>
    <row r="18" spans="1:27" x14ac:dyDescent="0.2">
      <c r="A18" s="18" t="s">
        <v>39</v>
      </c>
      <c r="B18" s="18" t="s">
        <v>40</v>
      </c>
      <c r="D18" s="19">
        <v>311117</v>
      </c>
      <c r="E18" s="20">
        <v>4337.8269513405394</v>
      </c>
      <c r="F18" s="20">
        <v>315454.82695134054</v>
      </c>
      <c r="G18" s="21">
        <v>2.5518801179791994E-2</v>
      </c>
      <c r="I18" s="21">
        <v>2.845318157471155E-2</v>
      </c>
      <c r="M18" s="19">
        <v>332828.10004702793</v>
      </c>
      <c r="N18" s="21">
        <v>5.5073727238820203E-2</v>
      </c>
      <c r="O18" s="21">
        <v>5.4055289999999978E-2</v>
      </c>
      <c r="P18" s="21">
        <v>2.1880186457422512E-2</v>
      </c>
      <c r="R18" s="20">
        <v>493.62313570795368</v>
      </c>
      <c r="S18" s="42">
        <v>333321.72318273591</v>
      </c>
      <c r="U18" s="19">
        <v>157204.24853515625</v>
      </c>
      <c r="V18" s="19">
        <v>157356.140625</v>
      </c>
      <c r="X18" s="19">
        <v>307605.11322506273</v>
      </c>
      <c r="Y18" s="19">
        <v>307023.81767193007</v>
      </c>
      <c r="Z18" s="19">
        <v>325701.68641869002</v>
      </c>
      <c r="AA18" s="181">
        <v>185881.78470343497</v>
      </c>
    </row>
    <row r="19" spans="1:27" x14ac:dyDescent="0.2">
      <c r="A19" s="18" t="s">
        <v>41</v>
      </c>
      <c r="B19" s="18" t="s">
        <v>42</v>
      </c>
      <c r="D19" s="19">
        <v>552429</v>
      </c>
      <c r="E19" s="20">
        <v>10594.114997289958</v>
      </c>
      <c r="F19" s="20">
        <v>563023.11499728996</v>
      </c>
      <c r="G19" s="21">
        <v>5.4230108489955686E-2</v>
      </c>
      <c r="I19" s="21">
        <v>5.7171723987893275E-2</v>
      </c>
      <c r="M19" s="19">
        <v>592798.08296334767</v>
      </c>
      <c r="N19" s="21">
        <v>5.2884095116061181E-2</v>
      </c>
      <c r="O19" s="21">
        <v>5.2005555547753657E-2</v>
      </c>
      <c r="P19" s="21">
        <v>4.8428935106735738E-2</v>
      </c>
      <c r="R19" s="20">
        <v>854.27106634882557</v>
      </c>
      <c r="S19" s="42">
        <v>593652.35402969655</v>
      </c>
      <c r="U19" s="19">
        <v>284072.08127784729</v>
      </c>
      <c r="V19" s="19">
        <v>284309.3125</v>
      </c>
      <c r="X19" s="19">
        <v>534060.93267791951</v>
      </c>
      <c r="Y19" s="19">
        <v>533019.64857875195</v>
      </c>
      <c r="Z19" s="19">
        <v>565415.60721328016</v>
      </c>
      <c r="AA19" s="181">
        <v>322689.33981776837</v>
      </c>
    </row>
    <row r="20" spans="1:27" ht="25.5" customHeight="1" x14ac:dyDescent="0.2">
      <c r="A20" s="22" t="s">
        <v>43</v>
      </c>
      <c r="B20" s="22" t="s">
        <v>44</v>
      </c>
      <c r="C20" s="54"/>
      <c r="D20" s="24">
        <v>6323610</v>
      </c>
      <c r="E20" s="25">
        <v>-350271.04795763083</v>
      </c>
      <c r="F20" s="25">
        <v>5973338.9520423692</v>
      </c>
      <c r="G20" s="26">
        <v>1.4390698905274002E-2</v>
      </c>
      <c r="H20" s="23"/>
      <c r="I20" s="26">
        <v>1.6655676788936979E-2</v>
      </c>
      <c r="M20" s="24">
        <v>6305853.6842766777</v>
      </c>
      <c r="N20" s="26">
        <v>5.5666476472194359E-2</v>
      </c>
      <c r="O20" s="26">
        <v>5.3852710434302065E-2</v>
      </c>
      <c r="P20" s="26">
        <v>9.869080164127686E-3</v>
      </c>
      <c r="Q20" s="23"/>
      <c r="R20" s="25">
        <v>8190.9241307062421</v>
      </c>
      <c r="S20" s="41">
        <v>6314044.6084073847</v>
      </c>
      <c r="T20" s="23"/>
      <c r="U20" s="24">
        <v>3233811.176656723</v>
      </c>
      <c r="V20" s="24">
        <v>3239376.828125</v>
      </c>
      <c r="W20" s="23"/>
      <c r="X20" s="24">
        <v>5888597.9125092234</v>
      </c>
      <c r="Y20" s="24">
        <v>5885591.0508775134</v>
      </c>
      <c r="Z20" s="24">
        <v>6244228.8888098514</v>
      </c>
      <c r="AA20" s="182">
        <f>SUM(AA8:AA19)</f>
        <v>3563654.8975575608</v>
      </c>
    </row>
    <row r="21" spans="1:27" x14ac:dyDescent="0.2">
      <c r="A21" s="18" t="s">
        <v>45</v>
      </c>
      <c r="B21" s="18" t="s">
        <v>46</v>
      </c>
      <c r="D21" s="19">
        <v>265263</v>
      </c>
      <c r="E21" s="20">
        <v>2468.6789871060755</v>
      </c>
      <c r="F21" s="20">
        <v>267731.67898710608</v>
      </c>
      <c r="G21" s="21">
        <v>-1.762062438444012E-3</v>
      </c>
      <c r="I21" s="21">
        <v>2.6469327772913331E-3</v>
      </c>
      <c r="M21" s="19">
        <v>283133.57227702206</v>
      </c>
      <c r="N21" s="21">
        <v>5.7527347335903922E-2</v>
      </c>
      <c r="O21" s="21">
        <v>5.4055289999999978E-2</v>
      </c>
      <c r="P21" s="21">
        <v>-3.5551273234802894E-3</v>
      </c>
      <c r="R21" s="20">
        <v>-548.48345870116555</v>
      </c>
      <c r="S21" s="42">
        <v>282585.08881832089</v>
      </c>
      <c r="U21" s="19">
        <v>159178.16723632813</v>
      </c>
      <c r="V21" s="19">
        <v>159702.5</v>
      </c>
      <c r="X21" s="19">
        <v>268204.27166002843</v>
      </c>
      <c r="Y21" s="19">
        <v>267904.4618359757</v>
      </c>
      <c r="Z21" s="19">
        <v>284143.73944893281</v>
      </c>
      <c r="AA21" s="181">
        <v>162164.17538955854</v>
      </c>
    </row>
    <row r="22" spans="1:27" x14ac:dyDescent="0.2">
      <c r="A22" s="18" t="s">
        <v>47</v>
      </c>
      <c r="B22" s="18" t="s">
        <v>48</v>
      </c>
      <c r="D22" s="19">
        <v>184816</v>
      </c>
      <c r="E22" s="20">
        <v>14331.581492532074</v>
      </c>
      <c r="F22" s="20">
        <v>199147.58149253207</v>
      </c>
      <c r="G22" s="21">
        <v>-0.11276119999674927</v>
      </c>
      <c r="I22" s="21">
        <v>-0.10787737717153056</v>
      </c>
      <c r="M22" s="19">
        <v>225001.23466169497</v>
      </c>
      <c r="N22" s="21">
        <v>0.12982157742213096</v>
      </c>
      <c r="O22" s="21">
        <v>0.13038580894929996</v>
      </c>
      <c r="P22" s="21">
        <v>-4.9899999999999944E-2</v>
      </c>
      <c r="R22" s="20">
        <v>-521.14628680783551</v>
      </c>
      <c r="S22" s="42">
        <v>224480.08837488713</v>
      </c>
      <c r="U22" s="19">
        <v>140422.67003250122</v>
      </c>
      <c r="V22" s="19">
        <v>140352.578125</v>
      </c>
      <c r="X22" s="19">
        <v>224457.70123195968</v>
      </c>
      <c r="Y22" s="19">
        <v>223117.50871526482</v>
      </c>
      <c r="Z22" s="19">
        <v>236818.4766463477</v>
      </c>
      <c r="AA22" s="181">
        <v>135155.09107061778</v>
      </c>
    </row>
    <row r="23" spans="1:27" x14ac:dyDescent="0.2">
      <c r="A23" s="18" t="s">
        <v>49</v>
      </c>
      <c r="B23" s="18" t="s">
        <v>50</v>
      </c>
      <c r="D23" s="19">
        <v>576728</v>
      </c>
      <c r="E23" s="20">
        <v>-16110.034055171884</v>
      </c>
      <c r="F23" s="20">
        <v>560617.96594482812</v>
      </c>
      <c r="G23" s="21">
        <v>-2.1022368468236463E-3</v>
      </c>
      <c r="I23" s="21">
        <v>3.4661887628044674E-3</v>
      </c>
      <c r="M23" s="19">
        <v>592609.12525717157</v>
      </c>
      <c r="N23" s="21">
        <v>5.706409936118928E-2</v>
      </c>
      <c r="O23" s="21">
        <v>5.4055289999999978E-2</v>
      </c>
      <c r="P23" s="21">
        <v>-2.7962415589295464E-3</v>
      </c>
      <c r="R23" s="20">
        <v>-1247.8321462744859</v>
      </c>
      <c r="S23" s="42">
        <v>591361.29311089707</v>
      </c>
      <c r="U23" s="19">
        <v>333179.24963378906</v>
      </c>
      <c r="V23" s="19">
        <v>334130.3125</v>
      </c>
      <c r="X23" s="19">
        <v>561799.00050419674</v>
      </c>
      <c r="Y23" s="19">
        <v>560276.23129160947</v>
      </c>
      <c r="Z23" s="19">
        <v>594270.85010549694</v>
      </c>
      <c r="AA23" s="181">
        <v>339157.36645230459</v>
      </c>
    </row>
    <row r="24" spans="1:27" x14ac:dyDescent="0.2">
      <c r="A24" s="18" t="s">
        <v>51</v>
      </c>
      <c r="B24" s="18" t="s">
        <v>52</v>
      </c>
      <c r="D24" s="19">
        <v>359664</v>
      </c>
      <c r="E24" s="20">
        <v>9308.3498544602771</v>
      </c>
      <c r="F24" s="20">
        <v>368972.34985446028</v>
      </c>
      <c r="G24" s="21">
        <v>2.1206247353716901E-2</v>
      </c>
      <c r="I24" s="21">
        <v>2.5748911218073989E-2</v>
      </c>
      <c r="M24" s="19">
        <v>390294.7674539588</v>
      </c>
      <c r="N24" s="21">
        <v>5.7788659794993036E-2</v>
      </c>
      <c r="O24" s="21">
        <v>5.4055289999999978E-2</v>
      </c>
      <c r="P24" s="21">
        <v>1.8861643636936654E-2</v>
      </c>
      <c r="R24" s="20">
        <v>-742.37123078586683</v>
      </c>
      <c r="S24" s="42">
        <v>389552.39622317295</v>
      </c>
      <c r="U24" s="19">
        <v>220614.66503953934</v>
      </c>
      <c r="V24" s="19">
        <v>221396.0625</v>
      </c>
      <c r="X24" s="19">
        <v>361310.31396506797</v>
      </c>
      <c r="Y24" s="19">
        <v>360984.26520233427</v>
      </c>
      <c r="Z24" s="19">
        <v>383069.44803688896</v>
      </c>
      <c r="AA24" s="181">
        <v>218622.24125828352</v>
      </c>
    </row>
    <row r="25" spans="1:27" x14ac:dyDescent="0.2">
      <c r="A25" s="18" t="s">
        <v>53</v>
      </c>
      <c r="B25" s="18" t="s">
        <v>54</v>
      </c>
      <c r="D25" s="19">
        <v>384226</v>
      </c>
      <c r="E25" s="20">
        <v>-53.70274722808972</v>
      </c>
      <c r="F25" s="20">
        <v>384172.29725277191</v>
      </c>
      <c r="G25" s="21">
        <v>1.0529493398199641E-2</v>
      </c>
      <c r="I25" s="21">
        <v>1.5893545785176766E-2</v>
      </c>
      <c r="M25" s="19">
        <v>406831.98826121649</v>
      </c>
      <c r="N25" s="21">
        <v>5.8983146808046172E-2</v>
      </c>
      <c r="O25" s="21">
        <v>5.4055289999999978E-2</v>
      </c>
      <c r="P25" s="21">
        <v>9.525624622356732E-3</v>
      </c>
      <c r="R25" s="20">
        <v>-831.000488147434</v>
      </c>
      <c r="S25" s="42">
        <v>406000.98777306906</v>
      </c>
      <c r="U25" s="19">
        <v>248802.74963378906</v>
      </c>
      <c r="V25" s="19">
        <v>249965.9375</v>
      </c>
      <c r="X25" s="19">
        <v>380169.30704405345</v>
      </c>
      <c r="Y25" s="19">
        <v>379929.92317425716</v>
      </c>
      <c r="Z25" s="19">
        <v>402993.22606437467</v>
      </c>
      <c r="AA25" s="181">
        <v>229992.97580530494</v>
      </c>
    </row>
    <row r="26" spans="1:27" x14ac:dyDescent="0.2">
      <c r="A26" s="18" t="s">
        <v>55</v>
      </c>
      <c r="B26" s="18" t="s">
        <v>56</v>
      </c>
      <c r="D26" s="19">
        <v>254312</v>
      </c>
      <c r="E26" s="20">
        <v>1542.3282398808515</v>
      </c>
      <c r="F26" s="20">
        <v>255854.32823988085</v>
      </c>
      <c r="G26" s="21">
        <v>2.2963410456548372E-2</v>
      </c>
      <c r="I26" s="21">
        <v>2.2332802851920297E-2</v>
      </c>
      <c r="M26" s="19">
        <v>269871.38537196186</v>
      </c>
      <c r="N26" s="21">
        <v>5.4785303920827477E-2</v>
      </c>
      <c r="O26" s="21">
        <v>5.4055289999999978E-2</v>
      </c>
      <c r="P26" s="21">
        <v>1.5640598971482289E-2</v>
      </c>
      <c r="R26" s="20">
        <v>369.72996959687555</v>
      </c>
      <c r="S26" s="42">
        <v>270241.11534155876</v>
      </c>
      <c r="U26" s="19">
        <v>163132.0810546875</v>
      </c>
      <c r="V26" s="19">
        <v>163245.0625</v>
      </c>
      <c r="X26" s="19">
        <v>250110.928332904</v>
      </c>
      <c r="Y26" s="19">
        <v>250438.53256019016</v>
      </c>
      <c r="Z26" s="19">
        <v>265715.43678468041</v>
      </c>
      <c r="AA26" s="181">
        <v>151646.92622836499</v>
      </c>
    </row>
    <row r="27" spans="1:27" x14ac:dyDescent="0.2">
      <c r="A27" s="18" t="s">
        <v>57</v>
      </c>
      <c r="B27" s="18" t="s">
        <v>58</v>
      </c>
      <c r="D27" s="19">
        <v>1422633</v>
      </c>
      <c r="E27" s="20">
        <v>18191.03597801365</v>
      </c>
      <c r="F27" s="20">
        <v>1440824.0359780136</v>
      </c>
      <c r="G27" s="21">
        <v>-7.973142168478109E-4</v>
      </c>
      <c r="I27" s="21">
        <v>6.2549879379518725E-3</v>
      </c>
      <c r="M27" s="19">
        <v>1527149.6151958413</v>
      </c>
      <c r="N27" s="21">
        <v>5.9914033263076982E-2</v>
      </c>
      <c r="O27" s="21">
        <v>5.4055289999999978E-2</v>
      </c>
      <c r="P27" s="21">
        <v>-6.5683085666157215E-4</v>
      </c>
      <c r="R27" s="20">
        <v>-723.88923652700305</v>
      </c>
      <c r="S27" s="42">
        <v>1526425.7259593143</v>
      </c>
      <c r="U27" s="19">
        <v>879777.00818443298</v>
      </c>
      <c r="V27" s="19">
        <v>884667.0625</v>
      </c>
      <c r="X27" s="19">
        <v>1441973.7421429455</v>
      </c>
      <c r="Y27" s="19">
        <v>1439826.4543601959</v>
      </c>
      <c r="Z27" s="19">
        <v>1528153.3534721127</v>
      </c>
      <c r="AA27" s="181">
        <v>872135.09935217572</v>
      </c>
    </row>
    <row r="28" spans="1:27" x14ac:dyDescent="0.2">
      <c r="A28" s="18" t="s">
        <v>59</v>
      </c>
      <c r="B28" s="18" t="s">
        <v>60</v>
      </c>
      <c r="D28" s="19">
        <v>320178</v>
      </c>
      <c r="E28" s="20">
        <v>-3673.9453768216772</v>
      </c>
      <c r="F28" s="20">
        <v>316504.05462317832</v>
      </c>
      <c r="G28" s="21">
        <v>1.6126648558457468E-2</v>
      </c>
      <c r="I28" s="21">
        <v>2.1041835658564212E-2</v>
      </c>
      <c r="M28" s="19">
        <v>335125.07876105787</v>
      </c>
      <c r="N28" s="21">
        <v>5.8833445783338378E-2</v>
      </c>
      <c r="O28" s="21">
        <v>5.4055289999999978E-2</v>
      </c>
      <c r="P28" s="21">
        <v>1.443164154558052E-2</v>
      </c>
      <c r="R28" s="20">
        <v>-637.50600191371211</v>
      </c>
      <c r="S28" s="42">
        <v>334487.57275914418</v>
      </c>
      <c r="U28" s="19">
        <v>193733.75102114677</v>
      </c>
      <c r="V28" s="19">
        <v>194611.96875</v>
      </c>
      <c r="X28" s="19">
        <v>311480.91143184889</v>
      </c>
      <c r="Y28" s="19">
        <v>311386.65760686947</v>
      </c>
      <c r="Z28" s="19">
        <v>330357.4780558538</v>
      </c>
      <c r="AA28" s="181">
        <v>188538.89977164133</v>
      </c>
    </row>
    <row r="29" spans="1:27" x14ac:dyDescent="0.2">
      <c r="A29" s="18" t="s">
        <v>61</v>
      </c>
      <c r="B29" s="18" t="s">
        <v>62</v>
      </c>
      <c r="D29" s="19">
        <v>652558</v>
      </c>
      <c r="E29" s="20">
        <v>6070.8094509994844</v>
      </c>
      <c r="F29" s="20">
        <v>658628.80945099948</v>
      </c>
      <c r="G29" s="21">
        <v>6.7853842644551854E-3</v>
      </c>
      <c r="I29" s="21">
        <v>1.1303848351436718E-2</v>
      </c>
      <c r="M29" s="19">
        <v>697942.80313743977</v>
      </c>
      <c r="N29" s="21">
        <v>5.9690668130977231E-2</v>
      </c>
      <c r="O29" s="21">
        <v>5.4055289999999978E-2</v>
      </c>
      <c r="P29" s="21">
        <v>4.9087462556658412E-3</v>
      </c>
      <c r="R29" s="20">
        <v>799.28008164081302</v>
      </c>
      <c r="S29" s="42">
        <v>698742.08321908058</v>
      </c>
      <c r="U29" s="19">
        <v>373747.33666992188</v>
      </c>
      <c r="V29" s="19">
        <v>375745.53125</v>
      </c>
      <c r="X29" s="19">
        <v>654189.87973507924</v>
      </c>
      <c r="Y29" s="19">
        <v>654748.90576257382</v>
      </c>
      <c r="Z29" s="19">
        <v>694533.51434944244</v>
      </c>
      <c r="AA29" s="181">
        <v>396378.44864476204</v>
      </c>
    </row>
    <row r="30" spans="1:27" ht="25.5" customHeight="1" x14ac:dyDescent="0.2">
      <c r="A30" s="22" t="s">
        <v>63</v>
      </c>
      <c r="B30" s="22" t="s">
        <v>64</v>
      </c>
      <c r="C30" s="54"/>
      <c r="D30" s="24">
        <v>4420378</v>
      </c>
      <c r="E30" s="25">
        <v>32075.101823770441</v>
      </c>
      <c r="F30" s="25">
        <v>4452453.1018237704</v>
      </c>
      <c r="G30" s="26">
        <v>-2.7908375620422365E-4</v>
      </c>
      <c r="H30" s="23"/>
      <c r="I30" s="26">
        <v>5.006514151103314E-3</v>
      </c>
      <c r="M30" s="24">
        <v>4727959.5703773648</v>
      </c>
      <c r="N30" s="26">
        <v>6.1877455472971521E-2</v>
      </c>
      <c r="O30" s="26">
        <v>5.7499709149329004E-2</v>
      </c>
      <c r="P30" s="26">
        <v>1.6745666178668017E-3</v>
      </c>
      <c r="Q30" s="23"/>
      <c r="R30" s="25">
        <v>-4083.2187979198138</v>
      </c>
      <c r="S30" s="41">
        <v>4723876.3515794445</v>
      </c>
      <c r="T30" s="23"/>
      <c r="U30" s="24">
        <v>2712587.6785061359</v>
      </c>
      <c r="V30" s="24">
        <v>2723817.015625</v>
      </c>
      <c r="W30" s="23"/>
      <c r="X30" s="24">
        <v>4453696.0560480841</v>
      </c>
      <c r="Y30" s="24">
        <v>4448612.9405092709</v>
      </c>
      <c r="Z30" s="24">
        <v>4720055.5229641311</v>
      </c>
      <c r="AA30" s="182">
        <f>SUM(AA21:AA29)</f>
        <v>2693791.2239730135</v>
      </c>
    </row>
    <row r="31" spans="1:27" x14ac:dyDescent="0.2">
      <c r="A31" s="18" t="s">
        <v>65</v>
      </c>
      <c r="B31" s="18" t="s">
        <v>66</v>
      </c>
      <c r="D31" s="19">
        <v>504302</v>
      </c>
      <c r="E31" s="20">
        <v>8158.6145341221709</v>
      </c>
      <c r="F31" s="20">
        <v>512460.61453412217</v>
      </c>
      <c r="G31" s="21">
        <v>-1.9491684593409775E-2</v>
      </c>
      <c r="I31" s="21">
        <v>-1.9038325676439039E-2</v>
      </c>
      <c r="M31" s="19">
        <v>541189.04659426061</v>
      </c>
      <c r="N31" s="21">
        <v>5.6059785367613912E-2</v>
      </c>
      <c r="O31" s="21">
        <v>5.4055289999999978E-2</v>
      </c>
      <c r="P31" s="21">
        <v>-2.5539681454997187E-2</v>
      </c>
      <c r="R31" s="20">
        <v>-73.753489104289883</v>
      </c>
      <c r="S31" s="42">
        <v>541115.29310515628</v>
      </c>
      <c r="U31" s="19">
        <v>304284.99792480469</v>
      </c>
      <c r="V31" s="19">
        <v>304863.65625</v>
      </c>
      <c r="X31" s="19">
        <v>522647.9026051081</v>
      </c>
      <c r="Y31" s="19">
        <v>523399.8162792034</v>
      </c>
      <c r="Z31" s="19">
        <v>555373.09862173442</v>
      </c>
      <c r="AA31" s="181">
        <v>316957.96200262121</v>
      </c>
    </row>
    <row r="32" spans="1:27" x14ac:dyDescent="0.2">
      <c r="A32" s="18" t="s">
        <v>67</v>
      </c>
      <c r="B32" s="18" t="s">
        <v>68</v>
      </c>
      <c r="D32" s="19">
        <v>519955</v>
      </c>
      <c r="E32" s="20">
        <v>15869.246455122367</v>
      </c>
      <c r="F32" s="20">
        <v>535824.24645512237</v>
      </c>
      <c r="G32" s="21">
        <v>-1.1269239703342704E-2</v>
      </c>
      <c r="I32" s="21">
        <v>-5.7897170826238797E-3</v>
      </c>
      <c r="M32" s="19">
        <v>565896.3055330835</v>
      </c>
      <c r="N32" s="21">
        <v>5.6122990471055179E-2</v>
      </c>
      <c r="O32" s="21">
        <v>5.4055289999999978E-2</v>
      </c>
      <c r="P32" s="21">
        <v>-1.2814446946694757E-2</v>
      </c>
      <c r="R32" s="20">
        <v>-1163.2590028705681</v>
      </c>
      <c r="S32" s="42">
        <v>564733.04653021297</v>
      </c>
      <c r="U32" s="19">
        <v>299081.3346862793</v>
      </c>
      <c r="V32" s="19">
        <v>299668.03125</v>
      </c>
      <c r="X32" s="19">
        <v>541931.40131935861</v>
      </c>
      <c r="Y32" s="19">
        <v>540001.81035772245</v>
      </c>
      <c r="Z32" s="19">
        <v>573242.08582955902</v>
      </c>
      <c r="AA32" s="181">
        <v>327156.00325182569</v>
      </c>
    </row>
    <row r="33" spans="1:27" x14ac:dyDescent="0.2">
      <c r="A33" s="18" t="s">
        <v>69</v>
      </c>
      <c r="B33" s="18" t="s">
        <v>70</v>
      </c>
      <c r="D33" s="19">
        <v>301130</v>
      </c>
      <c r="E33" s="20">
        <v>2277.9572577880463</v>
      </c>
      <c r="F33" s="20">
        <v>303407.95725778805</v>
      </c>
      <c r="G33" s="21">
        <v>6.3870095752740497E-3</v>
      </c>
      <c r="I33" s="21">
        <v>8.6324402397681688E-3</v>
      </c>
      <c r="M33" s="19">
        <v>319645.3720097153</v>
      </c>
      <c r="N33" s="21">
        <v>5.3516772924090628E-2</v>
      </c>
      <c r="O33" s="21">
        <v>5.4055289999999978E-2</v>
      </c>
      <c r="P33" s="21">
        <v>1.8215286558891375E-3</v>
      </c>
      <c r="R33" s="20">
        <v>-662.43050261747385</v>
      </c>
      <c r="S33" s="42">
        <v>318982.9415070978</v>
      </c>
      <c r="U33" s="19">
        <v>169648.75170898438</v>
      </c>
      <c r="V33" s="19">
        <v>169562.078125</v>
      </c>
      <c r="X33" s="19">
        <v>301482.38636927103</v>
      </c>
      <c r="Y33" s="19">
        <v>300657.5378386958</v>
      </c>
      <c r="Z33" s="19">
        <v>319064.18744920858</v>
      </c>
      <c r="AA33" s="181">
        <v>182093.68594355203</v>
      </c>
    </row>
    <row r="34" spans="1:27" x14ac:dyDescent="0.2">
      <c r="A34" s="18" t="s">
        <v>71</v>
      </c>
      <c r="B34" s="18" t="s">
        <v>72</v>
      </c>
      <c r="D34" s="19">
        <v>287293</v>
      </c>
      <c r="E34" s="20">
        <v>8260.4557263133465</v>
      </c>
      <c r="F34" s="20">
        <v>295553.45572631335</v>
      </c>
      <c r="G34" s="21">
        <v>-2.2776770650237865E-2</v>
      </c>
      <c r="I34" s="21">
        <v>-2.1191644763856154E-2</v>
      </c>
      <c r="M34" s="19">
        <v>313782</v>
      </c>
      <c r="N34" s="21">
        <v>6.1675963926358435E-2</v>
      </c>
      <c r="O34" s="21">
        <v>5.8838385498133361E-2</v>
      </c>
      <c r="P34" s="21">
        <v>-2.3346131549619065E-2</v>
      </c>
      <c r="R34" s="20">
        <v>-539.67690792527412</v>
      </c>
      <c r="S34" s="42">
        <v>313242.32309207472</v>
      </c>
      <c r="U34" s="19">
        <v>177178.1650390625</v>
      </c>
      <c r="V34" s="19">
        <v>177652.984375</v>
      </c>
      <c r="X34" s="19">
        <v>302442.11030776729</v>
      </c>
      <c r="Y34" s="19">
        <v>302761.52336883906</v>
      </c>
      <c r="Z34" s="19">
        <v>321282.70837432489</v>
      </c>
      <c r="AA34" s="181">
        <v>183359.82193902988</v>
      </c>
    </row>
    <row r="35" spans="1:27" x14ac:dyDescent="0.2">
      <c r="A35" s="18" t="s">
        <v>73</v>
      </c>
      <c r="B35" s="18" t="s">
        <v>74</v>
      </c>
      <c r="D35" s="19">
        <v>206416</v>
      </c>
      <c r="E35" s="20">
        <v>4378.6159985418781</v>
      </c>
      <c r="F35" s="20">
        <v>210794.61599854188</v>
      </c>
      <c r="G35" s="21">
        <v>-1.1291089069623839E-2</v>
      </c>
      <c r="I35" s="21">
        <v>-8.1123596356673655E-3</v>
      </c>
      <c r="M35" s="19">
        <v>222460.53233420337</v>
      </c>
      <c r="N35" s="21">
        <v>5.5342572581370764E-2</v>
      </c>
      <c r="O35" s="21">
        <v>5.4055289999999978E-2</v>
      </c>
      <c r="P35" s="21">
        <v>-1.4284862912714469E-2</v>
      </c>
      <c r="R35" s="20">
        <v>-417.48345870116555</v>
      </c>
      <c r="S35" s="42">
        <v>222043.04887550219</v>
      </c>
      <c r="U35" s="19">
        <v>120479.5810546875</v>
      </c>
      <c r="V35" s="19">
        <v>120626.71875</v>
      </c>
      <c r="X35" s="19">
        <v>213201.89761431798</v>
      </c>
      <c r="Y35" s="19">
        <v>212778.18559895136</v>
      </c>
      <c r="Z35" s="19">
        <v>225684.40309393808</v>
      </c>
      <c r="AA35" s="181">
        <v>128800.74428875707</v>
      </c>
    </row>
    <row r="36" spans="1:27" x14ac:dyDescent="0.2">
      <c r="A36" s="18" t="s">
        <v>75</v>
      </c>
      <c r="B36" s="18" t="s">
        <v>76</v>
      </c>
      <c r="D36" s="19">
        <v>529621</v>
      </c>
      <c r="E36" s="20">
        <v>5428.4595199706964</v>
      </c>
      <c r="F36" s="20">
        <v>535049.4595199707</v>
      </c>
      <c r="G36" s="21">
        <v>1.3477664714933724E-2</v>
      </c>
      <c r="I36" s="21">
        <v>1.8183697968784385E-2</v>
      </c>
      <c r="M36" s="19">
        <v>566758.30979942938</v>
      </c>
      <c r="N36" s="21">
        <v>5.9263400261925003E-2</v>
      </c>
      <c r="O36" s="21">
        <v>5.4055289999999978E-2</v>
      </c>
      <c r="P36" s="21">
        <v>1.1438841414898038E-2</v>
      </c>
      <c r="R36" s="20">
        <v>-1109.1467749552694</v>
      </c>
      <c r="S36" s="42">
        <v>565649.16302447405</v>
      </c>
      <c r="U36" s="19">
        <v>357151.74291992188</v>
      </c>
      <c r="V36" s="19">
        <v>358916.4375</v>
      </c>
      <c r="X36" s="19">
        <v>527934.14018696395</v>
      </c>
      <c r="Y36" s="19">
        <v>528090.51223737467</v>
      </c>
      <c r="Z36" s="19">
        <v>560348.57135463902</v>
      </c>
      <c r="AA36" s="181">
        <v>319797.52283359179</v>
      </c>
    </row>
    <row r="37" spans="1:27" ht="25.5" customHeight="1" x14ac:dyDescent="0.2">
      <c r="A37" s="22" t="s">
        <v>77</v>
      </c>
      <c r="B37" s="22" t="s">
        <v>78</v>
      </c>
      <c r="C37" s="54"/>
      <c r="D37" s="24">
        <v>2348717</v>
      </c>
      <c r="E37" s="25">
        <v>44373.349491858855</v>
      </c>
      <c r="F37" s="25">
        <v>2393090.3494918589</v>
      </c>
      <c r="G37" s="26">
        <v>-6.8680342378044656E-3</v>
      </c>
      <c r="H37" s="23"/>
      <c r="I37" s="26">
        <v>-3.6512190802546751E-3</v>
      </c>
      <c r="M37" s="24">
        <v>2529731.5662706923</v>
      </c>
      <c r="N37" s="26">
        <v>5.7098227322611272E-2</v>
      </c>
      <c r="O37" s="26">
        <v>5.4538859533552753E-2</v>
      </c>
      <c r="P37" s="26">
        <v>-9.8878815463879777E-3</v>
      </c>
      <c r="Q37" s="23"/>
      <c r="R37" s="25">
        <v>-3965.750136174041</v>
      </c>
      <c r="S37" s="41">
        <v>2525765.816134518</v>
      </c>
      <c r="T37" s="23"/>
      <c r="U37" s="24">
        <v>1427824.5733337402</v>
      </c>
      <c r="V37" s="24">
        <v>1431289.90625</v>
      </c>
      <c r="W37" s="23"/>
      <c r="X37" s="24">
        <v>2409639.8384027868</v>
      </c>
      <c r="Y37" s="24">
        <v>2407689.3856807868</v>
      </c>
      <c r="Z37" s="24">
        <v>2554995.0547234043</v>
      </c>
      <c r="AA37" s="182">
        <f>SUM(AA31:AA36)</f>
        <v>1458165.7402593778</v>
      </c>
    </row>
    <row r="38" spans="1:27" x14ac:dyDescent="0.2">
      <c r="A38" s="18" t="s">
        <v>79</v>
      </c>
      <c r="B38" s="18" t="s">
        <v>80</v>
      </c>
      <c r="D38" s="19">
        <v>483514</v>
      </c>
      <c r="E38" s="20">
        <v>-729.59675811079796</v>
      </c>
      <c r="F38" s="20">
        <v>482784.4032418892</v>
      </c>
      <c r="G38" s="21">
        <v>2.8082276524268757E-2</v>
      </c>
      <c r="I38" s="21">
        <v>3.3130154857669236E-2</v>
      </c>
      <c r="M38" s="19">
        <v>512558.60171981045</v>
      </c>
      <c r="N38" s="21">
        <v>6.1671831728589366E-2</v>
      </c>
      <c r="O38" s="21">
        <v>5.4055289999999978E-2</v>
      </c>
      <c r="P38" s="21">
        <v>2.6312143902510243E-2</v>
      </c>
      <c r="R38" s="20">
        <v>584.86474072472083</v>
      </c>
      <c r="S38" s="42">
        <v>513143.46646053519</v>
      </c>
      <c r="U38" s="19">
        <v>260349.66607666016</v>
      </c>
      <c r="V38" s="19">
        <v>262230.9375</v>
      </c>
      <c r="X38" s="19">
        <v>469597.04905533663</v>
      </c>
      <c r="Y38" s="19">
        <v>470679.29703602172</v>
      </c>
      <c r="Z38" s="19">
        <v>499417.8474502184</v>
      </c>
      <c r="AA38" s="181">
        <v>285023.64177954505</v>
      </c>
    </row>
    <row r="39" spans="1:27" x14ac:dyDescent="0.2">
      <c r="A39" s="18" t="s">
        <v>81</v>
      </c>
      <c r="B39" s="18" t="s">
        <v>82</v>
      </c>
      <c r="D39" s="19">
        <v>204970</v>
      </c>
      <c r="E39" s="20">
        <v>-535.38514349848265</v>
      </c>
      <c r="F39" s="20">
        <v>204434.61485650152</v>
      </c>
      <c r="G39" s="21">
        <v>-9.7035635907305462E-4</v>
      </c>
      <c r="I39" s="21">
        <v>-4.8350303929467486E-5</v>
      </c>
      <c r="M39" s="19">
        <v>216127.34984784632</v>
      </c>
      <c r="N39" s="21">
        <v>5.7195475431361054E-2</v>
      </c>
      <c r="O39" s="21">
        <v>5.4055289999999978E-2</v>
      </c>
      <c r="P39" s="21">
        <v>-6.4647688900599798E-3</v>
      </c>
      <c r="R39" s="20">
        <v>-366.19847607847191</v>
      </c>
      <c r="S39" s="42">
        <v>215761.15137176783</v>
      </c>
      <c r="U39" s="19">
        <v>117382.6669921875</v>
      </c>
      <c r="V39" s="19">
        <v>117732.3671875</v>
      </c>
      <c r="X39" s="19">
        <v>204633.18196589948</v>
      </c>
      <c r="Y39" s="19">
        <v>205053.56998509582</v>
      </c>
      <c r="Z39" s="19">
        <v>217533.65465097499</v>
      </c>
      <c r="AA39" s="181">
        <v>124149.01624919423</v>
      </c>
    </row>
    <row r="40" spans="1:27" x14ac:dyDescent="0.2">
      <c r="A40" s="18" t="s">
        <v>83</v>
      </c>
      <c r="B40" s="18" t="s">
        <v>84</v>
      </c>
      <c r="D40" s="19">
        <v>582113</v>
      </c>
      <c r="E40" s="20">
        <v>-6179.2920309698675</v>
      </c>
      <c r="F40" s="20">
        <v>575933.70796903013</v>
      </c>
      <c r="G40" s="21">
        <v>1.1660525986780801E-2</v>
      </c>
      <c r="I40" s="21">
        <v>1.5020062501247322E-2</v>
      </c>
      <c r="M40" s="19">
        <v>608389.28291419009</v>
      </c>
      <c r="N40" s="21">
        <v>5.6352969961787958E-2</v>
      </c>
      <c r="O40" s="21">
        <v>5.4055289999999978E-2</v>
      </c>
      <c r="P40" s="21">
        <v>8.3491984626653526E-3</v>
      </c>
      <c r="R40" s="20">
        <v>-1132.708402679197</v>
      </c>
      <c r="S40" s="42">
        <v>607256.5745115109</v>
      </c>
      <c r="U40" s="19">
        <v>320731.41687011719</v>
      </c>
      <c r="V40" s="19">
        <v>321430.5625</v>
      </c>
      <c r="X40" s="19">
        <v>569295.42388466757</v>
      </c>
      <c r="Y40" s="19">
        <v>568648.02681310591</v>
      </c>
      <c r="Z40" s="19">
        <v>603351.77916712151</v>
      </c>
      <c r="AA40" s="181">
        <v>344339.95951560902</v>
      </c>
    </row>
    <row r="41" spans="1:27" x14ac:dyDescent="0.2">
      <c r="A41" s="18" t="s">
        <v>85</v>
      </c>
      <c r="B41" s="18" t="s">
        <v>86</v>
      </c>
      <c r="D41" s="19">
        <v>467204</v>
      </c>
      <c r="E41" s="20">
        <v>1863.4915816675057</v>
      </c>
      <c r="F41" s="20">
        <v>469067.49158166751</v>
      </c>
      <c r="G41" s="21">
        <v>1.9225581455432739E-2</v>
      </c>
      <c r="I41" s="21">
        <v>2.2850178660680953E-2</v>
      </c>
      <c r="M41" s="19">
        <v>495982.94575809967</v>
      </c>
      <c r="N41" s="21">
        <v>5.7380770698209904E-2</v>
      </c>
      <c r="O41" s="21">
        <v>5.4055289999999978E-2</v>
      </c>
      <c r="P41" s="21">
        <v>1.6008519617253691E-2</v>
      </c>
      <c r="R41" s="20">
        <v>-982.05660210508336</v>
      </c>
      <c r="S41" s="42">
        <v>495000.88915599458</v>
      </c>
      <c r="U41" s="19">
        <v>263162.83093261719</v>
      </c>
      <c r="V41" s="19">
        <v>263993.09375</v>
      </c>
      <c r="X41" s="19">
        <v>460219.50401975686</v>
      </c>
      <c r="Y41" s="19">
        <v>460035.47828274145</v>
      </c>
      <c r="Z41" s="19">
        <v>488168.09719759453</v>
      </c>
      <c r="AA41" s="181">
        <v>278603.27694379934</v>
      </c>
    </row>
    <row r="42" spans="1:27" x14ac:dyDescent="0.2">
      <c r="A42" s="18" t="s">
        <v>87</v>
      </c>
      <c r="B42" s="18" t="s">
        <v>88</v>
      </c>
      <c r="D42" s="19">
        <v>1034819</v>
      </c>
      <c r="E42" s="20">
        <v>5734.0770668403711</v>
      </c>
      <c r="F42" s="20">
        <v>1040553.0770668404</v>
      </c>
      <c r="G42" s="21">
        <v>4.9474398756938598E-2</v>
      </c>
      <c r="I42" s="21">
        <v>5.5546252499297122E-2</v>
      </c>
      <c r="M42" s="19">
        <v>1101479.5194633359</v>
      </c>
      <c r="N42" s="21">
        <v>5.8551979460997661E-2</v>
      </c>
      <c r="O42" s="21">
        <v>5.2470127931875554E-2</v>
      </c>
      <c r="P42" s="21">
        <v>4.6162513206782219E-2</v>
      </c>
      <c r="R42" s="20">
        <v>1465.920366534936</v>
      </c>
      <c r="S42" s="42">
        <v>1102945.4398298708</v>
      </c>
      <c r="U42" s="19">
        <v>601173.15856933594</v>
      </c>
      <c r="V42" s="19">
        <v>604647.125</v>
      </c>
      <c r="X42" s="19">
        <v>991499.24790860526</v>
      </c>
      <c r="Y42" s="19">
        <v>991492.37819592084</v>
      </c>
      <c r="Z42" s="19">
        <v>1052876.1120363523</v>
      </c>
      <c r="AA42" s="181">
        <v>600888.78546776937</v>
      </c>
    </row>
    <row r="43" spans="1:27" ht="25.5" customHeight="1" x14ac:dyDescent="0.2">
      <c r="A43" s="22" t="s">
        <v>89</v>
      </c>
      <c r="B43" s="22" t="s">
        <v>90</v>
      </c>
      <c r="C43" s="54"/>
      <c r="D43" s="24">
        <v>2772620</v>
      </c>
      <c r="E43" s="25">
        <v>153.29471592884511</v>
      </c>
      <c r="F43" s="25">
        <v>2772773.2947159288</v>
      </c>
      <c r="G43" s="26">
        <v>2.8765067718933057E-2</v>
      </c>
      <c r="H43" s="23"/>
      <c r="I43" s="26">
        <v>3.3272629091783079E-2</v>
      </c>
      <c r="M43" s="24">
        <v>2934537.6997032827</v>
      </c>
      <c r="N43" s="26">
        <v>5.8340292477436995E-2</v>
      </c>
      <c r="O43" s="26">
        <v>5.3463710207247717E-2</v>
      </c>
      <c r="P43" s="26">
        <v>2.5578930711478876E-2</v>
      </c>
      <c r="Q43" s="23"/>
      <c r="R43" s="25">
        <v>-430.17837360309545</v>
      </c>
      <c r="S43" s="41">
        <v>2934107.5213296795</v>
      </c>
      <c r="T43" s="23"/>
      <c r="U43" s="24">
        <v>1562799.739440918</v>
      </c>
      <c r="V43" s="24">
        <v>1570034.0859375</v>
      </c>
      <c r="W43" s="23"/>
      <c r="X43" s="24">
        <v>2695244.4068342657</v>
      </c>
      <c r="Y43" s="24">
        <v>2695908.7503128857</v>
      </c>
      <c r="Z43" s="24">
        <v>2861347.4905022616</v>
      </c>
      <c r="AA43" s="182">
        <f>SUM(AA38:AA42)</f>
        <v>1633004.6799559169</v>
      </c>
    </row>
    <row r="44" spans="1:27" ht="25.5" customHeight="1" x14ac:dyDescent="0.2">
      <c r="A44" s="22" t="s">
        <v>91</v>
      </c>
      <c r="B44" s="22" t="s">
        <v>92</v>
      </c>
      <c r="C44" s="54"/>
      <c r="D44" s="24">
        <v>15865325</v>
      </c>
      <c r="E44" s="25">
        <v>-273669.30192607082</v>
      </c>
      <c r="F44" s="25">
        <v>15591655.698073929</v>
      </c>
      <c r="G44" s="26">
        <v>9.3530017120246889E-3</v>
      </c>
      <c r="H44" s="23"/>
      <c r="I44" s="26">
        <v>1.3073179175781435E-2</v>
      </c>
      <c r="M44" s="24">
        <v>16498082.520628015</v>
      </c>
      <c r="N44" s="26">
        <v>5.8135379597053172E-2</v>
      </c>
      <c r="O44" s="26">
        <v>5.4890020338083767E-2</v>
      </c>
      <c r="P44" s="26">
        <v>7.1703948778454318E-3</v>
      </c>
      <c r="Q44" s="23"/>
      <c r="R44" s="25">
        <v>-288.22317699070823</v>
      </c>
      <c r="S44" s="41">
        <v>16497794.297451029</v>
      </c>
      <c r="T44" s="23"/>
      <c r="U44" s="24">
        <v>8937023.1679375172</v>
      </c>
      <c r="V44" s="24">
        <v>8964517.8359375</v>
      </c>
      <c r="W44" s="23"/>
      <c r="X44" s="24">
        <v>15447178.21379436</v>
      </c>
      <c r="Y44" s="24">
        <v>15437802.127380457</v>
      </c>
      <c r="Z44" s="24">
        <v>16380626.956999646</v>
      </c>
      <c r="AA44" s="182">
        <f>AA43+AA37+AA30+AA20</f>
        <v>9348616.5417458694</v>
      </c>
    </row>
    <row r="45" spans="1:27" x14ac:dyDescent="0.2">
      <c r="A45" s="18" t="s">
        <v>93</v>
      </c>
      <c r="B45" s="18" t="s">
        <v>94</v>
      </c>
      <c r="D45" s="19">
        <v>299463</v>
      </c>
      <c r="E45" s="20">
        <v>971.93740843812702</v>
      </c>
      <c r="F45" s="20">
        <v>300434.93740843813</v>
      </c>
      <c r="G45" s="21">
        <v>-4.8345008963707636E-2</v>
      </c>
      <c r="I45" s="21">
        <v>-4.4291598591467252E-2</v>
      </c>
      <c r="M45" s="19">
        <v>318434.28415384906</v>
      </c>
      <c r="N45" s="21">
        <v>5.9910964086513641E-2</v>
      </c>
      <c r="O45" s="21">
        <v>5.9688498738517115E-2</v>
      </c>
      <c r="P45" s="21">
        <v>-4.579662540152285E-2</v>
      </c>
      <c r="R45" s="20">
        <v>539.45941832581184</v>
      </c>
      <c r="S45" s="42">
        <v>318973.74357217486</v>
      </c>
      <c r="U45" s="19">
        <v>175120.75170898438</v>
      </c>
      <c r="V45" s="19">
        <v>175157.515625</v>
      </c>
      <c r="X45" s="19">
        <v>315697.3275380854</v>
      </c>
      <c r="Y45" s="19">
        <v>314424.36696479376</v>
      </c>
      <c r="Z45" s="19">
        <v>333717.41562729666</v>
      </c>
      <c r="AA45" s="181">
        <v>190456.45567729013</v>
      </c>
    </row>
    <row r="46" spans="1:27" x14ac:dyDescent="0.2">
      <c r="A46" s="18" t="s">
        <v>95</v>
      </c>
      <c r="B46" s="18" t="s">
        <v>96</v>
      </c>
      <c r="D46" s="19">
        <v>344142</v>
      </c>
      <c r="E46" s="20">
        <v>7466.8674321006984</v>
      </c>
      <c r="F46" s="20">
        <v>351608.8674321007</v>
      </c>
      <c r="G46" s="21">
        <v>-9.6936373821203459E-2</v>
      </c>
      <c r="I46" s="21">
        <v>-9.1934456390723507E-2</v>
      </c>
      <c r="M46" s="19">
        <v>390811</v>
      </c>
      <c r="N46" s="21">
        <v>0.11149358335073734</v>
      </c>
      <c r="O46" s="21">
        <v>0.1138819892668117</v>
      </c>
      <c r="P46" s="21">
        <v>-4.6859748130612777E-2</v>
      </c>
      <c r="R46" s="20">
        <v>601.11827865672012</v>
      </c>
      <c r="S46" s="42">
        <v>391412.11827865674</v>
      </c>
      <c r="U46" s="19">
        <v>173468.50117397308</v>
      </c>
      <c r="V46" s="19">
        <v>173096.546875</v>
      </c>
      <c r="X46" s="19">
        <v>389351.15670630062</v>
      </c>
      <c r="Y46" s="19">
        <v>386376.23000424536</v>
      </c>
      <c r="Z46" s="19">
        <v>410024.65191613213</v>
      </c>
      <c r="AA46" s="181">
        <v>234005.89327191692</v>
      </c>
    </row>
    <row r="47" spans="1:27" x14ac:dyDescent="0.2">
      <c r="A47" s="18" t="s">
        <v>97</v>
      </c>
      <c r="B47" s="18" t="s">
        <v>98</v>
      </c>
      <c r="D47" s="19">
        <v>313906</v>
      </c>
      <c r="E47" s="20">
        <v>-580.5730438377941</v>
      </c>
      <c r="F47" s="20">
        <v>313325.42695616221</v>
      </c>
      <c r="G47" s="21">
        <v>1.1327549987075747E-2</v>
      </c>
      <c r="I47" s="21">
        <v>1.4040496551073867E-2</v>
      </c>
      <c r="M47" s="19">
        <v>332609.67864939506</v>
      </c>
      <c r="N47" s="21">
        <v>6.1547037151028716E-2</v>
      </c>
      <c r="O47" s="21">
        <v>5.4055289999999978E-2</v>
      </c>
      <c r="P47" s="21">
        <v>7.2314896973144638E-3</v>
      </c>
      <c r="R47" s="20">
        <v>-511.82600609018698</v>
      </c>
      <c r="S47" s="42">
        <v>332097.85264330485</v>
      </c>
      <c r="U47" s="19">
        <v>183604.58435058594</v>
      </c>
      <c r="V47" s="19">
        <v>184909.5625</v>
      </c>
      <c r="X47" s="19">
        <v>309815.97105721716</v>
      </c>
      <c r="Y47" s="19">
        <v>311183.23491006426</v>
      </c>
      <c r="Z47" s="19">
        <v>330221.68394412333</v>
      </c>
      <c r="AA47" s="181">
        <v>188461.40047429898</v>
      </c>
    </row>
    <row r="48" spans="1:27" x14ac:dyDescent="0.2">
      <c r="A48" s="18" t="s">
        <v>99</v>
      </c>
      <c r="B48" s="18" t="s">
        <v>100</v>
      </c>
      <c r="D48" s="19">
        <v>707722</v>
      </c>
      <c r="E48" s="20">
        <v>-727.68295163533185</v>
      </c>
      <c r="F48" s="20">
        <v>706994.31704836467</v>
      </c>
      <c r="G48" s="21">
        <v>1.1403770040986805E-2</v>
      </c>
      <c r="I48" s="21">
        <v>1.469248154223779E-2</v>
      </c>
      <c r="M48" s="19">
        <v>745865.27080167166</v>
      </c>
      <c r="N48" s="21">
        <v>5.498057454774119E-2</v>
      </c>
      <c r="O48" s="21">
        <v>5.4055289999999978E-2</v>
      </c>
      <c r="P48" s="21">
        <v>7.8708341136000115E-3</v>
      </c>
      <c r="R48" s="20">
        <v>-1071.5264626392873</v>
      </c>
      <c r="S48" s="42">
        <v>744793.74433903233</v>
      </c>
      <c r="U48" s="19">
        <v>382164.08624267578</v>
      </c>
      <c r="V48" s="19">
        <v>382499.5625</v>
      </c>
      <c r="X48" s="19">
        <v>699022.82153814193</v>
      </c>
      <c r="Y48" s="19">
        <v>697368.86089422251</v>
      </c>
      <c r="Z48" s="19">
        <v>740040.53451714735</v>
      </c>
      <c r="AA48" s="181">
        <v>422349.84049820871</v>
      </c>
    </row>
    <row r="49" spans="1:27" x14ac:dyDescent="0.2">
      <c r="A49" s="18" t="s">
        <v>101</v>
      </c>
      <c r="B49" s="18" t="s">
        <v>102</v>
      </c>
      <c r="D49" s="19">
        <v>287265</v>
      </c>
      <c r="E49" s="20">
        <v>46586.317687524075</v>
      </c>
      <c r="F49" s="20">
        <v>333851.31768752408</v>
      </c>
      <c r="G49" s="21">
        <v>1.7186183308629088E-2</v>
      </c>
      <c r="I49" s="21">
        <v>2.0658103528463867E-2</v>
      </c>
      <c r="M49" s="19">
        <v>353190.92439250601</v>
      </c>
      <c r="N49" s="21">
        <v>5.7928801476480274E-2</v>
      </c>
      <c r="O49" s="21">
        <v>5.4055289999999978E-2</v>
      </c>
      <c r="P49" s="21">
        <v>1.4230260189071142E-2</v>
      </c>
      <c r="R49" s="20">
        <v>333.13806222181211</v>
      </c>
      <c r="S49" s="42">
        <v>353524.06245472783</v>
      </c>
      <c r="U49" s="19">
        <v>177596.66862010956</v>
      </c>
      <c r="V49" s="19">
        <v>178249.3125</v>
      </c>
      <c r="X49" s="19">
        <v>328210.62964264501</v>
      </c>
      <c r="Y49" s="19">
        <v>328296.19951718592</v>
      </c>
      <c r="Z49" s="19">
        <v>348235.44342550455</v>
      </c>
      <c r="AA49" s="181">
        <v>198742.06496343872</v>
      </c>
    </row>
    <row r="50" spans="1:27" x14ac:dyDescent="0.2">
      <c r="A50" s="18" t="s">
        <v>103</v>
      </c>
      <c r="B50" s="18" t="s">
        <v>104</v>
      </c>
      <c r="D50" s="19">
        <v>362834</v>
      </c>
      <c r="E50" s="20">
        <v>-9770.126023942139</v>
      </c>
      <c r="F50" s="20">
        <v>353063.87397605786</v>
      </c>
      <c r="G50" s="21">
        <v>-5.1054801695866736E-3</v>
      </c>
      <c r="I50" s="21">
        <v>-1.2913482290628497E-3</v>
      </c>
      <c r="M50" s="19">
        <v>372215.42816986865</v>
      </c>
      <c r="N50" s="21">
        <v>5.4243879381183913E-2</v>
      </c>
      <c r="O50" s="21">
        <v>5.4055289999999978E-2</v>
      </c>
      <c r="P50" s="21">
        <v>-8.204873998229445E-3</v>
      </c>
      <c r="R50" s="20">
        <v>-581.59266148509778</v>
      </c>
      <c r="S50" s="42">
        <v>371633.83550838358</v>
      </c>
      <c r="U50" s="19">
        <v>209211.58392333984</v>
      </c>
      <c r="V50" s="19">
        <v>209249.015625</v>
      </c>
      <c r="X50" s="19">
        <v>354875.6847472032</v>
      </c>
      <c r="Y50" s="19">
        <v>353583.64304166345</v>
      </c>
      <c r="Z50" s="19">
        <v>375294.67367961654</v>
      </c>
      <c r="AA50" s="181">
        <v>214185.08605320269</v>
      </c>
    </row>
    <row r="51" spans="1:27" x14ac:dyDescent="0.2">
      <c r="A51" s="18" t="s">
        <v>105</v>
      </c>
      <c r="B51" s="18" t="s">
        <v>106</v>
      </c>
      <c r="D51" s="19">
        <v>279101</v>
      </c>
      <c r="E51" s="20">
        <v>340781.15069385211</v>
      </c>
      <c r="F51" s="20">
        <v>619882.15069385211</v>
      </c>
      <c r="G51" s="21">
        <v>-9.8841192895944285E-3</v>
      </c>
      <c r="I51" s="21">
        <v>-5.1040396352292072E-3</v>
      </c>
      <c r="M51" s="19">
        <v>655065.91602372867</v>
      </c>
      <c r="N51" s="21">
        <v>5.6758797281861284E-2</v>
      </c>
      <c r="O51" s="21">
        <v>5.4055289999999978E-2</v>
      </c>
      <c r="P51" s="21">
        <v>-1.1404235949228014E-2</v>
      </c>
      <c r="R51" s="20">
        <v>1280.6214310334981</v>
      </c>
      <c r="S51" s="42">
        <v>656346.53745476215</v>
      </c>
      <c r="U51" s="19">
        <v>345955.67114257813</v>
      </c>
      <c r="V51" s="19">
        <v>346843</v>
      </c>
      <c r="X51" s="19">
        <v>626070.30426487885</v>
      </c>
      <c r="Y51" s="19">
        <v>624660.35461776902</v>
      </c>
      <c r="Z51" s="19">
        <v>662622.62073589663</v>
      </c>
      <c r="AA51" s="181">
        <v>378166.52619023051</v>
      </c>
    </row>
    <row r="52" spans="1:27" x14ac:dyDescent="0.2">
      <c r="A52" s="18" t="s">
        <v>107</v>
      </c>
      <c r="B52" s="18" t="s">
        <v>108</v>
      </c>
      <c r="D52" s="19">
        <v>194626</v>
      </c>
      <c r="E52" s="20">
        <v>6495.3526653723093</v>
      </c>
      <c r="F52" s="20">
        <v>201121.35266537231</v>
      </c>
      <c r="G52" s="21">
        <v>-2.0478296030856935E-4</v>
      </c>
      <c r="I52" s="21">
        <v>1.7718278439842194E-3</v>
      </c>
      <c r="M52" s="19">
        <v>212220.93009541885</v>
      </c>
      <c r="N52" s="21">
        <v>5.5188458524909167E-2</v>
      </c>
      <c r="O52" s="21">
        <v>5.4055289999999978E-2</v>
      </c>
      <c r="P52" s="21">
        <v>-5.1005668266417281E-3</v>
      </c>
      <c r="R52" s="20">
        <v>-319.53331078982148</v>
      </c>
      <c r="S52" s="42">
        <v>211901.39678462903</v>
      </c>
      <c r="U52" s="19">
        <v>113598.50024414063</v>
      </c>
      <c r="V52" s="19">
        <v>113720.625</v>
      </c>
      <c r="X52" s="19">
        <v>201162.54732731721</v>
      </c>
      <c r="Y52" s="19">
        <v>200981.46483840913</v>
      </c>
      <c r="Z52" s="19">
        <v>213308.92652990384</v>
      </c>
      <c r="AA52" s="181">
        <v>121737.91420159231</v>
      </c>
    </row>
    <row r="53" spans="1:27" ht="25.5" customHeight="1" x14ac:dyDescent="0.2">
      <c r="A53" s="22" t="s">
        <v>109</v>
      </c>
      <c r="B53" s="22" t="s">
        <v>110</v>
      </c>
      <c r="C53" s="54"/>
      <c r="D53" s="24">
        <v>2789059</v>
      </c>
      <c r="E53" s="25">
        <v>391223.24386787182</v>
      </c>
      <c r="F53" s="25">
        <v>3180282.2438678718</v>
      </c>
      <c r="G53" s="26">
        <v>-1.3623258849230435E-2</v>
      </c>
      <c r="H53" s="23"/>
      <c r="I53" s="26">
        <v>-9.6878932648473137E-3</v>
      </c>
      <c r="M53" s="24">
        <v>3380413.4322864381</v>
      </c>
      <c r="N53" s="26">
        <v>6.2928750680683487E-2</v>
      </c>
      <c r="O53" s="26">
        <v>6.1117878324018049E-2</v>
      </c>
      <c r="P53" s="26">
        <v>-9.6829786995666911E-3</v>
      </c>
      <c r="Q53" s="23"/>
      <c r="R53" s="25">
        <v>269.85874923344863</v>
      </c>
      <c r="S53" s="41">
        <v>3380683.2910356717</v>
      </c>
      <c r="T53" s="23"/>
      <c r="U53" s="24">
        <v>1760720.3474063873</v>
      </c>
      <c r="V53" s="24">
        <v>1763725.140625</v>
      </c>
      <c r="W53" s="23"/>
      <c r="X53" s="24">
        <v>3224206.4428217895</v>
      </c>
      <c r="Y53" s="24">
        <v>3216874.3547883532</v>
      </c>
      <c r="Z53" s="24">
        <v>3413465.9503756212</v>
      </c>
      <c r="AA53" s="182">
        <f>SUM(AA45:AA52)</f>
        <v>1948105.1813301791</v>
      </c>
    </row>
    <row r="54" spans="1:27" x14ac:dyDescent="0.2">
      <c r="A54" s="18" t="s">
        <v>111</v>
      </c>
      <c r="B54" s="18" t="s">
        <v>112</v>
      </c>
      <c r="D54" s="19">
        <v>535613</v>
      </c>
      <c r="E54" s="20">
        <v>8670.4545163137373</v>
      </c>
      <c r="F54" s="20">
        <v>544283.45451631374</v>
      </c>
      <c r="G54" s="21">
        <v>-2.7524792067493697E-3</v>
      </c>
      <c r="I54" s="21">
        <v>2.7852180100322865E-3</v>
      </c>
      <c r="M54" s="19">
        <v>576010.81493745628</v>
      </c>
      <c r="N54" s="21">
        <v>5.8291980323630366E-2</v>
      </c>
      <c r="O54" s="21">
        <v>5.4055289999999978E-2</v>
      </c>
      <c r="P54" s="21">
        <v>-3.9846355787160892E-3</v>
      </c>
      <c r="R54" s="20">
        <v>-979.13848495564457</v>
      </c>
      <c r="S54" s="42">
        <v>575031.67645250063</v>
      </c>
      <c r="U54" s="19">
        <v>309358.24694824219</v>
      </c>
      <c r="V54" s="19">
        <v>310601.6875</v>
      </c>
      <c r="X54" s="19">
        <v>545785.71835743333</v>
      </c>
      <c r="Y54" s="19">
        <v>544953.34414561279</v>
      </c>
      <c r="Z54" s="19">
        <v>578315.19022011932</v>
      </c>
      <c r="AA54" s="181">
        <v>330051.28361857199</v>
      </c>
    </row>
    <row r="55" spans="1:27" x14ac:dyDescent="0.2">
      <c r="A55" s="18" t="s">
        <v>113</v>
      </c>
      <c r="B55" s="18" t="s">
        <v>114</v>
      </c>
      <c r="D55" s="19">
        <v>349302</v>
      </c>
      <c r="E55" s="20">
        <v>2472.1671528105508</v>
      </c>
      <c r="F55" s="20">
        <v>351774.16715281055</v>
      </c>
      <c r="G55" s="21">
        <v>-4.70509146654563E-3</v>
      </c>
      <c r="I55" s="21">
        <v>-1.0538461042497449E-4</v>
      </c>
      <c r="M55" s="19">
        <v>372040.24533205881</v>
      </c>
      <c r="N55" s="21">
        <v>5.7611047290020867E-2</v>
      </c>
      <c r="O55" s="21">
        <v>5.4055289999999978E-2</v>
      </c>
      <c r="P55" s="21">
        <v>-6.8948380298036183E-3</v>
      </c>
      <c r="R55" s="20">
        <v>-592.60880960800648</v>
      </c>
      <c r="S55" s="42">
        <v>371447.63652245078</v>
      </c>
      <c r="U55" s="19">
        <v>204179.50073242188</v>
      </c>
      <c r="V55" s="19">
        <v>204868.28125</v>
      </c>
      <c r="X55" s="19">
        <v>353437.12113542529</v>
      </c>
      <c r="Y55" s="19">
        <v>352998.04508419934</v>
      </c>
      <c r="Z55" s="19">
        <v>374623.21169892774</v>
      </c>
      <c r="AA55" s="181">
        <v>213801.87480028186</v>
      </c>
    </row>
    <row r="56" spans="1:27" x14ac:dyDescent="0.2">
      <c r="A56" s="18" t="s">
        <v>115</v>
      </c>
      <c r="B56" s="18" t="s">
        <v>116</v>
      </c>
      <c r="D56" s="19">
        <v>425633</v>
      </c>
      <c r="E56" s="20">
        <v>6466.4721429098863</v>
      </c>
      <c r="F56" s="20">
        <v>432099.47214290989</v>
      </c>
      <c r="G56" s="21">
        <v>-8.49306401423644E-3</v>
      </c>
      <c r="I56" s="21">
        <v>-3.2274551805734353E-3</v>
      </c>
      <c r="M56" s="19">
        <v>457290.69154482393</v>
      </c>
      <c r="N56" s="21">
        <v>5.829958383652567E-2</v>
      </c>
      <c r="O56" s="21">
        <v>5.4055289999999978E-2</v>
      </c>
      <c r="P56" s="21">
        <v>-1.0083633145153148E-2</v>
      </c>
      <c r="R56" s="20">
        <v>-704.18692932437091</v>
      </c>
      <c r="S56" s="42">
        <v>456586.50461549958</v>
      </c>
      <c r="U56" s="19">
        <v>233537.333984375</v>
      </c>
      <c r="V56" s="19">
        <v>234477.703125</v>
      </c>
      <c r="X56" s="19">
        <v>435800.75585988048</v>
      </c>
      <c r="Y56" s="19">
        <v>435244.10900014313</v>
      </c>
      <c r="Z56" s="19">
        <v>461948.81391619344</v>
      </c>
      <c r="AA56" s="181">
        <v>263639.62347432779</v>
      </c>
    </row>
    <row r="57" spans="1:27" x14ac:dyDescent="0.2">
      <c r="A57" s="18" t="s">
        <v>117</v>
      </c>
      <c r="B57" s="18" t="s">
        <v>118</v>
      </c>
      <c r="D57" s="19">
        <v>1144014</v>
      </c>
      <c r="E57" s="20">
        <v>-743.34739652974531</v>
      </c>
      <c r="F57" s="20">
        <v>1143270.6526034703</v>
      </c>
      <c r="G57" s="21">
        <v>-2.7829861090608032E-3</v>
      </c>
      <c r="I57" s="21">
        <v>6.3163597362434487E-3</v>
      </c>
      <c r="M57" s="19">
        <v>1217698</v>
      </c>
      <c r="N57" s="21">
        <v>6.5100374287613283E-2</v>
      </c>
      <c r="O57" s="21">
        <v>5.4332597447953157E-2</v>
      </c>
      <c r="P57" s="21">
        <v>-1.0219938666509165E-3</v>
      </c>
      <c r="R57" s="20">
        <v>-2139.1998647389287</v>
      </c>
      <c r="S57" s="42">
        <v>1215558.8001352611</v>
      </c>
      <c r="U57" s="19">
        <v>641324.16796875</v>
      </c>
      <c r="V57" s="19">
        <v>647873.9375</v>
      </c>
      <c r="X57" s="19">
        <v>1146461.2383042476</v>
      </c>
      <c r="Y57" s="19">
        <v>1147697.4734006168</v>
      </c>
      <c r="Z57" s="19">
        <v>1218943.7530393987</v>
      </c>
      <c r="AA57" s="181">
        <v>695665.54216977034</v>
      </c>
    </row>
    <row r="58" spans="1:27" x14ac:dyDescent="0.2">
      <c r="A58" s="18" t="s">
        <v>119</v>
      </c>
      <c r="B58" s="18" t="s">
        <v>120</v>
      </c>
      <c r="D58" s="19">
        <v>447109</v>
      </c>
      <c r="E58" s="20">
        <v>5845.3504343495588</v>
      </c>
      <c r="F58" s="20">
        <v>452954.35043434956</v>
      </c>
      <c r="G58" s="21">
        <v>2.3876055984461964E-2</v>
      </c>
      <c r="I58" s="21">
        <v>3.0189856175686147E-2</v>
      </c>
      <c r="M58" s="19">
        <v>480161.44487122179</v>
      </c>
      <c r="N58" s="21">
        <v>6.0065864056240148E-2</v>
      </c>
      <c r="O58" s="21">
        <v>5.4055289999999978E-2</v>
      </c>
      <c r="P58" s="21">
        <v>2.3300041865086607E-2</v>
      </c>
      <c r="R58" s="20">
        <v>-875.61244505018976</v>
      </c>
      <c r="S58" s="42">
        <v>479285.83242617158</v>
      </c>
      <c r="U58" s="19">
        <v>255302.4150390625</v>
      </c>
      <c r="V58" s="19">
        <v>256758.234375</v>
      </c>
      <c r="X58" s="19">
        <v>442391.77953901037</v>
      </c>
      <c r="Y58" s="19">
        <v>442187.66487966903</v>
      </c>
      <c r="Z58" s="19">
        <v>469228.40342708305</v>
      </c>
      <c r="AA58" s="181">
        <v>267794.17086114449</v>
      </c>
    </row>
    <row r="59" spans="1:27" x14ac:dyDescent="0.2">
      <c r="A59" s="18" t="s">
        <v>121</v>
      </c>
      <c r="B59" s="18" t="s">
        <v>122</v>
      </c>
      <c r="D59" s="19">
        <v>519474</v>
      </c>
      <c r="E59" s="20">
        <v>2658.3010215589311</v>
      </c>
      <c r="F59" s="20">
        <v>522132.30102155893</v>
      </c>
      <c r="G59" s="21">
        <v>1.804901160700334E-2</v>
      </c>
      <c r="I59" s="21">
        <v>2.7441981307833263E-2</v>
      </c>
      <c r="M59" s="19">
        <v>555714.30719935906</v>
      </c>
      <c r="N59" s="21">
        <v>6.431704399842042E-2</v>
      </c>
      <c r="O59" s="21">
        <v>5.4055289999999978E-2</v>
      </c>
      <c r="P59" s="21">
        <v>2.033134860162833E-2</v>
      </c>
      <c r="R59" s="20">
        <v>-930.37546500291728</v>
      </c>
      <c r="S59" s="42">
        <v>554783.9317343561</v>
      </c>
      <c r="U59" s="19">
        <v>272953.16479492188</v>
      </c>
      <c r="V59" s="19">
        <v>275610.5</v>
      </c>
      <c r="X59" s="19">
        <v>512875.40685037</v>
      </c>
      <c r="Y59" s="19">
        <v>513134.10294399865</v>
      </c>
      <c r="Z59" s="19">
        <v>544641.02074386878</v>
      </c>
      <c r="AA59" s="181">
        <v>310833.03888217575</v>
      </c>
    </row>
    <row r="60" spans="1:27" x14ac:dyDescent="0.2">
      <c r="A60" s="18" t="s">
        <v>123</v>
      </c>
      <c r="B60" s="18" t="s">
        <v>124</v>
      </c>
      <c r="D60" s="19">
        <v>537376</v>
      </c>
      <c r="E60" s="20">
        <v>5263.7682432751171</v>
      </c>
      <c r="F60" s="20">
        <v>542639.76824327512</v>
      </c>
      <c r="G60" s="21">
        <v>-7.6586288469526753E-4</v>
      </c>
      <c r="I60" s="21">
        <v>6.0965302111710695E-3</v>
      </c>
      <c r="M60" s="19">
        <v>574619.34354334511</v>
      </c>
      <c r="N60" s="21">
        <v>5.8933342470640637E-2</v>
      </c>
      <c r="O60" s="21">
        <v>5.4055289999999978E-2</v>
      </c>
      <c r="P60" s="21">
        <v>-4.1037245397990141E-4</v>
      </c>
      <c r="R60" s="20">
        <v>-904.34316875709976</v>
      </c>
      <c r="S60" s="42">
        <v>573715.00037458795</v>
      </c>
      <c r="U60" s="19">
        <v>312021.74751663208</v>
      </c>
      <c r="V60" s="19">
        <v>313465.75</v>
      </c>
      <c r="X60" s="19">
        <v>543055.67442864319</v>
      </c>
      <c r="Y60" s="19">
        <v>541847.65507652366</v>
      </c>
      <c r="Z60" s="19">
        <v>574855.24830227415</v>
      </c>
      <c r="AA60" s="181">
        <v>328076.6540557624</v>
      </c>
    </row>
    <row r="61" spans="1:27" x14ac:dyDescent="0.2">
      <c r="A61" s="18" t="s">
        <v>125</v>
      </c>
      <c r="B61" s="18" t="s">
        <v>126</v>
      </c>
      <c r="D61" s="19">
        <v>455865</v>
      </c>
      <c r="E61" s="20">
        <v>5723.567789693363</v>
      </c>
      <c r="F61" s="20">
        <v>461588.56778969336</v>
      </c>
      <c r="G61" s="21">
        <v>1.1731192978444493E-2</v>
      </c>
      <c r="I61" s="21">
        <v>1.6606639550397206E-2</v>
      </c>
      <c r="M61" s="19">
        <v>487818.57459638786</v>
      </c>
      <c r="N61" s="21">
        <v>5.6825512235487707E-2</v>
      </c>
      <c r="O61" s="21">
        <v>5.4055289999999978E-2</v>
      </c>
      <c r="P61" s="21">
        <v>9.9709203498152821E-3</v>
      </c>
      <c r="R61" s="20">
        <v>-743.4436929367356</v>
      </c>
      <c r="S61" s="42">
        <v>487075.13090345112</v>
      </c>
      <c r="U61" s="19">
        <v>247904.74877929688</v>
      </c>
      <c r="V61" s="19">
        <v>248556.28125</v>
      </c>
      <c r="X61" s="19">
        <v>456236.3708791252</v>
      </c>
      <c r="Y61" s="19">
        <v>455241.66060692136</v>
      </c>
      <c r="Z61" s="19">
        <v>483002.59420085698</v>
      </c>
      <c r="AA61" s="181">
        <v>275655.26360532921</v>
      </c>
    </row>
    <row r="62" spans="1:27" x14ac:dyDescent="0.2">
      <c r="A62" s="18" t="s">
        <v>127</v>
      </c>
      <c r="B62" s="18" t="s">
        <v>128</v>
      </c>
      <c r="D62" s="19">
        <v>408889</v>
      </c>
      <c r="E62" s="20">
        <v>3779.4907979320851</v>
      </c>
      <c r="F62" s="20">
        <v>412668.49079793209</v>
      </c>
      <c r="G62" s="21">
        <v>5.196183416775435E-2</v>
      </c>
      <c r="I62" s="21">
        <v>5.8836797874477709E-2</v>
      </c>
      <c r="M62" s="19">
        <v>437485</v>
      </c>
      <c r="N62" s="21">
        <v>6.0136670851905771E-2</v>
      </c>
      <c r="O62" s="21">
        <v>5.3477548474904602E-2</v>
      </c>
      <c r="P62" s="21">
        <v>5.1070169616881378E-2</v>
      </c>
      <c r="R62" s="20">
        <v>-748.33589787273309</v>
      </c>
      <c r="S62" s="42">
        <v>436736.66410212725</v>
      </c>
      <c r="U62" s="19">
        <v>242027.00146484375</v>
      </c>
      <c r="V62" s="19">
        <v>243556.875</v>
      </c>
      <c r="X62" s="19">
        <v>392284.66033124604</v>
      </c>
      <c r="Y62" s="19">
        <v>392201.1444326365</v>
      </c>
      <c r="Z62" s="19">
        <v>416228.15740215016</v>
      </c>
      <c r="AA62" s="181">
        <v>237546.30684434238</v>
      </c>
    </row>
    <row r="63" spans="1:27" x14ac:dyDescent="0.2">
      <c r="A63" s="18" t="s">
        <v>129</v>
      </c>
      <c r="B63" s="18" t="s">
        <v>130</v>
      </c>
      <c r="D63" s="19">
        <v>602046</v>
      </c>
      <c r="E63" s="20">
        <v>4046.8252729149535</v>
      </c>
      <c r="F63" s="20">
        <v>606092.82527291495</v>
      </c>
      <c r="G63" s="21">
        <v>7.0789587584703106E-3</v>
      </c>
      <c r="I63" s="21">
        <v>9.3043587934138472E-3</v>
      </c>
      <c r="M63" s="19">
        <v>640581.0930497715</v>
      </c>
      <c r="N63" s="21">
        <v>5.6902616791952632E-2</v>
      </c>
      <c r="O63" s="21">
        <v>5.4055289999999978E-2</v>
      </c>
      <c r="P63" s="21">
        <v>2.7718109868466456E-3</v>
      </c>
      <c r="R63" s="20">
        <v>-1113.0900405869183</v>
      </c>
      <c r="S63" s="42">
        <v>639468.00300918461</v>
      </c>
      <c r="U63" s="19">
        <v>327903.66906738281</v>
      </c>
      <c r="V63" s="19">
        <v>328789.4375</v>
      </c>
      <c r="X63" s="19">
        <v>601832.47798177402</v>
      </c>
      <c r="Y63" s="19">
        <v>602127.65623021568</v>
      </c>
      <c r="Z63" s="19">
        <v>638810.43127784331</v>
      </c>
      <c r="AA63" s="181">
        <v>364576.62948803994</v>
      </c>
    </row>
    <row r="64" spans="1:27" ht="25.5" customHeight="1" x14ac:dyDescent="0.2">
      <c r="A64" s="22" t="s">
        <v>131</v>
      </c>
      <c r="B64" s="22" t="s">
        <v>132</v>
      </c>
      <c r="C64" s="54"/>
      <c r="D64" s="24">
        <v>5425321</v>
      </c>
      <c r="E64" s="25">
        <v>44183.049975227565</v>
      </c>
      <c r="F64" s="25">
        <v>5469504.0499752276</v>
      </c>
      <c r="G64" s="26">
        <v>7.2452446313198138E-3</v>
      </c>
      <c r="H64" s="23"/>
      <c r="I64" s="26">
        <v>1.3683869107558699E-2</v>
      </c>
      <c r="M64" s="24">
        <v>5799419.5150744235</v>
      </c>
      <c r="N64" s="26">
        <v>6.0319082330817508E-2</v>
      </c>
      <c r="O64" s="26">
        <v>5.4075034489717622E-2</v>
      </c>
      <c r="P64" s="26">
        <v>6.7393521939291823E-3</v>
      </c>
      <c r="Q64" s="23"/>
      <c r="R64" s="25">
        <v>-9730.3347988335445</v>
      </c>
      <c r="S64" s="41">
        <v>5789689.1802755902</v>
      </c>
      <c r="T64" s="23"/>
      <c r="U64" s="24">
        <v>3046511.996295929</v>
      </c>
      <c r="V64" s="24">
        <v>3064558.6875</v>
      </c>
      <c r="W64" s="23"/>
      <c r="X64" s="24">
        <v>5430161.2036671564</v>
      </c>
      <c r="Y64" s="24">
        <v>5427632.8558005383</v>
      </c>
      <c r="Z64" s="24">
        <v>5760596.8242287161</v>
      </c>
      <c r="AA64" s="182">
        <f>SUM(AA54:AA63)</f>
        <v>3287640.3877997459</v>
      </c>
    </row>
    <row r="65" spans="1:27" x14ac:dyDescent="0.2">
      <c r="A65" s="18" t="s">
        <v>133</v>
      </c>
      <c r="B65" s="18" t="s">
        <v>134</v>
      </c>
      <c r="D65" s="19">
        <v>345062</v>
      </c>
      <c r="E65" s="20">
        <v>-5902.4749820951256</v>
      </c>
      <c r="F65" s="20">
        <v>339159.52501790487</v>
      </c>
      <c r="G65" s="21">
        <v>1.3054883976384879E-2</v>
      </c>
      <c r="I65" s="21">
        <v>1.4790538339862991E-2</v>
      </c>
      <c r="M65" s="19">
        <v>358622.88755576755</v>
      </c>
      <c r="N65" s="21">
        <v>5.7387043860363862E-2</v>
      </c>
      <c r="O65" s="21">
        <v>5.4055289999999978E-2</v>
      </c>
      <c r="P65" s="21">
        <v>8.0343320086186942E-3</v>
      </c>
      <c r="R65" s="20">
        <v>-600.84578965527908</v>
      </c>
      <c r="S65" s="42">
        <v>358022.04176611226</v>
      </c>
      <c r="U65" s="19">
        <v>208597.41194677353</v>
      </c>
      <c r="V65" s="19">
        <v>209256.765625</v>
      </c>
      <c r="X65" s="19">
        <v>334788.89483919705</v>
      </c>
      <c r="Y65" s="19">
        <v>335272.70746777649</v>
      </c>
      <c r="Z65" s="19">
        <v>355764.5569880266</v>
      </c>
      <c r="AA65" s="181">
        <v>203039.0186624667</v>
      </c>
    </row>
    <row r="66" spans="1:27" x14ac:dyDescent="0.2">
      <c r="A66" s="18" t="s">
        <v>135</v>
      </c>
      <c r="B66" s="18" t="s">
        <v>136</v>
      </c>
      <c r="D66" s="19">
        <v>253506</v>
      </c>
      <c r="E66" s="20">
        <v>3861.8108006710536</v>
      </c>
      <c r="F66" s="20">
        <v>257367.81080067105</v>
      </c>
      <c r="G66" s="21">
        <v>3.4996789890810787E-2</v>
      </c>
      <c r="I66" s="21">
        <v>3.8129273398386676E-2</v>
      </c>
      <c r="M66" s="19">
        <v>271747.63815018459</v>
      </c>
      <c r="N66" s="21">
        <v>5.5872672284766001E-2</v>
      </c>
      <c r="O66" s="21">
        <v>5.4055289999999978E-2</v>
      </c>
      <c r="P66" s="21">
        <v>3.1504499187216428E-2</v>
      </c>
      <c r="R66" s="20">
        <v>421.20992559781382</v>
      </c>
      <c r="S66" s="42">
        <v>272168.84807578241</v>
      </c>
      <c r="U66" s="19">
        <v>131379.166015625</v>
      </c>
      <c r="V66" s="19">
        <v>131605.6875</v>
      </c>
      <c r="X66" s="19">
        <v>248665.32274735134</v>
      </c>
      <c r="Y66" s="19">
        <v>248342.4426422799</v>
      </c>
      <c r="Z66" s="19">
        <v>263447.84570916626</v>
      </c>
      <c r="AA66" s="181">
        <v>150352.78532068693</v>
      </c>
    </row>
    <row r="67" spans="1:27" x14ac:dyDescent="0.2">
      <c r="A67" s="18" t="s">
        <v>137</v>
      </c>
      <c r="B67" s="18" t="s">
        <v>138</v>
      </c>
      <c r="D67" s="19">
        <v>353484</v>
      </c>
      <c r="E67" s="20">
        <v>4960.080985651759</v>
      </c>
      <c r="F67" s="20">
        <v>358444.08098565176</v>
      </c>
      <c r="G67" s="21">
        <v>5.726448021764563E-2</v>
      </c>
      <c r="I67" s="21">
        <v>6.3491553605867557E-2</v>
      </c>
      <c r="M67" s="19">
        <v>377569</v>
      </c>
      <c r="N67" s="21">
        <v>5.3355376832443291E-2</v>
      </c>
      <c r="O67" s="21">
        <v>5.0382749086535616E-2</v>
      </c>
      <c r="P67" s="21">
        <v>5.2777603362799352E-2</v>
      </c>
      <c r="R67" s="20">
        <v>357.49535001381264</v>
      </c>
      <c r="S67" s="42">
        <v>377926.49535001384</v>
      </c>
      <c r="U67" s="19">
        <v>165151.58276367188</v>
      </c>
      <c r="V67" s="19">
        <v>165618.96875</v>
      </c>
      <c r="X67" s="19">
        <v>339029.72027572838</v>
      </c>
      <c r="Y67" s="19">
        <v>337998.44646085775</v>
      </c>
      <c r="Z67" s="19">
        <v>358640.79820273811</v>
      </c>
      <c r="AA67" s="181">
        <v>204680.52336607105</v>
      </c>
    </row>
    <row r="68" spans="1:27" x14ac:dyDescent="0.2">
      <c r="A68" s="18" t="s">
        <v>139</v>
      </c>
      <c r="B68" s="18" t="s">
        <v>140</v>
      </c>
      <c r="D68" s="19">
        <v>1034481</v>
      </c>
      <c r="E68" s="20">
        <v>27958.365168836433</v>
      </c>
      <c r="F68" s="20">
        <v>1062439.3651688364</v>
      </c>
      <c r="G68" s="21">
        <v>1.3705107266718919E-2</v>
      </c>
      <c r="I68" s="21">
        <v>2.1518151861445345E-2</v>
      </c>
      <c r="M68" s="19">
        <v>1128066</v>
      </c>
      <c r="N68" s="21">
        <v>6.1769769628909232E-2</v>
      </c>
      <c r="O68" s="21">
        <v>5.4306684010378081E-2</v>
      </c>
      <c r="P68" s="21">
        <v>1.4612537134830905E-2</v>
      </c>
      <c r="R68" s="20">
        <v>-1685.9951809374738</v>
      </c>
      <c r="S68" s="42">
        <v>1126380.0048190625</v>
      </c>
      <c r="U68" s="19">
        <v>532851.00036621094</v>
      </c>
      <c r="V68" s="19">
        <v>536622.875</v>
      </c>
      <c r="X68" s="19">
        <v>1048075.3796668946</v>
      </c>
      <c r="Y68" s="19">
        <v>1047421.4455973884</v>
      </c>
      <c r="Z68" s="19">
        <v>1111819.4963227548</v>
      </c>
      <c r="AA68" s="181">
        <v>634528.46841841971</v>
      </c>
    </row>
    <row r="69" spans="1:27" x14ac:dyDescent="0.2">
      <c r="A69" s="18" t="s">
        <v>141</v>
      </c>
      <c r="B69" s="18" t="s">
        <v>142</v>
      </c>
      <c r="D69" s="19">
        <v>295788</v>
      </c>
      <c r="E69" s="20">
        <v>5660.5126459412277</v>
      </c>
      <c r="F69" s="20">
        <v>301448.51264594123</v>
      </c>
      <c r="G69" s="21">
        <v>-1.8691235596091316E-2</v>
      </c>
      <c r="I69" s="21">
        <v>-1.6454718124389256E-2</v>
      </c>
      <c r="M69" s="19">
        <v>318719</v>
      </c>
      <c r="N69" s="21">
        <v>5.729166550688336E-2</v>
      </c>
      <c r="O69" s="21">
        <v>5.5103167816267673E-2</v>
      </c>
      <c r="P69" s="21">
        <v>-2.1729804520015827E-2</v>
      </c>
      <c r="R69" s="20">
        <v>382.52764625963027</v>
      </c>
      <c r="S69" s="42">
        <v>319101.52764625964</v>
      </c>
      <c r="U69" s="19">
        <v>185925.41552734375</v>
      </c>
      <c r="V69" s="19">
        <v>186311.0625</v>
      </c>
      <c r="X69" s="19">
        <v>307190.27851448435</v>
      </c>
      <c r="Y69" s="19">
        <v>307127.47393409722</v>
      </c>
      <c r="Z69" s="19">
        <v>325798.53855572268</v>
      </c>
      <c r="AA69" s="181">
        <v>185937.05935761909</v>
      </c>
    </row>
    <row r="70" spans="1:27" x14ac:dyDescent="0.2">
      <c r="A70" s="18" t="s">
        <v>143</v>
      </c>
      <c r="B70" s="18" t="s">
        <v>144</v>
      </c>
      <c r="D70" s="19">
        <v>321240</v>
      </c>
      <c r="E70" s="20">
        <v>-3983.2335168839199</v>
      </c>
      <c r="F70" s="20">
        <v>317256.76648311608</v>
      </c>
      <c r="G70" s="21">
        <v>3.7527143211662173E-2</v>
      </c>
      <c r="I70" s="21">
        <v>4.1795059247031752E-2</v>
      </c>
      <c r="M70" s="19">
        <v>334598.43010742485</v>
      </c>
      <c r="N70" s="21">
        <v>5.4661288446409495E-2</v>
      </c>
      <c r="O70" s="21">
        <v>5.4055289999999978E-2</v>
      </c>
      <c r="P70" s="21">
        <v>3.4664423964483104E-2</v>
      </c>
      <c r="R70" s="20">
        <v>-486.89423402400541</v>
      </c>
      <c r="S70" s="42">
        <v>334111.53587340086</v>
      </c>
      <c r="U70" s="19">
        <v>155093.08374023438</v>
      </c>
      <c r="V70" s="19">
        <v>155182.25</v>
      </c>
      <c r="X70" s="19">
        <v>305781.65454163321</v>
      </c>
      <c r="Y70" s="19">
        <v>304704.04060797335</v>
      </c>
      <c r="Z70" s="19">
        <v>323388.35892835393</v>
      </c>
      <c r="AA70" s="181">
        <v>184561.5414856752</v>
      </c>
    </row>
    <row r="71" spans="1:27" x14ac:dyDescent="0.2">
      <c r="A71" s="18" t="s">
        <v>145</v>
      </c>
      <c r="B71" s="18" t="s">
        <v>146</v>
      </c>
      <c r="D71" s="19">
        <v>235044</v>
      </c>
      <c r="E71" s="20">
        <v>1767.7319607441896</v>
      </c>
      <c r="F71" s="20">
        <v>236811.73196074419</v>
      </c>
      <c r="G71" s="21">
        <v>8.9700885851311529E-3</v>
      </c>
      <c r="I71" s="21">
        <v>1.2445719802453459E-2</v>
      </c>
      <c r="M71" s="19">
        <v>250072.09455791535</v>
      </c>
      <c r="N71" s="21">
        <v>5.5995378638459048E-2</v>
      </c>
      <c r="O71" s="21">
        <v>5.4055289999999978E-2</v>
      </c>
      <c r="P71" s="21">
        <v>5.7702004687885111E-3</v>
      </c>
      <c r="R71" s="20">
        <v>-370.17965844000423</v>
      </c>
      <c r="S71" s="42">
        <v>249701.91489947535</v>
      </c>
      <c r="U71" s="19">
        <v>125038.33166503906</v>
      </c>
      <c r="V71" s="19">
        <v>125268.4765625</v>
      </c>
      <c r="X71" s="19">
        <v>234706.39480782126</v>
      </c>
      <c r="Y71" s="19">
        <v>234331.18610926712</v>
      </c>
      <c r="Z71" s="19">
        <v>248637.40687619994</v>
      </c>
      <c r="AA71" s="181">
        <v>141900.29361644114</v>
      </c>
    </row>
    <row r="72" spans="1:27" x14ac:dyDescent="0.2">
      <c r="A72" s="18" t="s">
        <v>147</v>
      </c>
      <c r="B72" s="18" t="s">
        <v>148</v>
      </c>
      <c r="D72" s="19">
        <v>380870</v>
      </c>
      <c r="E72" s="20">
        <v>3548.7880485325586</v>
      </c>
      <c r="F72" s="20">
        <v>384418.78804853256</v>
      </c>
      <c r="G72" s="21">
        <v>1.3373811437209504E-2</v>
      </c>
      <c r="I72" s="21">
        <v>1.7625756224501687E-2</v>
      </c>
      <c r="M72" s="19">
        <v>406357.17879009299</v>
      </c>
      <c r="N72" s="21">
        <v>5.7068986801942501E-2</v>
      </c>
      <c r="O72" s="21">
        <v>5.4055289999999978E-2</v>
      </c>
      <c r="P72" s="21">
        <v>1.1273565390464979E-2</v>
      </c>
      <c r="R72" s="20">
        <v>-672.70933378764232</v>
      </c>
      <c r="S72" s="42">
        <v>405684.46945630538</v>
      </c>
      <c r="U72" s="19">
        <v>197589.50048828125</v>
      </c>
      <c r="V72" s="19">
        <v>198154.4375</v>
      </c>
      <c r="X72" s="19">
        <v>379345.49295618129</v>
      </c>
      <c r="Y72" s="19">
        <v>378840.54595317494</v>
      </c>
      <c r="Z72" s="19">
        <v>401827.15409276378</v>
      </c>
      <c r="AA72" s="181">
        <v>229327.48481089526</v>
      </c>
    </row>
    <row r="73" spans="1:27" x14ac:dyDescent="0.2">
      <c r="A73" s="18" t="s">
        <v>149</v>
      </c>
      <c r="B73" s="18" t="s">
        <v>150</v>
      </c>
      <c r="D73" s="19">
        <v>171591</v>
      </c>
      <c r="E73" s="20">
        <v>-961.64437415794237</v>
      </c>
      <c r="F73" s="20">
        <v>170629.35562584206</v>
      </c>
      <c r="G73" s="21">
        <v>-2.4516102801696138E-2</v>
      </c>
      <c r="I73" s="21">
        <v>-2.0139174053863007E-2</v>
      </c>
      <c r="M73" s="19">
        <v>180313.56906906635</v>
      </c>
      <c r="N73" s="21">
        <v>5.6755846071762317E-2</v>
      </c>
      <c r="O73" s="21">
        <v>5.4055289999999978E-2</v>
      </c>
      <c r="P73" s="21">
        <v>-2.6102945770371311E-2</v>
      </c>
      <c r="R73" s="20">
        <v>185.77189719126955</v>
      </c>
      <c r="S73" s="42">
        <v>180499.34096625762</v>
      </c>
      <c r="U73" s="19">
        <v>107018.25</v>
      </c>
      <c r="V73" s="19">
        <v>107292.4375</v>
      </c>
      <c r="X73" s="19">
        <v>174917.65483357356</v>
      </c>
      <c r="Y73" s="19">
        <v>174582.46544510926</v>
      </c>
      <c r="Z73" s="19">
        <v>185146.4364595474</v>
      </c>
      <c r="AA73" s="181">
        <v>105665.24975354536</v>
      </c>
    </row>
    <row r="74" spans="1:27" x14ac:dyDescent="0.2">
      <c r="A74" s="18" t="s">
        <v>151</v>
      </c>
      <c r="B74" s="18" t="s">
        <v>152</v>
      </c>
      <c r="D74" s="19">
        <v>362082</v>
      </c>
      <c r="E74" s="20">
        <v>3449.224750049354</v>
      </c>
      <c r="F74" s="20">
        <v>365531.22475004935</v>
      </c>
      <c r="G74" s="21">
        <v>-2.0118585489742324E-3</v>
      </c>
      <c r="I74" s="21">
        <v>1.0982903979490644E-3</v>
      </c>
      <c r="M74" s="19">
        <v>387184.09286138054</v>
      </c>
      <c r="N74" s="21">
        <v>5.9236712612273923E-2</v>
      </c>
      <c r="O74" s="21">
        <v>5.4055289999999978E-2</v>
      </c>
      <c r="P74" s="21">
        <v>-5.2642807662168778E-3</v>
      </c>
      <c r="R74" s="20">
        <v>642.93337842035703</v>
      </c>
      <c r="S74" s="42">
        <v>387827.02623980091</v>
      </c>
      <c r="U74" s="19">
        <v>218209.00561523438</v>
      </c>
      <c r="V74" s="19">
        <v>219281.65625</v>
      </c>
      <c r="X74" s="19">
        <v>366268.10436703678</v>
      </c>
      <c r="Y74" s="19">
        <v>366925.0773507416</v>
      </c>
      <c r="Z74" s="19">
        <v>389233.12531655899</v>
      </c>
      <c r="AA74" s="181">
        <v>222139.92440472037</v>
      </c>
    </row>
    <row r="75" spans="1:27" x14ac:dyDescent="0.2">
      <c r="A75" s="18" t="s">
        <v>153</v>
      </c>
      <c r="B75" s="18" t="s">
        <v>154</v>
      </c>
      <c r="D75" s="19">
        <v>441916</v>
      </c>
      <c r="E75" s="20">
        <v>8694.0642603153829</v>
      </c>
      <c r="F75" s="20">
        <v>450610.06426031538</v>
      </c>
      <c r="G75" s="21">
        <v>1.7099246275874558E-2</v>
      </c>
      <c r="I75" s="21">
        <v>1.9716870973914613E-2</v>
      </c>
      <c r="M75" s="19">
        <v>476532.67600703612</v>
      </c>
      <c r="N75" s="21">
        <v>5.7527813519374416E-2</v>
      </c>
      <c r="O75" s="21">
        <v>5.4055289999999978E-2</v>
      </c>
      <c r="P75" s="21">
        <v>1.31052295546632E-2</v>
      </c>
      <c r="R75" s="20">
        <v>727.15057490253753</v>
      </c>
      <c r="S75" s="42">
        <v>477259.82658193866</v>
      </c>
      <c r="U75" s="19">
        <v>263907.41619873047</v>
      </c>
      <c r="V75" s="19">
        <v>264776.84375</v>
      </c>
      <c r="X75" s="19">
        <v>443034.5080976428</v>
      </c>
      <c r="Y75" s="19">
        <v>443353.0381200962</v>
      </c>
      <c r="Z75" s="19">
        <v>470368.39027719607</v>
      </c>
      <c r="AA75" s="181">
        <v>268444.77476979309</v>
      </c>
    </row>
    <row r="76" spans="1:27" x14ac:dyDescent="0.2">
      <c r="A76" s="18" t="s">
        <v>155</v>
      </c>
      <c r="B76" s="18" t="s">
        <v>156</v>
      </c>
      <c r="D76" s="19">
        <v>647256</v>
      </c>
      <c r="E76" s="20">
        <v>12453.305021827226</v>
      </c>
      <c r="F76" s="20">
        <v>659709.30502182723</v>
      </c>
      <c r="G76" s="21">
        <v>1.0287603290465963E-2</v>
      </c>
      <c r="I76" s="21">
        <v>1.4504176834534199E-2</v>
      </c>
      <c r="M76" s="19">
        <v>696092.29421984474</v>
      </c>
      <c r="N76" s="21">
        <v>5.5150031871710192E-2</v>
      </c>
      <c r="O76" s="21">
        <v>5.4055289999999978E-2</v>
      </c>
      <c r="P76" s="21">
        <v>8.0126678334739854E-3</v>
      </c>
      <c r="R76" s="20">
        <v>-1054.7400236792846</v>
      </c>
      <c r="S76" s="42">
        <v>695037.55419616541</v>
      </c>
      <c r="U76" s="19">
        <v>336408.41870117188</v>
      </c>
      <c r="V76" s="19">
        <v>336757.8125</v>
      </c>
      <c r="X76" s="19">
        <v>652991.58662660082</v>
      </c>
      <c r="Y76" s="19">
        <v>650952.94254611304</v>
      </c>
      <c r="Z76" s="19">
        <v>690559.07374255417</v>
      </c>
      <c r="AA76" s="181">
        <v>394110.18862643198</v>
      </c>
    </row>
    <row r="77" spans="1:27" ht="25.5" customHeight="1" x14ac:dyDescent="0.2">
      <c r="A77" s="22" t="s">
        <v>157</v>
      </c>
      <c r="B77" s="22" t="s">
        <v>158</v>
      </c>
      <c r="C77" s="54"/>
      <c r="D77" s="24">
        <v>4842320</v>
      </c>
      <c r="E77" s="25">
        <v>61506.530769431964</v>
      </c>
      <c r="F77" s="25">
        <v>4903826.530769432</v>
      </c>
      <c r="G77" s="26">
        <v>1.4278069412580585E-2</v>
      </c>
      <c r="H77" s="23"/>
      <c r="I77" s="26">
        <v>1.8779165221088245E-2</v>
      </c>
      <c r="M77" s="24">
        <v>5185874.861318714</v>
      </c>
      <c r="N77" s="26">
        <v>5.7515968148454721E-2</v>
      </c>
      <c r="O77" s="26">
        <v>5.3921276003107366E-2</v>
      </c>
      <c r="P77" s="26">
        <v>1.1950846349404021E-2</v>
      </c>
      <c r="Q77" s="23"/>
      <c r="R77" s="25">
        <v>-2154.275448138269</v>
      </c>
      <c r="S77" s="41">
        <v>5183720.5858705752</v>
      </c>
      <c r="T77" s="23"/>
      <c r="U77" s="24">
        <v>2627168.5830283165</v>
      </c>
      <c r="V77" s="24">
        <v>2636129.2734375</v>
      </c>
      <c r="W77" s="23"/>
      <c r="X77" s="24">
        <v>4834794.9922741447</v>
      </c>
      <c r="Y77" s="24">
        <v>4829851.8122348757</v>
      </c>
      <c r="Z77" s="24">
        <v>5124631.1814715825</v>
      </c>
      <c r="AA77" s="182">
        <f>SUM(AA65:AA76)</f>
        <v>2924687.3125927658</v>
      </c>
    </row>
    <row r="78" spans="1:27" ht="25.5" customHeight="1" x14ac:dyDescent="0.2">
      <c r="A78" s="22" t="s">
        <v>159</v>
      </c>
      <c r="B78" s="22" t="s">
        <v>160</v>
      </c>
      <c r="C78" s="54"/>
      <c r="D78" s="24">
        <v>13056700</v>
      </c>
      <c r="E78" s="25">
        <v>496912.82461253367</v>
      </c>
      <c r="F78" s="25">
        <v>13553612.824612534</v>
      </c>
      <c r="G78" s="26">
        <v>4.7779234023197503E-3</v>
      </c>
      <c r="H78" s="23"/>
      <c r="I78" s="26">
        <v>9.9425005576467829E-3</v>
      </c>
      <c r="M78" s="24">
        <v>14365707.808679573</v>
      </c>
      <c r="N78" s="26">
        <v>5.9917233476842746E-2</v>
      </c>
      <c r="O78" s="26">
        <v>5.5655622967671237E-2</v>
      </c>
      <c r="P78" s="26">
        <v>4.6867114443818192E-3</v>
      </c>
      <c r="Q78" s="23"/>
      <c r="R78" s="25">
        <v>-11614.751497738365</v>
      </c>
      <c r="S78" s="41">
        <v>14354093.057181841</v>
      </c>
      <c r="T78" s="23"/>
      <c r="U78" s="24">
        <v>7434400.9267306328</v>
      </c>
      <c r="V78" s="24">
        <v>7464413.1015625</v>
      </c>
      <c r="W78" s="23"/>
      <c r="X78" s="24">
        <v>13489162.638763091</v>
      </c>
      <c r="Y78" s="24">
        <v>13474359.022823764</v>
      </c>
      <c r="Z78" s="24">
        <v>14298693.95607592</v>
      </c>
      <c r="AA78" s="182">
        <f>AA77+AA64+AA53</f>
        <v>8160432.8817226905</v>
      </c>
    </row>
    <row r="79" spans="1:27" x14ac:dyDescent="0.2">
      <c r="A79" s="18" t="s">
        <v>161</v>
      </c>
      <c r="B79" s="18" t="s">
        <v>162</v>
      </c>
      <c r="D79" s="19">
        <v>219626</v>
      </c>
      <c r="E79" s="20">
        <v>4706.9364790760155</v>
      </c>
      <c r="F79" s="20">
        <v>224332.93647907602</v>
      </c>
      <c r="G79" s="21">
        <v>-5.1167365935422815E-3</v>
      </c>
      <c r="I79" s="21">
        <v>-4.5702099239041116E-3</v>
      </c>
      <c r="M79" s="19">
        <v>236806.75950261072</v>
      </c>
      <c r="N79" s="21">
        <v>5.5604064295294187E-2</v>
      </c>
      <c r="O79" s="21">
        <v>5.4055289999999978E-2</v>
      </c>
      <c r="P79" s="21">
        <v>-1.1035787695622967E-2</v>
      </c>
      <c r="R79" s="20">
        <v>-91.725470982005447</v>
      </c>
      <c r="S79" s="42">
        <v>236715.03403162872</v>
      </c>
      <c r="U79" s="19">
        <v>133195.41455078125</v>
      </c>
      <c r="V79" s="19">
        <v>133391.125</v>
      </c>
      <c r="X79" s="19">
        <v>225486.69248989588</v>
      </c>
      <c r="Y79" s="19">
        <v>225694.0287766899</v>
      </c>
      <c r="Z79" s="19">
        <v>239449.27081924363</v>
      </c>
      <c r="AA79" s="181">
        <v>136656.5162594842</v>
      </c>
    </row>
    <row r="80" spans="1:27" x14ac:dyDescent="0.2">
      <c r="A80" s="18" t="s">
        <v>163</v>
      </c>
      <c r="B80" s="18" t="s">
        <v>164</v>
      </c>
      <c r="D80" s="19">
        <v>211317</v>
      </c>
      <c r="E80" s="20">
        <v>195.32705324876588</v>
      </c>
      <c r="F80" s="20">
        <v>211512.32705324877</v>
      </c>
      <c r="G80" s="21">
        <v>-4.4957412839530586E-2</v>
      </c>
      <c r="I80" s="21">
        <v>-4.3370080248491871E-2</v>
      </c>
      <c r="M80" s="19">
        <v>224953.99896654527</v>
      </c>
      <c r="N80" s="21">
        <v>6.3550300356312261E-2</v>
      </c>
      <c r="O80" s="21">
        <v>5.9419412423158624E-2</v>
      </c>
      <c r="P80" s="21">
        <v>-4.4641741162691928E-2</v>
      </c>
      <c r="R80" s="20">
        <v>-428.42451674095798</v>
      </c>
      <c r="S80" s="42">
        <v>224525.57444980432</v>
      </c>
      <c r="U80" s="19">
        <v>142069.916015625</v>
      </c>
      <c r="V80" s="19">
        <v>142623.875</v>
      </c>
      <c r="X80" s="19">
        <v>221469.00033234828</v>
      </c>
      <c r="Y80" s="19">
        <v>221963.63660273314</v>
      </c>
      <c r="Z80" s="19">
        <v>235465.59302299769</v>
      </c>
      <c r="AA80" s="181">
        <v>134382.98446850129</v>
      </c>
    </row>
    <row r="81" spans="1:27" x14ac:dyDescent="0.2">
      <c r="A81" s="18" t="s">
        <v>165</v>
      </c>
      <c r="B81" s="18" t="s">
        <v>166</v>
      </c>
      <c r="D81" s="19">
        <v>377292</v>
      </c>
      <c r="E81" s="20">
        <v>10038.303812633269</v>
      </c>
      <c r="F81" s="20">
        <v>387330.30381263327</v>
      </c>
      <c r="G81" s="21">
        <v>3.6204672171393337E-2</v>
      </c>
      <c r="I81" s="21">
        <v>3.9382123204857233E-2</v>
      </c>
      <c r="M81" s="19">
        <v>409639.59483418608</v>
      </c>
      <c r="N81" s="21">
        <v>5.7597587387184346E-2</v>
      </c>
      <c r="O81" s="21">
        <v>5.4055289999999978E-2</v>
      </c>
      <c r="P81" s="21">
        <v>3.2042233344571791E-2</v>
      </c>
      <c r="R81" s="20">
        <v>-631.52801562479863</v>
      </c>
      <c r="S81" s="42">
        <v>409008.06681856129</v>
      </c>
      <c r="U81" s="19">
        <v>218066.25219726563</v>
      </c>
      <c r="V81" s="19">
        <v>218799.09375</v>
      </c>
      <c r="X81" s="19">
        <v>373797.10226645932</v>
      </c>
      <c r="Y81" s="19">
        <v>373906.73916010174</v>
      </c>
      <c r="Z81" s="19">
        <v>396921.34837026405</v>
      </c>
      <c r="AA81" s="181">
        <v>226527.68376247719</v>
      </c>
    </row>
    <row r="82" spans="1:27" x14ac:dyDescent="0.2">
      <c r="A82" s="18" t="s">
        <v>167</v>
      </c>
      <c r="B82" s="18" t="s">
        <v>168</v>
      </c>
      <c r="D82" s="19">
        <v>340312</v>
      </c>
      <c r="E82" s="20">
        <v>101.64841262000846</v>
      </c>
      <c r="F82" s="20">
        <v>340413.64841262001</v>
      </c>
      <c r="G82" s="21">
        <v>-3.382365186830405E-2</v>
      </c>
      <c r="I82" s="21">
        <v>-3.4817378252781195E-2</v>
      </c>
      <c r="M82" s="19">
        <v>361816</v>
      </c>
      <c r="N82" s="21">
        <v>6.2871602496495482E-2</v>
      </c>
      <c r="O82" s="21">
        <v>6.174194754177198E-2</v>
      </c>
      <c r="P82" s="21">
        <v>-3.407148126452042E-2</v>
      </c>
      <c r="R82" s="20">
        <v>-579.60827008907802</v>
      </c>
      <c r="S82" s="42">
        <v>361236.39172991092</v>
      </c>
      <c r="U82" s="19">
        <v>217891.49946594238</v>
      </c>
      <c r="V82" s="19">
        <v>218123.328125</v>
      </c>
      <c r="X82" s="19">
        <v>352330.76142971311</v>
      </c>
      <c r="Y82" s="19">
        <v>353068.76493598026</v>
      </c>
      <c r="Z82" s="19">
        <v>374578.44238170137</v>
      </c>
      <c r="AA82" s="181">
        <v>213776.32442417697</v>
      </c>
    </row>
    <row r="83" spans="1:27" x14ac:dyDescent="0.2">
      <c r="A83" s="18" t="s">
        <v>169</v>
      </c>
      <c r="B83" s="18" t="s">
        <v>170</v>
      </c>
      <c r="D83" s="19">
        <v>234559</v>
      </c>
      <c r="E83" s="20">
        <v>6435.1226703316788</v>
      </c>
      <c r="F83" s="20">
        <v>240994.12267033168</v>
      </c>
      <c r="G83" s="21">
        <v>-1.1557864804063622E-2</v>
      </c>
      <c r="I83" s="21">
        <v>-9.8210089772939879E-3</v>
      </c>
      <c r="M83" s="19">
        <v>255478</v>
      </c>
      <c r="N83" s="21">
        <v>6.0100541744254832E-2</v>
      </c>
      <c r="O83" s="21">
        <v>5.6788444955991668E-2</v>
      </c>
      <c r="P83" s="21">
        <v>-1.4086404633200433E-2</v>
      </c>
      <c r="R83" s="20">
        <v>346.83312946445824</v>
      </c>
      <c r="S83" s="42">
        <v>255824.83312946444</v>
      </c>
      <c r="U83" s="19">
        <v>149033.412109375</v>
      </c>
      <c r="V83" s="19">
        <v>149500.5</v>
      </c>
      <c r="X83" s="19">
        <v>243812.06960846527</v>
      </c>
      <c r="Y83" s="19">
        <v>244147.19784878136</v>
      </c>
      <c r="Z83" s="19">
        <v>259128.18445814401</v>
      </c>
      <c r="AA83" s="181">
        <v>147887.50381882174</v>
      </c>
    </row>
    <row r="84" spans="1:27" x14ac:dyDescent="0.2">
      <c r="A84" s="18" t="s">
        <v>171</v>
      </c>
      <c r="B84" s="18" t="s">
        <v>172</v>
      </c>
      <c r="D84" s="19">
        <v>521505</v>
      </c>
      <c r="E84" s="20">
        <v>9800.2171529729385</v>
      </c>
      <c r="F84" s="20">
        <v>531305.21715297294</v>
      </c>
      <c r="G84" s="21">
        <v>-1.0468591453609566E-3</v>
      </c>
      <c r="I84" s="21">
        <v>4.5813391437234952E-3</v>
      </c>
      <c r="M84" s="19">
        <v>562085.32519023609</v>
      </c>
      <c r="N84" s="21">
        <v>5.7933005443085994E-2</v>
      </c>
      <c r="O84" s="21">
        <v>5.4055289999999978E-2</v>
      </c>
      <c r="P84" s="21">
        <v>-2.5015010566906692E-3</v>
      </c>
      <c r="R84" s="20">
        <v>-798.15316852645492</v>
      </c>
      <c r="S84" s="42">
        <v>561287.17202170962</v>
      </c>
      <c r="U84" s="19">
        <v>291168.83239746094</v>
      </c>
      <c r="V84" s="19">
        <v>292240</v>
      </c>
      <c r="X84" s="19">
        <v>531862.00175357866</v>
      </c>
      <c r="Y84" s="19">
        <v>530827.90876064368</v>
      </c>
      <c r="Z84" s="19">
        <v>563494.90829878533</v>
      </c>
      <c r="AA84" s="181">
        <v>321593.17434797925</v>
      </c>
    </row>
    <row r="85" spans="1:27" ht="25.5" customHeight="1" x14ac:dyDescent="0.2">
      <c r="A85" s="22" t="s">
        <v>173</v>
      </c>
      <c r="B85" s="22" t="s">
        <v>174</v>
      </c>
      <c r="C85" s="54"/>
      <c r="D85" s="24">
        <v>1904611</v>
      </c>
      <c r="E85" s="25">
        <v>31277.555580882821</v>
      </c>
      <c r="F85" s="25">
        <v>1935888.5555808828</v>
      </c>
      <c r="G85" s="26">
        <v>-6.6037315854279299E-3</v>
      </c>
      <c r="H85" s="23"/>
      <c r="I85" s="26">
        <v>-4.2322042017651773E-3</v>
      </c>
      <c r="M85" s="24">
        <v>2050779.6784935782</v>
      </c>
      <c r="N85" s="26">
        <v>5.9348004605678906E-2</v>
      </c>
      <c r="O85" s="26">
        <v>5.6363942899348096E-2</v>
      </c>
      <c r="P85" s="26">
        <v>-8.8244252097056108E-3</v>
      </c>
      <c r="Q85" s="23"/>
      <c r="R85" s="25">
        <v>-2182.6063124988368</v>
      </c>
      <c r="S85" s="41">
        <v>2048597.0721810793</v>
      </c>
      <c r="T85" s="23"/>
      <c r="U85" s="24">
        <v>1151425.3267364502</v>
      </c>
      <c r="V85" s="24">
        <v>1154677.921875</v>
      </c>
      <c r="W85" s="23"/>
      <c r="X85" s="24">
        <v>1948757.6278804606</v>
      </c>
      <c r="Y85" s="24">
        <v>1949608.2760849302</v>
      </c>
      <c r="Z85" s="24">
        <v>2069037.7473511361</v>
      </c>
      <c r="AA85" s="182">
        <f>SUM(AA79:AA84)</f>
        <v>1180824.1870814408</v>
      </c>
    </row>
    <row r="86" spans="1:27" x14ac:dyDescent="0.2">
      <c r="A86" s="18" t="s">
        <v>175</v>
      </c>
      <c r="B86" s="18" t="s">
        <v>176</v>
      </c>
      <c r="D86" s="19">
        <v>517316</v>
      </c>
      <c r="E86" s="20">
        <v>-5172.7934875866631</v>
      </c>
      <c r="F86" s="20">
        <v>512143.20651241334</v>
      </c>
      <c r="G86" s="21">
        <v>-1.7948585459026223E-2</v>
      </c>
      <c r="I86" s="21">
        <v>-1.8447961327078488E-2</v>
      </c>
      <c r="M86" s="19">
        <v>541955.72022518923</v>
      </c>
      <c r="N86" s="21">
        <v>5.8211284136311825E-2</v>
      </c>
      <c r="O86" s="21">
        <v>5.4055289999999978E-2</v>
      </c>
      <c r="P86" s="21">
        <v>-2.4745228654156404E-2</v>
      </c>
      <c r="R86" s="20">
        <v>-901.25348660680413</v>
      </c>
      <c r="S86" s="42">
        <v>541054.46673858247</v>
      </c>
      <c r="U86" s="19">
        <v>310001.58166503906</v>
      </c>
      <c r="V86" s="19">
        <v>311223.875</v>
      </c>
      <c r="X86" s="19">
        <v>521503.45585704094</v>
      </c>
      <c r="Y86" s="19">
        <v>523826.038805491</v>
      </c>
      <c r="Z86" s="19">
        <v>555706.8123617532</v>
      </c>
      <c r="AA86" s="181">
        <v>317148.41636058548</v>
      </c>
    </row>
    <row r="87" spans="1:27" x14ac:dyDescent="0.2">
      <c r="A87" s="18" t="s">
        <v>177</v>
      </c>
      <c r="B87" s="18" t="s">
        <v>178</v>
      </c>
      <c r="D87" s="19">
        <v>283511</v>
      </c>
      <c r="E87" s="20">
        <v>5047.1011326860171</v>
      </c>
      <c r="F87" s="20">
        <v>288558.10113268602</v>
      </c>
      <c r="G87" s="21">
        <v>-3.2554448601621822E-2</v>
      </c>
      <c r="I87" s="21">
        <v>-3.143421311074357E-2</v>
      </c>
      <c r="M87" s="19">
        <v>307114</v>
      </c>
      <c r="N87" s="21">
        <v>6.4305589739036773E-2</v>
      </c>
      <c r="O87" s="21">
        <v>5.7881010131842103E-2</v>
      </c>
      <c r="P87" s="21">
        <v>-3.4480284322511712E-2</v>
      </c>
      <c r="R87" s="20">
        <v>-36.106679687332189</v>
      </c>
      <c r="S87" s="42">
        <v>307077.89332031267</v>
      </c>
      <c r="U87" s="19">
        <v>186593.41552734375</v>
      </c>
      <c r="V87" s="19">
        <v>187726.609375</v>
      </c>
      <c r="X87" s="19">
        <v>298268.05313807528</v>
      </c>
      <c r="Y87" s="19">
        <v>299732.38475114072</v>
      </c>
      <c r="Z87" s="19">
        <v>318081.54200611374</v>
      </c>
      <c r="AA87" s="181">
        <v>181532.87862719578</v>
      </c>
    </row>
    <row r="88" spans="1:27" ht="25.5" customHeight="1" x14ac:dyDescent="0.2">
      <c r="A88" s="22" t="s">
        <v>179</v>
      </c>
      <c r="B88" s="22" t="s">
        <v>180</v>
      </c>
      <c r="C88" s="54"/>
      <c r="D88" s="24">
        <v>800827</v>
      </c>
      <c r="E88" s="25">
        <v>-125.69235490064602</v>
      </c>
      <c r="F88" s="25">
        <v>800701.30764509935</v>
      </c>
      <c r="G88" s="26">
        <v>-2.3262825239429574E-2</v>
      </c>
      <c r="H88" s="23"/>
      <c r="I88" s="26">
        <v>-2.3142460800449793E-2</v>
      </c>
      <c r="M88" s="24">
        <v>849069.72022518923</v>
      </c>
      <c r="N88" s="26">
        <v>6.0407560370225655E-2</v>
      </c>
      <c r="O88" s="26">
        <v>5.5401499658747966E-2</v>
      </c>
      <c r="P88" s="26">
        <v>-2.8289040497180951E-2</v>
      </c>
      <c r="Q88" s="23"/>
      <c r="R88" s="25">
        <v>-937.36016629413632</v>
      </c>
      <c r="S88" s="41">
        <v>848132.36005889508</v>
      </c>
      <c r="T88" s="23"/>
      <c r="U88" s="24">
        <v>496594.99719238281</v>
      </c>
      <c r="V88" s="24">
        <v>498950.484375</v>
      </c>
      <c r="W88" s="23"/>
      <c r="X88" s="24">
        <v>819771.50899511622</v>
      </c>
      <c r="Y88" s="24">
        <v>823558.42355663166</v>
      </c>
      <c r="Z88" s="24">
        <v>873788.35436786688</v>
      </c>
      <c r="AA88" s="182">
        <f>SUM(AA86:AA87)</f>
        <v>498681.29498778126</v>
      </c>
    </row>
    <row r="89" spans="1:27" x14ac:dyDescent="0.2">
      <c r="A89" s="18" t="s">
        <v>181</v>
      </c>
      <c r="B89" s="18" t="s">
        <v>182</v>
      </c>
      <c r="D89" s="19">
        <v>1748432</v>
      </c>
      <c r="E89" s="20">
        <v>12276.966460240772</v>
      </c>
      <c r="F89" s="20">
        <v>1760708.9664602408</v>
      </c>
      <c r="G89" s="21">
        <v>2.224891895489578E-2</v>
      </c>
      <c r="I89" s="21">
        <v>2.4535561261733507E-2</v>
      </c>
      <c r="M89" s="19">
        <v>1863165.3572225964</v>
      </c>
      <c r="N89" s="21">
        <v>5.8190418015724443E-2</v>
      </c>
      <c r="O89" s="21">
        <v>5.4055289999999978E-2</v>
      </c>
      <c r="P89" s="21">
        <v>1.7972318379289254E-2</v>
      </c>
      <c r="R89" s="20">
        <v>-1283.8437997814417</v>
      </c>
      <c r="S89" s="42">
        <v>1861881.5134228149</v>
      </c>
      <c r="U89" s="19">
        <v>1049689.4992675781</v>
      </c>
      <c r="V89" s="19">
        <v>1053807.5</v>
      </c>
      <c r="X89" s="19">
        <v>1722387.7020680201</v>
      </c>
      <c r="Y89" s="19">
        <v>1725285.4952211166</v>
      </c>
      <c r="Z89" s="19">
        <v>1830271.1415463011</v>
      </c>
      <c r="AA89" s="181">
        <v>1044557.2757780381</v>
      </c>
    </row>
    <row r="90" spans="1:27" ht="25.5" customHeight="1" x14ac:dyDescent="0.2">
      <c r="A90" s="22" t="s">
        <v>183</v>
      </c>
      <c r="B90" s="22" t="s">
        <v>184</v>
      </c>
      <c r="C90" s="54"/>
      <c r="D90" s="24">
        <v>1748432</v>
      </c>
      <c r="E90" s="25">
        <v>12276.966460240772</v>
      </c>
      <c r="F90" s="25">
        <v>1760708.9664602408</v>
      </c>
      <c r="G90" s="26">
        <v>2.224891895489578E-2</v>
      </c>
      <c r="H90" s="23"/>
      <c r="I90" s="26">
        <v>2.4535561261733507E-2</v>
      </c>
      <c r="M90" s="24">
        <v>1863165.3572225964</v>
      </c>
      <c r="N90" s="26">
        <v>5.8190418015724443E-2</v>
      </c>
      <c r="O90" s="26">
        <v>5.4055289999999978E-2</v>
      </c>
      <c r="P90" s="26">
        <v>1.7972318379289254E-2</v>
      </c>
      <c r="Q90" s="23"/>
      <c r="R90" s="25">
        <v>-1283.8437997814417</v>
      </c>
      <c r="S90" s="41">
        <v>1861881.5134228149</v>
      </c>
      <c r="T90" s="23"/>
      <c r="U90" s="24">
        <v>1049689.4992675781</v>
      </c>
      <c r="V90" s="24">
        <v>1053807.5</v>
      </c>
      <c r="W90" s="23"/>
      <c r="X90" s="24">
        <v>1722387.7020680201</v>
      </c>
      <c r="Y90" s="24">
        <v>1725285.4952211166</v>
      </c>
      <c r="Z90" s="24">
        <v>1830271.1415463011</v>
      </c>
      <c r="AA90" s="182">
        <f>AA89</f>
        <v>1044557.2757780381</v>
      </c>
    </row>
    <row r="91" spans="1:27" x14ac:dyDescent="0.2">
      <c r="A91" s="18" t="s">
        <v>185</v>
      </c>
      <c r="B91" s="18" t="s">
        <v>186</v>
      </c>
      <c r="D91" s="19">
        <v>448711</v>
      </c>
      <c r="E91" s="20">
        <v>-2175.6740226440597</v>
      </c>
      <c r="F91" s="20">
        <v>446535.32597735594</v>
      </c>
      <c r="G91" s="21">
        <v>-3.739763016359221E-2</v>
      </c>
      <c r="I91" s="21">
        <v>-3.4466855280083197E-2</v>
      </c>
      <c r="M91" s="19">
        <v>473858.37893293466</v>
      </c>
      <c r="N91" s="21">
        <v>6.1189006481794594E-2</v>
      </c>
      <c r="O91" s="21">
        <v>5.6819642142057702E-2</v>
      </c>
      <c r="P91" s="21">
        <v>-3.8088171333761855E-2</v>
      </c>
      <c r="R91" s="20">
        <v>-701.88017692667904</v>
      </c>
      <c r="S91" s="42">
        <v>473156.49875600799</v>
      </c>
      <c r="U91" s="19">
        <v>250451.33483886719</v>
      </c>
      <c r="V91" s="19">
        <v>251486.8125</v>
      </c>
      <c r="X91" s="19">
        <v>463883.46836632414</v>
      </c>
      <c r="Y91" s="19">
        <v>464387.47843530006</v>
      </c>
      <c r="Z91" s="19">
        <v>492621.42829657719</v>
      </c>
      <c r="AA91" s="181">
        <v>281144.84540067881</v>
      </c>
    </row>
    <row r="92" spans="1:27" x14ac:dyDescent="0.2">
      <c r="A92" s="18" t="s">
        <v>187</v>
      </c>
      <c r="B92" s="18" t="s">
        <v>188</v>
      </c>
      <c r="D92" s="19">
        <v>381838</v>
      </c>
      <c r="E92" s="20">
        <v>-2636.0189387004357</v>
      </c>
      <c r="F92" s="20">
        <v>379201.98106129956</v>
      </c>
      <c r="G92" s="21">
        <v>-1.5848282636247379E-2</v>
      </c>
      <c r="I92" s="21">
        <v>-1.3294645654008175E-2</v>
      </c>
      <c r="M92" s="19">
        <v>401758</v>
      </c>
      <c r="N92" s="21">
        <v>5.9482861549328581E-2</v>
      </c>
      <c r="O92" s="21">
        <v>5.4239463003032284E-2</v>
      </c>
      <c r="P92" s="21">
        <v>-2.0094884583312878E-2</v>
      </c>
      <c r="R92" s="20">
        <v>-690.40653800280961</v>
      </c>
      <c r="S92" s="42">
        <v>401067.59346199717</v>
      </c>
      <c r="U92" s="19">
        <v>237516.33752441406</v>
      </c>
      <c r="V92" s="19">
        <v>238697.65625</v>
      </c>
      <c r="X92" s="19">
        <v>385308.45841235534</v>
      </c>
      <c r="Y92" s="19">
        <v>386222.68570927175</v>
      </c>
      <c r="Z92" s="19">
        <v>409996.83916249342</v>
      </c>
      <c r="AA92" s="181">
        <v>233990.0202061655</v>
      </c>
    </row>
    <row r="93" spans="1:27" x14ac:dyDescent="0.2">
      <c r="A93" s="18" t="s">
        <v>189</v>
      </c>
      <c r="B93" s="18" t="s">
        <v>190</v>
      </c>
      <c r="D93" s="19">
        <v>261617</v>
      </c>
      <c r="E93" s="20">
        <v>3548.6372773383046</v>
      </c>
      <c r="F93" s="20">
        <v>265165.6372773383</v>
      </c>
      <c r="G93" s="21">
        <v>-2.3959824024580634E-2</v>
      </c>
      <c r="I93" s="21">
        <v>-1.8381900943664764E-2</v>
      </c>
      <c r="M93" s="19">
        <v>281550.54938215588</v>
      </c>
      <c r="N93" s="21">
        <v>6.1791234614915425E-2</v>
      </c>
      <c r="O93" s="21">
        <v>5.4055289999999978E-2</v>
      </c>
      <c r="P93" s="21">
        <v>-2.4571594511278882E-2</v>
      </c>
      <c r="R93" s="20">
        <v>-326.19368315553913</v>
      </c>
      <c r="S93" s="42">
        <v>281224.35569900036</v>
      </c>
      <c r="U93" s="19">
        <v>167158.00299072266</v>
      </c>
      <c r="V93" s="19">
        <v>168384.8125</v>
      </c>
      <c r="X93" s="19">
        <v>271674.92056599137</v>
      </c>
      <c r="Y93" s="19">
        <v>272113.71379703499</v>
      </c>
      <c r="Z93" s="19">
        <v>288642.96733401972</v>
      </c>
      <c r="AA93" s="181">
        <v>164731.93768229755</v>
      </c>
    </row>
    <row r="94" spans="1:27" x14ac:dyDescent="0.2">
      <c r="A94" s="18" t="s">
        <v>191</v>
      </c>
      <c r="B94" s="18" t="s">
        <v>192</v>
      </c>
      <c r="D94" s="19">
        <v>211904</v>
      </c>
      <c r="E94" s="20">
        <v>562.45264072777354</v>
      </c>
      <c r="F94" s="20">
        <v>212466.45264072777</v>
      </c>
      <c r="G94" s="21">
        <v>-4.7660849585543508E-3</v>
      </c>
      <c r="I94" s="21">
        <v>-3.783131699420017E-3</v>
      </c>
      <c r="M94" s="19">
        <v>225538.14282419402</v>
      </c>
      <c r="N94" s="21">
        <v>6.1523548875595635E-2</v>
      </c>
      <c r="O94" s="21">
        <v>5.4055289999999978E-2</v>
      </c>
      <c r="P94" s="21">
        <v>-1.0356079264539408E-2</v>
      </c>
      <c r="R94" s="20">
        <v>-347.95207077067158</v>
      </c>
      <c r="S94" s="42">
        <v>225190.19075342335</v>
      </c>
      <c r="U94" s="19">
        <v>133650.33349609375</v>
      </c>
      <c r="V94" s="19">
        <v>134597.28125</v>
      </c>
      <c r="X94" s="19">
        <v>213483.93521324059</v>
      </c>
      <c r="Y94" s="19">
        <v>214784.39096011617</v>
      </c>
      <c r="Z94" s="19">
        <v>227898.27542878635</v>
      </c>
      <c r="AA94" s="181">
        <v>130064.22727907276</v>
      </c>
    </row>
    <row r="95" spans="1:27" ht="25.5" customHeight="1" x14ac:dyDescent="0.2">
      <c r="A95" s="22" t="s">
        <v>193</v>
      </c>
      <c r="B95" s="22" t="s">
        <v>194</v>
      </c>
      <c r="C95" s="54"/>
      <c r="D95" s="24">
        <v>1304070</v>
      </c>
      <c r="E95" s="25">
        <v>-700.60304327844642</v>
      </c>
      <c r="F95" s="25">
        <v>1303369.3969567216</v>
      </c>
      <c r="G95" s="26">
        <v>-2.3218321603408865E-2</v>
      </c>
      <c r="H95" s="23"/>
      <c r="I95" s="26">
        <v>-2.0100020635239191E-2</v>
      </c>
      <c r="M95" s="24">
        <v>1382705.0711392844</v>
      </c>
      <c r="N95" s="26">
        <v>6.086967698321466E-2</v>
      </c>
      <c r="O95" s="26">
        <v>5.4997259445001223E-2</v>
      </c>
      <c r="P95" s="26">
        <v>-2.5687344389421662E-2</v>
      </c>
      <c r="Q95" s="23"/>
      <c r="R95" s="25">
        <v>-2066.4324688556994</v>
      </c>
      <c r="S95" s="41">
        <v>1380638.6386704289</v>
      </c>
      <c r="T95" s="23"/>
      <c r="U95" s="24">
        <v>788776.00885009766</v>
      </c>
      <c r="V95" s="24">
        <v>793166.5625</v>
      </c>
      <c r="W95" s="23"/>
      <c r="X95" s="24">
        <v>1334350.7825579115</v>
      </c>
      <c r="Y95" s="24">
        <v>1337508.268901723</v>
      </c>
      <c r="Z95" s="24">
        <v>1419159.5102218767</v>
      </c>
      <c r="AA95" s="182">
        <f>SUM(AA91:AA94)</f>
        <v>809931.0305682146</v>
      </c>
    </row>
    <row r="96" spans="1:27" x14ac:dyDescent="0.2">
      <c r="A96" s="18" t="s">
        <v>195</v>
      </c>
      <c r="B96" s="18" t="s">
        <v>196</v>
      </c>
      <c r="D96" s="19">
        <v>339228</v>
      </c>
      <c r="E96" s="20">
        <v>4192.1435543252155</v>
      </c>
      <c r="F96" s="20">
        <v>343420.14355432522</v>
      </c>
      <c r="G96" s="21">
        <v>-8.6421874254534181E-3</v>
      </c>
      <c r="I96" s="21">
        <v>-4.7051757445384368E-3</v>
      </c>
      <c r="M96" s="19">
        <v>364246.13464184699</v>
      </c>
      <c r="N96" s="21">
        <v>6.0642893197752512E-2</v>
      </c>
      <c r="O96" s="21">
        <v>5.4055289999999978E-2</v>
      </c>
      <c r="P96" s="21">
        <v>-1.1199406279895352E-2</v>
      </c>
      <c r="R96" s="20">
        <v>590.33747084352444</v>
      </c>
      <c r="S96" s="42">
        <v>364836.47211269051</v>
      </c>
      <c r="U96" s="19">
        <v>193960.4169921875</v>
      </c>
      <c r="V96" s="19">
        <v>195172.625</v>
      </c>
      <c r="X96" s="19">
        <v>346413.91755663522</v>
      </c>
      <c r="Y96" s="19">
        <v>347200.07787195669</v>
      </c>
      <c r="Z96" s="19">
        <v>368371.67873399612</v>
      </c>
      <c r="AA96" s="181">
        <v>210234.05138054054</v>
      </c>
    </row>
    <row r="97" spans="1:27" x14ac:dyDescent="0.2">
      <c r="A97" s="18" t="s">
        <v>197</v>
      </c>
      <c r="B97" s="18" t="s">
        <v>198</v>
      </c>
      <c r="D97" s="19">
        <v>217721</v>
      </c>
      <c r="E97" s="20">
        <v>4711.6626574856928</v>
      </c>
      <c r="F97" s="20">
        <v>222432.66265748569</v>
      </c>
      <c r="G97" s="21">
        <v>-5.5725209962371736E-3</v>
      </c>
      <c r="I97" s="21">
        <v>-2.7714696418408291E-3</v>
      </c>
      <c r="M97" s="19">
        <v>236145.59160459758</v>
      </c>
      <c r="N97" s="21">
        <v>6.164979901458012E-2</v>
      </c>
      <c r="O97" s="21">
        <v>5.4055289999999978E-2</v>
      </c>
      <c r="P97" s="21">
        <v>-9.0291897104201047E-3</v>
      </c>
      <c r="R97" s="20">
        <v>356.80152392152809</v>
      </c>
      <c r="S97" s="42">
        <v>236502.39312851909</v>
      </c>
      <c r="U97" s="19">
        <v>135028.08618164063</v>
      </c>
      <c r="V97" s="19">
        <v>136000.96875</v>
      </c>
      <c r="X97" s="19">
        <v>223679.11924590333</v>
      </c>
      <c r="Y97" s="19">
        <v>224657.93120628849</v>
      </c>
      <c r="Z97" s="19">
        <v>238297.22243341507</v>
      </c>
      <c r="AA97" s="181">
        <v>135999.0286904845</v>
      </c>
    </row>
    <row r="98" spans="1:27" x14ac:dyDescent="0.2">
      <c r="A98" s="18" t="s">
        <v>199</v>
      </c>
      <c r="B98" s="18" t="s">
        <v>200</v>
      </c>
      <c r="D98" s="19">
        <v>601723</v>
      </c>
      <c r="E98" s="20">
        <v>8515.2904584601056</v>
      </c>
      <c r="F98" s="20">
        <v>610238.29045846011</v>
      </c>
      <c r="G98" s="21">
        <v>-2.7955519996072375E-2</v>
      </c>
      <c r="I98" s="21">
        <v>-2.1537623571154074E-2</v>
      </c>
      <c r="M98" s="19">
        <v>648020</v>
      </c>
      <c r="N98" s="21">
        <v>6.1913043039556248E-2</v>
      </c>
      <c r="O98" s="21">
        <v>5.5872061125826766E-2</v>
      </c>
      <c r="P98" s="21">
        <v>-2.7208472958378138E-2</v>
      </c>
      <c r="R98" s="20">
        <v>1146.8973823801848</v>
      </c>
      <c r="S98" s="42">
        <v>649166.89738238021</v>
      </c>
      <c r="U98" s="19">
        <v>379334.08333206177</v>
      </c>
      <c r="V98" s="19">
        <v>381504.375</v>
      </c>
      <c r="X98" s="19">
        <v>627788.44282516208</v>
      </c>
      <c r="Y98" s="19">
        <v>627238.89417063748</v>
      </c>
      <c r="Z98" s="19">
        <v>666144.78229545045</v>
      </c>
      <c r="AA98" s="181">
        <v>380176.66523465066</v>
      </c>
    </row>
    <row r="99" spans="1:27" x14ac:dyDescent="0.2">
      <c r="A99" s="18" t="s">
        <v>201</v>
      </c>
      <c r="B99" s="18" t="s">
        <v>202</v>
      </c>
      <c r="D99" s="19">
        <v>247017</v>
      </c>
      <c r="E99" s="20">
        <v>3756.9328150340007</v>
      </c>
      <c r="F99" s="20">
        <v>250773.932815034</v>
      </c>
      <c r="G99" s="21">
        <v>-9.9454568895908091E-3</v>
      </c>
      <c r="I99" s="21">
        <v>-5.8603257880467385E-3</v>
      </c>
      <c r="M99" s="19">
        <v>266076.73219900753</v>
      </c>
      <c r="N99" s="21">
        <v>6.102228892849304E-2</v>
      </c>
      <c r="O99" s="21">
        <v>5.4055289999999978E-2</v>
      </c>
      <c r="P99" s="21">
        <v>-1.2493694309957171E-2</v>
      </c>
      <c r="R99" s="20">
        <v>-453.94727784773875</v>
      </c>
      <c r="S99" s="42">
        <v>265622.78492115979</v>
      </c>
      <c r="U99" s="19">
        <v>152471.7529296875</v>
      </c>
      <c r="V99" s="19">
        <v>153479.546875</v>
      </c>
      <c r="X99" s="19">
        <v>253293.04790339022</v>
      </c>
      <c r="Y99" s="19">
        <v>253919.52673192651</v>
      </c>
      <c r="Z99" s="19">
        <v>269443.07156912814</v>
      </c>
      <c r="AA99" s="181">
        <v>153774.33125986677</v>
      </c>
    </row>
    <row r="100" spans="1:27" x14ac:dyDescent="0.2">
      <c r="A100" s="18" t="s">
        <v>203</v>
      </c>
      <c r="B100" s="18" t="s">
        <v>204</v>
      </c>
      <c r="D100" s="19">
        <v>157587</v>
      </c>
      <c r="E100" s="20">
        <v>1154.6987250005477</v>
      </c>
      <c r="F100" s="20">
        <v>158741.69872500055</v>
      </c>
      <c r="G100" s="21">
        <v>2.5287656533475866E-2</v>
      </c>
      <c r="I100" s="21">
        <v>2.9955202097079914E-2</v>
      </c>
      <c r="M100" s="19">
        <v>168211.36626892464</v>
      </c>
      <c r="N100" s="21">
        <v>5.965456852221962E-2</v>
      </c>
      <c r="O100" s="21">
        <v>5.4055289999999978E-2</v>
      </c>
      <c r="P100" s="21">
        <v>2.284493075055094E-2</v>
      </c>
      <c r="R100" s="20">
        <v>-284.21285484727048</v>
      </c>
      <c r="S100" s="42">
        <v>167927.15341407736</v>
      </c>
      <c r="U100" s="19">
        <v>94123.332763671875</v>
      </c>
      <c r="V100" s="19">
        <v>94623.328125</v>
      </c>
      <c r="X100" s="19">
        <v>154826.49938624087</v>
      </c>
      <c r="Y100" s="19">
        <v>154943.58872034322</v>
      </c>
      <c r="Z100" s="19">
        <v>164454.41651208382</v>
      </c>
      <c r="AA100" s="181">
        <v>93856.070503520779</v>
      </c>
    </row>
    <row r="101" spans="1:27" x14ac:dyDescent="0.2">
      <c r="A101" s="18" t="s">
        <v>205</v>
      </c>
      <c r="B101" s="18" t="s">
        <v>206</v>
      </c>
      <c r="D101" s="19">
        <v>185675</v>
      </c>
      <c r="E101" s="20">
        <v>8848.9450991215708</v>
      </c>
      <c r="F101" s="20">
        <v>194523.94509912157</v>
      </c>
      <c r="G101" s="21">
        <v>2.9258105908120502E-2</v>
      </c>
      <c r="I101" s="21">
        <v>3.1867742186240111E-2</v>
      </c>
      <c r="M101" s="19">
        <v>206464.11223677499</v>
      </c>
      <c r="N101" s="21">
        <v>6.1381477388653627E-2</v>
      </c>
      <c r="O101" s="21">
        <v>5.4055289999999978E-2</v>
      </c>
      <c r="P101" s="21">
        <v>2.4742752014808911E-2</v>
      </c>
      <c r="R101" s="20">
        <v>281.28474869126308</v>
      </c>
      <c r="S101" s="42">
        <v>206745.39698546624</v>
      </c>
      <c r="U101" s="19">
        <v>127118.41943359375</v>
      </c>
      <c r="V101" s="19">
        <v>128001.953125</v>
      </c>
      <c r="X101" s="19">
        <v>188994.32900505743</v>
      </c>
      <c r="Y101" s="19">
        <v>189826.63316230528</v>
      </c>
      <c r="Z101" s="19">
        <v>201478.96809304907</v>
      </c>
      <c r="AA101" s="181">
        <v>114986.41772827275</v>
      </c>
    </row>
    <row r="102" spans="1:27" ht="25.5" customHeight="1" x14ac:dyDescent="0.2">
      <c r="A102" s="22" t="s">
        <v>207</v>
      </c>
      <c r="B102" s="22" t="s">
        <v>208</v>
      </c>
      <c r="C102" s="54"/>
      <c r="D102" s="24">
        <v>1748951</v>
      </c>
      <c r="E102" s="25">
        <v>31179.673309426988</v>
      </c>
      <c r="F102" s="25">
        <v>1780130.673309427</v>
      </c>
      <c r="G102" s="26">
        <v>-8.2811816553829409E-3</v>
      </c>
      <c r="H102" s="23"/>
      <c r="I102" s="26">
        <v>-3.6469944679581312E-3</v>
      </c>
      <c r="M102" s="24">
        <v>1889163.9369511518</v>
      </c>
      <c r="N102" s="26">
        <v>6.1250146001373018E-2</v>
      </c>
      <c r="O102" s="26">
        <v>5.4674048414400156E-2</v>
      </c>
      <c r="P102" s="26">
        <v>-9.9708107125995316E-3</v>
      </c>
      <c r="Q102" s="23"/>
      <c r="R102" s="25">
        <v>1637.1609931414912</v>
      </c>
      <c r="S102" s="41">
        <v>1890801.0979442932</v>
      </c>
      <c r="T102" s="23"/>
      <c r="U102" s="24">
        <v>1082036.091632843</v>
      </c>
      <c r="V102" s="24">
        <v>1088782.796875</v>
      </c>
      <c r="W102" s="23"/>
      <c r="X102" s="24">
        <v>1794995.3559223891</v>
      </c>
      <c r="Y102" s="24">
        <v>1797786.6518634576</v>
      </c>
      <c r="Z102" s="24">
        <v>1908190.1396371224</v>
      </c>
      <c r="AA102" s="182">
        <f>SUM(AA96:AA101)</f>
        <v>1089026.564797336</v>
      </c>
    </row>
    <row r="103" spans="1:27" x14ac:dyDescent="0.2">
      <c r="A103" s="18" t="s">
        <v>209</v>
      </c>
      <c r="B103" s="18" t="s">
        <v>210</v>
      </c>
      <c r="D103" s="19">
        <v>489039</v>
      </c>
      <c r="E103" s="20">
        <v>7807.2366266326862</v>
      </c>
      <c r="F103" s="20">
        <v>496846.23662663269</v>
      </c>
      <c r="G103" s="21">
        <v>-9.325680330029229E-3</v>
      </c>
      <c r="I103" s="21">
        <v>-7.2335028034011817E-3</v>
      </c>
      <c r="M103" s="19">
        <v>526327.81184444681</v>
      </c>
      <c r="N103" s="21">
        <v>5.9337422817129504E-2</v>
      </c>
      <c r="O103" s="21">
        <v>5.4055289999999978E-2</v>
      </c>
      <c r="P103" s="21">
        <v>-1.4039092339491854E-2</v>
      </c>
      <c r="R103" s="20">
        <v>-1009.6481503876771</v>
      </c>
      <c r="S103" s="42">
        <v>525318.16369405913</v>
      </c>
      <c r="U103" s="19">
        <v>331537.58283996582</v>
      </c>
      <c r="V103" s="19">
        <v>333199</v>
      </c>
      <c r="X103" s="19">
        <v>501523.28243670438</v>
      </c>
      <c r="Y103" s="19">
        <v>502974.3226758496</v>
      </c>
      <c r="Z103" s="19">
        <v>533822.19087501091</v>
      </c>
      <c r="AA103" s="181">
        <v>304658.60537973151</v>
      </c>
    </row>
    <row r="104" spans="1:27" x14ac:dyDescent="0.2">
      <c r="A104" s="18" t="s">
        <v>211</v>
      </c>
      <c r="B104" s="18" t="s">
        <v>212</v>
      </c>
      <c r="D104" s="19">
        <v>596548</v>
      </c>
      <c r="E104" s="20">
        <v>8021.3220967747038</v>
      </c>
      <c r="F104" s="20">
        <v>604569.3220967747</v>
      </c>
      <c r="G104" s="21">
        <v>-2.0388997113439777E-2</v>
      </c>
      <c r="I104" s="21">
        <v>-1.309822539318739E-2</v>
      </c>
      <c r="M104" s="19">
        <v>642628.65401009959</v>
      </c>
      <c r="N104" s="21">
        <v>6.2952800485024607E-2</v>
      </c>
      <c r="O104" s="21">
        <v>5.4055289999999978E-2</v>
      </c>
      <c r="P104" s="21">
        <v>-2.0263003154264769E-2</v>
      </c>
      <c r="R104" s="20">
        <v>1205.6461841494515</v>
      </c>
      <c r="S104" s="42">
        <v>643834.30019424902</v>
      </c>
      <c r="U104" s="19">
        <v>406178.91770935059</v>
      </c>
      <c r="V104" s="19">
        <v>409607.5625</v>
      </c>
      <c r="X104" s="19">
        <v>617152.44144392724</v>
      </c>
      <c r="Y104" s="19">
        <v>617764.23877898336</v>
      </c>
      <c r="Z104" s="19">
        <v>655919.55400178162</v>
      </c>
      <c r="AA104" s="181">
        <v>374341.00713558914</v>
      </c>
    </row>
    <row r="105" spans="1:27" x14ac:dyDescent="0.2">
      <c r="A105" s="18" t="s">
        <v>213</v>
      </c>
      <c r="B105" s="18" t="s">
        <v>214</v>
      </c>
      <c r="D105" s="19">
        <v>558701</v>
      </c>
      <c r="E105" s="20">
        <v>12294.027755070361</v>
      </c>
      <c r="F105" s="20">
        <v>570995.02775507036</v>
      </c>
      <c r="G105" s="21">
        <v>-2.1179686861948932E-2</v>
      </c>
      <c r="I105" s="21">
        <v>-1.7012241828649466E-2</v>
      </c>
      <c r="M105" s="19">
        <v>607108.28940619843</v>
      </c>
      <c r="N105" s="21">
        <v>6.3246192866357021E-2</v>
      </c>
      <c r="O105" s="21">
        <v>5.4055289999999978E-2</v>
      </c>
      <c r="P105" s="21">
        <v>-2.374550160491995E-2</v>
      </c>
      <c r="R105" s="20">
        <v>-1108.1265822344794</v>
      </c>
      <c r="S105" s="42">
        <v>606000.16282396391</v>
      </c>
      <c r="U105" s="19">
        <v>392938.00183105469</v>
      </c>
      <c r="V105" s="19">
        <v>396364.25</v>
      </c>
      <c r="X105" s="19">
        <v>583350.20237216738</v>
      </c>
      <c r="Y105" s="19">
        <v>585942.04334785091</v>
      </c>
      <c r="Z105" s="19">
        <v>621875.02378146071</v>
      </c>
      <c r="AA105" s="181">
        <v>354911.39316482114</v>
      </c>
    </row>
    <row r="106" spans="1:27" ht="25.5" customHeight="1" x14ac:dyDescent="0.2">
      <c r="A106" s="22" t="s">
        <v>215</v>
      </c>
      <c r="B106" s="22" t="s">
        <v>216</v>
      </c>
      <c r="C106" s="54"/>
      <c r="D106" s="24">
        <v>1644288</v>
      </c>
      <c r="E106" s="25">
        <v>28122.58647847781</v>
      </c>
      <c r="F106" s="25">
        <v>1672410.5864784778</v>
      </c>
      <c r="G106" s="26">
        <v>-1.7400052089407869E-2</v>
      </c>
      <c r="H106" s="23"/>
      <c r="I106" s="26">
        <v>-1.2698975841895166E-2</v>
      </c>
      <c r="M106" s="24">
        <v>1776064.7552607451</v>
      </c>
      <c r="N106" s="26">
        <v>6.1978900169800566E-2</v>
      </c>
      <c r="O106" s="26">
        <v>5.4039667918492906E-2</v>
      </c>
      <c r="P106" s="26">
        <v>-1.9624466947189556E-2</v>
      </c>
      <c r="Q106" s="23"/>
      <c r="R106" s="25">
        <v>-912.12854847270501</v>
      </c>
      <c r="S106" s="41">
        <v>1775152.6267122719</v>
      </c>
      <c r="T106" s="23"/>
      <c r="U106" s="24">
        <v>1130654.5023803711</v>
      </c>
      <c r="V106" s="24">
        <v>1139170.8125</v>
      </c>
      <c r="W106" s="23"/>
      <c r="X106" s="24">
        <v>1702025.9262527991</v>
      </c>
      <c r="Y106" s="24">
        <v>1706680.6048026839</v>
      </c>
      <c r="Z106" s="24">
        <v>1811616.7686582534</v>
      </c>
      <c r="AA106" s="182">
        <f>SUM(AA103:AA105)</f>
        <v>1033911.0056801417</v>
      </c>
    </row>
    <row r="107" spans="1:27" x14ac:dyDescent="0.2">
      <c r="A107" s="18" t="s">
        <v>217</v>
      </c>
      <c r="B107" s="18" t="s">
        <v>218</v>
      </c>
      <c r="D107" s="19">
        <v>548839</v>
      </c>
      <c r="E107" s="20">
        <v>136.72023206762969</v>
      </c>
      <c r="F107" s="20">
        <v>548975.72023206763</v>
      </c>
      <c r="G107" s="21">
        <v>-1.5363784715061835E-2</v>
      </c>
      <c r="I107" s="21">
        <v>-1.0084236560504056E-2</v>
      </c>
      <c r="M107" s="19">
        <v>580193.14192869677</v>
      </c>
      <c r="N107" s="21">
        <v>5.6864849475369628E-2</v>
      </c>
      <c r="O107" s="21">
        <v>5.4055289999999978E-2</v>
      </c>
      <c r="P107" s="21">
        <v>-1.6498593385311344E-2</v>
      </c>
      <c r="R107" s="20">
        <v>990.54905803598922</v>
      </c>
      <c r="S107" s="42">
        <v>581183.69098673272</v>
      </c>
      <c r="U107" s="19">
        <v>319480.24545288086</v>
      </c>
      <c r="V107" s="19">
        <v>320331.8125</v>
      </c>
      <c r="X107" s="19">
        <v>557541.67042617127</v>
      </c>
      <c r="Y107" s="19">
        <v>556046.30451916589</v>
      </c>
      <c r="Z107" s="19">
        <v>589926.09265886084</v>
      </c>
      <c r="AA107" s="181">
        <v>336677.76225631632</v>
      </c>
    </row>
    <row r="108" spans="1:27" x14ac:dyDescent="0.2">
      <c r="A108" s="18" t="s">
        <v>219</v>
      </c>
      <c r="B108" s="18" t="s">
        <v>220</v>
      </c>
      <c r="D108" s="19">
        <v>957058</v>
      </c>
      <c r="E108" s="20">
        <v>-28868.013306224719</v>
      </c>
      <c r="F108" s="20">
        <v>928189.98669377528</v>
      </c>
      <c r="G108" s="21">
        <v>-4.8762800885120083E-2</v>
      </c>
      <c r="I108" s="21">
        <v>-4.2470189133928415E-2</v>
      </c>
      <c r="M108" s="19">
        <v>994915</v>
      </c>
      <c r="N108" s="21">
        <v>7.1887236732535831E-2</v>
      </c>
      <c r="O108" s="21">
        <v>6.374554962205381E-2</v>
      </c>
      <c r="P108" s="21">
        <v>-4.0442261331389839E-2</v>
      </c>
      <c r="R108" s="20">
        <v>1930.1984341523275</v>
      </c>
      <c r="S108" s="42">
        <v>996845.19843415229</v>
      </c>
      <c r="U108" s="19">
        <v>571256.65789794922</v>
      </c>
      <c r="V108" s="19">
        <v>575628.9375</v>
      </c>
      <c r="X108" s="19">
        <v>975771.32975607982</v>
      </c>
      <c r="Y108" s="19">
        <v>976778.1108389427</v>
      </c>
      <c r="Z108" s="19">
        <v>1036847.4557669121</v>
      </c>
      <c r="AA108" s="181">
        <v>591741.04273876373</v>
      </c>
    </row>
    <row r="109" spans="1:27" x14ac:dyDescent="0.2">
      <c r="A109" s="18" t="s">
        <v>221</v>
      </c>
      <c r="B109" s="18" t="s">
        <v>222</v>
      </c>
      <c r="D109" s="19">
        <v>502935</v>
      </c>
      <c r="E109" s="20">
        <v>-3.0225092103937641</v>
      </c>
      <c r="F109" s="20">
        <v>502931.97749078961</v>
      </c>
      <c r="G109" s="21">
        <v>1.1596883845406358E-2</v>
      </c>
      <c r="I109" s="21">
        <v>1.8253634190225965E-2</v>
      </c>
      <c r="M109" s="19">
        <v>533367.43737091601</v>
      </c>
      <c r="N109" s="21">
        <v>6.0516056330269352E-2</v>
      </c>
      <c r="O109" s="21">
        <v>5.4055289999999978E-2</v>
      </c>
      <c r="P109" s="21">
        <v>1.151951679315899E-2</v>
      </c>
      <c r="R109" s="20">
        <v>-864.67164174077902</v>
      </c>
      <c r="S109" s="42">
        <v>532502.76572917518</v>
      </c>
      <c r="U109" s="19">
        <v>285891.33435058594</v>
      </c>
      <c r="V109" s="19">
        <v>287643.6875</v>
      </c>
      <c r="X109" s="19">
        <v>497166.39653829578</v>
      </c>
      <c r="Y109" s="19">
        <v>496943.64033697918</v>
      </c>
      <c r="Z109" s="19">
        <v>527293.27365018299</v>
      </c>
      <c r="AA109" s="181">
        <v>300932.4754991146</v>
      </c>
    </row>
    <row r="110" spans="1:27" x14ac:dyDescent="0.2">
      <c r="A110" s="18" t="s">
        <v>223</v>
      </c>
      <c r="B110" s="18" t="s">
        <v>224</v>
      </c>
      <c r="D110" s="19">
        <v>467943</v>
      </c>
      <c r="E110" s="20">
        <v>15361.000302607077</v>
      </c>
      <c r="F110" s="20">
        <v>483304.00030260708</v>
      </c>
      <c r="G110" s="21">
        <v>-3.6819083281836362E-2</v>
      </c>
      <c r="I110" s="21">
        <v>-2.9989335069583345E-2</v>
      </c>
      <c r="M110" s="19">
        <v>514867</v>
      </c>
      <c r="N110" s="21">
        <v>6.5306721396120482E-2</v>
      </c>
      <c r="O110" s="21">
        <v>5.9286781791290988E-2</v>
      </c>
      <c r="P110" s="21">
        <v>-3.1871034231532036E-2</v>
      </c>
      <c r="R110" s="20">
        <v>-763.71176897291866</v>
      </c>
      <c r="S110" s="42">
        <v>514103.28823102708</v>
      </c>
      <c r="U110" s="19">
        <v>280643.16400146484</v>
      </c>
      <c r="V110" s="19">
        <v>282238.0625</v>
      </c>
      <c r="X110" s="19">
        <v>501779.04473996826</v>
      </c>
      <c r="Y110" s="19">
        <v>501077.6070406973</v>
      </c>
      <c r="Z110" s="19">
        <v>531816.5432549743</v>
      </c>
      <c r="AA110" s="181">
        <v>303513.95868416806</v>
      </c>
    </row>
    <row r="111" spans="1:27" ht="25.5" customHeight="1" x14ac:dyDescent="0.2">
      <c r="A111" s="22" t="s">
        <v>225</v>
      </c>
      <c r="B111" s="22" t="s">
        <v>226</v>
      </c>
      <c r="C111" s="54"/>
      <c r="D111" s="24">
        <v>2476775</v>
      </c>
      <c r="E111" s="25">
        <v>-13373.315280760173</v>
      </c>
      <c r="F111" s="25">
        <v>2463401.6847192398</v>
      </c>
      <c r="G111" s="26">
        <v>-2.719183619408172E-2</v>
      </c>
      <c r="H111" s="23"/>
      <c r="I111" s="26">
        <v>-2.0923921658125177E-2</v>
      </c>
      <c r="M111" s="24">
        <v>2623342.5792996129</v>
      </c>
      <c r="N111" s="26">
        <v>6.492684306116403E-2</v>
      </c>
      <c r="O111" s="26">
        <v>5.869998536593557E-2</v>
      </c>
      <c r="P111" s="26">
        <v>-2.3284996972908978E-2</v>
      </c>
      <c r="Q111" s="23"/>
      <c r="R111" s="25">
        <v>1292.3640814746193</v>
      </c>
      <c r="S111" s="41">
        <v>2624634.9433810879</v>
      </c>
      <c r="T111" s="23"/>
      <c r="U111" s="24">
        <v>1457271.4017028809</v>
      </c>
      <c r="V111" s="24">
        <v>1465842.5</v>
      </c>
      <c r="W111" s="23"/>
      <c r="X111" s="24">
        <v>2532258.4414605149</v>
      </c>
      <c r="Y111" s="24">
        <v>2530845.6627357849</v>
      </c>
      <c r="Z111" s="24">
        <v>2685883.3653309303</v>
      </c>
      <c r="AA111" s="182">
        <f>SUM(AA107:AA110)</f>
        <v>1532865.2391783625</v>
      </c>
    </row>
    <row r="112" spans="1:27" x14ac:dyDescent="0.2">
      <c r="A112" s="18" t="s">
        <v>227</v>
      </c>
      <c r="B112" s="18" t="s">
        <v>228</v>
      </c>
      <c r="D112" s="19">
        <v>2186838</v>
      </c>
      <c r="E112" s="20">
        <v>31139.092304072343</v>
      </c>
      <c r="F112" s="20">
        <v>2217977.0923040723</v>
      </c>
      <c r="G112" s="21">
        <v>-7.316187069744573E-3</v>
      </c>
      <c r="I112" s="21">
        <v>-1.3307654881813402E-3</v>
      </c>
      <c r="M112" s="19">
        <v>2355170.2529971581</v>
      </c>
      <c r="N112" s="21">
        <v>6.1855084603496646E-2</v>
      </c>
      <c r="O112" s="21">
        <v>5.4055289999999978E-2</v>
      </c>
      <c r="P112" s="21">
        <v>-8.5741685332899609E-3</v>
      </c>
      <c r="R112" s="20">
        <v>-3227.4658671863481</v>
      </c>
      <c r="S112" s="42">
        <v>2351942.7871299717</v>
      </c>
      <c r="U112" s="19">
        <v>1310470.4106941223</v>
      </c>
      <c r="V112" s="19">
        <v>1320167.625</v>
      </c>
      <c r="X112" s="19">
        <v>2234323.823370236</v>
      </c>
      <c r="Y112" s="19">
        <v>2237367.0822373107</v>
      </c>
      <c r="Z112" s="19">
        <v>2375538.5206303652</v>
      </c>
      <c r="AA112" s="181">
        <v>1355747.7847348077</v>
      </c>
    </row>
    <row r="113" spans="1:27" ht="25.5" customHeight="1" x14ac:dyDescent="0.2">
      <c r="A113" s="22" t="s">
        <v>229</v>
      </c>
      <c r="B113" s="22" t="s">
        <v>230</v>
      </c>
      <c r="C113" s="54"/>
      <c r="D113" s="24">
        <v>2186838</v>
      </c>
      <c r="E113" s="25">
        <v>31139.092304072343</v>
      </c>
      <c r="F113" s="25">
        <v>2217977.0923040723</v>
      </c>
      <c r="G113" s="26">
        <v>-7.316187069744573E-3</v>
      </c>
      <c r="H113" s="23"/>
      <c r="I113" s="26">
        <v>-1.3307654881813402E-3</v>
      </c>
      <c r="M113" s="24">
        <v>2355170.2529971581</v>
      </c>
      <c r="N113" s="26">
        <v>6.1855084603496646E-2</v>
      </c>
      <c r="O113" s="26">
        <v>5.4055289999999978E-2</v>
      </c>
      <c r="P113" s="26">
        <v>-8.5741685332899609E-3</v>
      </c>
      <c r="Q113" s="23"/>
      <c r="R113" s="25">
        <v>-3227.4658671863481</v>
      </c>
      <c r="S113" s="41">
        <v>2351942.7871299717</v>
      </c>
      <c r="T113" s="23"/>
      <c r="U113" s="24">
        <v>1310470.4106941223</v>
      </c>
      <c r="V113" s="24">
        <v>1320167.625</v>
      </c>
      <c r="W113" s="23"/>
      <c r="X113" s="24">
        <v>2234323.823370236</v>
      </c>
      <c r="Y113" s="24">
        <v>2237367.0822373107</v>
      </c>
      <c r="Z113" s="24">
        <v>2375538.5206303652</v>
      </c>
      <c r="AA113" s="182">
        <f>AA112</f>
        <v>1355747.7847348077</v>
      </c>
    </row>
    <row r="114" spans="1:27" x14ac:dyDescent="0.2">
      <c r="A114" s="18" t="s">
        <v>231</v>
      </c>
      <c r="B114" s="18" t="s">
        <v>232</v>
      </c>
      <c r="D114" s="19">
        <v>813924</v>
      </c>
      <c r="E114" s="20">
        <v>1106.2237385543995</v>
      </c>
      <c r="F114" s="20">
        <v>815030.2237385544</v>
      </c>
      <c r="G114" s="21">
        <v>-9.1613028328115798E-3</v>
      </c>
      <c r="I114" s="21">
        <v>9.1077618721491227E-4</v>
      </c>
      <c r="M114" s="19">
        <v>870900.64045740094</v>
      </c>
      <c r="N114" s="21">
        <v>6.8550116414785478E-2</v>
      </c>
      <c r="O114" s="21">
        <v>5.4055289999999978E-2</v>
      </c>
      <c r="P114" s="21">
        <v>-6.0911165610395557E-3</v>
      </c>
      <c r="R114" s="20">
        <v>150.72326897363473</v>
      </c>
      <c r="S114" s="42">
        <v>871051.36372637458</v>
      </c>
      <c r="U114" s="19">
        <v>514597.92022705078</v>
      </c>
      <c r="V114" s="19">
        <v>521674.40625</v>
      </c>
      <c r="X114" s="19">
        <v>822565.99996420089</v>
      </c>
      <c r="Y114" s="19">
        <v>825486.26709980913</v>
      </c>
      <c r="Z114" s="19">
        <v>876237.90768833202</v>
      </c>
      <c r="AA114" s="181">
        <v>500079.2838896531</v>
      </c>
    </row>
    <row r="115" spans="1:27" x14ac:dyDescent="0.2">
      <c r="A115" s="18" t="s">
        <v>233</v>
      </c>
      <c r="B115" s="18" t="s">
        <v>234</v>
      </c>
      <c r="D115" s="19">
        <v>440280</v>
      </c>
      <c r="E115" s="20">
        <v>6721.9489594705519</v>
      </c>
      <c r="F115" s="20">
        <v>447001.94895947055</v>
      </c>
      <c r="G115" s="21">
        <v>-2.3791087909753594E-3</v>
      </c>
      <c r="I115" s="21">
        <v>-7.9130614197397975E-4</v>
      </c>
      <c r="M115" s="19">
        <v>472443.59747937653</v>
      </c>
      <c r="N115" s="21">
        <v>5.6916191482227152E-2</v>
      </c>
      <c r="O115" s="21">
        <v>5.4055289999999978E-2</v>
      </c>
      <c r="P115" s="21">
        <v>-7.4065363553729169E-3</v>
      </c>
      <c r="R115" s="20">
        <v>-824.17005133903331</v>
      </c>
      <c r="S115" s="42">
        <v>471619.42742803751</v>
      </c>
      <c r="U115" s="19">
        <v>287548.66461181641</v>
      </c>
      <c r="V115" s="19">
        <v>288329.125</v>
      </c>
      <c r="X115" s="19">
        <v>448067.95136150904</v>
      </c>
      <c r="Y115" s="19">
        <v>448570.15144045529</v>
      </c>
      <c r="Z115" s="19">
        <v>475968.87828038627</v>
      </c>
      <c r="AA115" s="181">
        <v>271641.03916955716</v>
      </c>
    </row>
    <row r="116" spans="1:27" x14ac:dyDescent="0.2">
      <c r="A116" s="18" t="s">
        <v>235</v>
      </c>
      <c r="B116" s="18" t="s">
        <v>236</v>
      </c>
      <c r="D116" s="19">
        <v>308576</v>
      </c>
      <c r="E116" s="20">
        <v>8571.4663302951376</v>
      </c>
      <c r="F116" s="20">
        <v>317147.46633029514</v>
      </c>
      <c r="G116" s="21">
        <v>-1.2805043272204664E-2</v>
      </c>
      <c r="I116" s="21">
        <v>-9.8030816814173027E-3</v>
      </c>
      <c r="M116" s="19">
        <v>335495.65835025365</v>
      </c>
      <c r="N116" s="21">
        <v>5.7853818705427384E-2</v>
      </c>
      <c r="O116" s="21">
        <v>5.4055289999999978E-2</v>
      </c>
      <c r="P116" s="21">
        <v>-1.6612577818121421E-2</v>
      </c>
      <c r="R116" s="20">
        <v>-545.38757031230989</v>
      </c>
      <c r="S116" s="42">
        <v>334950.27077994135</v>
      </c>
      <c r="U116" s="19">
        <v>191658.75146484375</v>
      </c>
      <c r="V116" s="19">
        <v>192349.4375</v>
      </c>
      <c r="X116" s="19">
        <v>321261.23028578633</v>
      </c>
      <c r="Y116" s="19">
        <v>321441.49682715075</v>
      </c>
      <c r="Z116" s="19">
        <v>341163.25954818178</v>
      </c>
      <c r="AA116" s="181">
        <v>194705.88641207039</v>
      </c>
    </row>
    <row r="117" spans="1:27" ht="25.5" customHeight="1" x14ac:dyDescent="0.2">
      <c r="A117" s="22" t="s">
        <v>237</v>
      </c>
      <c r="B117" s="22" t="s">
        <v>238</v>
      </c>
      <c r="C117" s="54"/>
      <c r="D117" s="24">
        <v>1562780</v>
      </c>
      <c r="E117" s="25">
        <v>16399.639028320089</v>
      </c>
      <c r="F117" s="25">
        <v>1579179.6390283201</v>
      </c>
      <c r="G117" s="26">
        <v>-7.9876757779391294E-3</v>
      </c>
      <c r="H117" s="23"/>
      <c r="I117" s="26">
        <v>-1.7147568052128248E-3</v>
      </c>
      <c r="M117" s="24">
        <v>1678839.8962870312</v>
      </c>
      <c r="N117" s="26">
        <v>6.3108879316625899E-2</v>
      </c>
      <c r="O117" s="26">
        <v>5.4043146751263205E-2</v>
      </c>
      <c r="P117" s="26">
        <v>-8.5806107580187474E-3</v>
      </c>
      <c r="Q117" s="23"/>
      <c r="R117" s="25">
        <v>-1218.8343526777085</v>
      </c>
      <c r="S117" s="41">
        <v>1677621.0619343533</v>
      </c>
      <c r="T117" s="23"/>
      <c r="U117" s="24">
        <v>993805.33630371094</v>
      </c>
      <c r="V117" s="24">
        <v>1002352.96875</v>
      </c>
      <c r="W117" s="23"/>
      <c r="X117" s="24">
        <v>1591895.1816114963</v>
      </c>
      <c r="Y117" s="24">
        <v>1595497.9153674152</v>
      </c>
      <c r="Z117" s="24">
        <v>1693370.0455169003</v>
      </c>
      <c r="AA117" s="182">
        <f>SUM(AA114:AA116)</f>
        <v>966426.20947128069</v>
      </c>
    </row>
    <row r="118" spans="1:27" x14ac:dyDescent="0.2">
      <c r="A118" s="18" t="s">
        <v>239</v>
      </c>
      <c r="B118" s="18" t="s">
        <v>240</v>
      </c>
      <c r="D118" s="19">
        <v>307557</v>
      </c>
      <c r="E118" s="20">
        <v>4874.9938574174885</v>
      </c>
      <c r="F118" s="20">
        <v>312431.99385741749</v>
      </c>
      <c r="G118" s="21">
        <v>5.7863727143232513E-3</v>
      </c>
      <c r="I118" s="21">
        <v>9.1763691249315826E-3</v>
      </c>
      <c r="M118" s="19">
        <v>330843.47935593553</v>
      </c>
      <c r="N118" s="21">
        <v>5.8929577829728741E-2</v>
      </c>
      <c r="O118" s="21">
        <v>5.4055289999999978E-2</v>
      </c>
      <c r="P118" s="21">
        <v>2.5841945797198118E-3</v>
      </c>
      <c r="R118" s="20">
        <v>549.21115736629349</v>
      </c>
      <c r="S118" s="42">
        <v>331392.69051330182</v>
      </c>
      <c r="U118" s="19">
        <v>187473.50024414063</v>
      </c>
      <c r="V118" s="19">
        <v>188340.4375</v>
      </c>
      <c r="X118" s="19">
        <v>310634.54659288627</v>
      </c>
      <c r="Y118" s="19">
        <v>311022.71975788986</v>
      </c>
      <c r="Z118" s="19">
        <v>329990.71912820661</v>
      </c>
      <c r="AA118" s="181">
        <v>188329.58613628196</v>
      </c>
    </row>
    <row r="119" spans="1:27" x14ac:dyDescent="0.2">
      <c r="A119" s="18" t="s">
        <v>241</v>
      </c>
      <c r="B119" s="18" t="s">
        <v>242</v>
      </c>
      <c r="D119" s="19">
        <v>270982</v>
      </c>
      <c r="E119" s="20">
        <v>4879.758136886172</v>
      </c>
      <c r="F119" s="20">
        <v>275861.75813688617</v>
      </c>
      <c r="G119" s="21">
        <v>-2.3960864261552528E-2</v>
      </c>
      <c r="I119" s="21">
        <v>-2.2625152504966328E-2</v>
      </c>
      <c r="M119" s="19">
        <v>292559</v>
      </c>
      <c r="N119" s="21">
        <v>6.0527569953456428E-2</v>
      </c>
      <c r="O119" s="21">
        <v>5.6695064697643849E-2</v>
      </c>
      <c r="P119" s="21">
        <v>-2.680295421389256E-2</v>
      </c>
      <c r="R119" s="20">
        <v>-465.40763392837965</v>
      </c>
      <c r="S119" s="42">
        <v>292093.59236607159</v>
      </c>
      <c r="U119" s="19">
        <v>177842.75146484375</v>
      </c>
      <c r="V119" s="19">
        <v>178487.765625</v>
      </c>
      <c r="X119" s="19">
        <v>282633.91091195936</v>
      </c>
      <c r="Y119" s="19">
        <v>283271.33248242602</v>
      </c>
      <c r="Z119" s="19">
        <v>300616.40781459957</v>
      </c>
      <c r="AA119" s="181">
        <v>171565.3210462064</v>
      </c>
    </row>
    <row r="120" spans="1:27" x14ac:dyDescent="0.2">
      <c r="A120" s="18" t="s">
        <v>243</v>
      </c>
      <c r="B120" s="18" t="s">
        <v>244</v>
      </c>
      <c r="D120" s="19">
        <v>469102</v>
      </c>
      <c r="E120" s="20">
        <v>10464.175695544924</v>
      </c>
      <c r="F120" s="20">
        <v>479566.17569554492</v>
      </c>
      <c r="G120" s="21">
        <v>-4.5732751775763081E-2</v>
      </c>
      <c r="I120" s="21">
        <v>-4.4238729958285927E-2</v>
      </c>
      <c r="M120" s="19">
        <v>517405</v>
      </c>
      <c r="N120" s="21">
        <v>7.8902195822245114E-2</v>
      </c>
      <c r="O120" s="21">
        <v>7.2534428851127375E-2</v>
      </c>
      <c r="P120" s="21">
        <v>-3.4027408940823123E-2</v>
      </c>
      <c r="R120" s="20">
        <v>737.02740401817346</v>
      </c>
      <c r="S120" s="42">
        <v>518142.02740401815</v>
      </c>
      <c r="U120" s="19">
        <v>311742.33544921875</v>
      </c>
      <c r="V120" s="19">
        <v>313593.1875</v>
      </c>
      <c r="X120" s="19">
        <v>502549.13032795908</v>
      </c>
      <c r="Y120" s="19">
        <v>504742.58934653486</v>
      </c>
      <c r="Z120" s="19">
        <v>535631.13983666128</v>
      </c>
      <c r="AA120" s="181">
        <v>305690.99383656232</v>
      </c>
    </row>
    <row r="121" spans="1:27" x14ac:dyDescent="0.2">
      <c r="A121" s="18" t="s">
        <v>245</v>
      </c>
      <c r="B121" s="18" t="s">
        <v>246</v>
      </c>
      <c r="D121" s="19">
        <v>184331</v>
      </c>
      <c r="E121" s="20">
        <v>3272.2154587155965</v>
      </c>
      <c r="F121" s="20">
        <v>187603.2154587156</v>
      </c>
      <c r="G121" s="21">
        <v>-5.5993646866501323E-2</v>
      </c>
      <c r="I121" s="21">
        <v>-5.5332636338714214E-2</v>
      </c>
      <c r="M121" s="19">
        <v>202185</v>
      </c>
      <c r="N121" s="21">
        <v>7.7726730352835061E-2</v>
      </c>
      <c r="O121" s="21">
        <v>7.4103135827278566E-2</v>
      </c>
      <c r="P121" s="21">
        <v>-4.3566905932805655E-2</v>
      </c>
      <c r="R121" s="20">
        <v>-379.36432589274852</v>
      </c>
      <c r="S121" s="42">
        <v>201805.63567410724</v>
      </c>
      <c r="U121" s="19">
        <v>116333.33471679688</v>
      </c>
      <c r="V121" s="19">
        <v>116725.796875</v>
      </c>
      <c r="X121" s="19">
        <v>198730.8823039089</v>
      </c>
      <c r="Y121" s="19">
        <v>199261.79408740456</v>
      </c>
      <c r="Z121" s="19">
        <v>211394.81815734354</v>
      </c>
      <c r="AA121" s="181">
        <v>120645.51003163075</v>
      </c>
    </row>
    <row r="122" spans="1:27" ht="25.5" customHeight="1" x14ac:dyDescent="0.2">
      <c r="A122" s="22" t="s">
        <v>247</v>
      </c>
      <c r="B122" s="22" t="s">
        <v>248</v>
      </c>
      <c r="C122" s="54"/>
      <c r="D122" s="24">
        <v>1231972</v>
      </c>
      <c r="E122" s="25">
        <v>23491.143148564035</v>
      </c>
      <c r="F122" s="25">
        <v>1255463.143148564</v>
      </c>
      <c r="G122" s="26">
        <v>-3.0192246864284678E-2</v>
      </c>
      <c r="H122" s="23"/>
      <c r="I122" s="26">
        <v>-2.8416395101963032E-2</v>
      </c>
      <c r="M122" s="24">
        <v>1342992.4793559355</v>
      </c>
      <c r="N122" s="26">
        <v>6.9718762103885723E-2</v>
      </c>
      <c r="O122" s="26">
        <v>6.4679444197810465E-2</v>
      </c>
      <c r="P122" s="26">
        <v>-2.514501572272021E-2</v>
      </c>
      <c r="Q122" s="23"/>
      <c r="R122" s="25">
        <v>441.46660156333871</v>
      </c>
      <c r="S122" s="41">
        <v>1343433.9459574986</v>
      </c>
      <c r="T122" s="23"/>
      <c r="U122" s="24">
        <v>793391.921875</v>
      </c>
      <c r="V122" s="24">
        <v>797147.1875</v>
      </c>
      <c r="W122" s="23"/>
      <c r="X122" s="24">
        <v>1294548.4701367137</v>
      </c>
      <c r="Y122" s="24">
        <v>1298298.4356742552</v>
      </c>
      <c r="Z122" s="24">
        <v>1377633.0849368111</v>
      </c>
      <c r="AA122" s="182">
        <f>SUM(AA118:AA121)</f>
        <v>786231.41105068149</v>
      </c>
    </row>
    <row r="123" spans="1:27" x14ac:dyDescent="0.2">
      <c r="A123" s="18" t="s">
        <v>249</v>
      </c>
      <c r="B123" s="18" t="s">
        <v>250</v>
      </c>
      <c r="D123" s="19">
        <v>124000</v>
      </c>
      <c r="E123" s="20">
        <v>3046.9147891907487</v>
      </c>
      <c r="F123" s="20">
        <v>127046.91478919075</v>
      </c>
      <c r="G123" s="21">
        <v>-7.8356750249086726E-3</v>
      </c>
      <c r="I123" s="21">
        <v>-9.1957448130619568E-4</v>
      </c>
      <c r="M123" s="19">
        <v>136086.18911489387</v>
      </c>
      <c r="N123" s="21">
        <v>7.1149105357670495E-2</v>
      </c>
      <c r="O123" s="21">
        <v>5.4055289999999978E-2</v>
      </c>
      <c r="P123" s="21">
        <v>-7.2129116408410354E-3</v>
      </c>
      <c r="R123" s="20">
        <v>-245.72004423166976</v>
      </c>
      <c r="S123" s="42">
        <v>135840.46907066219</v>
      </c>
      <c r="U123" s="19">
        <v>78638.086181640625</v>
      </c>
      <c r="V123" s="19">
        <v>79913.375</v>
      </c>
      <c r="X123" s="19">
        <v>128050.27513197505</v>
      </c>
      <c r="Y123" s="19">
        <v>129226.0918157406</v>
      </c>
      <c r="Z123" s="19">
        <v>137074.89824410589</v>
      </c>
      <c r="AA123" s="181">
        <v>78230.257275677461</v>
      </c>
    </row>
    <row r="124" spans="1:27" x14ac:dyDescent="0.2">
      <c r="A124" s="18" t="s">
        <v>251</v>
      </c>
      <c r="B124" s="18" t="s">
        <v>252</v>
      </c>
      <c r="D124" s="19">
        <v>1045422</v>
      </c>
      <c r="E124" s="20">
        <v>12818.866042373935</v>
      </c>
      <c r="F124" s="20">
        <v>1058240.8660423739</v>
      </c>
      <c r="G124" s="21">
        <v>-1.1338883737264438E-2</v>
      </c>
      <c r="I124" s="21">
        <v>-8.0575907939569591E-3</v>
      </c>
      <c r="M124" s="19">
        <v>1123636.2245295313</v>
      </c>
      <c r="N124" s="21">
        <v>6.1796289092221457E-2</v>
      </c>
      <c r="O124" s="21">
        <v>5.4055289999999978E-2</v>
      </c>
      <c r="P124" s="21">
        <v>-1.488757547241526E-2</v>
      </c>
      <c r="R124" s="20">
        <v>-1958.2579573918915</v>
      </c>
      <c r="S124" s="42">
        <v>1121677.9665721394</v>
      </c>
      <c r="U124" s="19">
        <v>685994.91723632813</v>
      </c>
      <c r="V124" s="19">
        <v>691032.875</v>
      </c>
      <c r="X124" s="19">
        <v>1070377.7549608289</v>
      </c>
      <c r="Y124" s="19">
        <v>1074671.8702409025</v>
      </c>
      <c r="Z124" s="19">
        <v>1140617.2499228972</v>
      </c>
      <c r="AA124" s="181">
        <v>650963.68523753993</v>
      </c>
    </row>
    <row r="125" spans="1:27" ht="25.5" customHeight="1" x14ac:dyDescent="0.2">
      <c r="A125" s="22" t="s">
        <v>253</v>
      </c>
      <c r="B125" s="22" t="s">
        <v>254</v>
      </c>
      <c r="C125" s="54"/>
      <c r="D125" s="24">
        <v>1169422</v>
      </c>
      <c r="E125" s="25">
        <v>15865.780831564683</v>
      </c>
      <c r="F125" s="25">
        <v>1185287.7808315647</v>
      </c>
      <c r="G125" s="26">
        <v>-1.0964571030787518E-2</v>
      </c>
      <c r="H125" s="23"/>
      <c r="I125" s="26">
        <v>-7.3293326675131221E-3</v>
      </c>
      <c r="M125" s="24">
        <v>1259722.4136444251</v>
      </c>
      <c r="N125" s="26">
        <v>6.2798785254192913E-2</v>
      </c>
      <c r="O125" s="26">
        <v>5.4095570473145616E-2</v>
      </c>
      <c r="P125" s="26">
        <v>-1.4064213001823478E-2</v>
      </c>
      <c r="Q125" s="23"/>
      <c r="R125" s="25">
        <v>-2203.9780016235613</v>
      </c>
      <c r="S125" s="41">
        <v>1257518.4356428017</v>
      </c>
      <c r="T125" s="23"/>
      <c r="U125" s="24">
        <v>764633.00341796875</v>
      </c>
      <c r="V125" s="24">
        <v>770946.25</v>
      </c>
      <c r="W125" s="23"/>
      <c r="X125" s="24">
        <v>1198428.030092804</v>
      </c>
      <c r="Y125" s="24">
        <v>1203897.9620566431</v>
      </c>
      <c r="Z125" s="24">
        <v>1277692.1481670032</v>
      </c>
      <c r="AA125" s="182">
        <f>SUM(AA123:AA124)</f>
        <v>729193.94251321745</v>
      </c>
    </row>
    <row r="126" spans="1:27" ht="25.5" customHeight="1" x14ac:dyDescent="0.2">
      <c r="A126" s="22" t="s">
        <v>255</v>
      </c>
      <c r="B126" s="22" t="s">
        <v>256</v>
      </c>
      <c r="C126" s="54"/>
      <c r="D126" s="24">
        <v>17778966</v>
      </c>
      <c r="E126" s="25">
        <v>175552.82646261528</v>
      </c>
      <c r="F126" s="25">
        <v>17954518.826462615</v>
      </c>
      <c r="G126" s="26">
        <v>-1.2062678870887522E-2</v>
      </c>
      <c r="H126" s="23"/>
      <c r="I126" s="26">
        <v>-7.9006448082140635E-3</v>
      </c>
      <c r="M126" s="24">
        <v>19071016.14087671</v>
      </c>
      <c r="N126" s="26">
        <v>6.21847527748014E-2</v>
      </c>
      <c r="O126" s="26">
        <v>5.5835213170482456E-2</v>
      </c>
      <c r="P126" s="26">
        <v>-1.2998775228578285E-2</v>
      </c>
      <c r="Q126" s="23"/>
      <c r="R126" s="25">
        <v>-10661.657841210988</v>
      </c>
      <c r="S126" s="41">
        <v>19060354.483035494</v>
      </c>
      <c r="T126" s="23"/>
      <c r="U126" s="24">
        <v>11018748.500053406</v>
      </c>
      <c r="V126" s="24">
        <v>11085012.609375</v>
      </c>
      <c r="W126" s="23"/>
      <c r="X126" s="24">
        <v>18173742.850348458</v>
      </c>
      <c r="Y126" s="24">
        <v>18206334.77850195</v>
      </c>
      <c r="Z126" s="24">
        <v>19322180.826364569</v>
      </c>
      <c r="AA126" s="182">
        <f>AA125+AA122+AA117+AA113+AA111+AA106+AA102+AA95+AA90+AA88+AA85</f>
        <v>11027395.945841303</v>
      </c>
    </row>
    <row r="127" spans="1:27" x14ac:dyDescent="0.2">
      <c r="A127" s="18" t="s">
        <v>257</v>
      </c>
      <c r="B127" s="18" t="s">
        <v>258</v>
      </c>
      <c r="D127" s="19">
        <v>1366588</v>
      </c>
      <c r="E127" s="20">
        <v>24268.254898012616</v>
      </c>
      <c r="F127" s="20">
        <v>1390856.2548980126</v>
      </c>
      <c r="G127" s="21">
        <v>-2.6619570599274556E-2</v>
      </c>
      <c r="I127" s="21">
        <v>-2.2317417756951397E-2</v>
      </c>
      <c r="M127" s="19">
        <v>1475777</v>
      </c>
      <c r="N127" s="21">
        <v>6.1056449796973666E-2</v>
      </c>
      <c r="O127" s="21">
        <v>5.4984661414008151E-2</v>
      </c>
      <c r="P127" s="21">
        <v>-2.8180357990519656E-2</v>
      </c>
      <c r="R127" s="20">
        <v>-1233.4741000251497</v>
      </c>
      <c r="S127" s="42">
        <v>1474543.5258999749</v>
      </c>
      <c r="U127" s="19">
        <v>967901.83978271484</v>
      </c>
      <c r="V127" s="19">
        <v>973472.4375</v>
      </c>
      <c r="X127" s="19">
        <v>1428892.7667821632</v>
      </c>
      <c r="Y127" s="19">
        <v>1430792.6945448278</v>
      </c>
      <c r="Z127" s="19">
        <v>1518570.8707723396</v>
      </c>
      <c r="AA127" s="181">
        <v>866666.26372621011</v>
      </c>
    </row>
    <row r="128" spans="1:27" ht="25.5" customHeight="1" x14ac:dyDescent="0.2">
      <c r="A128" s="22" t="s">
        <v>259</v>
      </c>
      <c r="B128" s="22" t="s">
        <v>260</v>
      </c>
      <c r="C128" s="54"/>
      <c r="D128" s="24">
        <v>1366588</v>
      </c>
      <c r="E128" s="25">
        <v>24268.254898012616</v>
      </c>
      <c r="F128" s="25">
        <v>1390856.2548980126</v>
      </c>
      <c r="G128" s="26">
        <v>-2.6619570599274556E-2</v>
      </c>
      <c r="H128" s="23"/>
      <c r="I128" s="26">
        <v>-2.2317417756951397E-2</v>
      </c>
      <c r="M128" s="24">
        <v>1475777</v>
      </c>
      <c r="N128" s="26">
        <v>6.1056449796973666E-2</v>
      </c>
      <c r="O128" s="26">
        <v>5.4984661414008151E-2</v>
      </c>
      <c r="P128" s="26">
        <v>-2.8180357990519656E-2</v>
      </c>
      <c r="Q128" s="23"/>
      <c r="R128" s="25">
        <v>-1233.4741000251497</v>
      </c>
      <c r="S128" s="41">
        <v>1474543.5258999749</v>
      </c>
      <c r="T128" s="23"/>
      <c r="U128" s="24">
        <v>967901.83978271484</v>
      </c>
      <c r="V128" s="24">
        <v>973472.4375</v>
      </c>
      <c r="W128" s="23"/>
      <c r="X128" s="24">
        <v>1428892.7667821632</v>
      </c>
      <c r="Y128" s="24">
        <v>1430792.6945448278</v>
      </c>
      <c r="Z128" s="24">
        <v>1518570.8707723396</v>
      </c>
      <c r="AA128" s="182">
        <f>AA127</f>
        <v>866666.26372621011</v>
      </c>
    </row>
    <row r="129" spans="1:27" x14ac:dyDescent="0.2">
      <c r="A129" s="18" t="s">
        <v>261</v>
      </c>
      <c r="B129" s="18" t="s">
        <v>262</v>
      </c>
      <c r="D129" s="19">
        <v>416659</v>
      </c>
      <c r="E129" s="20">
        <v>6940.6013479537796</v>
      </c>
      <c r="F129" s="20">
        <v>423599.60134795378</v>
      </c>
      <c r="G129" s="21">
        <v>-2.2925884593729351E-2</v>
      </c>
      <c r="I129" s="21">
        <v>-2.0873946028297286E-2</v>
      </c>
      <c r="M129" s="19">
        <v>447891.72331397841</v>
      </c>
      <c r="N129" s="21">
        <v>5.7346895249012597E-2</v>
      </c>
      <c r="O129" s="21">
        <v>5.4055289999999978E-2</v>
      </c>
      <c r="P129" s="21">
        <v>-2.7103124067112239E-2</v>
      </c>
      <c r="R129" s="20">
        <v>-797.27358185215576</v>
      </c>
      <c r="S129" s="42">
        <v>447094.44973212626</v>
      </c>
      <c r="U129" s="19">
        <v>239834.41975784302</v>
      </c>
      <c r="V129" s="19">
        <v>240583.375</v>
      </c>
      <c r="X129" s="19">
        <v>433538.86329474574</v>
      </c>
      <c r="Y129" s="19">
        <v>433981.32142206334</v>
      </c>
      <c r="Z129" s="19">
        <v>460369.16593498737</v>
      </c>
      <c r="AA129" s="181">
        <v>262738.09978503286</v>
      </c>
    </row>
    <row r="130" spans="1:27" x14ac:dyDescent="0.2">
      <c r="A130" s="18" t="s">
        <v>263</v>
      </c>
      <c r="B130" s="18" t="s">
        <v>264</v>
      </c>
      <c r="D130" s="19">
        <v>308602</v>
      </c>
      <c r="E130" s="20">
        <v>273.48817536584102</v>
      </c>
      <c r="F130" s="20">
        <v>308875.48817536584</v>
      </c>
      <c r="G130" s="21">
        <v>-5.3387303939979036E-3</v>
      </c>
      <c r="I130" s="21">
        <v>-4.0251210079383926E-3</v>
      </c>
      <c r="M130" s="19">
        <v>326902.8370947988</v>
      </c>
      <c r="N130" s="21">
        <v>5.8364453022564877E-2</v>
      </c>
      <c r="O130" s="21">
        <v>5.4055289999999978E-2</v>
      </c>
      <c r="P130" s="21">
        <v>-1.0627535804600852E-2</v>
      </c>
      <c r="R130" s="20">
        <v>-718.10535556114439</v>
      </c>
      <c r="S130" s="42">
        <v>326184.73173923767</v>
      </c>
      <c r="U130" s="19">
        <v>173764.16845703125</v>
      </c>
      <c r="V130" s="19">
        <v>174474.546875</v>
      </c>
      <c r="X130" s="19">
        <v>310533.34196647198</v>
      </c>
      <c r="Y130" s="19">
        <v>311391.61431016104</v>
      </c>
      <c r="Z130" s="19">
        <v>330414.32718733529</v>
      </c>
      <c r="AA130" s="181">
        <v>188571.34423987489</v>
      </c>
    </row>
    <row r="131" spans="1:27" x14ac:dyDescent="0.2">
      <c r="A131" s="18" t="s">
        <v>265</v>
      </c>
      <c r="B131" s="18" t="s">
        <v>266</v>
      </c>
      <c r="D131" s="19">
        <v>328192</v>
      </c>
      <c r="E131" s="20">
        <v>21205.769622153195</v>
      </c>
      <c r="F131" s="20">
        <v>349397.7696221532</v>
      </c>
      <c r="G131" s="21">
        <v>-6.2125767993105319E-3</v>
      </c>
      <c r="I131" s="21">
        <v>-1.8181649141815193E-3</v>
      </c>
      <c r="M131" s="19">
        <v>370207.63089035539</v>
      </c>
      <c r="N131" s="21">
        <v>5.9559227555191496E-2</v>
      </c>
      <c r="O131" s="21">
        <v>5.4055289999999978E-2</v>
      </c>
      <c r="P131" s="21">
        <v>-8.5333116150951849E-3</v>
      </c>
      <c r="R131" s="20">
        <v>-759.454549329786</v>
      </c>
      <c r="S131" s="42">
        <v>369448.17634102562</v>
      </c>
      <c r="U131" s="19">
        <v>235861.92057037354</v>
      </c>
      <c r="V131" s="19">
        <v>237093.515625</v>
      </c>
      <c r="X131" s="19">
        <v>351581.99979714816</v>
      </c>
      <c r="Y131" s="19">
        <v>351861.955409432</v>
      </c>
      <c r="Z131" s="19">
        <v>373393.91754393897</v>
      </c>
      <c r="AA131" s="181">
        <v>213100.3021619349</v>
      </c>
    </row>
    <row r="132" spans="1:27" x14ac:dyDescent="0.2">
      <c r="A132" s="18" t="s">
        <v>267</v>
      </c>
      <c r="B132" s="18" t="s">
        <v>268</v>
      </c>
      <c r="D132" s="19">
        <v>366237</v>
      </c>
      <c r="E132" s="20">
        <v>-16852.825738493935</v>
      </c>
      <c r="F132" s="20">
        <v>349384.17426150606</v>
      </c>
      <c r="G132" s="21">
        <v>-2.5230573704421944E-2</v>
      </c>
      <c r="I132" s="21">
        <v>-2.3284918137139066E-2</v>
      </c>
      <c r="M132" s="19">
        <v>371871</v>
      </c>
      <c r="N132" s="21">
        <v>6.43613174123423E-2</v>
      </c>
      <c r="O132" s="21">
        <v>5.4714988057657177E-2</v>
      </c>
      <c r="P132" s="21">
        <v>-2.9199735235094448E-2</v>
      </c>
      <c r="R132" s="20">
        <v>-812.57264607754894</v>
      </c>
      <c r="S132" s="42">
        <v>371058.42735392245</v>
      </c>
      <c r="U132" s="19">
        <v>228211.0830078125</v>
      </c>
      <c r="V132" s="19">
        <v>230298.28125</v>
      </c>
      <c r="X132" s="19">
        <v>358427.50586594903</v>
      </c>
      <c r="Y132" s="19">
        <v>360985.11976793024</v>
      </c>
      <c r="Z132" s="19">
        <v>383056.13780405628</v>
      </c>
      <c r="AA132" s="181">
        <v>218614.64495179534</v>
      </c>
    </row>
    <row r="133" spans="1:27" x14ac:dyDescent="0.2">
      <c r="A133" s="18" t="s">
        <v>269</v>
      </c>
      <c r="B133" s="18" t="s">
        <v>270</v>
      </c>
      <c r="D133" s="19">
        <v>311439</v>
      </c>
      <c r="E133" s="20">
        <v>1243.172738583351</v>
      </c>
      <c r="F133" s="20">
        <v>312682.17273858335</v>
      </c>
      <c r="G133" s="21">
        <v>-4.0445828168978681E-2</v>
      </c>
      <c r="I133" s="21">
        <v>-3.7624405633604141E-2</v>
      </c>
      <c r="M133" s="19">
        <v>332468.73833596555</v>
      </c>
      <c r="N133" s="21">
        <v>6.3280120590452293E-2</v>
      </c>
      <c r="O133" s="21">
        <v>5.7741656984914291E-2</v>
      </c>
      <c r="P133" s="21">
        <v>-4.0396567855714771E-2</v>
      </c>
      <c r="R133" s="20">
        <v>-700.22090407158362</v>
      </c>
      <c r="S133" s="42">
        <v>331768.51743189397</v>
      </c>
      <c r="U133" s="19">
        <v>175842.08203125</v>
      </c>
      <c r="V133" s="19">
        <v>176762.8125</v>
      </c>
      <c r="X133" s="19">
        <v>325861.92829730833</v>
      </c>
      <c r="Y133" s="19">
        <v>326607.84038901614</v>
      </c>
      <c r="Z133" s="19">
        <v>346464.72407153272</v>
      </c>
      <c r="AA133" s="181">
        <v>197731.49459352644</v>
      </c>
    </row>
    <row r="134" spans="1:27" ht="25.5" customHeight="1" x14ac:dyDescent="0.2">
      <c r="A134" s="22" t="s">
        <v>271</v>
      </c>
      <c r="B134" s="22" t="s">
        <v>272</v>
      </c>
      <c r="C134" s="54"/>
      <c r="D134" s="24">
        <v>1731129</v>
      </c>
      <c r="E134" s="25">
        <v>12810.206145562232</v>
      </c>
      <c r="F134" s="25">
        <v>1743939.2061455622</v>
      </c>
      <c r="G134" s="26">
        <v>-2.0227850074963971E-2</v>
      </c>
      <c r="H134" s="23"/>
      <c r="I134" s="26">
        <v>-1.7623555443181282E-2</v>
      </c>
      <c r="M134" s="24">
        <v>1849341.9296350982</v>
      </c>
      <c r="N134" s="26">
        <v>6.0439448300778853E-2</v>
      </c>
      <c r="O134" s="26">
        <v>5.4733989720798348E-2</v>
      </c>
      <c r="P134" s="26">
        <v>-2.3423131102725536E-2</v>
      </c>
      <c r="Q134" s="23"/>
      <c r="R134" s="25">
        <v>-3787.6270368922187</v>
      </c>
      <c r="S134" s="41">
        <v>1845554.3025982059</v>
      </c>
      <c r="T134" s="23"/>
      <c r="U134" s="24">
        <v>1053513.6738243103</v>
      </c>
      <c r="V134" s="24">
        <v>1059212.53125</v>
      </c>
      <c r="W134" s="23"/>
      <c r="X134" s="24">
        <v>1779943.6392216231</v>
      </c>
      <c r="Y134" s="24">
        <v>1784827.8512986028</v>
      </c>
      <c r="Z134" s="24">
        <v>1893698.2725418508</v>
      </c>
      <c r="AA134" s="182">
        <f>SUM(AA129:AA133)</f>
        <v>1080755.8857321644</v>
      </c>
    </row>
    <row r="135" spans="1:27" x14ac:dyDescent="0.2">
      <c r="A135" s="18" t="s">
        <v>273</v>
      </c>
      <c r="B135" s="18" t="s">
        <v>274</v>
      </c>
      <c r="D135" s="19">
        <v>624291</v>
      </c>
      <c r="E135" s="20">
        <v>11569.311339916894</v>
      </c>
      <c r="F135" s="20">
        <v>635860.31133991689</v>
      </c>
      <c r="G135" s="21">
        <v>-2.1110451206042158E-2</v>
      </c>
      <c r="I135" s="21">
        <v>-1.8874394415627327E-2</v>
      </c>
      <c r="M135" s="19">
        <v>673451.3901558388</v>
      </c>
      <c r="N135" s="21">
        <v>5.9118454392456332E-2</v>
      </c>
      <c r="O135" s="21">
        <v>5.4055289999999978E-2</v>
      </c>
      <c r="P135" s="21">
        <v>-2.5272619475512403E-2</v>
      </c>
      <c r="R135" s="20">
        <v>1218.1410308836766</v>
      </c>
      <c r="S135" s="42">
        <v>674669.53118672245</v>
      </c>
      <c r="U135" s="19">
        <v>407773.1640625</v>
      </c>
      <c r="V135" s="19">
        <v>409731.90625</v>
      </c>
      <c r="X135" s="19">
        <v>649573.09241203917</v>
      </c>
      <c r="Y135" s="19">
        <v>651205.78713358764</v>
      </c>
      <c r="Z135" s="19">
        <v>690912.56038530869</v>
      </c>
      <c r="AA135" s="181">
        <v>394311.92761263903</v>
      </c>
    </row>
    <row r="136" spans="1:27" x14ac:dyDescent="0.2">
      <c r="A136" s="18" t="s">
        <v>275</v>
      </c>
      <c r="B136" s="18" t="s">
        <v>276</v>
      </c>
      <c r="D136" s="19">
        <v>593805</v>
      </c>
      <c r="E136" s="20">
        <v>12247.511349717504</v>
      </c>
      <c r="F136" s="20">
        <v>606052.5113497175</v>
      </c>
      <c r="G136" s="21">
        <v>-1.0725027663814224E-2</v>
      </c>
      <c r="I136" s="21">
        <v>-3.9167427438405733E-3</v>
      </c>
      <c r="M136" s="19">
        <v>645381.82507347793</v>
      </c>
      <c r="N136" s="21">
        <v>6.4894234389313077E-2</v>
      </c>
      <c r="O136" s="21">
        <v>5.4055289999999978E-2</v>
      </c>
      <c r="P136" s="21">
        <v>-1.0388652875633064E-2</v>
      </c>
      <c r="R136" s="20">
        <v>-1199.8589691163234</v>
      </c>
      <c r="S136" s="42">
        <v>644181.96610436158</v>
      </c>
      <c r="U136" s="19">
        <v>351813.58211326599</v>
      </c>
      <c r="V136" s="19">
        <v>355431.3125</v>
      </c>
      <c r="X136" s="19">
        <v>612622.90899618797</v>
      </c>
      <c r="Y136" s="19">
        <v>614692.19447300723</v>
      </c>
      <c r="Z136" s="19">
        <v>652156.85627377022</v>
      </c>
      <c r="AA136" s="181">
        <v>372193.59126963868</v>
      </c>
    </row>
    <row r="137" spans="1:27" x14ac:dyDescent="0.2">
      <c r="A137" s="18" t="s">
        <v>277</v>
      </c>
      <c r="B137" s="18" t="s">
        <v>278</v>
      </c>
      <c r="D137" s="19">
        <v>410285</v>
      </c>
      <c r="E137" s="20">
        <v>-5288.3741925862851</v>
      </c>
      <c r="F137" s="20">
        <v>404996.62580741371</v>
      </c>
      <c r="G137" s="21">
        <v>-1.3515944885263642E-2</v>
      </c>
      <c r="I137" s="21">
        <v>-1.1999212370423895E-2</v>
      </c>
      <c r="M137" s="19">
        <v>429234.43671708088</v>
      </c>
      <c r="N137" s="21">
        <v>5.9846945295768617E-2</v>
      </c>
      <c r="O137" s="21">
        <v>5.4055289999999978E-2</v>
      </c>
      <c r="P137" s="21">
        <v>-1.8555124901622477E-2</v>
      </c>
      <c r="R137" s="20">
        <v>-741.51487182232927</v>
      </c>
      <c r="S137" s="42">
        <v>428492.92184525856</v>
      </c>
      <c r="U137" s="19">
        <v>250879.66259765625</v>
      </c>
      <c r="V137" s="19">
        <v>252258.15625</v>
      </c>
      <c r="X137" s="19">
        <v>410545.53665371635</v>
      </c>
      <c r="Y137" s="19">
        <v>412167.6236762121</v>
      </c>
      <c r="Z137" s="19">
        <v>437349.51152916817</v>
      </c>
      <c r="AA137" s="181">
        <v>249600.51216226138</v>
      </c>
    </row>
    <row r="138" spans="1:27" ht="25.5" customHeight="1" x14ac:dyDescent="0.2">
      <c r="A138" s="22" t="s">
        <v>279</v>
      </c>
      <c r="B138" s="22" t="s">
        <v>280</v>
      </c>
      <c r="C138" s="54"/>
      <c r="D138" s="24">
        <v>1628381</v>
      </c>
      <c r="E138" s="25">
        <v>18528.448497048113</v>
      </c>
      <c r="F138" s="25">
        <v>1646909.4484970481</v>
      </c>
      <c r="G138" s="26">
        <v>-1.5442965321961766E-2</v>
      </c>
      <c r="H138" s="23"/>
      <c r="I138" s="26">
        <v>-1.1811576200756346E-2</v>
      </c>
      <c r="M138" s="24">
        <v>1748067.6519463975</v>
      </c>
      <c r="N138" s="26">
        <v>6.1423051244053006E-2</v>
      </c>
      <c r="O138" s="26">
        <v>5.4167295020616457E-2</v>
      </c>
      <c r="P138" s="26">
        <v>-1.8170597790021392E-2</v>
      </c>
      <c r="Q138" s="23"/>
      <c r="R138" s="25">
        <v>-723.23281005497597</v>
      </c>
      <c r="S138" s="41">
        <v>1747344.4191363426</v>
      </c>
      <c r="T138" s="23"/>
      <c r="U138" s="24">
        <v>1010466.4087734222</v>
      </c>
      <c r="V138" s="24">
        <v>1017421.375</v>
      </c>
      <c r="W138" s="23"/>
      <c r="X138" s="24">
        <v>1672741.5380619436</v>
      </c>
      <c r="Y138" s="24">
        <v>1678065.6052828068</v>
      </c>
      <c r="Z138" s="24">
        <v>1780418.9281882471</v>
      </c>
      <c r="AA138" s="182">
        <f>SUM(AA135:AA137)</f>
        <v>1016106.0310445391</v>
      </c>
    </row>
    <row r="139" spans="1:27" x14ac:dyDescent="0.2">
      <c r="A139" s="18" t="s">
        <v>281</v>
      </c>
      <c r="B139" s="18" t="s">
        <v>282</v>
      </c>
      <c r="D139" s="19">
        <v>734066</v>
      </c>
      <c r="E139" s="20">
        <v>14246.902619199711</v>
      </c>
      <c r="F139" s="20">
        <v>748312.90261919971</v>
      </c>
      <c r="G139" s="21">
        <v>-1.7733990148056655E-3</v>
      </c>
      <c r="I139" s="21">
        <v>6.5971110932165899E-3</v>
      </c>
      <c r="M139" s="19">
        <v>798664.1555342772</v>
      </c>
      <c r="N139" s="21">
        <v>6.7286362080409168E-2</v>
      </c>
      <c r="O139" s="21">
        <v>5.4055289999999978E-2</v>
      </c>
      <c r="P139" s="21">
        <v>-1.6565117936417906E-4</v>
      </c>
      <c r="R139" s="20">
        <v>-850.9770658640864</v>
      </c>
      <c r="S139" s="42">
        <v>797813.17846841307</v>
      </c>
      <c r="U139" s="19">
        <v>480292.08276367188</v>
      </c>
      <c r="V139" s="19">
        <v>486320.96875</v>
      </c>
      <c r="X139" s="19">
        <v>749642.31756662903</v>
      </c>
      <c r="Y139" s="19">
        <v>752740.22003809921</v>
      </c>
      <c r="Z139" s="19">
        <v>798796.47711278289</v>
      </c>
      <c r="AA139" s="181">
        <v>455882.54827046598</v>
      </c>
    </row>
    <row r="140" spans="1:27" x14ac:dyDescent="0.2">
      <c r="A140" s="18" t="s">
        <v>283</v>
      </c>
      <c r="B140" s="18" t="s">
        <v>284</v>
      </c>
      <c r="D140" s="19">
        <v>372575</v>
      </c>
      <c r="E140" s="20">
        <v>-1647.2878604042344</v>
      </c>
      <c r="F140" s="20">
        <v>370927.71213959577</v>
      </c>
      <c r="G140" s="21">
        <v>-3.0539098367011186E-2</v>
      </c>
      <c r="I140" s="21">
        <v>-1.9984343517060243E-2</v>
      </c>
      <c r="M140" s="19">
        <v>394553.97855827154</v>
      </c>
      <c r="N140" s="21">
        <v>6.36950695390055E-2</v>
      </c>
      <c r="O140" s="21">
        <v>5.4055289999999978E-2</v>
      </c>
      <c r="P140" s="21">
        <v>-2.6828973888724628E-2</v>
      </c>
      <c r="R140" s="20">
        <v>-766.04503306860101</v>
      </c>
      <c r="S140" s="42">
        <v>393787.93352520291</v>
      </c>
      <c r="U140" s="19">
        <v>234034.251953125</v>
      </c>
      <c r="V140" s="19">
        <v>236174.59375</v>
      </c>
      <c r="X140" s="19">
        <v>382612.34828015661</v>
      </c>
      <c r="Y140" s="19">
        <v>381953.08391853998</v>
      </c>
      <c r="Z140" s="19">
        <v>405431.28388735757</v>
      </c>
      <c r="AA140" s="181">
        <v>231384.40409150562</v>
      </c>
    </row>
    <row r="141" spans="1:27" x14ac:dyDescent="0.2">
      <c r="A141" s="18" t="s">
        <v>285</v>
      </c>
      <c r="B141" s="18" t="s">
        <v>286</v>
      </c>
      <c r="D141" s="19">
        <v>429100</v>
      </c>
      <c r="E141" s="20">
        <v>-6474.6863435001578</v>
      </c>
      <c r="F141" s="20">
        <v>422625.31365649984</v>
      </c>
      <c r="G141" s="21">
        <v>-3.3190758688353195E-2</v>
      </c>
      <c r="I141" s="21">
        <v>-2.85085772574869E-2</v>
      </c>
      <c r="M141" s="19">
        <v>450350.87794031005</v>
      </c>
      <c r="N141" s="21">
        <v>6.5603179430811176E-2</v>
      </c>
      <c r="O141" s="21">
        <v>5.5079805826043549E-2</v>
      </c>
      <c r="P141" s="21">
        <v>-3.4253919929046694E-2</v>
      </c>
      <c r="R141" s="20">
        <v>533.43723633210766</v>
      </c>
      <c r="S141" s="42">
        <v>450884.31517664215</v>
      </c>
      <c r="U141" s="19">
        <v>294316.6708984375</v>
      </c>
      <c r="V141" s="19">
        <v>297252.1875</v>
      </c>
      <c r="X141" s="19">
        <v>437134.12697952107</v>
      </c>
      <c r="Y141" s="19">
        <v>439366.28939328337</v>
      </c>
      <c r="Z141" s="19">
        <v>466324.3136407272</v>
      </c>
      <c r="AA141" s="181">
        <v>266136.77265003143</v>
      </c>
    </row>
    <row r="142" spans="1:27" ht="25.5" customHeight="1" x14ac:dyDescent="0.2">
      <c r="A142" s="22" t="s">
        <v>287</v>
      </c>
      <c r="B142" s="22" t="s">
        <v>288</v>
      </c>
      <c r="C142" s="54"/>
      <c r="D142" s="24">
        <v>1535741</v>
      </c>
      <c r="E142" s="25">
        <v>6124.9284152954351</v>
      </c>
      <c r="F142" s="25">
        <v>1541865.9284152954</v>
      </c>
      <c r="G142" s="26">
        <v>-1.7537314231386381E-2</v>
      </c>
      <c r="H142" s="23"/>
      <c r="I142" s="26">
        <v>-9.6682207471918691E-3</v>
      </c>
      <c r="M142" s="24">
        <v>1643569.012032859</v>
      </c>
      <c r="N142" s="26">
        <v>6.5961042230236133E-2</v>
      </c>
      <c r="O142" s="26">
        <v>5.4353049078905258E-2</v>
      </c>
      <c r="P142" s="26">
        <v>-1.6152182872724574E-2</v>
      </c>
      <c r="Q142" s="23"/>
      <c r="R142" s="25">
        <v>-1083.5848626005798</v>
      </c>
      <c r="S142" s="41">
        <v>1642485.427170258</v>
      </c>
      <c r="T142" s="23"/>
      <c r="U142" s="24">
        <v>1008643.0056152344</v>
      </c>
      <c r="V142" s="24">
        <v>1019747.75</v>
      </c>
      <c r="W142" s="23"/>
      <c r="X142" s="24">
        <v>1569388.7928263065</v>
      </c>
      <c r="Y142" s="24">
        <v>1574059.5933499227</v>
      </c>
      <c r="Z142" s="24">
        <v>1670552.0746408678</v>
      </c>
      <c r="AA142" s="182">
        <f>SUM(AA139:AA141)</f>
        <v>953403.72501200298</v>
      </c>
    </row>
    <row r="143" spans="1:27" x14ac:dyDescent="0.2">
      <c r="A143" s="18" t="s">
        <v>289</v>
      </c>
      <c r="B143" s="18" t="s">
        <v>290</v>
      </c>
      <c r="D143" s="19">
        <v>941997</v>
      </c>
      <c r="E143" s="20">
        <v>15179.737844150281</v>
      </c>
      <c r="F143" s="20">
        <v>957176.73784415028</v>
      </c>
      <c r="G143" s="21">
        <v>1.9640178628610006E-2</v>
      </c>
      <c r="I143" s="21">
        <v>3.0106164101429522E-2</v>
      </c>
      <c r="M143" s="19">
        <v>1017247.5243698371</v>
      </c>
      <c r="N143" s="21">
        <v>6.2758301733266464E-2</v>
      </c>
      <c r="O143" s="21">
        <v>5.4055289999999978E-2</v>
      </c>
      <c r="P143" s="21">
        <v>2.3204289612027917E-2</v>
      </c>
      <c r="R143" s="20">
        <v>-1853.3211631580807</v>
      </c>
      <c r="S143" s="42">
        <v>1015394.2032066791</v>
      </c>
      <c r="U143" s="19">
        <v>598378.24904632568</v>
      </c>
      <c r="V143" s="19">
        <v>603318.875</v>
      </c>
      <c r="X143" s="19">
        <v>938739.72201794619</v>
      </c>
      <c r="Y143" s="19">
        <v>936874.16566662258</v>
      </c>
      <c r="Z143" s="19">
        <v>994178.3226451783</v>
      </c>
      <c r="AA143" s="181">
        <v>567389.2664135393</v>
      </c>
    </row>
    <row r="144" spans="1:27" x14ac:dyDescent="0.2">
      <c r="A144" s="18" t="s">
        <v>291</v>
      </c>
      <c r="B144" s="18" t="s">
        <v>292</v>
      </c>
      <c r="D144" s="19">
        <v>1012773</v>
      </c>
      <c r="E144" s="20">
        <v>19483.414703051094</v>
      </c>
      <c r="F144" s="20">
        <v>1032256.4147030511</v>
      </c>
      <c r="G144" s="21">
        <v>1.7264155314614005E-2</v>
      </c>
      <c r="I144" s="21">
        <v>2.9171986034666419E-2</v>
      </c>
      <c r="M144" s="19">
        <v>1096472.1731992494</v>
      </c>
      <c r="N144" s="21">
        <v>6.2209115469310294E-2</v>
      </c>
      <c r="O144" s="21">
        <v>5.4055289999999978E-2</v>
      </c>
      <c r="P144" s="21">
        <v>2.1957853858450394E-2</v>
      </c>
      <c r="R144" s="20">
        <v>-1377.2056146476411</v>
      </c>
      <c r="S144" s="42">
        <v>1095094.9675846018</v>
      </c>
      <c r="U144" s="19">
        <v>646355.75421142578</v>
      </c>
      <c r="V144" s="19">
        <v>651355.75</v>
      </c>
      <c r="X144" s="19">
        <v>1014737.8233176812</v>
      </c>
      <c r="Y144" s="19">
        <v>1010755.855531898</v>
      </c>
      <c r="Z144" s="19">
        <v>1072913.2997603244</v>
      </c>
      <c r="AA144" s="181">
        <v>612324.24426297424</v>
      </c>
    </row>
    <row r="145" spans="1:27" x14ac:dyDescent="0.2">
      <c r="A145" s="18" t="s">
        <v>293</v>
      </c>
      <c r="B145" s="18" t="s">
        <v>294</v>
      </c>
      <c r="D145" s="19">
        <v>506671</v>
      </c>
      <c r="E145" s="20">
        <v>11693.796801367658</v>
      </c>
      <c r="F145" s="20">
        <v>518364.79680136766</v>
      </c>
      <c r="G145" s="21">
        <v>7.9275938143021918E-3</v>
      </c>
      <c r="I145" s="21">
        <v>1.8455726064947164E-2</v>
      </c>
      <c r="M145" s="19">
        <v>551147.95060995151</v>
      </c>
      <c r="N145" s="21">
        <v>6.3243403122426933E-2</v>
      </c>
      <c r="O145" s="21">
        <v>5.4055289999999978E-2</v>
      </c>
      <c r="P145" s="21">
        <v>1.1588446913577855E-2</v>
      </c>
      <c r="R145" s="20">
        <v>753.9600634060464</v>
      </c>
      <c r="S145" s="42">
        <v>551901.91067335755</v>
      </c>
      <c r="U145" s="19">
        <v>313283.41552734375</v>
      </c>
      <c r="V145" s="19">
        <v>316014.28125</v>
      </c>
      <c r="X145" s="19">
        <v>514287.73255400104</v>
      </c>
      <c r="Y145" s="19">
        <v>513408.02221106645</v>
      </c>
      <c r="Z145" s="19">
        <v>544834.16876847472</v>
      </c>
      <c r="AA145" s="181">
        <v>310943.27073243255</v>
      </c>
    </row>
    <row r="146" spans="1:27" ht="25.5" customHeight="1" x14ac:dyDescent="0.2">
      <c r="A146" s="22" t="s">
        <v>295</v>
      </c>
      <c r="B146" s="22" t="s">
        <v>296</v>
      </c>
      <c r="C146" s="54"/>
      <c r="D146" s="24">
        <v>2461441</v>
      </c>
      <c r="E146" s="25">
        <v>46356.949348568916</v>
      </c>
      <c r="F146" s="25">
        <v>2507797.9493485689</v>
      </c>
      <c r="G146" s="26">
        <v>1.6222236295169612E-2</v>
      </c>
      <c r="H146" s="23"/>
      <c r="I146" s="26">
        <v>2.7287688211046213E-2</v>
      </c>
      <c r="M146" s="24">
        <v>2664867.6481790384</v>
      </c>
      <c r="N146" s="26">
        <v>6.2632517452720027E-2</v>
      </c>
      <c r="O146" s="26">
        <v>5.4059760256102152E-2</v>
      </c>
      <c r="P146" s="26">
        <v>2.026928069088263E-2</v>
      </c>
      <c r="Q146" s="23"/>
      <c r="R146" s="25">
        <v>-2476.5667143996752</v>
      </c>
      <c r="S146" s="41">
        <v>2662391.0814646385</v>
      </c>
      <c r="T146" s="23"/>
      <c r="U146" s="24">
        <v>1558017.4187850952</v>
      </c>
      <c r="V146" s="24">
        <v>1570688.90625</v>
      </c>
      <c r="W146" s="23"/>
      <c r="X146" s="24">
        <v>2467765.2778896284</v>
      </c>
      <c r="Y146" s="24">
        <v>2461038.0434095869</v>
      </c>
      <c r="Z146" s="24">
        <v>2611925.7911739773</v>
      </c>
      <c r="AA146" s="182">
        <f>SUM(AA143:AA145)</f>
        <v>1490656.781408946</v>
      </c>
    </row>
    <row r="147" spans="1:27" x14ac:dyDescent="0.2">
      <c r="A147" s="18" t="s">
        <v>297</v>
      </c>
      <c r="B147" s="18" t="s">
        <v>298</v>
      </c>
      <c r="D147" s="19">
        <v>446859</v>
      </c>
      <c r="E147" s="20">
        <v>12081.650168977794</v>
      </c>
      <c r="F147" s="20">
        <v>458940.65016897779</v>
      </c>
      <c r="G147" s="21">
        <v>5.5019899265662531E-4</v>
      </c>
      <c r="I147" s="21">
        <v>1.2828290306172052E-2</v>
      </c>
      <c r="M147" s="19">
        <v>487949.8999029703</v>
      </c>
      <c r="N147" s="21">
        <v>6.3209152911845035E-2</v>
      </c>
      <c r="O147" s="21">
        <v>5.4055289999999978E-2</v>
      </c>
      <c r="P147" s="21">
        <v>5.7665310555834459E-3</v>
      </c>
      <c r="R147" s="20">
        <v>-391.16058157904035</v>
      </c>
      <c r="S147" s="42">
        <v>487558.73932139127</v>
      </c>
      <c r="U147" s="19">
        <v>279038.83349609375</v>
      </c>
      <c r="V147" s="19">
        <v>281462.125</v>
      </c>
      <c r="X147" s="19">
        <v>458688.28033919178</v>
      </c>
      <c r="Y147" s="19">
        <v>457062.94910304126</v>
      </c>
      <c r="Z147" s="19">
        <v>485152.25436150836</v>
      </c>
      <c r="AA147" s="181">
        <v>276882.09995229886</v>
      </c>
    </row>
    <row r="148" spans="1:27" x14ac:dyDescent="0.2">
      <c r="A148" s="18" t="s">
        <v>299</v>
      </c>
      <c r="B148" s="18" t="s">
        <v>300</v>
      </c>
      <c r="D148" s="19">
        <v>297626</v>
      </c>
      <c r="E148" s="20">
        <v>4990.5517999256263</v>
      </c>
      <c r="F148" s="20">
        <v>302616.55179992563</v>
      </c>
      <c r="G148" s="21">
        <v>1.2247677977873295E-2</v>
      </c>
      <c r="I148" s="21">
        <v>1.886422115247699E-2</v>
      </c>
      <c r="M148" s="19">
        <v>320593.62206211023</v>
      </c>
      <c r="N148" s="21">
        <v>5.9405442812890508E-2</v>
      </c>
      <c r="O148" s="21">
        <v>5.4055289999999978E-2</v>
      </c>
      <c r="P148" s="21">
        <v>1.2299619310869536E-2</v>
      </c>
      <c r="R148" s="20">
        <v>-602.28377480145082</v>
      </c>
      <c r="S148" s="42">
        <v>319991.33828730875</v>
      </c>
      <c r="U148" s="19">
        <v>185222.16552734375</v>
      </c>
      <c r="V148" s="19">
        <v>186162.3125</v>
      </c>
      <c r="X148" s="19">
        <v>298955.04665859113</v>
      </c>
      <c r="Y148" s="19">
        <v>298521.19697794679</v>
      </c>
      <c r="Z148" s="19">
        <v>316698.35288524232</v>
      </c>
      <c r="AA148" s="181">
        <v>180743.47632106391</v>
      </c>
    </row>
    <row r="149" spans="1:27" x14ac:dyDescent="0.2">
      <c r="A149" s="18" t="s">
        <v>301</v>
      </c>
      <c r="B149" s="18" t="s">
        <v>302</v>
      </c>
      <c r="D149" s="19">
        <v>592159</v>
      </c>
      <c r="E149" s="20">
        <v>16054.471359342104</v>
      </c>
      <c r="F149" s="20">
        <v>608213.4713593421</v>
      </c>
      <c r="G149" s="21">
        <v>-2.6877579500365067E-3</v>
      </c>
      <c r="I149" s="21">
        <v>3.8745516700124938E-3</v>
      </c>
      <c r="M149" s="19">
        <v>644521.55814360746</v>
      </c>
      <c r="N149" s="21">
        <v>5.9696288382297125E-2</v>
      </c>
      <c r="O149" s="21">
        <v>5.4055289999999978E-2</v>
      </c>
      <c r="P149" s="21">
        <v>-2.9176280365158513E-3</v>
      </c>
      <c r="R149" s="20">
        <v>-1198.5046788730344</v>
      </c>
      <c r="S149" s="42">
        <v>643323.05346473446</v>
      </c>
      <c r="U149" s="19">
        <v>391510.001953125</v>
      </c>
      <c r="V149" s="19">
        <v>393605.25</v>
      </c>
      <c r="X149" s="19">
        <v>609852.60755364492</v>
      </c>
      <c r="Y149" s="19">
        <v>609108.43147016934</v>
      </c>
      <c r="Z149" s="19">
        <v>646407.53489041887</v>
      </c>
      <c r="AA149" s="181">
        <v>368912.38590861647</v>
      </c>
    </row>
    <row r="150" spans="1:27" x14ac:dyDescent="0.2">
      <c r="A150" s="18" t="s">
        <v>303</v>
      </c>
      <c r="B150" s="18" t="s">
        <v>304</v>
      </c>
      <c r="D150" s="19">
        <v>318018</v>
      </c>
      <c r="E150" s="20">
        <v>1007.2648241597926</v>
      </c>
      <c r="F150" s="20">
        <v>319025.26482415979</v>
      </c>
      <c r="G150" s="21">
        <v>-1.6853487949144097E-2</v>
      </c>
      <c r="I150" s="21">
        <v>-8.7526318355501953E-3</v>
      </c>
      <c r="M150" s="19">
        <v>338655.59135102987</v>
      </c>
      <c r="N150" s="21">
        <v>6.1532200397012238E-2</v>
      </c>
      <c r="O150" s="21">
        <v>5.4055289999999978E-2</v>
      </c>
      <c r="P150" s="21">
        <v>-1.5263230047886878E-2</v>
      </c>
      <c r="R150" s="20">
        <v>-599.33900081934667</v>
      </c>
      <c r="S150" s="42">
        <v>338056.2523502105</v>
      </c>
      <c r="U150" s="19">
        <v>188323.41461181641</v>
      </c>
      <c r="V150" s="19">
        <v>189659.28125</v>
      </c>
      <c r="X150" s="19">
        <v>324494.12260912068</v>
      </c>
      <c r="Y150" s="19">
        <v>324125.20984774904</v>
      </c>
      <c r="Z150" s="19">
        <v>343904.68771415774</v>
      </c>
      <c r="AA150" s="181">
        <v>196270.45172252692</v>
      </c>
    </row>
    <row r="151" spans="1:27" x14ac:dyDescent="0.2">
      <c r="A151" s="18" t="s">
        <v>305</v>
      </c>
      <c r="B151" s="18" t="s">
        <v>306</v>
      </c>
      <c r="D151" s="19">
        <v>272308</v>
      </c>
      <c r="E151" s="20">
        <v>4585.6242441739887</v>
      </c>
      <c r="F151" s="20">
        <v>276893.62424417399</v>
      </c>
      <c r="G151" s="21">
        <v>4.3264818236223856E-3</v>
      </c>
      <c r="I151" s="21">
        <v>1.6548556907044043E-2</v>
      </c>
      <c r="M151" s="19">
        <v>295221.88804300176</v>
      </c>
      <c r="N151" s="21">
        <v>6.6192437073470778E-2</v>
      </c>
      <c r="O151" s="21">
        <v>5.4055289999999978E-2</v>
      </c>
      <c r="P151" s="21">
        <v>9.5648924946614144E-3</v>
      </c>
      <c r="R151" s="20">
        <v>-555.34409729399408</v>
      </c>
      <c r="S151" s="42">
        <v>294666.54394570779</v>
      </c>
      <c r="U151" s="19">
        <v>176522.3330078125</v>
      </c>
      <c r="V151" s="19">
        <v>178554.9375</v>
      </c>
      <c r="X151" s="19">
        <v>275700.80970223929</v>
      </c>
      <c r="Y151" s="19">
        <v>275522.47624934418</v>
      </c>
      <c r="Z151" s="19">
        <v>292424.87554564292</v>
      </c>
      <c r="AA151" s="181">
        <v>166890.31719727925</v>
      </c>
    </row>
    <row r="152" spans="1:27" ht="25.5" customHeight="1" x14ac:dyDescent="0.2">
      <c r="A152" s="22" t="s">
        <v>307</v>
      </c>
      <c r="B152" s="22" t="s">
        <v>308</v>
      </c>
      <c r="C152" s="54"/>
      <c r="D152" s="24">
        <v>1926970</v>
      </c>
      <c r="E152" s="25">
        <v>38719.562396579422</v>
      </c>
      <c r="F152" s="25">
        <v>1965689.5623965794</v>
      </c>
      <c r="G152" s="26">
        <v>-1.0170827643262159E-3</v>
      </c>
      <c r="H152" s="23"/>
      <c r="I152" s="26">
        <v>7.9235833578434889E-3</v>
      </c>
      <c r="M152" s="24">
        <v>2086942.5595027197</v>
      </c>
      <c r="N152" s="26">
        <v>6.1684713306564998E-2</v>
      </c>
      <c r="O152" s="26">
        <v>5.4062032600797227E-2</v>
      </c>
      <c r="P152" s="26">
        <v>1.1296498102011387E-3</v>
      </c>
      <c r="Q152" s="23"/>
      <c r="R152" s="25">
        <v>-3346.6321333668666</v>
      </c>
      <c r="S152" s="41">
        <v>2083595.9273693527</v>
      </c>
      <c r="T152" s="23"/>
      <c r="U152" s="24">
        <v>1220616.7485961914</v>
      </c>
      <c r="V152" s="24">
        <v>1229443.90625</v>
      </c>
      <c r="W152" s="23"/>
      <c r="X152" s="24">
        <v>1967690.8668627876</v>
      </c>
      <c r="Y152" s="24">
        <v>1964340.2636482504</v>
      </c>
      <c r="Z152" s="24">
        <v>2084587.7053969703</v>
      </c>
      <c r="AA152" s="182">
        <f>SUM(AA147:AA151)</f>
        <v>1189698.7311017853</v>
      </c>
    </row>
    <row r="153" spans="1:27" ht="25.5" customHeight="1" x14ac:dyDescent="0.2">
      <c r="A153" s="22" t="s">
        <v>309</v>
      </c>
      <c r="B153" s="22" t="s">
        <v>310</v>
      </c>
      <c r="C153" s="54"/>
      <c r="D153" s="24">
        <v>10650250</v>
      </c>
      <c r="E153" s="25">
        <v>146808.34970106557</v>
      </c>
      <c r="F153" s="25">
        <v>10797058.349701066</v>
      </c>
      <c r="G153" s="26">
        <v>-8.2088058598259739E-3</v>
      </c>
      <c r="H153" s="23"/>
      <c r="I153" s="26">
        <v>-1.4309865373105524E-3</v>
      </c>
      <c r="M153" s="24">
        <v>11468565.801296111</v>
      </c>
      <c r="N153" s="26">
        <v>6.2193555859928917E-2</v>
      </c>
      <c r="O153" s="26">
        <v>5.4334883943293333E-2</v>
      </c>
      <c r="P153" s="26">
        <v>-7.8883896868869874E-3</v>
      </c>
      <c r="Q153" s="23"/>
      <c r="R153" s="25">
        <v>-12651.117657339466</v>
      </c>
      <c r="S153" s="41">
        <v>11455914.683638774</v>
      </c>
      <c r="T153" s="23"/>
      <c r="U153" s="24">
        <v>6819159.0953769684</v>
      </c>
      <c r="V153" s="24">
        <v>6869986.90625</v>
      </c>
      <c r="W153" s="23"/>
      <c r="X153" s="24">
        <v>10886422.881644452</v>
      </c>
      <c r="Y153" s="24">
        <v>10893124.051533997</v>
      </c>
      <c r="Z153" s="24">
        <v>11559753.642714253</v>
      </c>
      <c r="AA153" s="182">
        <f>AA152+AA146+AA142+AA138+AA134+AA128</f>
        <v>6597287.4180256482</v>
      </c>
    </row>
    <row r="154" spans="1:27" x14ac:dyDescent="0.2">
      <c r="A154" s="18" t="s">
        <v>311</v>
      </c>
      <c r="B154" s="18" t="s">
        <v>312</v>
      </c>
      <c r="D154" s="19">
        <v>583178</v>
      </c>
      <c r="E154" s="20">
        <v>9316.7486531137256</v>
      </c>
      <c r="F154" s="20">
        <v>592494.74865311373</v>
      </c>
      <c r="G154" s="21">
        <v>-4.1316033377629791E-2</v>
      </c>
      <c r="I154" s="21">
        <v>-3.3087645639587326E-2</v>
      </c>
      <c r="M154" s="19">
        <v>630310</v>
      </c>
      <c r="N154" s="21">
        <v>6.3823774696484037E-2</v>
      </c>
      <c r="O154" s="21">
        <v>5.8669758615600864E-2</v>
      </c>
      <c r="P154" s="21">
        <v>-3.6098835827045206E-2</v>
      </c>
      <c r="R154" s="20">
        <v>-1000.1049309039836</v>
      </c>
      <c r="S154" s="42">
        <v>629309.895069096</v>
      </c>
      <c r="U154" s="19">
        <v>381905.08129882813</v>
      </c>
      <c r="V154" s="19">
        <v>383764.34375</v>
      </c>
      <c r="X154" s="19">
        <v>618029.2664542913</v>
      </c>
      <c r="Y154" s="19">
        <v>615753.06263719511</v>
      </c>
      <c r="Z154" s="19">
        <v>653915.59158538596</v>
      </c>
      <c r="AA154" s="181">
        <v>373197.32220557198</v>
      </c>
    </row>
    <row r="155" spans="1:27" x14ac:dyDescent="0.2">
      <c r="A155" s="18" t="s">
        <v>313</v>
      </c>
      <c r="B155" s="18" t="s">
        <v>314</v>
      </c>
      <c r="D155" s="19">
        <v>364315</v>
      </c>
      <c r="E155" s="20">
        <v>2140.624155625701</v>
      </c>
      <c r="F155" s="20">
        <v>366455.6241556257</v>
      </c>
      <c r="G155" s="21">
        <v>4.858780091074455E-2</v>
      </c>
      <c r="I155" s="21">
        <v>5.9974417299540228E-2</v>
      </c>
      <c r="M155" s="19">
        <v>388309.19970171928</v>
      </c>
      <c r="N155" s="21">
        <v>5.9634984717311434E-2</v>
      </c>
      <c r="O155" s="21">
        <v>5.1204524017586017E-2</v>
      </c>
      <c r="P155" s="21">
        <v>4.9203552017065944E-2</v>
      </c>
      <c r="R155" s="20">
        <v>-489.50071461151703</v>
      </c>
      <c r="S155" s="42">
        <v>387819.69898710778</v>
      </c>
      <c r="U155" s="19">
        <v>229468.58055114746</v>
      </c>
      <c r="V155" s="19">
        <v>231308.875</v>
      </c>
      <c r="X155" s="19">
        <v>349475.38378507062</v>
      </c>
      <c r="Y155" s="19">
        <v>348493.81518731616</v>
      </c>
      <c r="Z155" s="19">
        <v>370099.01363296487</v>
      </c>
      <c r="AA155" s="181">
        <v>211219.86173151332</v>
      </c>
    </row>
    <row r="156" spans="1:27" x14ac:dyDescent="0.2">
      <c r="A156" s="18" t="s">
        <v>315</v>
      </c>
      <c r="B156" s="18" t="s">
        <v>316</v>
      </c>
      <c r="D156" s="19">
        <v>682617</v>
      </c>
      <c r="E156" s="20">
        <v>-3906.4372069630772</v>
      </c>
      <c r="F156" s="20">
        <v>678710.56279303692</v>
      </c>
      <c r="G156" s="21">
        <v>-1.6675090034213746E-2</v>
      </c>
      <c r="I156" s="21">
        <v>-9.2874047960298522E-3</v>
      </c>
      <c r="M156" s="19">
        <v>716532.42327860266</v>
      </c>
      <c r="N156" s="21">
        <v>5.5726052545757909E-2</v>
      </c>
      <c r="O156" s="21">
        <v>5.4055289999999978E-2</v>
      </c>
      <c r="P156" s="21">
        <v>-1.6476636307491521E-2</v>
      </c>
      <c r="R156" s="20">
        <v>-1182.945211990148</v>
      </c>
      <c r="S156" s="42">
        <v>715349.4780666125</v>
      </c>
      <c r="U156" s="19">
        <v>437491.41586303711</v>
      </c>
      <c r="V156" s="19">
        <v>438184.875</v>
      </c>
      <c r="X156" s="19">
        <v>690220.04417304136</v>
      </c>
      <c r="Y156" s="19">
        <v>686159.01019177167</v>
      </c>
      <c r="Z156" s="19">
        <v>728536.25010846346</v>
      </c>
      <c r="AA156" s="181">
        <v>415784.2100247051</v>
      </c>
    </row>
    <row r="157" spans="1:27" x14ac:dyDescent="0.2">
      <c r="A157" s="18" t="s">
        <v>317</v>
      </c>
      <c r="B157" s="18" t="s">
        <v>318</v>
      </c>
      <c r="D157" s="19">
        <v>357669</v>
      </c>
      <c r="E157" s="20">
        <v>4113.7698525298038</v>
      </c>
      <c r="F157" s="20">
        <v>361782.7698525298</v>
      </c>
      <c r="G157" s="21">
        <v>-3.2176592790639891E-2</v>
      </c>
      <c r="I157" s="21">
        <v>-2.4255539277846183E-2</v>
      </c>
      <c r="M157" s="19">
        <v>381598</v>
      </c>
      <c r="N157" s="21">
        <v>5.4771072031836399E-2</v>
      </c>
      <c r="O157" s="21">
        <v>5.650769670051492E-2</v>
      </c>
      <c r="P157" s="21">
        <v>-2.9052784656252051E-2</v>
      </c>
      <c r="R157" s="20">
        <v>-600.27822771836259</v>
      </c>
      <c r="S157" s="42">
        <v>380997.72177228163</v>
      </c>
      <c r="U157" s="19">
        <v>239940.24328613281</v>
      </c>
      <c r="V157" s="19">
        <v>239545.84375</v>
      </c>
      <c r="X157" s="19">
        <v>373810.7253426541</v>
      </c>
      <c r="Y157" s="19">
        <v>370166.68537671334</v>
      </c>
      <c r="Z157" s="19">
        <v>393016.21547459869</v>
      </c>
      <c r="AA157" s="181">
        <v>224298.97847042896</v>
      </c>
    </row>
    <row r="158" spans="1:27" x14ac:dyDescent="0.2">
      <c r="A158" s="18" t="s">
        <v>319</v>
      </c>
      <c r="B158" s="18" t="s">
        <v>320</v>
      </c>
      <c r="D158" s="19">
        <v>407904</v>
      </c>
      <c r="E158" s="20">
        <v>-180.02925928682089</v>
      </c>
      <c r="F158" s="20">
        <v>407723.97074071318</v>
      </c>
      <c r="G158" s="21">
        <v>-1.054760567026547E-2</v>
      </c>
      <c r="I158" s="21">
        <v>-1.3163746511587471E-3</v>
      </c>
      <c r="M158" s="19">
        <v>431529.11654233164</v>
      </c>
      <c r="N158" s="21">
        <v>5.8385445816127923E-2</v>
      </c>
      <c r="O158" s="21">
        <v>5.4055289999999978E-2</v>
      </c>
      <c r="P158" s="21">
        <v>-8.6293802161012678E-3</v>
      </c>
      <c r="R158" s="20">
        <v>-655.00047640767798</v>
      </c>
      <c r="S158" s="42">
        <v>430874.11606592394</v>
      </c>
      <c r="U158" s="19">
        <v>267267.66491699219</v>
      </c>
      <c r="V158" s="19">
        <v>268365.625</v>
      </c>
      <c r="X158" s="19">
        <v>412070.32604828826</v>
      </c>
      <c r="Y158" s="19">
        <v>409938.57095494814</v>
      </c>
      <c r="Z158" s="19">
        <v>435285.35941119312</v>
      </c>
      <c r="AA158" s="181">
        <v>248422.47626135006</v>
      </c>
    </row>
    <row r="159" spans="1:27" x14ac:dyDescent="0.2">
      <c r="A159" s="18" t="s">
        <v>321</v>
      </c>
      <c r="B159" s="18" t="s">
        <v>322</v>
      </c>
      <c r="D159" s="19">
        <v>494669</v>
      </c>
      <c r="E159" s="20">
        <v>-3158.4986548002344</v>
      </c>
      <c r="F159" s="20">
        <v>491510.50134519977</v>
      </c>
      <c r="G159" s="21">
        <v>-1.6993250489537814E-2</v>
      </c>
      <c r="I159" s="21">
        <v>-4.0661997901493274E-3</v>
      </c>
      <c r="M159" s="19">
        <v>524692.57148019806</v>
      </c>
      <c r="N159" s="21">
        <v>6.7510399155630063E-2</v>
      </c>
      <c r="O159" s="21">
        <v>5.4055289999999978E-2</v>
      </c>
      <c r="P159" s="21">
        <v>-1.1034511908839306E-2</v>
      </c>
      <c r="R159" s="20">
        <v>-694.38970936877877</v>
      </c>
      <c r="S159" s="42">
        <v>523998.18177082931</v>
      </c>
      <c r="U159" s="19">
        <v>312904.00268554688</v>
      </c>
      <c r="V159" s="19">
        <v>316898.25</v>
      </c>
      <c r="X159" s="19">
        <v>500007.24978742236</v>
      </c>
      <c r="Y159" s="19">
        <v>499817.03234985081</v>
      </c>
      <c r="Z159" s="19">
        <v>530546.89753929316</v>
      </c>
      <c r="AA159" s="181">
        <v>302789.35693535028</v>
      </c>
    </row>
    <row r="160" spans="1:27" x14ac:dyDescent="0.2">
      <c r="A160" s="18" t="s">
        <v>323</v>
      </c>
      <c r="B160" s="18" t="s">
        <v>324</v>
      </c>
      <c r="D160" s="19">
        <v>472589</v>
      </c>
      <c r="E160" s="20">
        <v>3020.1080994354561</v>
      </c>
      <c r="F160" s="20">
        <v>475609.10809943546</v>
      </c>
      <c r="G160" s="21">
        <v>-1.4967316775926665E-2</v>
      </c>
      <c r="I160" s="21">
        <v>-4.5219141692933729E-3</v>
      </c>
      <c r="M160" s="19">
        <v>504626.04239675042</v>
      </c>
      <c r="N160" s="21">
        <v>6.10100475435984E-2</v>
      </c>
      <c r="O160" s="21">
        <v>5.4055289999999978E-2</v>
      </c>
      <c r="P160" s="21">
        <v>-1.1618824866304722E-2</v>
      </c>
      <c r="R160" s="20">
        <v>-807.65340637124177</v>
      </c>
      <c r="S160" s="42">
        <v>503818.38899037917</v>
      </c>
      <c r="U160" s="19">
        <v>316827.41741943359</v>
      </c>
      <c r="V160" s="19">
        <v>318917.875</v>
      </c>
      <c r="X160" s="19">
        <v>482835.86544838006</v>
      </c>
      <c r="Y160" s="19">
        <v>480921.91004987265</v>
      </c>
      <c r="Z160" s="19">
        <v>510558.12786852318</v>
      </c>
      <c r="AA160" s="181">
        <v>291381.53089280328</v>
      </c>
    </row>
    <row r="161" spans="1:27" x14ac:dyDescent="0.2">
      <c r="A161" s="18" t="s">
        <v>325</v>
      </c>
      <c r="B161" s="18" t="s">
        <v>326</v>
      </c>
      <c r="D161" s="19">
        <v>473499</v>
      </c>
      <c r="E161" s="20">
        <v>7279.50962294091</v>
      </c>
      <c r="F161" s="20">
        <v>480778.50962294091</v>
      </c>
      <c r="G161" s="21">
        <v>0.16018423221005151</v>
      </c>
      <c r="I161" s="21">
        <v>0.16900242846944558</v>
      </c>
      <c r="M161" s="19">
        <v>501740</v>
      </c>
      <c r="N161" s="21">
        <v>4.3599058521768264E-2</v>
      </c>
      <c r="O161" s="21">
        <v>4.2659376812630656E-2</v>
      </c>
      <c r="P161" s="21">
        <v>0.14755726003385239</v>
      </c>
      <c r="R161" s="20">
        <v>-747.68806573411757</v>
      </c>
      <c r="S161" s="42">
        <v>500992.31193426589</v>
      </c>
      <c r="U161" s="19">
        <v>250220.58605957031</v>
      </c>
      <c r="V161" s="19">
        <v>250446.09375</v>
      </c>
      <c r="X161" s="19">
        <v>414398.41731610079</v>
      </c>
      <c r="Y161" s="19">
        <v>411643.11775054468</v>
      </c>
      <c r="Z161" s="19">
        <v>437224.36995013122</v>
      </c>
      <c r="AA161" s="181">
        <v>249529.09239066683</v>
      </c>
    </row>
    <row r="162" spans="1:27" ht="25.5" customHeight="1" x14ac:dyDescent="0.2">
      <c r="A162" s="22" t="s">
        <v>327</v>
      </c>
      <c r="B162" s="22" t="s">
        <v>328</v>
      </c>
      <c r="C162" s="54"/>
      <c r="D162" s="24">
        <v>3836440</v>
      </c>
      <c r="E162" s="25">
        <v>18625.795262595639</v>
      </c>
      <c r="F162" s="25">
        <v>3855065.7952625956</v>
      </c>
      <c r="G162" s="26">
        <v>3.7019219658833702E-3</v>
      </c>
      <c r="H162" s="23"/>
      <c r="I162" s="26">
        <v>1.313771934216601E-2</v>
      </c>
      <c r="M162" s="24">
        <v>4079337.3533996018</v>
      </c>
      <c r="N162" s="26">
        <v>5.8175805562802108E-2</v>
      </c>
      <c r="O162" s="26">
        <v>5.3243946619646376E-2</v>
      </c>
      <c r="P162" s="26">
        <v>4.9654163560941544E-3</v>
      </c>
      <c r="Q162" s="23"/>
      <c r="R162" s="25">
        <v>-6177.560743105827</v>
      </c>
      <c r="S162" s="41">
        <v>4073159.7926564966</v>
      </c>
      <c r="T162" s="23"/>
      <c r="U162" s="24">
        <v>2436024.9920806885</v>
      </c>
      <c r="V162" s="24">
        <v>2447431.78125</v>
      </c>
      <c r="W162" s="23"/>
      <c r="X162" s="24">
        <v>3840847.2783552492</v>
      </c>
      <c r="Y162" s="24">
        <v>3822893.2044982123</v>
      </c>
      <c r="Z162" s="24">
        <v>4059181.8255705535</v>
      </c>
      <c r="AA162" s="182">
        <f>SUM(AA154:AA161)</f>
        <v>2316622.8289123899</v>
      </c>
    </row>
    <row r="163" spans="1:27" x14ac:dyDescent="0.2">
      <c r="A163" s="18" t="s">
        <v>329</v>
      </c>
      <c r="B163" s="18" t="s">
        <v>330</v>
      </c>
      <c r="D163" s="19">
        <v>665347</v>
      </c>
      <c r="E163" s="20">
        <v>12076.31273561588</v>
      </c>
      <c r="F163" s="20">
        <v>677423.31273561588</v>
      </c>
      <c r="G163" s="21">
        <v>1.8084663961783098E-2</v>
      </c>
      <c r="I163" s="21">
        <v>3.0556014854361546E-2</v>
      </c>
      <c r="M163" s="19">
        <v>722320.93599746004</v>
      </c>
      <c r="N163" s="21">
        <v>6.6277056631747211E-2</v>
      </c>
      <c r="O163" s="21">
        <v>5.4055289999999978E-2</v>
      </c>
      <c r="P163" s="21">
        <v>2.2880201934632804E-2</v>
      </c>
      <c r="R163" s="20">
        <v>-1045.70914719645</v>
      </c>
      <c r="S163" s="42">
        <v>721275.22685026354</v>
      </c>
      <c r="U163" s="19">
        <v>423732.57261180878</v>
      </c>
      <c r="V163" s="19">
        <v>428645.75</v>
      </c>
      <c r="X163" s="19">
        <v>665389.95892491413</v>
      </c>
      <c r="Y163" s="19">
        <v>664959.52020614874</v>
      </c>
      <c r="Z163" s="19">
        <v>706163.76642278582</v>
      </c>
      <c r="AA163" s="181">
        <v>403015.97034664487</v>
      </c>
    </row>
    <row r="164" spans="1:27" x14ac:dyDescent="0.2">
      <c r="A164" s="18" t="s">
        <v>331</v>
      </c>
      <c r="B164" s="18" t="s">
        <v>332</v>
      </c>
      <c r="D164" s="19">
        <v>499843</v>
      </c>
      <c r="E164" s="20">
        <v>226.74965281150071</v>
      </c>
      <c r="F164" s="20">
        <v>500069.7496528115</v>
      </c>
      <c r="G164" s="21">
        <v>7.9379510739157721E-2</v>
      </c>
      <c r="I164" s="21">
        <v>9.2731240680993476E-2</v>
      </c>
      <c r="M164" s="19">
        <v>529054</v>
      </c>
      <c r="N164" s="21">
        <v>5.7960415256695041E-2</v>
      </c>
      <c r="O164" s="21">
        <v>4.4279730088299774E-2</v>
      </c>
      <c r="P164" s="21">
        <v>7.3894344942739165E-2</v>
      </c>
      <c r="R164" s="20">
        <v>-724.57706049137937</v>
      </c>
      <c r="S164" s="42">
        <v>528329.42293950857</v>
      </c>
      <c r="U164" s="19">
        <v>284025.75010299683</v>
      </c>
      <c r="V164" s="19">
        <v>287746.65625</v>
      </c>
      <c r="X164" s="19">
        <v>463293.72076959698</v>
      </c>
      <c r="Y164" s="19">
        <v>463628.14729403052</v>
      </c>
      <c r="Z164" s="19">
        <v>492649.95433811465</v>
      </c>
      <c r="AA164" s="181">
        <v>281161.12554822682</v>
      </c>
    </row>
    <row r="165" spans="1:27" x14ac:dyDescent="0.2">
      <c r="A165" s="18" t="s">
        <v>333</v>
      </c>
      <c r="B165" s="18" t="s">
        <v>334</v>
      </c>
      <c r="D165" s="19">
        <v>566404</v>
      </c>
      <c r="E165" s="20">
        <v>5877.4822289866861</v>
      </c>
      <c r="F165" s="20">
        <v>572281.48222898669</v>
      </c>
      <c r="G165" s="21">
        <v>-1.2489298687455852E-3</v>
      </c>
      <c r="I165" s="21">
        <v>1.0872516987418201E-2</v>
      </c>
      <c r="M165" s="19">
        <v>609420</v>
      </c>
      <c r="N165" s="21">
        <v>6.4895543406999767E-2</v>
      </c>
      <c r="O165" s="21">
        <v>5.4276031227534105E-2</v>
      </c>
      <c r="P165" s="21">
        <v>3.5241278892783612E-3</v>
      </c>
      <c r="R165" s="20">
        <v>-828.26464981781896</v>
      </c>
      <c r="S165" s="42">
        <v>608591.73535018216</v>
      </c>
      <c r="U165" s="19">
        <v>339923.580078125</v>
      </c>
      <c r="V165" s="19">
        <v>343347.5625</v>
      </c>
      <c r="X165" s="19">
        <v>572997.11544116621</v>
      </c>
      <c r="Y165" s="19">
        <v>571828.74174522015</v>
      </c>
      <c r="Z165" s="19">
        <v>607279.86808030098</v>
      </c>
      <c r="AA165" s="181">
        <v>346581.76607695722</v>
      </c>
    </row>
    <row r="166" spans="1:27" x14ac:dyDescent="0.2">
      <c r="A166" s="18" t="s">
        <v>335</v>
      </c>
      <c r="B166" s="18" t="s">
        <v>336</v>
      </c>
      <c r="D166" s="19">
        <v>515425</v>
      </c>
      <c r="E166" s="20">
        <v>842.99334781081416</v>
      </c>
      <c r="F166" s="20">
        <v>516267.99334781081</v>
      </c>
      <c r="G166" s="21">
        <v>-3.0789169817201367E-2</v>
      </c>
      <c r="I166" s="21">
        <v>-2.069014430116356E-2</v>
      </c>
      <c r="M166" s="19">
        <v>551194</v>
      </c>
      <c r="N166" s="21">
        <v>6.765092374932391E-2</v>
      </c>
      <c r="O166" s="21">
        <v>5.7074253844988654E-2</v>
      </c>
      <c r="P166" s="21">
        <v>-2.5479051645969641E-2</v>
      </c>
      <c r="R166" s="20">
        <v>-896.69509288822837</v>
      </c>
      <c r="S166" s="42">
        <v>550297.3049071118</v>
      </c>
      <c r="U166" s="19">
        <v>318493.83821725845</v>
      </c>
      <c r="V166" s="19">
        <v>321680.5625</v>
      </c>
      <c r="X166" s="19">
        <v>532668.41152656102</v>
      </c>
      <c r="Y166" s="19">
        <v>532450.03625030967</v>
      </c>
      <c r="Z166" s="19">
        <v>565605.08107185259</v>
      </c>
      <c r="AA166" s="181">
        <v>322797.47477823892</v>
      </c>
    </row>
    <row r="167" spans="1:27" x14ac:dyDescent="0.2">
      <c r="A167" s="18" t="s">
        <v>337</v>
      </c>
      <c r="B167" s="18" t="s">
        <v>338</v>
      </c>
      <c r="D167" s="19">
        <v>480565</v>
      </c>
      <c r="E167" s="20">
        <v>6143.138709968538</v>
      </c>
      <c r="F167" s="20">
        <v>486708.13870996854</v>
      </c>
      <c r="G167" s="21">
        <v>5.5344673303152625E-2</v>
      </c>
      <c r="I167" s="21">
        <v>7.0828822929944302E-2</v>
      </c>
      <c r="M167" s="19">
        <v>517190.67606817646</v>
      </c>
      <c r="N167" s="21">
        <v>6.2630013623775849E-2</v>
      </c>
      <c r="O167" s="21">
        <v>4.8102250531203428E-2</v>
      </c>
      <c r="P167" s="21">
        <v>5.636282232913814E-2</v>
      </c>
      <c r="R167" s="20">
        <v>-760.09087659576198</v>
      </c>
      <c r="S167" s="42">
        <v>516430.5851915807</v>
      </c>
      <c r="U167" s="19">
        <v>252448.00146484375</v>
      </c>
      <c r="V167" s="19">
        <v>255947.1875</v>
      </c>
      <c r="X167" s="19">
        <v>461184.05770373309</v>
      </c>
      <c r="Y167" s="19">
        <v>460815.39637242636</v>
      </c>
      <c r="Z167" s="19">
        <v>489595.68165021227</v>
      </c>
      <c r="AA167" s="181">
        <v>279418.01618812227</v>
      </c>
    </row>
    <row r="168" spans="1:27" ht="25.5" customHeight="1" x14ac:dyDescent="0.2">
      <c r="A168" s="22" t="s">
        <v>339</v>
      </c>
      <c r="B168" s="22" t="s">
        <v>340</v>
      </c>
      <c r="C168" s="54"/>
      <c r="D168" s="24">
        <v>2727584</v>
      </c>
      <c r="E168" s="25">
        <v>25166.676675193477</v>
      </c>
      <c r="F168" s="25">
        <v>2752750.6766751935</v>
      </c>
      <c r="G168" s="26">
        <v>2.1226750589805832E-2</v>
      </c>
      <c r="H168" s="23"/>
      <c r="I168" s="26">
        <v>3.3762792291768928E-2</v>
      </c>
      <c r="M168" s="24">
        <v>2929179.6120656366</v>
      </c>
      <c r="N168" s="26">
        <v>6.409186886606677E-2</v>
      </c>
      <c r="O168" s="26">
        <v>5.1910541167950353E-2</v>
      </c>
      <c r="P168" s="26">
        <v>2.3725367669803266E-2</v>
      </c>
      <c r="Q168" s="23"/>
      <c r="R168" s="25">
        <v>-4255.3368269896382</v>
      </c>
      <c r="S168" s="41">
        <v>2924924.2752386471</v>
      </c>
      <c r="T168" s="23"/>
      <c r="U168" s="24">
        <v>1618623.7424750328</v>
      </c>
      <c r="V168" s="24">
        <v>1637367.71875</v>
      </c>
      <c r="W168" s="23"/>
      <c r="X168" s="24">
        <v>2695533.2643659716</v>
      </c>
      <c r="Y168" s="24">
        <v>2693681.8418681351</v>
      </c>
      <c r="Z168" s="24">
        <v>2861294.3515632665</v>
      </c>
      <c r="AA168" s="182">
        <f>SUM(AA163:AA167)</f>
        <v>1632974.3529381901</v>
      </c>
    </row>
    <row r="169" spans="1:27" x14ac:dyDescent="0.2">
      <c r="A169" s="18" t="s">
        <v>341</v>
      </c>
      <c r="B169" s="18" t="s">
        <v>342</v>
      </c>
      <c r="D169" s="19">
        <v>366969</v>
      </c>
      <c r="E169" s="20">
        <v>14927.874276186922</v>
      </c>
      <c r="F169" s="20">
        <v>381896.87427618692</v>
      </c>
      <c r="G169" s="21">
        <v>2.5900111982756213E-2</v>
      </c>
      <c r="I169" s="21">
        <v>4.0941470397113378E-2</v>
      </c>
      <c r="M169" s="19">
        <v>409473.61693039536</v>
      </c>
      <c r="N169" s="21">
        <v>7.2209919776051956E-2</v>
      </c>
      <c r="O169" s="21">
        <v>5.4055289999999978E-2</v>
      </c>
      <c r="P169" s="21">
        <v>3.3143860188770802E-2</v>
      </c>
      <c r="R169" s="20">
        <v>-613.28525487247327</v>
      </c>
      <c r="S169" s="42">
        <v>408860.3316755229</v>
      </c>
      <c r="U169" s="19">
        <v>224031.66444396973</v>
      </c>
      <c r="V169" s="19">
        <v>227890.296875</v>
      </c>
      <c r="X169" s="19">
        <v>372255.41728238552</v>
      </c>
      <c r="Y169" s="19">
        <v>373195.34810045827</v>
      </c>
      <c r="Z169" s="19">
        <v>396337.46345410059</v>
      </c>
      <c r="AA169" s="181">
        <v>226194.45377072837</v>
      </c>
    </row>
    <row r="170" spans="1:27" x14ac:dyDescent="0.2">
      <c r="A170" s="18" t="s">
        <v>343</v>
      </c>
      <c r="B170" s="18" t="s">
        <v>344</v>
      </c>
      <c r="D170" s="19">
        <v>541745</v>
      </c>
      <c r="E170" s="20">
        <v>5972.7145837194985</v>
      </c>
      <c r="F170" s="20">
        <v>547717.7145837195</v>
      </c>
      <c r="G170" s="21">
        <v>3.0735397897821981E-2</v>
      </c>
      <c r="I170" s="21">
        <v>4.3234753128626568E-2</v>
      </c>
      <c r="M170" s="19">
        <v>585450.11581744091</v>
      </c>
      <c r="N170" s="21">
        <v>6.8890233470719542E-2</v>
      </c>
      <c r="O170" s="21">
        <v>5.4055289999999978E-2</v>
      </c>
      <c r="P170" s="21">
        <v>3.517558002742649E-2</v>
      </c>
      <c r="R170" s="20">
        <v>-964.97987135302367</v>
      </c>
      <c r="S170" s="42">
        <v>584485.13594608789</v>
      </c>
      <c r="U170" s="19">
        <v>319028.99714660645</v>
      </c>
      <c r="V170" s="19">
        <v>323519.0625</v>
      </c>
      <c r="X170" s="19">
        <v>531385.37368638557</v>
      </c>
      <c r="Y170" s="19">
        <v>532407.85932050832</v>
      </c>
      <c r="Z170" s="19">
        <v>565556.34340015019</v>
      </c>
      <c r="AA170" s="181">
        <v>322769.65961554222</v>
      </c>
    </row>
    <row r="171" spans="1:27" x14ac:dyDescent="0.2">
      <c r="A171" s="18" t="s">
        <v>345</v>
      </c>
      <c r="B171" s="18" t="s">
        <v>346</v>
      </c>
      <c r="D171" s="19">
        <v>473084</v>
      </c>
      <c r="E171" s="20">
        <v>11857.400659579493</v>
      </c>
      <c r="F171" s="20">
        <v>484941.40065957949</v>
      </c>
      <c r="G171" s="21">
        <v>-8.6796343499351281E-4</v>
      </c>
      <c r="I171" s="21">
        <v>1.3006652454544021E-2</v>
      </c>
      <c r="M171" s="19">
        <v>517501.67826116661</v>
      </c>
      <c r="N171" s="21">
        <v>6.7142705401727287E-2</v>
      </c>
      <c r="O171" s="21">
        <v>5.4055289999999978E-2</v>
      </c>
      <c r="P171" s="21">
        <v>5.9254359575877658E-3</v>
      </c>
      <c r="R171" s="20">
        <v>-672.61171985425517</v>
      </c>
      <c r="S171" s="42">
        <v>516829.06654131238</v>
      </c>
      <c r="U171" s="19">
        <v>278062.16650390625</v>
      </c>
      <c r="V171" s="19">
        <v>281514.65625</v>
      </c>
      <c r="X171" s="19">
        <v>485362.67771654797</v>
      </c>
      <c r="Y171" s="19">
        <v>484658.76683370827</v>
      </c>
      <c r="Z171" s="19">
        <v>514453.31807176385</v>
      </c>
      <c r="AA171" s="181">
        <v>293604.5617732972</v>
      </c>
    </row>
    <row r="172" spans="1:27" x14ac:dyDescent="0.2">
      <c r="A172" s="18" t="s">
        <v>347</v>
      </c>
      <c r="B172" s="18" t="s">
        <v>348</v>
      </c>
      <c r="D172" s="19">
        <v>598389</v>
      </c>
      <c r="E172" s="20">
        <v>17149.449452450965</v>
      </c>
      <c r="F172" s="20">
        <v>615538.44945245096</v>
      </c>
      <c r="G172" s="21">
        <v>7.5337059228570702E-3</v>
      </c>
      <c r="I172" s="21">
        <v>1.7869781129001616E-2</v>
      </c>
      <c r="M172" s="19">
        <v>657645</v>
      </c>
      <c r="N172" s="21">
        <v>6.8406044472127947E-2</v>
      </c>
      <c r="O172" s="21">
        <v>5.4101457237395012E-2</v>
      </c>
      <c r="P172" s="21">
        <v>1.0256237813915048E-2</v>
      </c>
      <c r="R172" s="20">
        <v>-1129.3063363348056</v>
      </c>
      <c r="S172" s="42">
        <v>656515.69366366521</v>
      </c>
      <c r="U172" s="19">
        <v>400514.66493988037</v>
      </c>
      <c r="V172" s="19">
        <v>405949.8125</v>
      </c>
      <c r="X172" s="19">
        <v>610935.83850740211</v>
      </c>
      <c r="Y172" s="19">
        <v>612938.4810746311</v>
      </c>
      <c r="Z172" s="19">
        <v>650968.51213022205</v>
      </c>
      <c r="AA172" s="181">
        <v>371515.38928464602</v>
      </c>
    </row>
    <row r="173" spans="1:27" x14ac:dyDescent="0.2">
      <c r="A173" s="18" t="s">
        <v>349</v>
      </c>
      <c r="B173" s="18" t="s">
        <v>350</v>
      </c>
      <c r="D173" s="19">
        <v>476173</v>
      </c>
      <c r="E173" s="20">
        <v>10878.604624625528</v>
      </c>
      <c r="F173" s="20">
        <v>487051.60462462553</v>
      </c>
      <c r="G173" s="21">
        <v>-1.6831448229974733E-3</v>
      </c>
      <c r="I173" s="21">
        <v>9.8787463968970091E-3</v>
      </c>
      <c r="M173" s="19">
        <v>519514.23680332524</v>
      </c>
      <c r="N173" s="21">
        <v>6.6651319635254946E-2</v>
      </c>
      <c r="O173" s="21">
        <v>5.4055289999999978E-2</v>
      </c>
      <c r="P173" s="21">
        <v>2.4432177174613656E-3</v>
      </c>
      <c r="R173" s="20">
        <v>-772.65340637124177</v>
      </c>
      <c r="S173" s="42">
        <v>518741.583396954</v>
      </c>
      <c r="U173" s="19">
        <v>320670.83752441406</v>
      </c>
      <c r="V173" s="19">
        <v>324502.875</v>
      </c>
      <c r="X173" s="19">
        <v>487872.76514355838</v>
      </c>
      <c r="Y173" s="19">
        <v>488050.57528383203</v>
      </c>
      <c r="Z173" s="19">
        <v>518248.04400018428</v>
      </c>
      <c r="AA173" s="181">
        <v>295770.2565100707</v>
      </c>
    </row>
    <row r="174" spans="1:27" x14ac:dyDescent="0.2">
      <c r="A174" s="18" t="s">
        <v>351</v>
      </c>
      <c r="B174" s="18" t="s">
        <v>352</v>
      </c>
      <c r="D174" s="19">
        <v>559294</v>
      </c>
      <c r="E174" s="20">
        <v>-30712.753427830525</v>
      </c>
      <c r="F174" s="20">
        <v>528581.24657216948</v>
      </c>
      <c r="G174" s="21">
        <v>6.2193225506784744E-2</v>
      </c>
      <c r="I174" s="21">
        <v>7.4916420409534945E-2</v>
      </c>
      <c r="M174" s="19">
        <v>564660</v>
      </c>
      <c r="N174" s="21">
        <v>6.8255833255152165E-2</v>
      </c>
      <c r="O174" s="21">
        <v>4.8023663584147114E-2</v>
      </c>
      <c r="P174" s="21">
        <v>6.051464474214141E-2</v>
      </c>
      <c r="R174" s="20">
        <v>-987.69509288822837</v>
      </c>
      <c r="S174" s="42">
        <v>563672.3049071118</v>
      </c>
      <c r="U174" s="19">
        <v>324833.74938964844</v>
      </c>
      <c r="V174" s="19">
        <v>331104.6875</v>
      </c>
      <c r="X174" s="19">
        <v>497631.9128000249</v>
      </c>
      <c r="Y174" s="19">
        <v>501234.82537585316</v>
      </c>
      <c r="Z174" s="19">
        <v>532439.60637365282</v>
      </c>
      <c r="AA174" s="181">
        <v>303869.54813706997</v>
      </c>
    </row>
    <row r="175" spans="1:27" x14ac:dyDescent="0.2">
      <c r="A175" s="18" t="s">
        <v>353</v>
      </c>
      <c r="B175" s="18" t="s">
        <v>354</v>
      </c>
      <c r="D175" s="19">
        <v>495240</v>
      </c>
      <c r="E175" s="20">
        <v>4107.2792597740772</v>
      </c>
      <c r="F175" s="20">
        <v>499347.27925977408</v>
      </c>
      <c r="G175" s="21">
        <v>-3.209654279364027E-2</v>
      </c>
      <c r="I175" s="21">
        <v>-2.18955501470115E-2</v>
      </c>
      <c r="M175" s="19">
        <v>533905</v>
      </c>
      <c r="N175" s="21">
        <v>6.9205785583639878E-2</v>
      </c>
      <c r="O175" s="21">
        <v>5.9869111088519222E-2</v>
      </c>
      <c r="P175" s="21">
        <v>-2.3826466092501608E-2</v>
      </c>
      <c r="R175" s="20">
        <v>-838.61171985425517</v>
      </c>
      <c r="S175" s="42">
        <v>533066.38828014571</v>
      </c>
      <c r="U175" s="19">
        <v>311576.33331298828</v>
      </c>
      <c r="V175" s="19">
        <v>314321.09375</v>
      </c>
      <c r="X175" s="19">
        <v>515906.08086164924</v>
      </c>
      <c r="Y175" s="19">
        <v>515022.87405939668</v>
      </c>
      <c r="Z175" s="19">
        <v>546936.5655334316</v>
      </c>
      <c r="AA175" s="181">
        <v>312143.13330336969</v>
      </c>
    </row>
    <row r="176" spans="1:27" ht="25.5" customHeight="1" x14ac:dyDescent="0.2">
      <c r="A176" s="22" t="s">
        <v>355</v>
      </c>
      <c r="B176" s="22" t="s">
        <v>356</v>
      </c>
      <c r="C176" s="54"/>
      <c r="D176" s="24">
        <v>3510894</v>
      </c>
      <c r="E176" s="25">
        <v>34180.569428505842</v>
      </c>
      <c r="F176" s="25">
        <v>3545074.5694285058</v>
      </c>
      <c r="G176" s="26">
        <v>1.2487898269632147E-2</v>
      </c>
      <c r="H176" s="23"/>
      <c r="I176" s="26">
        <v>2.4666157149082046E-2</v>
      </c>
      <c r="M176" s="24">
        <v>3788149.6478123283</v>
      </c>
      <c r="N176" s="26">
        <v>6.8566986003628205E-2</v>
      </c>
      <c r="O176" s="26">
        <v>5.4013015956976496E-2</v>
      </c>
      <c r="P176" s="26">
        <v>1.6969346444220879E-2</v>
      </c>
      <c r="Q176" s="23"/>
      <c r="R176" s="25">
        <v>-5979.1434015282821</v>
      </c>
      <c r="S176" s="41">
        <v>3782170.5044108001</v>
      </c>
      <c r="T176" s="23"/>
      <c r="U176" s="24">
        <v>2178718.4132614136</v>
      </c>
      <c r="V176" s="24">
        <v>2208802.484375</v>
      </c>
      <c r="W176" s="23"/>
      <c r="X176" s="24">
        <v>3501350.0659979535</v>
      </c>
      <c r="Y176" s="24">
        <v>3507508.7300483878</v>
      </c>
      <c r="Z176" s="24">
        <v>3724939.8529635058</v>
      </c>
      <c r="AA176" s="182">
        <f>SUM(AA169:AA175)</f>
        <v>2125867.0023947242</v>
      </c>
    </row>
    <row r="177" spans="1:27" x14ac:dyDescent="0.2">
      <c r="A177" s="18" t="s">
        <v>357</v>
      </c>
      <c r="B177" s="18" t="s">
        <v>358</v>
      </c>
      <c r="D177" s="19">
        <v>411682</v>
      </c>
      <c r="E177" s="20">
        <v>3219.6434441054007</v>
      </c>
      <c r="F177" s="20">
        <v>414901.6434441054</v>
      </c>
      <c r="G177" s="21">
        <v>9.1254656722097316E-3</v>
      </c>
      <c r="I177" s="21">
        <v>2.3080824112636567E-2</v>
      </c>
      <c r="M177" s="19">
        <v>441859.71085703257</v>
      </c>
      <c r="N177" s="21">
        <v>6.497459780864645E-2</v>
      </c>
      <c r="O177" s="21">
        <v>5.4055289999999978E-2</v>
      </c>
      <c r="P177" s="21">
        <v>1.583754709037799E-2</v>
      </c>
      <c r="R177" s="20">
        <v>-548.48666030329548</v>
      </c>
      <c r="S177" s="42">
        <v>441311.22419672925</v>
      </c>
      <c r="U177" s="19">
        <v>241442.50463867188</v>
      </c>
      <c r="V177" s="19">
        <v>243943.6875</v>
      </c>
      <c r="X177" s="19">
        <v>411149.71087140939</v>
      </c>
      <c r="Y177" s="19">
        <v>409742.5512108542</v>
      </c>
      <c r="Z177" s="19">
        <v>434970.83970033721</v>
      </c>
      <c r="AA177" s="181">
        <v>248242.97616166944</v>
      </c>
    </row>
    <row r="178" spans="1:27" x14ac:dyDescent="0.2">
      <c r="A178" s="18" t="s">
        <v>359</v>
      </c>
      <c r="B178" s="18" t="s">
        <v>360</v>
      </c>
      <c r="D178" s="19">
        <v>588746</v>
      </c>
      <c r="E178" s="20">
        <v>8882.8329324860824</v>
      </c>
      <c r="F178" s="20">
        <v>597628.83293248608</v>
      </c>
      <c r="G178" s="21">
        <v>2.3905713167869491E-2</v>
      </c>
      <c r="I178" s="21">
        <v>3.8960004101179502E-2</v>
      </c>
      <c r="M178" s="19">
        <v>636573.98804914136</v>
      </c>
      <c r="N178" s="21">
        <v>6.5166124809535209E-2</v>
      </c>
      <c r="O178" s="21">
        <v>5.4055289999999978E-2</v>
      </c>
      <c r="P178" s="21">
        <v>3.1471844516093972E-2</v>
      </c>
      <c r="R178" s="20">
        <v>-892.29930918069488</v>
      </c>
      <c r="S178" s="42">
        <v>635681.68873996066</v>
      </c>
      <c r="U178" s="19">
        <v>349360.75073242188</v>
      </c>
      <c r="V178" s="19">
        <v>353043.375</v>
      </c>
      <c r="X178" s="19">
        <v>583675.65025443386</v>
      </c>
      <c r="Y178" s="19">
        <v>581281.72174136818</v>
      </c>
      <c r="Z178" s="19">
        <v>617151.10444704816</v>
      </c>
      <c r="AA178" s="181">
        <v>352215.39681819221</v>
      </c>
    </row>
    <row r="179" spans="1:27" x14ac:dyDescent="0.2">
      <c r="A179" s="18" t="s">
        <v>361</v>
      </c>
      <c r="B179" s="18" t="s">
        <v>362</v>
      </c>
      <c r="D179" s="19">
        <v>520319</v>
      </c>
      <c r="E179" s="20">
        <v>2219.0306464556488</v>
      </c>
      <c r="F179" s="20">
        <v>522538.03064645565</v>
      </c>
      <c r="G179" s="21">
        <v>2.5473193612002287E-2</v>
      </c>
      <c r="I179" s="21">
        <v>3.9079276493452442E-2</v>
      </c>
      <c r="M179" s="19">
        <v>558646</v>
      </c>
      <c r="N179" s="21">
        <v>6.9101131852304709E-2</v>
      </c>
      <c r="O179" s="21">
        <v>5.4205982346371862E-2</v>
      </c>
      <c r="P179" s="21">
        <v>3.1203736025446904E-2</v>
      </c>
      <c r="R179" s="20">
        <v>-780.49368745740628</v>
      </c>
      <c r="S179" s="42">
        <v>557865.50631254259</v>
      </c>
      <c r="U179" s="19">
        <v>296353.24816131592</v>
      </c>
      <c r="V179" s="19">
        <v>300540.5</v>
      </c>
      <c r="X179" s="19">
        <v>509557.96202329884</v>
      </c>
      <c r="Y179" s="19">
        <v>509991.02559095202</v>
      </c>
      <c r="Z179" s="19">
        <v>541741.6369661158</v>
      </c>
      <c r="AA179" s="181">
        <v>309178.32644554402</v>
      </c>
    </row>
    <row r="180" spans="1:27" x14ac:dyDescent="0.2">
      <c r="A180" s="18" t="s">
        <v>363</v>
      </c>
      <c r="B180" s="18" t="s">
        <v>364</v>
      </c>
      <c r="D180" s="19">
        <v>698514</v>
      </c>
      <c r="E180" s="20">
        <v>-15165.348199553206</v>
      </c>
      <c r="F180" s="20">
        <v>683348.65180044679</v>
      </c>
      <c r="G180" s="21">
        <v>-1.9619961866157554E-2</v>
      </c>
      <c r="I180" s="21">
        <v>-7.5128879719272845E-3</v>
      </c>
      <c r="M180" s="19">
        <v>726574</v>
      </c>
      <c r="N180" s="21">
        <v>6.3255189112710664E-2</v>
      </c>
      <c r="O180" s="21">
        <v>5.5617275774665798E-2</v>
      </c>
      <c r="P180" s="21">
        <v>-1.3963206420812169E-2</v>
      </c>
      <c r="R180" s="20">
        <v>-1181.3897093687788</v>
      </c>
      <c r="S180" s="42">
        <v>725392.61029063119</v>
      </c>
      <c r="U180" s="19">
        <v>413713.32934570313</v>
      </c>
      <c r="V180" s="19">
        <v>416706.75</v>
      </c>
      <c r="X180" s="19">
        <v>697024.24082522513</v>
      </c>
      <c r="Y180" s="19">
        <v>693503.22950696782</v>
      </c>
      <c r="Z180" s="19">
        <v>736862.96975047863</v>
      </c>
      <c r="AA180" s="181">
        <v>420536.36689807556</v>
      </c>
    </row>
    <row r="181" spans="1:27" x14ac:dyDescent="0.2">
      <c r="A181" s="18" t="s">
        <v>365</v>
      </c>
      <c r="B181" s="18" t="s">
        <v>366</v>
      </c>
      <c r="D181" s="19">
        <v>592066</v>
      </c>
      <c r="E181" s="20">
        <v>-6383.1858214640524</v>
      </c>
      <c r="F181" s="20">
        <v>585682.81417853595</v>
      </c>
      <c r="G181" s="21">
        <v>2.3594828645978616E-2</v>
      </c>
      <c r="I181" s="21">
        <v>3.7668521580276337E-2</v>
      </c>
      <c r="M181" s="19">
        <v>625102</v>
      </c>
      <c r="N181" s="21">
        <v>6.7304665370371941E-2</v>
      </c>
      <c r="O181" s="21">
        <v>5.4103430642484351E-2</v>
      </c>
      <c r="P181" s="21">
        <v>2.9899169392748393E-2</v>
      </c>
      <c r="R181" s="20">
        <v>-935.25762266370839</v>
      </c>
      <c r="S181" s="42">
        <v>624166.74237733625</v>
      </c>
      <c r="U181" s="19">
        <v>330341.75537109375</v>
      </c>
      <c r="V181" s="19">
        <v>334478.84375</v>
      </c>
      <c r="X181" s="19">
        <v>572182.27152757603</v>
      </c>
      <c r="Y181" s="19">
        <v>571490.50516117387</v>
      </c>
      <c r="Z181" s="19">
        <v>606954.56271566288</v>
      </c>
      <c r="AA181" s="181">
        <v>346396.11047775712</v>
      </c>
    </row>
    <row r="182" spans="1:27" x14ac:dyDescent="0.2">
      <c r="A182" s="18" t="s">
        <v>367</v>
      </c>
      <c r="B182" s="18" t="s">
        <v>368</v>
      </c>
      <c r="D182" s="19">
        <v>585216</v>
      </c>
      <c r="E182" s="20">
        <v>-636.94157479435671</v>
      </c>
      <c r="F182" s="20">
        <v>584579.05842520564</v>
      </c>
      <c r="G182" s="21">
        <v>2.2757119973264794E-2</v>
      </c>
      <c r="I182" s="21">
        <v>3.6609586263654847E-2</v>
      </c>
      <c r="M182" s="19">
        <v>623094</v>
      </c>
      <c r="N182" s="21">
        <v>6.588491499943494E-2</v>
      </c>
      <c r="O182" s="21">
        <v>5.4533288529823531E-2</v>
      </c>
      <c r="P182" s="21">
        <v>2.905747523979052E-2</v>
      </c>
      <c r="R182" s="20">
        <v>-843.86886611028547</v>
      </c>
      <c r="S182" s="42">
        <v>622250.13113388966</v>
      </c>
      <c r="U182" s="19">
        <v>330855.16479873657</v>
      </c>
      <c r="V182" s="19">
        <v>334416.6875</v>
      </c>
      <c r="X182" s="19">
        <v>571571.73194793961</v>
      </c>
      <c r="Y182" s="19">
        <v>570004.19884562434</v>
      </c>
      <c r="Z182" s="19">
        <v>605499.70724891429</v>
      </c>
      <c r="AA182" s="181">
        <v>345565.8073447941</v>
      </c>
    </row>
    <row r="183" spans="1:27" ht="25.5" customHeight="1" x14ac:dyDescent="0.2">
      <c r="A183" s="22" t="s">
        <v>369</v>
      </c>
      <c r="B183" s="22" t="s">
        <v>370</v>
      </c>
      <c r="C183" s="54"/>
      <c r="D183" s="24">
        <v>3396543</v>
      </c>
      <c r="E183" s="25">
        <v>-7863.9685727646574</v>
      </c>
      <c r="F183" s="25">
        <v>3388679.0314272353</v>
      </c>
      <c r="G183" s="26">
        <v>1.3009076871143943E-2</v>
      </c>
      <c r="H183" s="23"/>
      <c r="I183" s="26">
        <v>2.6691678900158111E-2</v>
      </c>
      <c r="M183" s="24">
        <v>3611849.6989061739</v>
      </c>
      <c r="N183" s="26">
        <v>6.5857717833176954E-2</v>
      </c>
      <c r="O183" s="26">
        <v>5.4537098632693626E-2</v>
      </c>
      <c r="P183" s="26">
        <v>1.9380573995531725E-2</v>
      </c>
      <c r="Q183" s="23"/>
      <c r="R183" s="25">
        <v>-5181.7958550841695</v>
      </c>
      <c r="S183" s="41">
        <v>3606667.9030510895</v>
      </c>
      <c r="T183" s="23"/>
      <c r="U183" s="24">
        <v>1962066.7530479431</v>
      </c>
      <c r="V183" s="24">
        <v>1983129.84375</v>
      </c>
      <c r="W183" s="23"/>
      <c r="X183" s="24">
        <v>3345161.5674498836</v>
      </c>
      <c r="Y183" s="24">
        <v>3336013.2320569404</v>
      </c>
      <c r="Z183" s="24">
        <v>3543180.820828557</v>
      </c>
      <c r="AA183" s="182">
        <f>SUM(AA177:AA182)</f>
        <v>2022134.9841460325</v>
      </c>
    </row>
    <row r="184" spans="1:27" x14ac:dyDescent="0.2">
      <c r="A184" s="18" t="s">
        <v>371</v>
      </c>
      <c r="B184" s="18" t="s">
        <v>372</v>
      </c>
      <c r="D184" s="19">
        <v>675139</v>
      </c>
      <c r="E184" s="20">
        <v>9898.7092271436704</v>
      </c>
      <c r="F184" s="20">
        <v>685037.70922714367</v>
      </c>
      <c r="G184" s="21">
        <v>-3.2666158693244629E-2</v>
      </c>
      <c r="I184" s="21">
        <v>-2.2924928061863525E-2</v>
      </c>
      <c r="M184" s="19">
        <v>728788</v>
      </c>
      <c r="N184" s="21">
        <v>6.3865521829762129E-2</v>
      </c>
      <c r="O184" s="21">
        <v>5.5138256109147799E-2</v>
      </c>
      <c r="P184" s="21">
        <v>-2.913292176741078E-2</v>
      </c>
      <c r="R184" s="20">
        <v>-989.95926629836947</v>
      </c>
      <c r="S184" s="42">
        <v>727798.04073370167</v>
      </c>
      <c r="U184" s="19">
        <v>412238.41619873047</v>
      </c>
      <c r="V184" s="19">
        <v>415648.125</v>
      </c>
      <c r="X184" s="19">
        <v>708170.9333168139</v>
      </c>
      <c r="Y184" s="19">
        <v>706909.65001058194</v>
      </c>
      <c r="Z184" s="19">
        <v>750656.82660361601</v>
      </c>
      <c r="AA184" s="181">
        <v>428408.68330514757</v>
      </c>
    </row>
    <row r="185" spans="1:27" x14ac:dyDescent="0.2">
      <c r="A185" s="18" t="s">
        <v>373</v>
      </c>
      <c r="B185" s="18" t="s">
        <v>374</v>
      </c>
      <c r="D185" s="19">
        <v>309874</v>
      </c>
      <c r="E185" s="20">
        <v>406.25382127915509</v>
      </c>
      <c r="F185" s="20">
        <v>310280.25382127916</v>
      </c>
      <c r="G185" s="21">
        <v>6.7295309086717214E-2</v>
      </c>
      <c r="I185" s="21">
        <v>8.0048932467387646E-2</v>
      </c>
      <c r="M185" s="19">
        <v>328467.21938706195</v>
      </c>
      <c r="N185" s="21">
        <v>5.8614640608932955E-2</v>
      </c>
      <c r="O185" s="21">
        <v>4.5467071569452511E-2</v>
      </c>
      <c r="P185" s="21">
        <v>6.3695457747253048E-2</v>
      </c>
      <c r="R185" s="20">
        <v>-558.43091947808739</v>
      </c>
      <c r="S185" s="42">
        <v>327908.78846758389</v>
      </c>
      <c r="U185" s="19">
        <v>209554.50017547607</v>
      </c>
      <c r="V185" s="19">
        <v>212189.8125</v>
      </c>
      <c r="X185" s="19">
        <v>290716.40358541952</v>
      </c>
      <c r="Y185" s="19">
        <v>290896.33081940835</v>
      </c>
      <c r="Z185" s="19">
        <v>308798.17808257462</v>
      </c>
      <c r="AA185" s="181">
        <v>176234.75360631192</v>
      </c>
    </row>
    <row r="186" spans="1:27" x14ac:dyDescent="0.2">
      <c r="A186" s="18" t="s">
        <v>375</v>
      </c>
      <c r="B186" s="18" t="s">
        <v>376</v>
      </c>
      <c r="D186" s="19">
        <v>340911</v>
      </c>
      <c r="E186" s="20">
        <v>6177.5719420439564</v>
      </c>
      <c r="F186" s="20">
        <v>347088.57194204396</v>
      </c>
      <c r="G186" s="21">
        <v>3.5028226728451406E-2</v>
      </c>
      <c r="I186" s="21">
        <v>4.6492113576538818E-2</v>
      </c>
      <c r="M186" s="19">
        <v>368096.12465703388</v>
      </c>
      <c r="N186" s="21">
        <v>6.0525048685549088E-2</v>
      </c>
      <c r="O186" s="21">
        <v>5.4055289999999978E-2</v>
      </c>
      <c r="P186" s="21">
        <v>3.8654137945816069E-2</v>
      </c>
      <c r="R186" s="20">
        <v>-605.91710337370489</v>
      </c>
      <c r="S186" s="42">
        <v>367490.20755366021</v>
      </c>
      <c r="U186" s="19">
        <v>225435.25415039063</v>
      </c>
      <c r="V186" s="19">
        <v>226818.96875</v>
      </c>
      <c r="X186" s="19">
        <v>335342.13172053488</v>
      </c>
      <c r="Y186" s="19">
        <v>333704.36939126888</v>
      </c>
      <c r="Z186" s="19">
        <v>354397.20616241987</v>
      </c>
      <c r="AA186" s="181">
        <v>202258.6554577986</v>
      </c>
    </row>
    <row r="187" spans="1:27" x14ac:dyDescent="0.2">
      <c r="A187" s="18" t="s">
        <v>377</v>
      </c>
      <c r="B187" s="18" t="s">
        <v>378</v>
      </c>
      <c r="D187" s="19">
        <v>317163</v>
      </c>
      <c r="E187" s="20">
        <v>-1322.9470325468574</v>
      </c>
      <c r="F187" s="20">
        <v>315840.05296745314</v>
      </c>
      <c r="G187" s="21">
        <v>3.6708592361786696E-2</v>
      </c>
      <c r="I187" s="21">
        <v>4.711104744735084E-2</v>
      </c>
      <c r="M187" s="19">
        <v>335610.42025779985</v>
      </c>
      <c r="N187" s="21">
        <v>6.2596137204878222E-2</v>
      </c>
      <c r="O187" s="21">
        <v>5.4055289999999978E-2</v>
      </c>
      <c r="P187" s="21">
        <v>3.9724689250520306E-2</v>
      </c>
      <c r="R187" s="20">
        <v>-538.63232490890948</v>
      </c>
      <c r="S187" s="42">
        <v>335071.78793289093</v>
      </c>
      <c r="U187" s="19">
        <v>217734.17114257813</v>
      </c>
      <c r="V187" s="19">
        <v>219498.4375</v>
      </c>
      <c r="X187" s="19">
        <v>304656.54022208822</v>
      </c>
      <c r="Y187" s="19">
        <v>304074.01097333932</v>
      </c>
      <c r="Z187" s="19">
        <v>322787.776156131</v>
      </c>
      <c r="AA187" s="181">
        <v>184218.78183100326</v>
      </c>
    </row>
    <row r="188" spans="1:27" x14ac:dyDescent="0.2">
      <c r="A188" s="18" t="s">
        <v>379</v>
      </c>
      <c r="B188" s="18" t="s">
        <v>380</v>
      </c>
      <c r="D188" s="19">
        <v>330710</v>
      </c>
      <c r="E188" s="20">
        <v>2090.3690152016934</v>
      </c>
      <c r="F188" s="20">
        <v>332800.36901520169</v>
      </c>
      <c r="G188" s="21">
        <v>3.8879387038941005E-2</v>
      </c>
      <c r="I188" s="21">
        <v>5.1222000114792499E-2</v>
      </c>
      <c r="M188" s="19">
        <v>353964.94742046401</v>
      </c>
      <c r="N188" s="21">
        <v>6.3595417480728722E-2</v>
      </c>
      <c r="O188" s="21">
        <v>5.3706032870170839E-2</v>
      </c>
      <c r="P188" s="21">
        <v>4.3453404215945346E-2</v>
      </c>
      <c r="R188" s="20">
        <v>-515.91710337370489</v>
      </c>
      <c r="S188" s="42">
        <v>353449.03031709034</v>
      </c>
      <c r="U188" s="19">
        <v>196403.9951171875</v>
      </c>
      <c r="V188" s="19">
        <v>198247.3125</v>
      </c>
      <c r="X188" s="19">
        <v>320345.53112442023</v>
      </c>
      <c r="Y188" s="19">
        <v>319555.53830489004</v>
      </c>
      <c r="Z188" s="19">
        <v>339224.48859748995</v>
      </c>
      <c r="AA188" s="181">
        <v>193599.40701858484</v>
      </c>
    </row>
    <row r="189" spans="1:27" x14ac:dyDescent="0.2">
      <c r="A189" s="18" t="s">
        <v>381</v>
      </c>
      <c r="B189" s="18" t="s">
        <v>382</v>
      </c>
      <c r="D189" s="19">
        <v>591239</v>
      </c>
      <c r="E189" s="20">
        <v>1294.4910650639795</v>
      </c>
      <c r="F189" s="20">
        <v>592533.49106506398</v>
      </c>
      <c r="G189" s="21">
        <v>2.4376959465890025E-2</v>
      </c>
      <c r="I189" s="21">
        <v>3.5939892204934321E-2</v>
      </c>
      <c r="M189" s="19">
        <v>628762.43812368892</v>
      </c>
      <c r="N189" s="21">
        <v>6.1142446131617456E-2</v>
      </c>
      <c r="O189" s="21">
        <v>5.4055289999999978E-2</v>
      </c>
      <c r="P189" s="21">
        <v>2.7957398424871105E-2</v>
      </c>
      <c r="R189" s="20">
        <v>-1090.972844198913</v>
      </c>
      <c r="S189" s="42">
        <v>627671.46527948999</v>
      </c>
      <c r="U189" s="19">
        <v>403858.760597229</v>
      </c>
      <c r="V189" s="19">
        <v>406574.1875</v>
      </c>
      <c r="X189" s="19">
        <v>578433.05200266396</v>
      </c>
      <c r="Y189" s="19">
        <v>575822.51205997227</v>
      </c>
      <c r="Z189" s="19">
        <v>611661.96097925398</v>
      </c>
      <c r="AA189" s="181">
        <v>349082.67805487837</v>
      </c>
    </row>
    <row r="190" spans="1:27" ht="25.5" customHeight="1" x14ac:dyDescent="0.2">
      <c r="A190" s="22" t="s">
        <v>383</v>
      </c>
      <c r="B190" s="22" t="s">
        <v>384</v>
      </c>
      <c r="C190" s="54"/>
      <c r="D190" s="24">
        <v>2565036</v>
      </c>
      <c r="E190" s="25">
        <v>18544.448038185481</v>
      </c>
      <c r="F190" s="25">
        <v>2583580.4480381855</v>
      </c>
      <c r="G190" s="26">
        <v>1.8093745017171425E-2</v>
      </c>
      <c r="H190" s="23"/>
      <c r="I190" s="26">
        <v>2.9219610730323087E-2</v>
      </c>
      <c r="M190" s="24">
        <v>2743689.1498460486</v>
      </c>
      <c r="N190" s="26">
        <v>6.1971633950643978E-2</v>
      </c>
      <c r="O190" s="26">
        <v>5.3273500551784592E-2</v>
      </c>
      <c r="P190" s="26">
        <v>2.0897548206447292E-2</v>
      </c>
      <c r="Q190" s="23"/>
      <c r="R190" s="25">
        <v>-4299.8295616316891</v>
      </c>
      <c r="S190" s="41">
        <v>2739389.3202844169</v>
      </c>
      <c r="T190" s="23"/>
      <c r="U190" s="24">
        <v>1665225.0973815918</v>
      </c>
      <c r="V190" s="24">
        <v>1678976.84375</v>
      </c>
      <c r="W190" s="23"/>
      <c r="X190" s="24">
        <v>2537664.5919719408</v>
      </c>
      <c r="Y190" s="24">
        <v>2530962.4115594607</v>
      </c>
      <c r="Z190" s="24">
        <v>2687526.4365814854</v>
      </c>
      <c r="AA190" s="182">
        <f>SUM(AA184:AA189)</f>
        <v>1533802.9592737248</v>
      </c>
    </row>
    <row r="191" spans="1:27" ht="25.5" customHeight="1" x14ac:dyDescent="0.2">
      <c r="A191" s="22" t="s">
        <v>385</v>
      </c>
      <c r="B191" s="22" t="s">
        <v>386</v>
      </c>
      <c r="C191" s="54"/>
      <c r="D191" s="24">
        <v>16036497</v>
      </c>
      <c r="E191" s="25">
        <v>88653.520831719041</v>
      </c>
      <c r="F191" s="25">
        <v>16125150.520831719</v>
      </c>
      <c r="G191" s="26">
        <v>1.2850916941556934E-2</v>
      </c>
      <c r="H191" s="23"/>
      <c r="I191" s="26">
        <v>2.451227228081132E-2</v>
      </c>
      <c r="M191" s="24">
        <v>17152205.462029789</v>
      </c>
      <c r="N191" s="26">
        <v>6.3692735138890066E-2</v>
      </c>
      <c r="O191" s="26">
        <v>5.3537391039539806E-2</v>
      </c>
      <c r="P191" s="26">
        <v>1.6359336194633922E-2</v>
      </c>
      <c r="Q191" s="23"/>
      <c r="R191" s="25">
        <v>-25893.66638833961</v>
      </c>
      <c r="S191" s="41">
        <v>17126311.795641456</v>
      </c>
      <c r="T191" s="23"/>
      <c r="U191" s="24">
        <v>9860658.9982466698</v>
      </c>
      <c r="V191" s="24">
        <v>9955708.671875</v>
      </c>
      <c r="W191" s="23"/>
      <c r="X191" s="24">
        <v>15920556.768140998</v>
      </c>
      <c r="Y191" s="24">
        <v>15891059.420031136</v>
      </c>
      <c r="Z191" s="24">
        <v>16876123.287507366</v>
      </c>
      <c r="AA191" s="182">
        <f>AA190+AA183+AA176+AA168+AA162</f>
        <v>9631402.1276650615</v>
      </c>
    </row>
    <row r="192" spans="1:27" x14ac:dyDescent="0.2">
      <c r="A192" s="18" t="s">
        <v>387</v>
      </c>
      <c r="B192" s="18" t="s">
        <v>388</v>
      </c>
      <c r="D192" s="19">
        <v>198802</v>
      </c>
      <c r="E192" s="20">
        <v>136.64049475223874</v>
      </c>
      <c r="F192" s="20">
        <v>198938.64049475224</v>
      </c>
      <c r="G192" s="21">
        <v>-1.6300373986525285E-2</v>
      </c>
      <c r="I192" s="21">
        <v>-1.1102149343146794E-2</v>
      </c>
      <c r="M192" s="19">
        <v>211839.34910056464</v>
      </c>
      <c r="N192" s="21">
        <v>6.4847676518392072E-2</v>
      </c>
      <c r="O192" s="21">
        <v>5.4055289999999978E-2</v>
      </c>
      <c r="P192" s="21">
        <v>-1.8114061850434293E-2</v>
      </c>
      <c r="R192" s="20">
        <v>-380.98677371743668</v>
      </c>
      <c r="S192" s="42">
        <v>211458.36232684719</v>
      </c>
      <c r="U192" s="19">
        <v>133545.91546630859</v>
      </c>
      <c r="V192" s="19">
        <v>134913.28125</v>
      </c>
      <c r="X192" s="19">
        <v>202235.149057612</v>
      </c>
      <c r="Y192" s="19">
        <v>203231.86762537289</v>
      </c>
      <c r="Z192" s="19">
        <v>215747.41104836582</v>
      </c>
      <c r="AA192" s="181">
        <v>123129.5860079235</v>
      </c>
    </row>
    <row r="193" spans="1:27" x14ac:dyDescent="0.2">
      <c r="A193" s="18" t="s">
        <v>389</v>
      </c>
      <c r="B193" s="18" t="s">
        <v>390</v>
      </c>
      <c r="D193" s="19">
        <v>347778</v>
      </c>
      <c r="E193" s="20">
        <v>7139.2404259211035</v>
      </c>
      <c r="F193" s="20">
        <v>354917.2404259211</v>
      </c>
      <c r="G193" s="21">
        <v>-1.1743649222479169E-2</v>
      </c>
      <c r="I193" s="21">
        <v>-5.8660830491358285E-3</v>
      </c>
      <c r="M193" s="19">
        <v>377389.92421182181</v>
      </c>
      <c r="N193" s="21">
        <v>6.331809567473301E-2</v>
      </c>
      <c r="O193" s="21">
        <v>5.4055289999999978E-2</v>
      </c>
      <c r="P193" s="21">
        <v>-1.2754509016123405E-2</v>
      </c>
      <c r="R193" s="20">
        <v>701.3636126268575</v>
      </c>
      <c r="S193" s="42">
        <v>378091.28782444866</v>
      </c>
      <c r="U193" s="19">
        <v>225725.25122070313</v>
      </c>
      <c r="V193" s="19">
        <v>227708.875</v>
      </c>
      <c r="X193" s="19">
        <v>359134.79346394923</v>
      </c>
      <c r="Y193" s="19">
        <v>360148.8379380902</v>
      </c>
      <c r="Z193" s="19">
        <v>382265.53340417863</v>
      </c>
      <c r="AA193" s="181">
        <v>218163.43771839244</v>
      </c>
    </row>
    <row r="194" spans="1:27" x14ac:dyDescent="0.2">
      <c r="A194" s="18" t="s">
        <v>391</v>
      </c>
      <c r="B194" s="18" t="s">
        <v>392</v>
      </c>
      <c r="D194" s="19">
        <v>430729</v>
      </c>
      <c r="E194" s="20">
        <v>4222.2780518237269</v>
      </c>
      <c r="F194" s="20">
        <v>434951.27805182373</v>
      </c>
      <c r="G194" s="21">
        <v>-4.9711627075002429E-2</v>
      </c>
      <c r="I194" s="21">
        <v>-4.114881739789622E-2</v>
      </c>
      <c r="M194" s="19">
        <v>464945.7347155356</v>
      </c>
      <c r="N194" s="21">
        <v>6.8960497824168021E-2</v>
      </c>
      <c r="O194" s="21">
        <v>5.8770796537793268E-2</v>
      </c>
      <c r="P194" s="21">
        <v>-4.3827700214452592E-2</v>
      </c>
      <c r="R194" s="20">
        <v>-721.3468941495529</v>
      </c>
      <c r="S194" s="42">
        <v>464224.38782138604</v>
      </c>
      <c r="U194" s="19">
        <v>269110.24731445313</v>
      </c>
      <c r="V194" s="19">
        <v>271700.1875</v>
      </c>
      <c r="X194" s="19">
        <v>457704.51417082915</v>
      </c>
      <c r="Y194" s="19">
        <v>457982.73450662079</v>
      </c>
      <c r="Z194" s="19">
        <v>486257.27269009437</v>
      </c>
      <c r="AA194" s="181">
        <v>277512.74691426608</v>
      </c>
    </row>
    <row r="195" spans="1:27" x14ac:dyDescent="0.2">
      <c r="A195" s="18" t="s">
        <v>393</v>
      </c>
      <c r="B195" s="18" t="s">
        <v>394</v>
      </c>
      <c r="D195" s="19">
        <v>484310</v>
      </c>
      <c r="E195" s="20">
        <v>7398.3273059270578</v>
      </c>
      <c r="F195" s="20">
        <v>491708.32730592706</v>
      </c>
      <c r="G195" s="21">
        <v>-6.2836194131513645E-3</v>
      </c>
      <c r="I195" s="21">
        <v>3.6004335657362496E-3</v>
      </c>
      <c r="M195" s="19">
        <v>522731.18383877998</v>
      </c>
      <c r="N195" s="21">
        <v>6.3091989315754216E-2</v>
      </c>
      <c r="O195" s="21">
        <v>5.4055289999999978E-2</v>
      </c>
      <c r="P195" s="21">
        <v>-3.3925291427960858E-3</v>
      </c>
      <c r="R195" s="20">
        <v>-855.09358757891209</v>
      </c>
      <c r="S195" s="42">
        <v>521876.09025120107</v>
      </c>
      <c r="U195" s="19">
        <v>299528.00341796875</v>
      </c>
      <c r="V195" s="19">
        <v>302095.9375</v>
      </c>
      <c r="X195" s="19">
        <v>494817.57261115493</v>
      </c>
      <c r="Y195" s="19">
        <v>494144.73965292057</v>
      </c>
      <c r="Z195" s="19">
        <v>524510.60133952985</v>
      </c>
      <c r="AA195" s="181">
        <v>299344.3716700048</v>
      </c>
    </row>
    <row r="196" spans="1:27" x14ac:dyDescent="0.2">
      <c r="A196" s="18" t="s">
        <v>395</v>
      </c>
      <c r="B196" s="18" t="s">
        <v>396</v>
      </c>
      <c r="D196" s="19">
        <v>370131</v>
      </c>
      <c r="E196" s="20">
        <v>5251.0180962125887</v>
      </c>
      <c r="F196" s="20">
        <v>375382.01809621259</v>
      </c>
      <c r="G196" s="21">
        <v>1.1831035367620535E-2</v>
      </c>
      <c r="I196" s="21">
        <v>1.5304586813782661E-2</v>
      </c>
      <c r="M196" s="19">
        <v>397706.56886546174</v>
      </c>
      <c r="N196" s="21">
        <v>5.9471550828327668E-2</v>
      </c>
      <c r="O196" s="21">
        <v>5.4055289999999978E-2</v>
      </c>
      <c r="P196" s="21">
        <v>8.2920970476454414E-3</v>
      </c>
      <c r="R196" s="20">
        <v>199.65310585044699</v>
      </c>
      <c r="S196" s="42">
        <v>397906.22197131219</v>
      </c>
      <c r="U196" s="19">
        <v>206477.25146484375</v>
      </c>
      <c r="V196" s="19">
        <v>207538.234375</v>
      </c>
      <c r="X196" s="19">
        <v>370992.78928504902</v>
      </c>
      <c r="Y196" s="19">
        <v>371623.37557099946</v>
      </c>
      <c r="Z196" s="19">
        <v>394435.86836589937</v>
      </c>
      <c r="AA196" s="181">
        <v>225109.19107938407</v>
      </c>
    </row>
    <row r="197" spans="1:27" x14ac:dyDescent="0.2">
      <c r="A197" s="18" t="s">
        <v>397</v>
      </c>
      <c r="B197" s="18" t="s">
        <v>398</v>
      </c>
      <c r="D197" s="19">
        <v>188719</v>
      </c>
      <c r="E197" s="20">
        <v>6439.3833234736812</v>
      </c>
      <c r="F197" s="20">
        <v>195158.38332347368</v>
      </c>
      <c r="G197" s="21">
        <v>-4.8892760459868789E-3</v>
      </c>
      <c r="I197" s="21">
        <v>3.4957361665817199E-3</v>
      </c>
      <c r="M197" s="19">
        <v>207832.05459194773</v>
      </c>
      <c r="N197" s="21">
        <v>6.4940439927028581E-2</v>
      </c>
      <c r="O197" s="21">
        <v>5.4055289999999978E-2</v>
      </c>
      <c r="P197" s="21">
        <v>-3.429646337027803E-3</v>
      </c>
      <c r="R197" s="20">
        <v>-312.9144004115393</v>
      </c>
      <c r="S197" s="42">
        <v>207519.14019153619</v>
      </c>
      <c r="U197" s="19">
        <v>113167.08203125</v>
      </c>
      <c r="V197" s="19">
        <v>114335.75</v>
      </c>
      <c r="X197" s="19">
        <v>196117.25471917685</v>
      </c>
      <c r="Y197" s="19">
        <v>196486.90293856355</v>
      </c>
      <c r="Z197" s="19">
        <v>208547.29806886666</v>
      </c>
      <c r="AA197" s="181">
        <v>119020.3968127064</v>
      </c>
    </row>
    <row r="198" spans="1:27" x14ac:dyDescent="0.2">
      <c r="A198" s="18" t="s">
        <v>399</v>
      </c>
      <c r="B198" s="18" t="s">
        <v>400</v>
      </c>
      <c r="D198" s="19">
        <v>280702</v>
      </c>
      <c r="E198" s="20">
        <v>1246.1324007362709</v>
      </c>
      <c r="F198" s="20">
        <v>281948.13240073627</v>
      </c>
      <c r="G198" s="21">
        <v>-3.727229958830125E-3</v>
      </c>
      <c r="I198" s="21">
        <v>2.5313325682669863E-3</v>
      </c>
      <c r="M198" s="19">
        <v>299845.65022835741</v>
      </c>
      <c r="N198" s="21">
        <v>6.347805064437595E-2</v>
      </c>
      <c r="O198" s="21">
        <v>5.4055289999999978E-2</v>
      </c>
      <c r="P198" s="21">
        <v>-4.4175536299798646E-3</v>
      </c>
      <c r="R198" s="20">
        <v>-441.37160061730896</v>
      </c>
      <c r="S198" s="42">
        <v>299404.2786277401</v>
      </c>
      <c r="U198" s="19">
        <v>145493.9150390625</v>
      </c>
      <c r="V198" s="19">
        <v>146794.5625</v>
      </c>
      <c r="X198" s="19">
        <v>283002.94947244728</v>
      </c>
      <c r="Y198" s="19">
        <v>283750.35015635064</v>
      </c>
      <c r="Z198" s="19">
        <v>301176.11185454368</v>
      </c>
      <c r="AA198" s="181">
        <v>171884.75072738036</v>
      </c>
    </row>
    <row r="199" spans="1:27" x14ac:dyDescent="0.2">
      <c r="A199" s="18" t="s">
        <v>401</v>
      </c>
      <c r="B199" s="18" t="s">
        <v>402</v>
      </c>
      <c r="D199" s="19">
        <v>760509</v>
      </c>
      <c r="E199" s="20">
        <v>9535.554940833943</v>
      </c>
      <c r="F199" s="20">
        <v>770044.55494083394</v>
      </c>
      <c r="G199" s="21">
        <v>-4.2899251009914652E-3</v>
      </c>
      <c r="I199" s="21">
        <v>4.2109524061353376E-3</v>
      </c>
      <c r="M199" s="19">
        <v>817460.13687164686</v>
      </c>
      <c r="N199" s="21">
        <v>6.1575114876899706E-2</v>
      </c>
      <c r="O199" s="21">
        <v>5.4055289999999978E-2</v>
      </c>
      <c r="P199" s="21">
        <v>-2.9508079420300648E-3</v>
      </c>
      <c r="R199" s="20">
        <v>-417.41752135807974</v>
      </c>
      <c r="S199" s="42">
        <v>817042.71935028874</v>
      </c>
      <c r="U199" s="19">
        <v>492969.25390625</v>
      </c>
      <c r="V199" s="19">
        <v>496486.1875</v>
      </c>
      <c r="X199" s="19">
        <v>773362.22094462276</v>
      </c>
      <c r="Y199" s="19">
        <v>772286.13468623301</v>
      </c>
      <c r="Z199" s="19">
        <v>819879.44364546309</v>
      </c>
      <c r="AA199" s="181">
        <v>467914.8453366211</v>
      </c>
    </row>
    <row r="200" spans="1:27" ht="25.5" customHeight="1" x14ac:dyDescent="0.2">
      <c r="A200" s="22" t="s">
        <v>403</v>
      </c>
      <c r="B200" s="22" t="s">
        <v>404</v>
      </c>
      <c r="C200" s="54"/>
      <c r="D200" s="24">
        <v>3061680</v>
      </c>
      <c r="E200" s="25">
        <v>41368.575039680116</v>
      </c>
      <c r="F200" s="25">
        <v>3103048.5750396801</v>
      </c>
      <c r="G200" s="26">
        <v>-1.0938683940747929E-2</v>
      </c>
      <c r="H200" s="23"/>
      <c r="I200" s="26">
        <v>-3.5074070614489194E-3</v>
      </c>
      <c r="M200" s="24">
        <v>3299750.6024241159</v>
      </c>
      <c r="N200" s="26">
        <v>6.3389928525988459E-2</v>
      </c>
      <c r="O200" s="26">
        <v>5.4690711915914347E-2</v>
      </c>
      <c r="P200" s="26">
        <v>-9.9222107863329301E-3</v>
      </c>
      <c r="Q200" s="23"/>
      <c r="R200" s="25">
        <v>-2228.1140593555251</v>
      </c>
      <c r="S200" s="41">
        <v>3297522.4883647603</v>
      </c>
      <c r="T200" s="23"/>
      <c r="U200" s="24">
        <v>1886016.9198608398</v>
      </c>
      <c r="V200" s="24">
        <v>1901573.015625</v>
      </c>
      <c r="W200" s="23"/>
      <c r="X200" s="24">
        <v>3137367.2437248416</v>
      </c>
      <c r="Y200" s="24">
        <v>3139654.9430751512</v>
      </c>
      <c r="Z200" s="24">
        <v>3332819.540416942</v>
      </c>
      <c r="AA200" s="182">
        <f>SUM(AA192:AA199)</f>
        <v>1902079.326266679</v>
      </c>
    </row>
    <row r="201" spans="1:27" x14ac:dyDescent="0.2">
      <c r="A201" s="18" t="s">
        <v>405</v>
      </c>
      <c r="B201" s="18" t="s">
        <v>406</v>
      </c>
      <c r="D201" s="19">
        <v>514891</v>
      </c>
      <c r="E201" s="20">
        <v>-8496.804768643342</v>
      </c>
      <c r="F201" s="20">
        <v>506394.19523135666</v>
      </c>
      <c r="G201" s="21">
        <v>5.2842292678447533E-2</v>
      </c>
      <c r="I201" s="21">
        <v>6.0931917757278686E-2</v>
      </c>
      <c r="M201" s="19">
        <v>535723</v>
      </c>
      <c r="N201" s="21">
        <v>5.7916945029837574E-2</v>
      </c>
      <c r="O201" s="21">
        <v>5.128778300508241E-2</v>
      </c>
      <c r="P201" s="21">
        <v>5.0671274979982917E-2</v>
      </c>
      <c r="R201" s="20">
        <v>-80.695534396476432</v>
      </c>
      <c r="S201" s="42">
        <v>535642.30446560355</v>
      </c>
      <c r="U201" s="19">
        <v>317709.16668701172</v>
      </c>
      <c r="V201" s="19">
        <v>319712.5625</v>
      </c>
      <c r="X201" s="19">
        <v>480978.20419341419</v>
      </c>
      <c r="Y201" s="19">
        <v>480320.54071279208</v>
      </c>
      <c r="Z201" s="19">
        <v>509886.40572685923</v>
      </c>
      <c r="AA201" s="181">
        <v>290998.17116295284</v>
      </c>
    </row>
    <row r="202" spans="1:27" x14ac:dyDescent="0.2">
      <c r="A202" s="18" t="s">
        <v>407</v>
      </c>
      <c r="B202" s="18" t="s">
        <v>408</v>
      </c>
      <c r="D202" s="19">
        <v>906115</v>
      </c>
      <c r="E202" s="20">
        <v>11447.977110087872</v>
      </c>
      <c r="F202" s="20">
        <v>917562.97711008787</v>
      </c>
      <c r="G202" s="21">
        <v>-1.5275452078183038E-2</v>
      </c>
      <c r="I202" s="21">
        <v>-5.9371691072466204E-3</v>
      </c>
      <c r="M202" s="19">
        <v>975022.7179605125</v>
      </c>
      <c r="N202" s="21">
        <v>6.262212216909302E-2</v>
      </c>
      <c r="O202" s="21">
        <v>5.4055289999999978E-2</v>
      </c>
      <c r="P202" s="21">
        <v>-1.2467036560173561E-2</v>
      </c>
      <c r="R202" s="20">
        <v>-395.11480185192681</v>
      </c>
      <c r="S202" s="42">
        <v>974627.60315866058</v>
      </c>
      <c r="U202" s="19">
        <v>515159.169921875</v>
      </c>
      <c r="V202" s="19">
        <v>519346.125</v>
      </c>
      <c r="X202" s="19">
        <v>931796.59128690534</v>
      </c>
      <c r="Y202" s="19">
        <v>930545.27293848607</v>
      </c>
      <c r="Z202" s="19">
        <v>987331.81985567592</v>
      </c>
      <c r="AA202" s="181">
        <v>563481.88671439397</v>
      </c>
    </row>
    <row r="203" spans="1:27" x14ac:dyDescent="0.2">
      <c r="A203" s="18" t="s">
        <v>409</v>
      </c>
      <c r="B203" s="18" t="s">
        <v>410</v>
      </c>
      <c r="D203" s="19">
        <v>211939</v>
      </c>
      <c r="E203" s="20">
        <v>9412.7268525575928</v>
      </c>
      <c r="F203" s="20">
        <v>221351.72685255759</v>
      </c>
      <c r="G203" s="21">
        <v>4.9677208615071855E-2</v>
      </c>
      <c r="I203" s="21">
        <v>6.1091162301043056E-2</v>
      </c>
      <c r="M203" s="19">
        <v>234070.57168048335</v>
      </c>
      <c r="N203" s="21">
        <v>5.7459885263952737E-2</v>
      </c>
      <c r="O203" s="21">
        <v>5.0885349617146414E-2</v>
      </c>
      <c r="P203" s="21">
        <v>5.0515120568496386E-2</v>
      </c>
      <c r="R203" s="20">
        <v>-324.84202710564193</v>
      </c>
      <c r="S203" s="42">
        <v>233745.7296533777</v>
      </c>
      <c r="U203" s="19">
        <v>133480.74755859375</v>
      </c>
      <c r="V203" s="19">
        <v>134315.828125</v>
      </c>
      <c r="X203" s="19">
        <v>210875.99600700647</v>
      </c>
      <c r="Y203" s="19">
        <v>209912.73195263807</v>
      </c>
      <c r="Z203" s="19">
        <v>222815.04292276519</v>
      </c>
      <c r="AA203" s="181">
        <v>127163.16667766379</v>
      </c>
    </row>
    <row r="204" spans="1:27" x14ac:dyDescent="0.2">
      <c r="A204" s="18" t="s">
        <v>411</v>
      </c>
      <c r="B204" s="18" t="s">
        <v>412</v>
      </c>
      <c r="D204" s="19">
        <v>291891</v>
      </c>
      <c r="E204" s="20">
        <v>8805.883533974702</v>
      </c>
      <c r="F204" s="20">
        <v>300696.8835339747</v>
      </c>
      <c r="G204" s="21">
        <v>1.8576182170868982E-2</v>
      </c>
      <c r="I204" s="21">
        <v>2.8263069403803742E-2</v>
      </c>
      <c r="M204" s="19">
        <v>319241.43044009502</v>
      </c>
      <c r="N204" s="21">
        <v>6.1671895924471754E-2</v>
      </c>
      <c r="O204" s="21">
        <v>5.4055289999999978E-2</v>
      </c>
      <c r="P204" s="21">
        <v>2.1175290019835202E-2</v>
      </c>
      <c r="R204" s="20">
        <v>-467.58872053500102</v>
      </c>
      <c r="S204" s="42">
        <v>318773.84171956003</v>
      </c>
      <c r="U204" s="19">
        <v>182620.41571044922</v>
      </c>
      <c r="V204" s="19">
        <v>183940.03125</v>
      </c>
      <c r="X204" s="19">
        <v>295212.95392270613</v>
      </c>
      <c r="Y204" s="19">
        <v>294544.97483251634</v>
      </c>
      <c r="Z204" s="19">
        <v>312621.57786240021</v>
      </c>
      <c r="AA204" s="181">
        <v>178416.81284746394</v>
      </c>
    </row>
    <row r="205" spans="1:27" x14ac:dyDescent="0.2">
      <c r="A205" s="18" t="s">
        <v>413</v>
      </c>
      <c r="B205" s="18" t="s">
        <v>414</v>
      </c>
      <c r="D205" s="19">
        <v>349848</v>
      </c>
      <c r="E205" s="20">
        <v>8381.7865391657106</v>
      </c>
      <c r="F205" s="20">
        <v>358229.78653916571</v>
      </c>
      <c r="G205" s="21">
        <v>8.1106322515984708E-3</v>
      </c>
      <c r="I205" s="21">
        <v>1.3280529702975441E-2</v>
      </c>
      <c r="M205" s="19">
        <v>380879.40468222072</v>
      </c>
      <c r="N205" s="21">
        <v>6.3226507102805307E-2</v>
      </c>
      <c r="O205" s="21">
        <v>5.4055289999999978E-2</v>
      </c>
      <c r="P205" s="21">
        <v>6.4820890508157092E-3</v>
      </c>
      <c r="R205" s="20">
        <v>-486.72024086423255</v>
      </c>
      <c r="S205" s="42">
        <v>380392.68444135651</v>
      </c>
      <c r="U205" s="19">
        <v>196420.08024120331</v>
      </c>
      <c r="V205" s="19">
        <v>198129.109375</v>
      </c>
      <c r="X205" s="19">
        <v>355347.69208719226</v>
      </c>
      <c r="Y205" s="19">
        <v>356610.72449776425</v>
      </c>
      <c r="Z205" s="19">
        <v>378426.41098702227</v>
      </c>
      <c r="AA205" s="181">
        <v>215972.40538312038</v>
      </c>
    </row>
    <row r="206" spans="1:27" x14ac:dyDescent="0.2">
      <c r="A206" s="18" t="s">
        <v>415</v>
      </c>
      <c r="B206" s="18" t="s">
        <v>416</v>
      </c>
      <c r="D206" s="19">
        <v>352807</v>
      </c>
      <c r="E206" s="20">
        <v>2241.3621842827415</v>
      </c>
      <c r="F206" s="20">
        <v>355048.36218428274</v>
      </c>
      <c r="G206" s="21">
        <v>1.4435324571867136E-2</v>
      </c>
      <c r="I206" s="21">
        <v>2.0023001162438936E-2</v>
      </c>
      <c r="M206" s="19">
        <v>378157</v>
      </c>
      <c r="N206" s="21">
        <v>6.5085887662039266E-2</v>
      </c>
      <c r="O206" s="21">
        <v>5.8136195060786378E-2</v>
      </c>
      <c r="P206" s="21">
        <v>1.7345747188461269E-2</v>
      </c>
      <c r="R206" s="20">
        <v>-603.52782741429633</v>
      </c>
      <c r="S206" s="42">
        <v>377553.47217258572</v>
      </c>
      <c r="U206" s="19">
        <v>188683.99951267242</v>
      </c>
      <c r="V206" s="19">
        <v>189923.25</v>
      </c>
      <c r="X206" s="19">
        <v>349996.05552392174</v>
      </c>
      <c r="Y206" s="19">
        <v>350364.91378625418</v>
      </c>
      <c r="Z206" s="19">
        <v>371709.42233264889</v>
      </c>
      <c r="AA206" s="181">
        <v>212138.94092477974</v>
      </c>
    </row>
    <row r="207" spans="1:27" x14ac:dyDescent="0.2">
      <c r="A207" s="18" t="s">
        <v>417</v>
      </c>
      <c r="B207" s="18" t="s">
        <v>418</v>
      </c>
      <c r="D207" s="19">
        <v>270937</v>
      </c>
      <c r="E207" s="20">
        <v>7010.3104326110333</v>
      </c>
      <c r="F207" s="20">
        <v>277947.31043261103</v>
      </c>
      <c r="G207" s="21">
        <v>8.8447149214219145E-3</v>
      </c>
      <c r="I207" s="21">
        <v>1.527513516050294E-2</v>
      </c>
      <c r="M207" s="19">
        <v>295420.80571307283</v>
      </c>
      <c r="N207" s="21">
        <v>6.2866214655091124E-2</v>
      </c>
      <c r="O207" s="21">
        <v>5.4055289999999978E-2</v>
      </c>
      <c r="P207" s="21">
        <v>8.440648824834085E-3</v>
      </c>
      <c r="R207" s="20">
        <v>-490.69728049384713</v>
      </c>
      <c r="S207" s="42">
        <v>294930.10843257897</v>
      </c>
      <c r="U207" s="19">
        <v>170506.7529296875</v>
      </c>
      <c r="V207" s="19">
        <v>171932.03125</v>
      </c>
      <c r="X207" s="19">
        <v>275510.49861450691</v>
      </c>
      <c r="Y207" s="19">
        <v>276053.93106081529</v>
      </c>
      <c r="Z207" s="19">
        <v>292948.13339519338</v>
      </c>
      <c r="AA207" s="181">
        <v>167188.94660876316</v>
      </c>
    </row>
    <row r="208" spans="1:27" x14ac:dyDescent="0.2">
      <c r="A208" s="18" t="s">
        <v>419</v>
      </c>
      <c r="B208" s="18" t="s">
        <v>420</v>
      </c>
      <c r="D208" s="19">
        <v>359363</v>
      </c>
      <c r="E208" s="20">
        <v>5557.785302986973</v>
      </c>
      <c r="F208" s="20">
        <v>364920.78530298697</v>
      </c>
      <c r="G208" s="21">
        <v>5.2519077942347892E-5</v>
      </c>
      <c r="I208" s="21">
        <v>6.5444727767332012E-3</v>
      </c>
      <c r="M208" s="19">
        <v>387690.71755316498</v>
      </c>
      <c r="N208" s="21">
        <v>6.2396917816760045E-2</v>
      </c>
      <c r="O208" s="21">
        <v>5.4055289999999978E-2</v>
      </c>
      <c r="P208" s="21">
        <v>-3.0673372379685926E-4</v>
      </c>
      <c r="R208" s="20">
        <v>-642.78113398493724</v>
      </c>
      <c r="S208" s="42">
        <v>387047.93641918007</v>
      </c>
      <c r="U208" s="19">
        <v>240990.58837890625</v>
      </c>
      <c r="V208" s="19">
        <v>242897.75</v>
      </c>
      <c r="X208" s="19">
        <v>364901.62100631202</v>
      </c>
      <c r="Y208" s="19">
        <v>365417.24778446305</v>
      </c>
      <c r="Z208" s="19">
        <v>387809.6718579384</v>
      </c>
      <c r="AA208" s="181">
        <v>221327.54276727766</v>
      </c>
    </row>
    <row r="209" spans="1:27" ht="25.5" customHeight="1" x14ac:dyDescent="0.2">
      <c r="A209" s="22" t="s">
        <v>421</v>
      </c>
      <c r="B209" s="22" t="s">
        <v>422</v>
      </c>
      <c r="C209" s="54"/>
      <c r="D209" s="24">
        <v>3257791</v>
      </c>
      <c r="E209" s="25">
        <v>44361.027187023312</v>
      </c>
      <c r="F209" s="25">
        <v>3302152.0271870233</v>
      </c>
      <c r="G209" s="26">
        <v>1.1496719066355521E-2</v>
      </c>
      <c r="H209" s="23"/>
      <c r="I209" s="26">
        <v>1.9365796086934894E-2</v>
      </c>
      <c r="M209" s="24">
        <v>3506205.6480295495</v>
      </c>
      <c r="N209" s="26">
        <v>6.1794132784477318E-2</v>
      </c>
      <c r="O209" s="26">
        <v>5.3871686420043474E-2</v>
      </c>
      <c r="P209" s="26">
        <v>1.2316028857260131E-2</v>
      </c>
      <c r="Q209" s="23"/>
      <c r="R209" s="25">
        <v>-3491.96756664636</v>
      </c>
      <c r="S209" s="41">
        <v>3502713.6804629033</v>
      </c>
      <c r="T209" s="23"/>
      <c r="U209" s="24">
        <v>1945570.9209403992</v>
      </c>
      <c r="V209" s="24">
        <v>1960196.6875</v>
      </c>
      <c r="W209" s="23"/>
      <c r="X209" s="24">
        <v>3264619.6126419646</v>
      </c>
      <c r="Y209" s="24">
        <v>3263770.3375657299</v>
      </c>
      <c r="Z209" s="24">
        <v>3463548.4849405028</v>
      </c>
      <c r="AA209" s="182">
        <f>SUM(AA201:AA208)</f>
        <v>1976687.8730864155</v>
      </c>
    </row>
    <row r="210" spans="1:27" x14ac:dyDescent="0.2">
      <c r="A210" s="18" t="s">
        <v>423</v>
      </c>
      <c r="B210" s="18" t="s">
        <v>521</v>
      </c>
      <c r="D210" s="19">
        <v>680841</v>
      </c>
      <c r="E210" s="20">
        <v>4679.4935804691631</v>
      </c>
      <c r="F210" s="20">
        <v>685520.49358046916</v>
      </c>
      <c r="G210" s="21">
        <v>2.5485180809273311E-2</v>
      </c>
      <c r="I210" s="21">
        <v>3.3369392345898419E-2</v>
      </c>
      <c r="M210" s="19">
        <v>726579.17295923422</v>
      </c>
      <c r="N210" s="21">
        <v>5.9894167662757791E-2</v>
      </c>
      <c r="O210" s="21">
        <v>5.4055289999999978E-2</v>
      </c>
      <c r="P210" s="21">
        <v>2.62798365999517E-2</v>
      </c>
      <c r="R210" s="20">
        <v>452.28596427272169</v>
      </c>
      <c r="S210" s="42">
        <v>727031.4589235069</v>
      </c>
      <c r="U210" s="19">
        <v>460081.74780273438</v>
      </c>
      <c r="V210" s="19">
        <v>462630.34375</v>
      </c>
      <c r="X210" s="19">
        <v>668484.05653164373</v>
      </c>
      <c r="Y210" s="19">
        <v>667058.55562143039</v>
      </c>
      <c r="Z210" s="19">
        <v>707973.73878685862</v>
      </c>
      <c r="AA210" s="181">
        <v>404048.94287127978</v>
      </c>
    </row>
    <row r="211" spans="1:27" x14ac:dyDescent="0.2">
      <c r="A211" s="18" t="s">
        <v>425</v>
      </c>
      <c r="B211" s="18" t="s">
        <v>426</v>
      </c>
      <c r="D211" s="19">
        <v>350186</v>
      </c>
      <c r="E211" s="20">
        <v>1006.771994216193</v>
      </c>
      <c r="F211" s="20">
        <v>351192.77199421619</v>
      </c>
      <c r="G211" s="21">
        <v>-9.6633822946523562E-3</v>
      </c>
      <c r="I211" s="21">
        <v>-4.5660963564654322E-3</v>
      </c>
      <c r="M211" s="19">
        <v>370981.1077381497</v>
      </c>
      <c r="N211" s="21">
        <v>5.6346079196240906E-2</v>
      </c>
      <c r="O211" s="21">
        <v>5.4055289999999978E-2</v>
      </c>
      <c r="P211" s="21">
        <v>-1.1117726849089293E-2</v>
      </c>
      <c r="R211" s="20">
        <v>617.8569994855759</v>
      </c>
      <c r="S211" s="42">
        <v>371598.96473763528</v>
      </c>
      <c r="U211" s="19">
        <v>227496.57934570313</v>
      </c>
      <c r="V211" s="19">
        <v>227991</v>
      </c>
      <c r="X211" s="19">
        <v>354619.59672656038</v>
      </c>
      <c r="Y211" s="19">
        <v>353570.45964298118</v>
      </c>
      <c r="Z211" s="19">
        <v>375151.94458494987</v>
      </c>
      <c r="AA211" s="181">
        <v>214103.62887950038</v>
      </c>
    </row>
    <row r="212" spans="1:27" x14ac:dyDescent="0.2">
      <c r="A212" s="18" t="s">
        <v>427</v>
      </c>
      <c r="B212" s="18" t="s">
        <v>428</v>
      </c>
      <c r="D212" s="19">
        <v>154846</v>
      </c>
      <c r="E212" s="20">
        <v>2317.3765309593</v>
      </c>
      <c r="F212" s="20">
        <v>157163.3765309593</v>
      </c>
      <c r="G212" s="21">
        <v>1.2565460388701766E-2</v>
      </c>
      <c r="I212" s="21">
        <v>1.8619402678715868E-2</v>
      </c>
      <c r="M212" s="19">
        <v>166251</v>
      </c>
      <c r="N212" s="21">
        <v>5.7822780787930794E-2</v>
      </c>
      <c r="O212" s="21">
        <v>5.4217817821923031E-2</v>
      </c>
      <c r="P212" s="21">
        <v>1.1580954264135412E-2</v>
      </c>
      <c r="R212" s="20">
        <v>-251.31245359397488</v>
      </c>
      <c r="S212" s="42">
        <v>165999.68754640603</v>
      </c>
      <c r="U212" s="19">
        <v>96804.16748046875</v>
      </c>
      <c r="V212" s="19">
        <v>97135.1953125</v>
      </c>
      <c r="X212" s="19">
        <v>155213.05306091293</v>
      </c>
      <c r="Y212" s="19">
        <v>154818.18429248157</v>
      </c>
      <c r="Z212" s="19">
        <v>164347.69683948593</v>
      </c>
      <c r="AA212" s="181">
        <v>93795.164330686399</v>
      </c>
    </row>
    <row r="213" spans="1:27" ht="25.5" customHeight="1" x14ac:dyDescent="0.2">
      <c r="A213" s="22" t="s">
        <v>429</v>
      </c>
      <c r="B213" s="22" t="s">
        <v>430</v>
      </c>
      <c r="C213" s="54"/>
      <c r="D213" s="24">
        <v>1185873</v>
      </c>
      <c r="E213" s="25">
        <v>8003.6421056445688</v>
      </c>
      <c r="F213" s="25">
        <v>1193876.6421056446</v>
      </c>
      <c r="G213" s="26">
        <v>1.3205223776495911E-2</v>
      </c>
      <c r="H213" s="23"/>
      <c r="I213" s="26">
        <v>2.0047636459867402E-2</v>
      </c>
      <c r="M213" s="24">
        <v>1263811.2806973839</v>
      </c>
      <c r="N213" s="26">
        <v>5.8577776066039311E-2</v>
      </c>
      <c r="O213" s="26">
        <v>5.4043775679178285E-2</v>
      </c>
      <c r="P213" s="26">
        <v>1.3096792881722497E-2</v>
      </c>
      <c r="Q213" s="23"/>
      <c r="R213" s="25">
        <v>818.83051016432273</v>
      </c>
      <c r="S213" s="41">
        <v>1264630.1112075481</v>
      </c>
      <c r="T213" s="23"/>
      <c r="U213" s="24">
        <v>784382.49462890625</v>
      </c>
      <c r="V213" s="24">
        <v>787756.5390625</v>
      </c>
      <c r="W213" s="23"/>
      <c r="X213" s="24">
        <v>1178316.706319117</v>
      </c>
      <c r="Y213" s="24">
        <v>1175447.1995568932</v>
      </c>
      <c r="Z213" s="24">
        <v>1247473.3802112944</v>
      </c>
      <c r="AA213" s="182">
        <f>SUM(AA210:AA212)</f>
        <v>711947.73608146654</v>
      </c>
    </row>
    <row r="214" spans="1:27" x14ac:dyDescent="0.2">
      <c r="A214" s="18" t="s">
        <v>431</v>
      </c>
      <c r="B214" s="18" t="s">
        <v>432</v>
      </c>
      <c r="D214" s="19">
        <v>333096</v>
      </c>
      <c r="E214" s="20">
        <v>-173.44875369453803</v>
      </c>
      <c r="F214" s="20">
        <v>332922.55124630546</v>
      </c>
      <c r="G214" s="21">
        <v>1.8030803195127509E-2</v>
      </c>
      <c r="I214" s="21">
        <v>2.8001764147203678E-2</v>
      </c>
      <c r="M214" s="19">
        <v>352784.99850340514</v>
      </c>
      <c r="N214" s="21">
        <v>5.9660864614740072E-2</v>
      </c>
      <c r="O214" s="21">
        <v>5.4055289999999978E-2</v>
      </c>
      <c r="P214" s="21">
        <v>2.141399916847031E-2</v>
      </c>
      <c r="R214" s="20">
        <v>-614.99825390262936</v>
      </c>
      <c r="S214" s="42">
        <v>352170.00024950248</v>
      </c>
      <c r="U214" s="19">
        <v>225634.0859375</v>
      </c>
      <c r="V214" s="19">
        <v>226834.03125</v>
      </c>
      <c r="X214" s="19">
        <v>327026.00962703256</v>
      </c>
      <c r="Y214" s="19">
        <v>325576.35535498225</v>
      </c>
      <c r="Z214" s="19">
        <v>345388.84212533431</v>
      </c>
      <c r="AA214" s="181">
        <v>197117.47610781161</v>
      </c>
    </row>
    <row r="215" spans="1:27" x14ac:dyDescent="0.2">
      <c r="A215" s="18" t="s">
        <v>433</v>
      </c>
      <c r="B215" s="18" t="s">
        <v>434</v>
      </c>
      <c r="D215" s="19">
        <v>575302</v>
      </c>
      <c r="E215" s="20">
        <v>7627.2875683449674</v>
      </c>
      <c r="F215" s="20">
        <v>582929.28756834497</v>
      </c>
      <c r="G215" s="21">
        <v>1.4052706704669848E-2</v>
      </c>
      <c r="I215" s="21">
        <v>2.317084607204456E-2</v>
      </c>
      <c r="M215" s="19">
        <v>617635.46514394542</v>
      </c>
      <c r="N215" s="21">
        <v>5.9537543087559097E-2</v>
      </c>
      <c r="O215" s="21">
        <v>5.4055289999999978E-2</v>
      </c>
      <c r="P215" s="21">
        <v>1.6418427200247443E-2</v>
      </c>
      <c r="R215" s="20">
        <v>-980.65934774352786</v>
      </c>
      <c r="S215" s="42">
        <v>616654.80579620192</v>
      </c>
      <c r="U215" s="19">
        <v>372157.24578857422</v>
      </c>
      <c r="V215" s="19">
        <v>374092.875</v>
      </c>
      <c r="X215" s="19">
        <v>574851.07402619044</v>
      </c>
      <c r="Y215" s="19">
        <v>572691.41973630257</v>
      </c>
      <c r="Z215" s="19">
        <v>607658.66558051226</v>
      </c>
      <c r="AA215" s="181">
        <v>346797.95026732696</v>
      </c>
    </row>
    <row r="216" spans="1:27" x14ac:dyDescent="0.2">
      <c r="A216" s="18" t="s">
        <v>435</v>
      </c>
      <c r="B216" s="18" t="s">
        <v>436</v>
      </c>
      <c r="D216" s="19">
        <v>487921</v>
      </c>
      <c r="E216" s="20">
        <v>-6069.0089829516364</v>
      </c>
      <c r="F216" s="20">
        <v>481851.99101704836</v>
      </c>
      <c r="G216" s="21">
        <v>-1.5722486725562312E-3</v>
      </c>
      <c r="I216" s="21">
        <v>7.90709384915389E-3</v>
      </c>
      <c r="M216" s="19">
        <v>510948.57519975089</v>
      </c>
      <c r="N216" s="21">
        <v>6.0384899772413902E-2</v>
      </c>
      <c r="O216" s="21">
        <v>5.4055289999999978E-2</v>
      </c>
      <c r="P216" s="21">
        <v>1.0700222210244803E-3</v>
      </c>
      <c r="R216" s="20">
        <v>325.65310585044699</v>
      </c>
      <c r="S216" s="42">
        <v>511274.22830560134</v>
      </c>
      <c r="U216" s="19">
        <v>307646.0830078125</v>
      </c>
      <c r="V216" s="19">
        <v>309493.5</v>
      </c>
      <c r="X216" s="19">
        <v>482610.77516766707</v>
      </c>
      <c r="Y216" s="19">
        <v>480942.65704337228</v>
      </c>
      <c r="Z216" s="19">
        <v>510402.43325450359</v>
      </c>
      <c r="AA216" s="181">
        <v>291292.67414465157</v>
      </c>
    </row>
    <row r="217" spans="1:27" ht="25.5" customHeight="1" x14ac:dyDescent="0.2">
      <c r="A217" s="22" t="s">
        <v>437</v>
      </c>
      <c r="B217" s="22" t="s">
        <v>438</v>
      </c>
      <c r="C217" s="54"/>
      <c r="D217" s="24">
        <v>1396319</v>
      </c>
      <c r="E217" s="25">
        <v>1384.8298316989094</v>
      </c>
      <c r="F217" s="25">
        <v>1397703.8298316989</v>
      </c>
      <c r="G217" s="26">
        <v>9.5457471342972333E-3</v>
      </c>
      <c r="H217" s="23"/>
      <c r="I217" s="26">
        <v>1.8985886078298986E-2</v>
      </c>
      <c r="M217" s="24">
        <v>1481369.0388471014</v>
      </c>
      <c r="N217" s="26">
        <v>5.9859039683304527E-2</v>
      </c>
      <c r="O217" s="26">
        <v>5.4058127745520546E-2</v>
      </c>
      <c r="P217" s="26">
        <v>1.2244421476413692E-2</v>
      </c>
      <c r="Q217" s="23"/>
      <c r="R217" s="25">
        <v>-1270.0044957957102</v>
      </c>
      <c r="S217" s="41">
        <v>1480099.0343513058</v>
      </c>
      <c r="T217" s="23"/>
      <c r="U217" s="24">
        <v>905437.41473388672</v>
      </c>
      <c r="V217" s="24">
        <v>910420.40625</v>
      </c>
      <c r="W217" s="23"/>
      <c r="X217" s="24">
        <v>1384487.8588208901</v>
      </c>
      <c r="Y217" s="24">
        <v>1379210.4321346572</v>
      </c>
      <c r="Z217" s="24">
        <v>1463449.9409603502</v>
      </c>
      <c r="AA217" s="182">
        <f>SUM(AA214:AA216)</f>
        <v>835208.10051979008</v>
      </c>
    </row>
    <row r="218" spans="1:27" x14ac:dyDescent="0.2">
      <c r="A218" s="18" t="s">
        <v>439</v>
      </c>
      <c r="B218" s="18" t="s">
        <v>440</v>
      </c>
      <c r="D218" s="19">
        <v>316223</v>
      </c>
      <c r="E218" s="20">
        <v>8914.41775945673</v>
      </c>
      <c r="F218" s="20">
        <v>325137.41775945673</v>
      </c>
      <c r="G218" s="21">
        <v>-1.696721237191201E-2</v>
      </c>
      <c r="I218" s="21">
        <v>-1.1362698689311945E-2</v>
      </c>
      <c r="M218" s="19">
        <v>344931</v>
      </c>
      <c r="N218" s="21">
        <v>6.0877589472605687E-2</v>
      </c>
      <c r="O218" s="21">
        <v>5.5597468484287038E-2</v>
      </c>
      <c r="P218" s="21">
        <v>-1.6283293016949862E-2</v>
      </c>
      <c r="R218" s="20">
        <v>588.13547137305704</v>
      </c>
      <c r="S218" s="42">
        <v>345519.13547137304</v>
      </c>
      <c r="U218" s="19">
        <v>204854.00341796875</v>
      </c>
      <c r="V218" s="19">
        <v>205878.6875</v>
      </c>
      <c r="X218" s="19">
        <v>330749.31157074118</v>
      </c>
      <c r="Y218" s="19">
        <v>330519.35386724991</v>
      </c>
      <c r="Z218" s="19">
        <v>350640.58336252626</v>
      </c>
      <c r="AA218" s="181">
        <v>200114.70662480363</v>
      </c>
    </row>
    <row r="219" spans="1:27" x14ac:dyDescent="0.2">
      <c r="A219" s="18" t="s">
        <v>441</v>
      </c>
      <c r="B219" s="18" t="s">
        <v>442</v>
      </c>
      <c r="D219" s="19">
        <v>265273</v>
      </c>
      <c r="E219" s="20">
        <v>-703.34733054507524</v>
      </c>
      <c r="F219" s="20">
        <v>264569.65266945492</v>
      </c>
      <c r="G219" s="21">
        <v>2.0549492111449519E-2</v>
      </c>
      <c r="I219" s="21">
        <v>2.4887861199786032E-2</v>
      </c>
      <c r="M219" s="19">
        <v>279921.32116789673</v>
      </c>
      <c r="N219" s="21">
        <v>5.8025054436692036E-2</v>
      </c>
      <c r="O219" s="21">
        <v>5.4055289999999978E-2</v>
      </c>
      <c r="P219" s="21">
        <v>1.8647170429712645E-2</v>
      </c>
      <c r="R219" s="20">
        <v>496.26697049446102</v>
      </c>
      <c r="S219" s="42">
        <v>280417.58813839121</v>
      </c>
      <c r="U219" s="19">
        <v>144499.16479492188</v>
      </c>
      <c r="V219" s="19">
        <v>145043.375</v>
      </c>
      <c r="X219" s="19">
        <v>259242.35396176408</v>
      </c>
      <c r="Y219" s="19">
        <v>259117.1973845989</v>
      </c>
      <c r="Z219" s="19">
        <v>274797.13220998092</v>
      </c>
      <c r="AA219" s="181">
        <v>156829.95666443644</v>
      </c>
    </row>
    <row r="220" spans="1:27" x14ac:dyDescent="0.2">
      <c r="A220" s="18" t="s">
        <v>443</v>
      </c>
      <c r="B220" s="18" t="s">
        <v>444</v>
      </c>
      <c r="D220" s="19">
        <v>337490</v>
      </c>
      <c r="E220" s="20">
        <v>4725.6381291086436</v>
      </c>
      <c r="F220" s="20">
        <v>342215.63812910864</v>
      </c>
      <c r="G220" s="21">
        <v>1.4896136804585236E-3</v>
      </c>
      <c r="I220" s="21">
        <v>4.4000050417047909E-3</v>
      </c>
      <c r="M220" s="19">
        <v>362598.06354615348</v>
      </c>
      <c r="N220" s="21">
        <v>5.9560181201757656E-2</v>
      </c>
      <c r="O220" s="21">
        <v>5.4055289999999978E-2</v>
      </c>
      <c r="P220" s="21">
        <v>-2.1885895743202211E-3</v>
      </c>
      <c r="R220" s="20">
        <v>-694.67014636261069</v>
      </c>
      <c r="S220" s="42">
        <v>361903.39339979086</v>
      </c>
      <c r="U220" s="19">
        <v>226201.33227539063</v>
      </c>
      <c r="V220" s="19">
        <v>227382.6875</v>
      </c>
      <c r="X220" s="19">
        <v>341706.62726243515</v>
      </c>
      <c r="Y220" s="19">
        <v>342495.90398686443</v>
      </c>
      <c r="Z220" s="19">
        <v>363393.38251450169</v>
      </c>
      <c r="AA220" s="181">
        <v>207392.87915255147</v>
      </c>
    </row>
    <row r="221" spans="1:27" x14ac:dyDescent="0.2">
      <c r="A221" s="18" t="s">
        <v>445</v>
      </c>
      <c r="B221" s="18" t="s">
        <v>446</v>
      </c>
      <c r="D221" s="19">
        <v>360000</v>
      </c>
      <c r="E221" s="20">
        <v>8939.8090590552893</v>
      </c>
      <c r="F221" s="20">
        <v>368939.80905905529</v>
      </c>
      <c r="G221" s="21">
        <v>-7.7927375256570119E-4</v>
      </c>
      <c r="I221" s="21">
        <v>8.5909946686708594E-3</v>
      </c>
      <c r="M221" s="19">
        <v>391285</v>
      </c>
      <c r="N221" s="21">
        <v>6.056595247320673E-2</v>
      </c>
      <c r="O221" s="21">
        <v>5.534785866462677E-2</v>
      </c>
      <c r="P221" s="21">
        <v>3.056834113945639E-3</v>
      </c>
      <c r="R221" s="20">
        <v>-701.28908738718019</v>
      </c>
      <c r="S221" s="42">
        <v>390583.71091261285</v>
      </c>
      <c r="U221" s="19">
        <v>230173.17480659485</v>
      </c>
      <c r="V221" s="19">
        <v>231311.25</v>
      </c>
      <c r="X221" s="19">
        <v>369227.53838844586</v>
      </c>
      <c r="Y221" s="19">
        <v>367605.90581060719</v>
      </c>
      <c r="Z221" s="19">
        <v>390092.55178012245</v>
      </c>
      <c r="AA221" s="181">
        <v>222630.40919964149</v>
      </c>
    </row>
    <row r="222" spans="1:27" x14ac:dyDescent="0.2">
      <c r="A222" s="18" t="s">
        <v>447</v>
      </c>
      <c r="B222" s="18" t="s">
        <v>448</v>
      </c>
      <c r="D222" s="19">
        <v>344831</v>
      </c>
      <c r="E222" s="20">
        <v>8303.7599207088351</v>
      </c>
      <c r="F222" s="20">
        <v>353134.75992070884</v>
      </c>
      <c r="G222" s="21">
        <v>-9.7624115045445992E-3</v>
      </c>
      <c r="I222" s="21">
        <v>-3.2442613523019359E-3</v>
      </c>
      <c r="M222" s="19">
        <v>374046.91985368048</v>
      </c>
      <c r="N222" s="21">
        <v>5.9218639189376754E-2</v>
      </c>
      <c r="O222" s="21">
        <v>5.4055289999999978E-2</v>
      </c>
      <c r="P222" s="21">
        <v>-9.6632931470160832E-3</v>
      </c>
      <c r="R222" s="20">
        <v>651.36564786896224</v>
      </c>
      <c r="S222" s="42">
        <v>374698.28550154943</v>
      </c>
      <c r="U222" s="19">
        <v>215319.83740234375</v>
      </c>
      <c r="V222" s="19">
        <v>216374.59375</v>
      </c>
      <c r="X222" s="19">
        <v>356616.19395528483</v>
      </c>
      <c r="Y222" s="19">
        <v>356019.63115636865</v>
      </c>
      <c r="Z222" s="19">
        <v>377696.7139209634</v>
      </c>
      <c r="AA222" s="181">
        <v>215555.95868177441</v>
      </c>
    </row>
    <row r="223" spans="1:27" x14ac:dyDescent="0.2">
      <c r="A223" s="18" t="s">
        <v>449</v>
      </c>
      <c r="B223" s="18" t="s">
        <v>450</v>
      </c>
      <c r="D223" s="19">
        <v>446487</v>
      </c>
      <c r="E223" s="20">
        <v>12203.766383814102</v>
      </c>
      <c r="F223" s="20">
        <v>458690.7663838141</v>
      </c>
      <c r="G223" s="21">
        <v>-8.7023855487725621E-3</v>
      </c>
      <c r="I223" s="21">
        <v>-1.3501841698609907E-3</v>
      </c>
      <c r="M223" s="19">
        <v>486451</v>
      </c>
      <c r="N223" s="21">
        <v>6.052058521918724E-2</v>
      </c>
      <c r="O223" s="21">
        <v>5.4224080750289616E-2</v>
      </c>
      <c r="P223" s="21">
        <v>-8.0547473915102419E-3</v>
      </c>
      <c r="R223" s="20">
        <v>825.97688334029772</v>
      </c>
      <c r="S223" s="42">
        <v>487276.97688334028</v>
      </c>
      <c r="U223" s="19">
        <v>286630.24725341797</v>
      </c>
      <c r="V223" s="19">
        <v>288342.1875</v>
      </c>
      <c r="X223" s="19">
        <v>462717.51257844071</v>
      </c>
      <c r="Y223" s="19">
        <v>462054.22104450036</v>
      </c>
      <c r="Z223" s="19">
        <v>490401.05663169804</v>
      </c>
      <c r="AA223" s="181">
        <v>279877.65316624223</v>
      </c>
    </row>
    <row r="224" spans="1:27" x14ac:dyDescent="0.2">
      <c r="A224" s="18" t="s">
        <v>451</v>
      </c>
      <c r="B224" s="18" t="s">
        <v>452</v>
      </c>
      <c r="D224" s="19">
        <v>895189</v>
      </c>
      <c r="E224" s="20">
        <v>16024.869269404444</v>
      </c>
      <c r="F224" s="20">
        <v>911213.86926940444</v>
      </c>
      <c r="G224" s="21">
        <v>-6.272305077721585E-3</v>
      </c>
      <c r="I224" s="21">
        <v>-2.486207578312194E-3</v>
      </c>
      <c r="M224" s="19">
        <v>965882.12645754963</v>
      </c>
      <c r="N224" s="21">
        <v>5.9994979259893499E-2</v>
      </c>
      <c r="O224" s="21">
        <v>5.4055289999999978E-2</v>
      </c>
      <c r="P224" s="21">
        <v>-9.1901974270992559E-3</v>
      </c>
      <c r="R224" s="20">
        <v>1496.8744726642153</v>
      </c>
      <c r="S224" s="42">
        <v>967379.00093021384</v>
      </c>
      <c r="U224" s="19">
        <v>563241.33819580078</v>
      </c>
      <c r="V224" s="19">
        <v>566415.25</v>
      </c>
      <c r="X224" s="19">
        <v>916965.35572622076</v>
      </c>
      <c r="Y224" s="19">
        <v>918632.54643725813</v>
      </c>
      <c r="Z224" s="19">
        <v>974841.10870661575</v>
      </c>
      <c r="AA224" s="181">
        <v>556353.29089368426</v>
      </c>
    </row>
    <row r="225" spans="1:27" ht="25.5" customHeight="1" x14ac:dyDescent="0.2">
      <c r="A225" s="22" t="s">
        <v>453</v>
      </c>
      <c r="B225" s="22" t="s">
        <v>454</v>
      </c>
      <c r="C225" s="54"/>
      <c r="D225" s="24">
        <v>2965493</v>
      </c>
      <c r="E225" s="25">
        <v>58408.913191002794</v>
      </c>
      <c r="F225" s="25">
        <v>3023901.9131910028</v>
      </c>
      <c r="G225" s="26">
        <v>-4.3865636295458144E-3</v>
      </c>
      <c r="H225" s="23"/>
      <c r="I225" s="26">
        <v>1.1010635243493549E-3</v>
      </c>
      <c r="M225" s="24">
        <v>3205115.4310252806</v>
      </c>
      <c r="N225" s="26">
        <v>5.9927048904522939E-2</v>
      </c>
      <c r="O225" s="26">
        <v>5.4387789054061386E-2</v>
      </c>
      <c r="P225" s="26">
        <v>-5.1979555147776413E-3</v>
      </c>
      <c r="Q225" s="23"/>
      <c r="R225" s="25">
        <v>2662.6602119912022</v>
      </c>
      <c r="S225" s="41">
        <v>3207778.0912372717</v>
      </c>
      <c r="T225" s="23"/>
      <c r="U225" s="24">
        <v>1870919.0981464386</v>
      </c>
      <c r="V225" s="24">
        <v>1880748.03125</v>
      </c>
      <c r="W225" s="23"/>
      <c r="X225" s="24">
        <v>3037224.8934433325</v>
      </c>
      <c r="Y225" s="24">
        <v>3036444.759687447</v>
      </c>
      <c r="Z225" s="24">
        <v>3221862.5291264085</v>
      </c>
      <c r="AA225" s="182">
        <f>SUM(AA218:AA224)</f>
        <v>1838754.8543831343</v>
      </c>
    </row>
    <row r="226" spans="1:27" x14ac:dyDescent="0.2">
      <c r="A226" s="18" t="s">
        <v>455</v>
      </c>
      <c r="B226" s="18" t="s">
        <v>456</v>
      </c>
      <c r="D226" s="19">
        <v>751251</v>
      </c>
      <c r="E226" s="20">
        <v>10539.019204987097</v>
      </c>
      <c r="F226" s="20">
        <v>761790.0192049871</v>
      </c>
      <c r="G226" s="21">
        <v>5.5857400115937317E-3</v>
      </c>
      <c r="I226" s="21">
        <v>1.048158752296402E-2</v>
      </c>
      <c r="M226" s="19">
        <v>807617.89695116214</v>
      </c>
      <c r="N226" s="21">
        <v>6.0158149346720924E-2</v>
      </c>
      <c r="O226" s="21">
        <v>5.4055289999999978E-2</v>
      </c>
      <c r="P226" s="21">
        <v>3.7135110397352733E-3</v>
      </c>
      <c r="R226" s="20">
        <v>-1633.2329100305028</v>
      </c>
      <c r="S226" s="42">
        <v>805984.66404113162</v>
      </c>
      <c r="U226" s="19">
        <v>544245.25732421875</v>
      </c>
      <c r="V226" s="19">
        <v>547396.375</v>
      </c>
      <c r="X226" s="19">
        <v>757558.49441162939</v>
      </c>
      <c r="Y226" s="19">
        <v>758253.00093017903</v>
      </c>
      <c r="Z226" s="19">
        <v>804629.89495335182</v>
      </c>
      <c r="AA226" s="181">
        <v>459211.74846911617</v>
      </c>
    </row>
    <row r="227" spans="1:27" x14ac:dyDescent="0.2">
      <c r="A227" s="18" t="s">
        <v>457</v>
      </c>
      <c r="B227" s="18" t="s">
        <v>458</v>
      </c>
      <c r="D227" s="19">
        <v>815810</v>
      </c>
      <c r="E227" s="20">
        <v>12638.006996384589</v>
      </c>
      <c r="F227" s="20">
        <v>828448.00699638459</v>
      </c>
      <c r="G227" s="21">
        <v>-7.6414776087232461E-3</v>
      </c>
      <c r="I227" s="21">
        <v>1.7756238383714873E-4</v>
      </c>
      <c r="M227" s="19">
        <v>879938.02611644566</v>
      </c>
      <c r="N227" s="21">
        <v>6.2152384561516394E-2</v>
      </c>
      <c r="O227" s="21">
        <v>5.4055289999999978E-2</v>
      </c>
      <c r="P227" s="21">
        <v>-6.6486011211933649E-3</v>
      </c>
      <c r="R227" s="20">
        <v>-1615.1613215673574</v>
      </c>
      <c r="S227" s="42">
        <v>878322.86479487829</v>
      </c>
      <c r="U227" s="19">
        <v>559494.6708984375</v>
      </c>
      <c r="V227" s="19">
        <v>563792.625</v>
      </c>
      <c r="X227" s="19">
        <v>834827.3212790892</v>
      </c>
      <c r="Y227" s="19">
        <v>834663.81536874827</v>
      </c>
      <c r="Z227" s="19">
        <v>885827.54009268992</v>
      </c>
      <c r="AA227" s="181">
        <v>505552.19993614993</v>
      </c>
    </row>
    <row r="228" spans="1:27" x14ac:dyDescent="0.2">
      <c r="A228" s="18" t="s">
        <v>459</v>
      </c>
      <c r="B228" s="18" t="s">
        <v>460</v>
      </c>
      <c r="D228" s="19">
        <v>1081518</v>
      </c>
      <c r="E228" s="20">
        <v>1119.0130764029454</v>
      </c>
      <c r="F228" s="20">
        <v>1082637.0130764029</v>
      </c>
      <c r="G228" s="21">
        <v>-1.0684338687363404E-2</v>
      </c>
      <c r="I228" s="21">
        <v>-7.8147099400808218E-3</v>
      </c>
      <c r="M228" s="19">
        <v>1148069</v>
      </c>
      <c r="N228" s="21">
        <v>6.0437603862874223E-2</v>
      </c>
      <c r="O228" s="21">
        <v>5.681197010950112E-2</v>
      </c>
      <c r="P228" s="21">
        <v>-1.2436246376277826E-2</v>
      </c>
      <c r="R228" s="20">
        <v>1718.2120318548386</v>
      </c>
      <c r="S228" s="42">
        <v>1149787.2120318548</v>
      </c>
      <c r="U228" s="19">
        <v>745291.42082214355</v>
      </c>
      <c r="V228" s="19">
        <v>747848.3125</v>
      </c>
      <c r="X228" s="19">
        <v>1094329.1968510298</v>
      </c>
      <c r="Y228" s="19">
        <v>1094907.6310594878</v>
      </c>
      <c r="Z228" s="19">
        <v>1162526.4655444543</v>
      </c>
      <c r="AA228" s="181">
        <v>663467.53238051163</v>
      </c>
    </row>
    <row r="229" spans="1:27" ht="25.5" customHeight="1" x14ac:dyDescent="0.2">
      <c r="A229" s="22" t="s">
        <v>461</v>
      </c>
      <c r="B229" s="22" t="s">
        <v>462</v>
      </c>
      <c r="C229" s="54"/>
      <c r="D229" s="24">
        <v>2648579</v>
      </c>
      <c r="E229" s="25">
        <v>24296.039277774282</v>
      </c>
      <c r="F229" s="25">
        <v>2672875.0392777743</v>
      </c>
      <c r="G229" s="26">
        <v>-5.1512621172579154E-3</v>
      </c>
      <c r="H229" s="23"/>
      <c r="I229" s="26">
        <v>-1.8053468743584045E-4</v>
      </c>
      <c r="M229" s="24">
        <v>2835624.9230676079</v>
      </c>
      <c r="N229" s="26">
        <v>6.0889447279888431E-2</v>
      </c>
      <c r="O229" s="26">
        <v>5.5179383814182525E-2</v>
      </c>
      <c r="P229" s="26">
        <v>-6.0844989413698647E-3</v>
      </c>
      <c r="Q229" s="23"/>
      <c r="R229" s="25">
        <v>-1530.1821997430216</v>
      </c>
      <c r="S229" s="41">
        <v>2834094.7408678648</v>
      </c>
      <c r="T229" s="23"/>
      <c r="U229" s="24">
        <v>1849031.3490447998</v>
      </c>
      <c r="V229" s="24">
        <v>1859037.3125</v>
      </c>
      <c r="W229" s="23"/>
      <c r="X229" s="24">
        <v>2686715.0125417486</v>
      </c>
      <c r="Y229" s="24">
        <v>2687824.447358415</v>
      </c>
      <c r="Z229" s="24">
        <v>2852983.9005904961</v>
      </c>
      <c r="AA229" s="182">
        <f>SUM(AA226:AA228)</f>
        <v>1628231.4807857778</v>
      </c>
    </row>
    <row r="230" spans="1:27" ht="25.5" customHeight="1" x14ac:dyDescent="0.2">
      <c r="A230" s="22" t="s">
        <v>463</v>
      </c>
      <c r="B230" s="22" t="s">
        <v>464</v>
      </c>
      <c r="C230" s="54"/>
      <c r="D230" s="24">
        <v>14515735</v>
      </c>
      <c r="E230" s="25">
        <v>177823.02663282491</v>
      </c>
      <c r="F230" s="25">
        <v>14693558.026632825</v>
      </c>
      <c r="G230" s="26">
        <v>3.2859877638968804E-4</v>
      </c>
      <c r="H230" s="23"/>
      <c r="I230" s="26">
        <v>7.0846256346093206E-3</v>
      </c>
      <c r="M230" s="24">
        <v>15591876.924091037</v>
      </c>
      <c r="N230" s="26">
        <v>6.1136921079970152E-2</v>
      </c>
      <c r="O230" s="26">
        <v>5.4476235699782549E-2</v>
      </c>
      <c r="P230" s="26">
        <v>6.2502000591280193E-4</v>
      </c>
      <c r="Q230" s="23"/>
      <c r="R230" s="25">
        <v>-5038.7775993850901</v>
      </c>
      <c r="S230" s="41">
        <v>15586838.146491652</v>
      </c>
      <c r="T230" s="23"/>
      <c r="U230" s="24">
        <v>9241358.1973552704</v>
      </c>
      <c r="V230" s="24">
        <v>9299731.9921875</v>
      </c>
      <c r="W230" s="23"/>
      <c r="X230" s="24">
        <v>14688731.327491894</v>
      </c>
      <c r="Y230" s="24">
        <v>14682352.119378293</v>
      </c>
      <c r="Z230" s="24">
        <v>15582137.776245994</v>
      </c>
      <c r="AA230" s="182">
        <f>AA229+AA225+AA217+AA213+AA209+AA200</f>
        <v>8892909.3711232617</v>
      </c>
    </row>
    <row r="231" spans="1:27" x14ac:dyDescent="0.2">
      <c r="A231" s="18" t="s">
        <v>465</v>
      </c>
      <c r="B231" s="18" t="s">
        <v>466</v>
      </c>
      <c r="D231" s="19">
        <v>990373</v>
      </c>
      <c r="E231" s="20">
        <v>4006.6803777028108</v>
      </c>
      <c r="F231" s="20">
        <v>994379.68037770281</v>
      </c>
      <c r="G231" s="21">
        <v>-1.1874536912950817E-2</v>
      </c>
      <c r="I231" s="21">
        <v>-1.0631593517054894E-2</v>
      </c>
      <c r="M231" s="19">
        <v>1059532</v>
      </c>
      <c r="N231" s="21">
        <v>6.5520566145870873E-2</v>
      </c>
      <c r="O231" s="21">
        <v>5.8513479949417802E-2</v>
      </c>
      <c r="P231" s="21">
        <v>-1.276850257089357E-2</v>
      </c>
      <c r="R231" s="20">
        <v>-832.72452293598326</v>
      </c>
      <c r="S231" s="42">
        <v>1058699.2754770641</v>
      </c>
      <c r="U231" s="19">
        <v>575386.83755493164</v>
      </c>
      <c r="V231" s="19">
        <v>579195.75</v>
      </c>
      <c r="X231" s="19">
        <v>1006329.3756959916</v>
      </c>
      <c r="Y231" s="19">
        <v>1011718.3961052565</v>
      </c>
      <c r="Z231" s="19">
        <v>1073235.6116667413</v>
      </c>
      <c r="AA231" s="181">
        <v>612508.19146034599</v>
      </c>
    </row>
    <row r="232" spans="1:27" ht="25.5" customHeight="1" x14ac:dyDescent="0.2">
      <c r="A232" s="22" t="s">
        <v>467</v>
      </c>
      <c r="B232" s="22" t="s">
        <v>468</v>
      </c>
      <c r="C232" s="54"/>
      <c r="D232" s="24">
        <v>990373</v>
      </c>
      <c r="E232" s="25">
        <v>4006.6803777028108</v>
      </c>
      <c r="F232" s="25">
        <v>994379.68037770281</v>
      </c>
      <c r="G232" s="26">
        <v>-1.1874536912950817E-2</v>
      </c>
      <c r="H232" s="23"/>
      <c r="I232" s="26">
        <v>-1.0631593517054894E-2</v>
      </c>
      <c r="M232" s="24">
        <v>1059532</v>
      </c>
      <c r="N232" s="26">
        <v>6.5520566145870873E-2</v>
      </c>
      <c r="O232" s="26">
        <v>5.8513479949417802E-2</v>
      </c>
      <c r="P232" s="26">
        <v>-1.276850257089357E-2</v>
      </c>
      <c r="Q232" s="23"/>
      <c r="R232" s="25">
        <v>-832.72452293598326</v>
      </c>
      <c r="S232" s="41">
        <v>1058699.2754770641</v>
      </c>
      <c r="T232" s="23"/>
      <c r="U232" s="24">
        <v>575386.83755493164</v>
      </c>
      <c r="V232" s="24">
        <v>579195.75</v>
      </c>
      <c r="W232" s="23"/>
      <c r="X232" s="24">
        <v>1006329.3756959916</v>
      </c>
      <c r="Y232" s="24">
        <v>1011718.3961052565</v>
      </c>
      <c r="Z232" s="24">
        <v>1073235.6116667413</v>
      </c>
      <c r="AA232" s="182">
        <f>AA231</f>
        <v>612508.19146034599</v>
      </c>
    </row>
    <row r="233" spans="1:27" x14ac:dyDescent="0.2">
      <c r="A233" s="18" t="s">
        <v>469</v>
      </c>
      <c r="B233" s="18" t="s">
        <v>470</v>
      </c>
      <c r="D233" s="19">
        <v>1542945</v>
      </c>
      <c r="E233" s="20">
        <v>17421.169999799225</v>
      </c>
      <c r="F233" s="20">
        <v>1560366.1699997992</v>
      </c>
      <c r="G233" s="21">
        <v>-5.9926057175249126E-3</v>
      </c>
      <c r="I233" s="21">
        <v>-2.3997674357928434E-3</v>
      </c>
      <c r="M233" s="19">
        <v>1655849</v>
      </c>
      <c r="N233" s="21">
        <v>6.1192578918968232E-2</v>
      </c>
      <c r="O233" s="21">
        <v>5.5583235748069892E-2</v>
      </c>
      <c r="P233" s="21">
        <v>-7.6864943762809945E-3</v>
      </c>
      <c r="R233" s="20">
        <v>-1426.8977906918208</v>
      </c>
      <c r="S233" s="42">
        <v>1654422.1022093082</v>
      </c>
      <c r="U233" s="19">
        <v>931441.84112548828</v>
      </c>
      <c r="V233" s="19">
        <v>936391.5</v>
      </c>
      <c r="X233" s="19">
        <v>1569773.2018645098</v>
      </c>
      <c r="Y233" s="19">
        <v>1572431.3868183442</v>
      </c>
      <c r="Z233" s="19">
        <v>1668675.2630250815</v>
      </c>
      <c r="AA233" s="181">
        <v>952332.60653997271</v>
      </c>
    </row>
    <row r="234" spans="1:27" x14ac:dyDescent="0.2">
      <c r="A234" s="18" t="s">
        <v>471</v>
      </c>
      <c r="B234" s="18" t="s">
        <v>472</v>
      </c>
      <c r="D234" s="19">
        <v>521978</v>
      </c>
      <c r="E234" s="20">
        <v>7987.6880782205844</v>
      </c>
      <c r="F234" s="20">
        <v>529965.68807822058</v>
      </c>
      <c r="G234" s="21">
        <v>1.4491164532404843E-2</v>
      </c>
      <c r="I234" s="21">
        <v>1.9345137790075295E-2</v>
      </c>
      <c r="M234" s="19">
        <v>562528</v>
      </c>
      <c r="N234" s="21">
        <v>6.1442302123101422E-2</v>
      </c>
      <c r="O234" s="21">
        <v>5.5105863228764207E-2</v>
      </c>
      <c r="P234" s="21">
        <v>1.3632847101857637E-2</v>
      </c>
      <c r="R234" s="20">
        <v>-665.1969037297049</v>
      </c>
      <c r="S234" s="42">
        <v>561862.80309627031</v>
      </c>
      <c r="U234" s="19">
        <v>293831.33325195313</v>
      </c>
      <c r="V234" s="19">
        <v>295595.9375</v>
      </c>
      <c r="X234" s="19">
        <v>522395.56795202871</v>
      </c>
      <c r="Y234" s="19">
        <v>523030.30403582175</v>
      </c>
      <c r="Z234" s="19">
        <v>554962.28403446055</v>
      </c>
      <c r="AA234" s="181">
        <v>316723.50528394605</v>
      </c>
    </row>
    <row r="235" spans="1:27" ht="25.5" customHeight="1" x14ac:dyDescent="0.2">
      <c r="A235" s="22" t="s">
        <v>473</v>
      </c>
      <c r="B235" s="22" t="s">
        <v>474</v>
      </c>
      <c r="C235" s="54"/>
      <c r="D235" s="24">
        <v>2064923</v>
      </c>
      <c r="E235" s="25">
        <v>25408.858078019693</v>
      </c>
      <c r="F235" s="25">
        <v>2090331.8580780197</v>
      </c>
      <c r="G235" s="26">
        <v>-8.7799405335731162E-4</v>
      </c>
      <c r="H235" s="23"/>
      <c r="I235" s="26">
        <v>3.0183261489902247E-3</v>
      </c>
      <c r="M235" s="24">
        <v>2218377</v>
      </c>
      <c r="N235" s="26">
        <v>6.1255891703106302E-2</v>
      </c>
      <c r="O235" s="26">
        <v>5.5472106024479828E-2</v>
      </c>
      <c r="P235" s="26">
        <v>-2.3657394463851844E-3</v>
      </c>
      <c r="Q235" s="23"/>
      <c r="R235" s="25">
        <v>-2092.0946944215257</v>
      </c>
      <c r="S235" s="41">
        <v>2216284.9053055784</v>
      </c>
      <c r="T235" s="23"/>
      <c r="U235" s="24">
        <v>1225273.1743774414</v>
      </c>
      <c r="V235" s="24">
        <v>1231987.4375</v>
      </c>
      <c r="W235" s="23"/>
      <c r="X235" s="24">
        <v>2092168.7698165386</v>
      </c>
      <c r="Y235" s="24">
        <v>2095461.6908541659</v>
      </c>
      <c r="Z235" s="24">
        <v>2223637.547059542</v>
      </c>
      <c r="AA235" s="182">
        <f>SUM(AA233:AA234)</f>
        <v>1269056.1118239188</v>
      </c>
    </row>
    <row r="236" spans="1:27" x14ac:dyDescent="0.2">
      <c r="A236" s="18" t="s">
        <v>475</v>
      </c>
      <c r="B236" s="18" t="s">
        <v>476</v>
      </c>
      <c r="D236" s="19">
        <v>937872</v>
      </c>
      <c r="E236" s="20">
        <v>1399.6105350983562</v>
      </c>
      <c r="F236" s="20">
        <v>939271.61053509836</v>
      </c>
      <c r="G236" s="21">
        <v>-3.2557103187768277E-2</v>
      </c>
      <c r="I236" s="21">
        <v>-3.1841633487359799E-2</v>
      </c>
      <c r="M236" s="19">
        <v>997997.25948249665</v>
      </c>
      <c r="N236" s="21">
        <v>6.25225422430713E-2</v>
      </c>
      <c r="O236" s="21">
        <v>5.605306894838491E-2</v>
      </c>
      <c r="P236" s="21">
        <v>-3.6286468241352621E-2</v>
      </c>
      <c r="R236" s="20">
        <v>1928.1967532036488</v>
      </c>
      <c r="S236" s="42">
        <v>999925.45623570029</v>
      </c>
      <c r="U236" s="19">
        <v>575240.8369140625</v>
      </c>
      <c r="V236" s="19">
        <v>578764.8125</v>
      </c>
      <c r="X236" s="19">
        <v>970880.67278186756</v>
      </c>
      <c r="Y236" s="19">
        <v>976106.4957011746</v>
      </c>
      <c r="Z236" s="19">
        <v>1035574.6044794931</v>
      </c>
      <c r="AA236" s="181">
        <v>591014.61153243785</v>
      </c>
    </row>
    <row r="237" spans="1:27" ht="25.5" customHeight="1" x14ac:dyDescent="0.2">
      <c r="A237" s="22" t="s">
        <v>477</v>
      </c>
      <c r="B237" s="22" t="s">
        <v>478</v>
      </c>
      <c r="C237" s="54"/>
      <c r="D237" s="24">
        <v>937872</v>
      </c>
      <c r="E237" s="25">
        <v>1399.6105350983562</v>
      </c>
      <c r="F237" s="25">
        <v>939271.61053509836</v>
      </c>
      <c r="G237" s="26">
        <v>-3.2557103187768277E-2</v>
      </c>
      <c r="H237" s="23"/>
      <c r="I237" s="26">
        <v>-3.1841633487359799E-2</v>
      </c>
      <c r="M237" s="24">
        <v>997997.25948249665</v>
      </c>
      <c r="N237" s="26">
        <v>6.25225422430713E-2</v>
      </c>
      <c r="O237" s="26">
        <v>5.605306894838491E-2</v>
      </c>
      <c r="P237" s="26">
        <v>-3.6286468241352621E-2</v>
      </c>
      <c r="Q237" s="23"/>
      <c r="R237" s="25">
        <v>1928.1967532036488</v>
      </c>
      <c r="S237" s="41">
        <v>999925.45623570029</v>
      </c>
      <c r="T237" s="23"/>
      <c r="U237" s="24">
        <v>575240.8369140625</v>
      </c>
      <c r="V237" s="24">
        <v>578764.8125</v>
      </c>
      <c r="W237" s="23"/>
      <c r="X237" s="24">
        <v>970880.67278186756</v>
      </c>
      <c r="Y237" s="24">
        <v>976106.4957011746</v>
      </c>
      <c r="Z237" s="24">
        <v>1035574.6044794931</v>
      </c>
      <c r="AA237" s="182">
        <f>AA236</f>
        <v>591014.61153243785</v>
      </c>
    </row>
    <row r="238" spans="1:27" x14ac:dyDescent="0.2">
      <c r="A238" s="18" t="s">
        <v>479</v>
      </c>
      <c r="B238" s="18" t="s">
        <v>480</v>
      </c>
      <c r="D238" s="19">
        <v>1571087</v>
      </c>
      <c r="E238" s="20">
        <v>28146.927733282559</v>
      </c>
      <c r="F238" s="20">
        <v>1599233.9277332826</v>
      </c>
      <c r="G238" s="21">
        <v>-9.5642089863433588E-3</v>
      </c>
      <c r="I238" s="21">
        <v>-1.5219738924762138E-3</v>
      </c>
      <c r="M238" s="19">
        <v>1701335.1341257284</v>
      </c>
      <c r="N238" s="21">
        <v>6.3843822108727855E-2</v>
      </c>
      <c r="O238" s="21">
        <v>5.4055289999999978E-2</v>
      </c>
      <c r="P238" s="21">
        <v>-8.700088558207919E-3</v>
      </c>
      <c r="R238" s="20">
        <v>2965.6927699712378</v>
      </c>
      <c r="S238" s="42">
        <v>1704300.8268956996</v>
      </c>
      <c r="U238" s="19">
        <v>1008377.1599116325</v>
      </c>
      <c r="V238" s="19">
        <v>1017741.5</v>
      </c>
      <c r="X238" s="19">
        <v>1614677.0363544258</v>
      </c>
      <c r="Y238" s="19">
        <v>1616545.6261500693</v>
      </c>
      <c r="Z238" s="19">
        <v>1716266.8073390913</v>
      </c>
      <c r="AA238" s="181">
        <v>979493.66085059952</v>
      </c>
    </row>
    <row r="239" spans="1:27" ht="25.5" customHeight="1" x14ac:dyDescent="0.2">
      <c r="A239" s="22" t="s">
        <v>481</v>
      </c>
      <c r="B239" s="22" t="s">
        <v>482</v>
      </c>
      <c r="C239" s="54"/>
      <c r="D239" s="24">
        <v>1571087</v>
      </c>
      <c r="E239" s="25">
        <v>28146.927733282559</v>
      </c>
      <c r="F239" s="25">
        <v>1599233.9277332826</v>
      </c>
      <c r="G239" s="26">
        <v>-9.5642089863433588E-3</v>
      </c>
      <c r="H239" s="23"/>
      <c r="I239" s="26">
        <v>-1.5219738924762138E-3</v>
      </c>
      <c r="M239" s="24">
        <v>1701335.1341257284</v>
      </c>
      <c r="N239" s="26">
        <v>6.3843822108727855E-2</v>
      </c>
      <c r="O239" s="26">
        <v>5.4055289999999978E-2</v>
      </c>
      <c r="P239" s="26">
        <v>-8.700088558207919E-3</v>
      </c>
      <c r="Q239" s="23"/>
      <c r="R239" s="25">
        <v>2965.6927699712378</v>
      </c>
      <c r="S239" s="41">
        <v>1704300.8268956996</v>
      </c>
      <c r="T239" s="23"/>
      <c r="U239" s="24">
        <v>1008377.1599116325</v>
      </c>
      <c r="V239" s="24">
        <v>1017741.5</v>
      </c>
      <c r="W239" s="23"/>
      <c r="X239" s="24">
        <v>1614677.0363544258</v>
      </c>
      <c r="Y239" s="24">
        <v>1616545.6261500693</v>
      </c>
      <c r="Z239" s="24">
        <v>1716266.8073390913</v>
      </c>
      <c r="AA239" s="182">
        <f>AA238</f>
        <v>979493.66085059952</v>
      </c>
    </row>
    <row r="240" spans="1:27" x14ac:dyDescent="0.2">
      <c r="A240" s="18" t="s">
        <v>483</v>
      </c>
      <c r="B240" s="18" t="s">
        <v>484</v>
      </c>
      <c r="D240" s="19">
        <v>303993</v>
      </c>
      <c r="E240" s="20">
        <v>4425.4190553405788</v>
      </c>
      <c r="F240" s="20">
        <v>308418.41905534058</v>
      </c>
      <c r="G240" s="21">
        <v>-1.0012060073604223E-2</v>
      </c>
      <c r="I240" s="21">
        <v>-1.8073807165459588E-3</v>
      </c>
      <c r="M240" s="19">
        <v>327302.78750735812</v>
      </c>
      <c r="N240" s="21">
        <v>6.1229703822031079E-2</v>
      </c>
      <c r="O240" s="21">
        <v>5.4055289999999978E-2</v>
      </c>
      <c r="P240" s="21">
        <v>-8.4937186377244123E-3</v>
      </c>
      <c r="R240" s="20">
        <v>-509.94491211349947</v>
      </c>
      <c r="S240" s="42">
        <v>326792.84259524464</v>
      </c>
      <c r="U240" s="19">
        <v>207664.99959182739</v>
      </c>
      <c r="V240" s="19">
        <v>209078.46875</v>
      </c>
      <c r="X240" s="19">
        <v>311537.55173853034</v>
      </c>
      <c r="Y240" s="19">
        <v>311079.90489318909</v>
      </c>
      <c r="Z240" s="19">
        <v>330106.62026029924</v>
      </c>
      <c r="AA240" s="181">
        <v>188395.73227608067</v>
      </c>
    </row>
    <row r="241" spans="1:27" x14ac:dyDescent="0.2">
      <c r="A241" s="18" t="s">
        <v>485</v>
      </c>
      <c r="B241" s="18" t="s">
        <v>486</v>
      </c>
      <c r="D241" s="19">
        <v>353494</v>
      </c>
      <c r="E241" s="20">
        <v>5481.4712807785254</v>
      </c>
      <c r="F241" s="20">
        <v>358975.47128077853</v>
      </c>
      <c r="G241" s="21">
        <v>-1.0864058976215119E-2</v>
      </c>
      <c r="I241" s="21">
        <v>-5.5161115823596507E-3</v>
      </c>
      <c r="M241" s="19">
        <v>381067</v>
      </c>
      <c r="N241" s="21">
        <v>6.1540496458996952E-2</v>
      </c>
      <c r="O241" s="21">
        <v>5.4927812099021756E-2</v>
      </c>
      <c r="P241" s="21">
        <v>-1.1453215031909769E-2</v>
      </c>
      <c r="R241" s="20">
        <v>769.15744772073595</v>
      </c>
      <c r="S241" s="42">
        <v>381836.15744772076</v>
      </c>
      <c r="U241" s="19">
        <v>237659.91450500488</v>
      </c>
      <c r="V241" s="19">
        <v>239149.65625</v>
      </c>
      <c r="X241" s="19">
        <v>362918.23640462232</v>
      </c>
      <c r="Y241" s="19">
        <v>363229.27779740503</v>
      </c>
      <c r="Z241" s="19">
        <v>385482.00833236298</v>
      </c>
      <c r="AA241" s="181">
        <v>219999.11780552645</v>
      </c>
    </row>
    <row r="242" spans="1:27" x14ac:dyDescent="0.2">
      <c r="A242" s="18" t="s">
        <v>487</v>
      </c>
      <c r="B242" s="18" t="s">
        <v>488</v>
      </c>
      <c r="D242" s="19">
        <v>772078</v>
      </c>
      <c r="E242" s="20">
        <v>11379.814439964248</v>
      </c>
      <c r="F242" s="20">
        <v>783457.81443996425</v>
      </c>
      <c r="G242" s="21">
        <v>-2.0950842243631529E-2</v>
      </c>
      <c r="I242" s="21">
        <v>-1.4750749400664009E-2</v>
      </c>
      <c r="M242" s="19">
        <v>834255.01609586249</v>
      </c>
      <c r="N242" s="21">
        <v>6.48371880650771E-2</v>
      </c>
      <c r="O242" s="21">
        <v>5.4055289999999978E-2</v>
      </c>
      <c r="P242" s="21">
        <v>-2.1179175524036697E-2</v>
      </c>
      <c r="R242" s="20">
        <v>-508.8819706567192</v>
      </c>
      <c r="S242" s="42">
        <v>833746.1341252058</v>
      </c>
      <c r="U242" s="19">
        <v>490466.50248241425</v>
      </c>
      <c r="V242" s="19">
        <v>495483.46875</v>
      </c>
      <c r="X242" s="19">
        <v>800223.16370239283</v>
      </c>
      <c r="Y242" s="19">
        <v>803321.37176990474</v>
      </c>
      <c r="Z242" s="19">
        <v>852306.15781238838</v>
      </c>
      <c r="AA242" s="181">
        <v>486421.15265020321</v>
      </c>
    </row>
    <row r="243" spans="1:27" ht="25.5" customHeight="1" x14ac:dyDescent="0.2">
      <c r="A243" s="22" t="s">
        <v>489</v>
      </c>
      <c r="B243" s="22" t="s">
        <v>490</v>
      </c>
      <c r="C243" s="54"/>
      <c r="D243" s="24">
        <v>1429565</v>
      </c>
      <c r="E243" s="25">
        <v>21286.704776083352</v>
      </c>
      <c r="F243" s="25">
        <v>1450851.7047760834</v>
      </c>
      <c r="G243" s="26">
        <v>-1.6157582665462522E-2</v>
      </c>
      <c r="H243" s="23"/>
      <c r="I243" s="26">
        <v>-9.8126024086057084E-3</v>
      </c>
      <c r="M243" s="24">
        <v>1542624.8036032207</v>
      </c>
      <c r="N243" s="26">
        <v>6.3254637620804299E-2</v>
      </c>
      <c r="O243" s="26">
        <v>5.4331185621958822E-2</v>
      </c>
      <c r="P243" s="26">
        <v>-1.6117141928745249E-2</v>
      </c>
      <c r="Q243" s="23"/>
      <c r="R243" s="25">
        <v>-249.66943504948273</v>
      </c>
      <c r="S243" s="41">
        <v>1542375.1341681713</v>
      </c>
      <c r="T243" s="23"/>
      <c r="U243" s="24">
        <v>935791.41657924652</v>
      </c>
      <c r="V243" s="24">
        <v>943711.59375</v>
      </c>
      <c r="W243" s="23"/>
      <c r="X243" s="24">
        <v>1474678.9518455453</v>
      </c>
      <c r="Y243" s="24">
        <v>1477630.554460499</v>
      </c>
      <c r="Z243" s="24">
        <v>1567894.7864050507</v>
      </c>
      <c r="AA243" s="182">
        <f>SUM(AA240:AA242)</f>
        <v>894816.00273181032</v>
      </c>
    </row>
    <row r="244" spans="1:27" x14ac:dyDescent="0.2">
      <c r="A244" s="18" t="s">
        <v>491</v>
      </c>
      <c r="B244" s="18" t="s">
        <v>492</v>
      </c>
      <c r="D244" s="19">
        <v>1352459</v>
      </c>
      <c r="E244" s="20">
        <v>1370.8186376348604</v>
      </c>
      <c r="F244" s="20">
        <v>1353829.8186376349</v>
      </c>
      <c r="G244" s="21">
        <v>-4.7304650101893664E-3</v>
      </c>
      <c r="I244" s="21">
        <v>1.002935242947034E-3</v>
      </c>
      <c r="M244" s="19">
        <v>1433322.6987859264</v>
      </c>
      <c r="N244" s="21">
        <v>5.8717040394549391E-2</v>
      </c>
      <c r="O244" s="21">
        <v>5.4055289999999978E-2</v>
      </c>
      <c r="P244" s="21">
        <v>-5.3741677824207246E-3</v>
      </c>
      <c r="R244" s="20">
        <v>-2210.5355480395865</v>
      </c>
      <c r="S244" s="42">
        <v>1431112.163237887</v>
      </c>
      <c r="U244" s="19">
        <v>801319.58154296875</v>
      </c>
      <c r="V244" s="19">
        <v>804863.5625</v>
      </c>
      <c r="X244" s="19">
        <v>1360264.5022702268</v>
      </c>
      <c r="Y244" s="19">
        <v>1358454.9338409125</v>
      </c>
      <c r="Z244" s="19">
        <v>1441067.2358973883</v>
      </c>
      <c r="AA244" s="181">
        <v>822434.02738144726</v>
      </c>
    </row>
    <row r="245" spans="1:27" ht="25.5" customHeight="1" x14ac:dyDescent="0.2">
      <c r="A245" s="22" t="s">
        <v>493</v>
      </c>
      <c r="B245" s="22" t="s">
        <v>494</v>
      </c>
      <c r="C245" s="54"/>
      <c r="D245" s="24">
        <v>1352459</v>
      </c>
      <c r="E245" s="25">
        <v>1370.8186376348604</v>
      </c>
      <c r="F245" s="25">
        <v>1353829.8186376349</v>
      </c>
      <c r="G245" s="26">
        <v>-4.7304650101893664E-3</v>
      </c>
      <c r="H245" s="23"/>
      <c r="I245" s="26">
        <v>1.002935242947034E-3</v>
      </c>
      <c r="M245" s="24">
        <v>1433322.6987859264</v>
      </c>
      <c r="N245" s="26">
        <v>5.8717040394549391E-2</v>
      </c>
      <c r="O245" s="26">
        <v>5.4055289999999978E-2</v>
      </c>
      <c r="P245" s="26">
        <v>-5.3741677824207246E-3</v>
      </c>
      <c r="Q245" s="23"/>
      <c r="R245" s="25">
        <v>-2210.5355480395865</v>
      </c>
      <c r="S245" s="41">
        <v>1431112.163237887</v>
      </c>
      <c r="T245" s="23"/>
      <c r="U245" s="24">
        <v>801319.58154296875</v>
      </c>
      <c r="V245" s="24">
        <v>804863.5625</v>
      </c>
      <c r="W245" s="23"/>
      <c r="X245" s="24">
        <v>1360264.5022702268</v>
      </c>
      <c r="Y245" s="24">
        <v>1358454.9338409125</v>
      </c>
      <c r="Z245" s="24">
        <v>1441067.2358973883</v>
      </c>
      <c r="AA245" s="182">
        <f>AA244</f>
        <v>822434.02738144726</v>
      </c>
    </row>
    <row r="246" spans="1:27" x14ac:dyDescent="0.2">
      <c r="A246" s="18" t="s">
        <v>495</v>
      </c>
      <c r="B246" s="18" t="s">
        <v>496</v>
      </c>
      <c r="D246" s="19">
        <v>996765</v>
      </c>
      <c r="E246" s="20">
        <v>4580.9456690934021</v>
      </c>
      <c r="F246" s="20">
        <v>1001345.9456690934</v>
      </c>
      <c r="G246" s="21">
        <v>-1.8292911412349455E-2</v>
      </c>
      <c r="I246" s="21">
        <v>-1.5005896572699795E-2</v>
      </c>
      <c r="M246" s="19">
        <v>1062999.7866100855</v>
      </c>
      <c r="N246" s="21">
        <v>6.1570969760900596E-2</v>
      </c>
      <c r="O246" s="21">
        <v>5.4055289999999978E-2</v>
      </c>
      <c r="P246" s="21">
        <v>-2.1584583062883023E-2</v>
      </c>
      <c r="R246" s="20">
        <v>2173.070757395546</v>
      </c>
      <c r="S246" s="42">
        <v>1065172.8573674811</v>
      </c>
      <c r="U246" s="19">
        <v>647166.6636505127</v>
      </c>
      <c r="V246" s="19">
        <v>651781.125</v>
      </c>
      <c r="X246" s="19">
        <v>1020004.8031737212</v>
      </c>
      <c r="Y246" s="19">
        <v>1023849.5753599508</v>
      </c>
      <c r="Z246" s="19">
        <v>1086450.3647517697</v>
      </c>
      <c r="AA246" s="181">
        <v>620050.00653311971</v>
      </c>
    </row>
    <row r="247" spans="1:27" ht="25.5" customHeight="1" x14ac:dyDescent="0.2">
      <c r="A247" s="22" t="s">
        <v>497</v>
      </c>
      <c r="B247" s="22" t="s">
        <v>498</v>
      </c>
      <c r="C247" s="54"/>
      <c r="D247" s="24">
        <v>996765</v>
      </c>
      <c r="E247" s="25">
        <v>4580.9456690934021</v>
      </c>
      <c r="F247" s="25">
        <v>1001345.9456690934</v>
      </c>
      <c r="G247" s="26">
        <v>-1.8292911412349455E-2</v>
      </c>
      <c r="H247" s="23"/>
      <c r="I247" s="26">
        <v>-1.5005896572699795E-2</v>
      </c>
      <c r="M247" s="24">
        <v>1062999.7866100855</v>
      </c>
      <c r="N247" s="26">
        <v>6.1570969760900596E-2</v>
      </c>
      <c r="O247" s="26">
        <v>5.4055289999999978E-2</v>
      </c>
      <c r="P247" s="26">
        <v>-2.1584583062883023E-2</v>
      </c>
      <c r="Q247" s="23"/>
      <c r="R247" s="25">
        <v>2173.070757395546</v>
      </c>
      <c r="S247" s="41">
        <v>1065172.8573674811</v>
      </c>
      <c r="T247" s="23"/>
      <c r="U247" s="24">
        <v>647166.6636505127</v>
      </c>
      <c r="V247" s="24">
        <v>651781.125</v>
      </c>
      <c r="W247" s="23"/>
      <c r="X247" s="24">
        <v>1020004.8031737212</v>
      </c>
      <c r="Y247" s="24">
        <v>1023849.5753599508</v>
      </c>
      <c r="Z247" s="24">
        <v>1086450.3647517697</v>
      </c>
      <c r="AA247" s="182">
        <f>AA246</f>
        <v>620050.00653311971</v>
      </c>
    </row>
    <row r="248" spans="1:27" ht="25.5" customHeight="1" x14ac:dyDescent="0.2">
      <c r="A248" s="27" t="s">
        <v>499</v>
      </c>
      <c r="B248" s="27" t="s">
        <v>500</v>
      </c>
      <c r="C248" s="54"/>
      <c r="D248" s="28">
        <v>9343044</v>
      </c>
      <c r="E248" s="29">
        <v>86200.545806916431</v>
      </c>
      <c r="F248" s="29">
        <v>9429244.5458069164</v>
      </c>
      <c r="G248" s="30">
        <v>-1.1506396773016681E-2</v>
      </c>
      <c r="H248" s="23"/>
      <c r="I248" s="30">
        <v>-6.9010510441991357E-3</v>
      </c>
      <c r="M248" s="28">
        <v>10016188.682607457</v>
      </c>
      <c r="N248" s="30">
        <v>6.2247206968616409E-2</v>
      </c>
      <c r="O248" s="30">
        <v>5.5024767374600714E-2</v>
      </c>
      <c r="P248" s="30">
        <v>-1.2612053804766155E-2</v>
      </c>
      <c r="Q248" s="23"/>
      <c r="R248" s="29">
        <v>1681.9360801238545</v>
      </c>
      <c r="S248" s="40">
        <v>10017870.618687581</v>
      </c>
      <c r="T248" s="23"/>
      <c r="U248" s="28">
        <v>5768555.6705307961</v>
      </c>
      <c r="V248" s="28">
        <v>5808045.78125</v>
      </c>
      <c r="W248" s="23"/>
      <c r="X248" s="28">
        <v>9539004.1119383164</v>
      </c>
      <c r="Y248" s="28">
        <v>9559767.2724720277</v>
      </c>
      <c r="Z248" s="28">
        <v>10144126.957599076</v>
      </c>
      <c r="AA248" s="183">
        <f>AA247+AA245+AA243+AA239+AA237+AA235+AA232</f>
        <v>5789372.6123136794</v>
      </c>
    </row>
    <row r="249" spans="1:27" x14ac:dyDescent="0.2">
      <c r="A249" s="23"/>
      <c r="B249" s="23"/>
      <c r="C249" s="54"/>
      <c r="D249" s="23"/>
      <c r="E249" s="23">
        <v>0</v>
      </c>
      <c r="F249" s="23"/>
      <c r="G249" s="23"/>
      <c r="H249" s="23"/>
      <c r="I249" s="23"/>
      <c r="M249" s="23"/>
      <c r="N249" s="23"/>
      <c r="O249" s="23"/>
      <c r="P249" s="23"/>
      <c r="Q249" s="23"/>
      <c r="R249" s="23"/>
      <c r="S249" s="23"/>
      <c r="T249" s="23"/>
      <c r="U249" s="23"/>
      <c r="V249" s="23"/>
      <c r="W249" s="23"/>
      <c r="X249" s="23"/>
      <c r="Y249" s="23"/>
      <c r="Z249" s="23"/>
      <c r="AA249" s="184"/>
    </row>
    <row r="250" spans="1:27" x14ac:dyDescent="0.2">
      <c r="A250" s="31" t="s">
        <v>501</v>
      </c>
      <c r="B250" s="31" t="s">
        <v>502</v>
      </c>
      <c r="C250" s="55"/>
      <c r="D250" s="32">
        <v>97246517</v>
      </c>
      <c r="E250" s="33">
        <v>898281.79212161899</v>
      </c>
      <c r="F250" s="32">
        <v>98144798.792121619</v>
      </c>
      <c r="G250" s="34">
        <v>0</v>
      </c>
      <c r="H250" s="24"/>
      <c r="I250" s="34">
        <v>6.2205981029719304E-3</v>
      </c>
      <c r="M250" s="32">
        <v>104163643.34020871</v>
      </c>
      <c r="N250" s="34">
        <v>6.132616931474355E-2</v>
      </c>
      <c r="O250" s="34">
        <v>5.4764900773908165E-2</v>
      </c>
      <c r="P250" s="34">
        <v>-6.0767935128325234E-10</v>
      </c>
      <c r="Q250" s="24"/>
      <c r="R250" s="33">
        <v>-64466.258080880318</v>
      </c>
      <c r="S250" s="32">
        <v>104099177.08212782</v>
      </c>
      <c r="T250" s="35"/>
      <c r="U250" s="32">
        <v>59079904.55623126</v>
      </c>
      <c r="V250" s="32">
        <v>59447416.8984375</v>
      </c>
      <c r="W250" s="35"/>
      <c r="X250" s="32">
        <v>98144798.792121559</v>
      </c>
      <c r="Y250" s="32">
        <v>98144798.792121604</v>
      </c>
      <c r="Z250" s="32">
        <v>104163643.4035068</v>
      </c>
      <c r="AA250" s="185">
        <f>SUM(AA248,AA230,AA191,AA153,AA126,AA78,AA44)</f>
        <v>59447416.898437515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15865325</v>
      </c>
      <c r="E257" s="64">
        <f t="shared" ref="E257:AA273" si="0">INDEX(E$8:E$248,MATCH($A257,$A$8:$A$248,0))</f>
        <v>-273669.30192607082</v>
      </c>
      <c r="F257" s="64">
        <f t="shared" si="0"/>
        <v>15591655.698073929</v>
      </c>
      <c r="G257" s="65">
        <f t="shared" si="0"/>
        <v>9.3530017120246889E-3</v>
      </c>
      <c r="H257" s="68"/>
      <c r="I257" s="65">
        <f t="shared" si="0"/>
        <v>1.3073179175781435E-2</v>
      </c>
      <c r="M257" s="63">
        <f t="shared" ref="M257:P263" si="1">INDEX(M$8:M$248,MATCH($A257,$A$8:$A$248,0))</f>
        <v>16498082.520628015</v>
      </c>
      <c r="N257" s="65">
        <f t="shared" si="1"/>
        <v>5.8135379597053172E-2</v>
      </c>
      <c r="O257" s="65">
        <f t="shared" si="1"/>
        <v>5.4890020338083767E-2</v>
      </c>
      <c r="P257" s="65">
        <f t="shared" si="1"/>
        <v>7.1703948778454318E-3</v>
      </c>
      <c r="Q257" s="68"/>
      <c r="R257" s="64">
        <f t="shared" si="0"/>
        <v>-288.22317699070823</v>
      </c>
      <c r="S257" s="67">
        <f t="shared" si="0"/>
        <v>16497794.297451029</v>
      </c>
      <c r="T257" s="68"/>
      <c r="U257" s="63">
        <f t="shared" si="0"/>
        <v>8937023.1679375172</v>
      </c>
      <c r="V257" s="63">
        <f t="shared" si="0"/>
        <v>8964517.8359375</v>
      </c>
      <c r="W257" s="68"/>
      <c r="X257" s="63">
        <f t="shared" si="0"/>
        <v>15447178.21379436</v>
      </c>
      <c r="Y257" s="63">
        <f t="shared" si="0"/>
        <v>15437802.127380457</v>
      </c>
      <c r="Z257" s="63">
        <f t="shared" si="0"/>
        <v>16380626.956999646</v>
      </c>
      <c r="AA257" s="187">
        <f t="shared" si="0"/>
        <v>9348616.5417458694</v>
      </c>
      <c r="AC257" s="85"/>
    </row>
    <row r="258" spans="1:30" x14ac:dyDescent="0.2">
      <c r="A258" s="78" t="s">
        <v>159</v>
      </c>
      <c r="B258" s="79" t="s">
        <v>160</v>
      </c>
      <c r="D258" s="57">
        <f t="shared" ref="D258:S290" si="2">INDEX(D$8:D$248,MATCH($A258,$A$8:$A$248,0))</f>
        <v>13056700</v>
      </c>
      <c r="E258" s="58">
        <f t="shared" si="2"/>
        <v>496912.82461253367</v>
      </c>
      <c r="F258" s="58">
        <f t="shared" si="2"/>
        <v>13553612.824612534</v>
      </c>
      <c r="G258" s="59">
        <f t="shared" si="2"/>
        <v>4.7779234023197503E-3</v>
      </c>
      <c r="H258" s="68"/>
      <c r="I258" s="59">
        <f t="shared" si="2"/>
        <v>9.9425005576467829E-3</v>
      </c>
      <c r="M258" s="57">
        <f t="shared" si="1"/>
        <v>14365707.808679573</v>
      </c>
      <c r="N258" s="59">
        <f t="shared" si="1"/>
        <v>5.9917233476842746E-2</v>
      </c>
      <c r="O258" s="59">
        <f t="shared" si="1"/>
        <v>5.5655622967671237E-2</v>
      </c>
      <c r="P258" s="59">
        <f t="shared" si="1"/>
        <v>4.6867114443818192E-3</v>
      </c>
      <c r="Q258" s="68"/>
      <c r="R258" s="58">
        <f t="shared" si="2"/>
        <v>-11614.751497738365</v>
      </c>
      <c r="S258" s="60">
        <f t="shared" si="2"/>
        <v>14354093.057181841</v>
      </c>
      <c r="T258" s="68"/>
      <c r="U258" s="57">
        <f t="shared" si="0"/>
        <v>7434400.9267306328</v>
      </c>
      <c r="V258" s="57">
        <f t="shared" si="0"/>
        <v>7464413.1015625</v>
      </c>
      <c r="W258" s="68"/>
      <c r="X258" s="57">
        <f t="shared" si="0"/>
        <v>13489162.638763091</v>
      </c>
      <c r="Y258" s="57">
        <f t="shared" si="0"/>
        <v>13474359.022823764</v>
      </c>
      <c r="Z258" s="57">
        <f t="shared" si="0"/>
        <v>14298693.95607592</v>
      </c>
      <c r="AA258" s="188">
        <f t="shared" si="0"/>
        <v>8160432.8817226905</v>
      </c>
      <c r="AC258" s="85"/>
    </row>
    <row r="259" spans="1:30" x14ac:dyDescent="0.2">
      <c r="A259" s="78" t="s">
        <v>255</v>
      </c>
      <c r="B259" s="79" t="s">
        <v>256</v>
      </c>
      <c r="D259" s="57">
        <f t="shared" si="2"/>
        <v>17778966</v>
      </c>
      <c r="E259" s="58">
        <f t="shared" si="0"/>
        <v>175552.82646261528</v>
      </c>
      <c r="F259" s="58">
        <f t="shared" si="0"/>
        <v>17954518.826462615</v>
      </c>
      <c r="G259" s="59">
        <f t="shared" si="0"/>
        <v>-1.2062678870887522E-2</v>
      </c>
      <c r="H259" s="68"/>
      <c r="I259" s="59">
        <f t="shared" si="0"/>
        <v>-7.9006448082140635E-3</v>
      </c>
      <c r="M259" s="57">
        <f t="shared" si="1"/>
        <v>19071016.14087671</v>
      </c>
      <c r="N259" s="59">
        <f t="shared" si="1"/>
        <v>6.21847527748014E-2</v>
      </c>
      <c r="O259" s="59">
        <f t="shared" si="1"/>
        <v>5.5835213170482456E-2</v>
      </c>
      <c r="P259" s="59">
        <f t="shared" si="1"/>
        <v>-1.2998775228578285E-2</v>
      </c>
      <c r="Q259" s="68"/>
      <c r="R259" s="58">
        <f t="shared" si="0"/>
        <v>-10661.657841210988</v>
      </c>
      <c r="S259" s="60">
        <f t="shared" si="0"/>
        <v>19060354.483035494</v>
      </c>
      <c r="T259" s="68"/>
      <c r="U259" s="57">
        <f t="shared" si="0"/>
        <v>11018748.500053406</v>
      </c>
      <c r="V259" s="57">
        <f t="shared" si="0"/>
        <v>11085012.609375</v>
      </c>
      <c r="W259" s="68"/>
      <c r="X259" s="57">
        <f t="shared" si="0"/>
        <v>18173742.850348458</v>
      </c>
      <c r="Y259" s="57">
        <f t="shared" si="0"/>
        <v>18206334.77850195</v>
      </c>
      <c r="Z259" s="57">
        <f t="shared" si="0"/>
        <v>19322180.826364569</v>
      </c>
      <c r="AA259" s="188">
        <f t="shared" si="0"/>
        <v>11027395.945841303</v>
      </c>
      <c r="AC259" s="85"/>
    </row>
    <row r="260" spans="1:30" x14ac:dyDescent="0.2">
      <c r="A260" s="78" t="s">
        <v>309</v>
      </c>
      <c r="B260" s="79" t="s">
        <v>310</v>
      </c>
      <c r="D260" s="57">
        <f t="shared" si="2"/>
        <v>10650250</v>
      </c>
      <c r="E260" s="58">
        <f t="shared" si="0"/>
        <v>146808.34970106557</v>
      </c>
      <c r="F260" s="58">
        <f t="shared" si="0"/>
        <v>10797058.349701066</v>
      </c>
      <c r="G260" s="59">
        <f t="shared" si="0"/>
        <v>-8.2088058598259739E-3</v>
      </c>
      <c r="H260" s="68"/>
      <c r="I260" s="59">
        <f t="shared" si="0"/>
        <v>-1.4309865373105524E-3</v>
      </c>
      <c r="M260" s="57">
        <f t="shared" si="1"/>
        <v>11468565.801296111</v>
      </c>
      <c r="N260" s="59">
        <f t="shared" si="1"/>
        <v>6.2193555859928917E-2</v>
      </c>
      <c r="O260" s="59">
        <f t="shared" si="1"/>
        <v>5.4334883943293333E-2</v>
      </c>
      <c r="P260" s="59">
        <f t="shared" si="1"/>
        <v>-7.8883896868869874E-3</v>
      </c>
      <c r="Q260" s="68"/>
      <c r="R260" s="58">
        <f t="shared" si="0"/>
        <v>-12651.117657339466</v>
      </c>
      <c r="S260" s="60">
        <f t="shared" si="0"/>
        <v>11455914.683638774</v>
      </c>
      <c r="T260" s="68"/>
      <c r="U260" s="57">
        <f t="shared" si="0"/>
        <v>6819159.0953769684</v>
      </c>
      <c r="V260" s="57">
        <f t="shared" si="0"/>
        <v>6869986.90625</v>
      </c>
      <c r="W260" s="68"/>
      <c r="X260" s="57">
        <f t="shared" si="0"/>
        <v>10886422.881644452</v>
      </c>
      <c r="Y260" s="57">
        <f t="shared" si="0"/>
        <v>10893124.051533997</v>
      </c>
      <c r="Z260" s="57">
        <f t="shared" si="0"/>
        <v>11559753.642714253</v>
      </c>
      <c r="AA260" s="188">
        <f t="shared" si="0"/>
        <v>6597287.4180256482</v>
      </c>
      <c r="AC260" s="85"/>
    </row>
    <row r="261" spans="1:30" x14ac:dyDescent="0.2">
      <c r="A261" s="78" t="s">
        <v>385</v>
      </c>
      <c r="B261" s="79" t="s">
        <v>386</v>
      </c>
      <c r="D261" s="57">
        <f t="shared" si="2"/>
        <v>16036497</v>
      </c>
      <c r="E261" s="58">
        <f t="shared" si="0"/>
        <v>88653.520831719041</v>
      </c>
      <c r="F261" s="58">
        <f t="shared" si="0"/>
        <v>16125150.520831719</v>
      </c>
      <c r="G261" s="59">
        <f t="shared" si="0"/>
        <v>1.2850916941556934E-2</v>
      </c>
      <c r="H261" s="68"/>
      <c r="I261" s="59">
        <f t="shared" si="0"/>
        <v>2.451227228081132E-2</v>
      </c>
      <c r="M261" s="57">
        <f t="shared" si="1"/>
        <v>17152205.462029789</v>
      </c>
      <c r="N261" s="59">
        <f t="shared" si="1"/>
        <v>6.3692735138890066E-2</v>
      </c>
      <c r="O261" s="59">
        <f t="shared" si="1"/>
        <v>5.3537391039539806E-2</v>
      </c>
      <c r="P261" s="59">
        <f t="shared" si="1"/>
        <v>1.6359336194633922E-2</v>
      </c>
      <c r="Q261" s="68"/>
      <c r="R261" s="58">
        <f t="shared" si="0"/>
        <v>-25893.66638833961</v>
      </c>
      <c r="S261" s="60">
        <f t="shared" si="0"/>
        <v>17126311.795641456</v>
      </c>
      <c r="T261" s="68"/>
      <c r="U261" s="57">
        <f t="shared" si="0"/>
        <v>9860658.9982466698</v>
      </c>
      <c r="V261" s="57">
        <f t="shared" si="0"/>
        <v>9955708.671875</v>
      </c>
      <c r="W261" s="68"/>
      <c r="X261" s="57">
        <f t="shared" si="0"/>
        <v>15920556.768140998</v>
      </c>
      <c r="Y261" s="57">
        <f t="shared" si="0"/>
        <v>15891059.420031136</v>
      </c>
      <c r="Z261" s="57">
        <f t="shared" si="0"/>
        <v>16876123.287507366</v>
      </c>
      <c r="AA261" s="188">
        <f t="shared" si="0"/>
        <v>9631402.1276650615</v>
      </c>
      <c r="AC261" s="85"/>
    </row>
    <row r="262" spans="1:30" x14ac:dyDescent="0.2">
      <c r="A262" s="78" t="s">
        <v>463</v>
      </c>
      <c r="B262" s="79" t="s">
        <v>464</v>
      </c>
      <c r="D262" s="57">
        <f t="shared" si="2"/>
        <v>14515735</v>
      </c>
      <c r="E262" s="58">
        <f t="shared" si="0"/>
        <v>177823.02663282491</v>
      </c>
      <c r="F262" s="58">
        <f t="shared" si="0"/>
        <v>14693558.026632825</v>
      </c>
      <c r="G262" s="59">
        <f t="shared" si="0"/>
        <v>3.2859877638968804E-4</v>
      </c>
      <c r="H262" s="68"/>
      <c r="I262" s="59">
        <f t="shared" si="0"/>
        <v>7.0846256346093206E-3</v>
      </c>
      <c r="M262" s="57">
        <f t="shared" si="1"/>
        <v>15591876.924091037</v>
      </c>
      <c r="N262" s="59">
        <f t="shared" si="1"/>
        <v>6.1136921079970152E-2</v>
      </c>
      <c r="O262" s="59">
        <f t="shared" si="1"/>
        <v>5.4476235699782549E-2</v>
      </c>
      <c r="P262" s="59">
        <f t="shared" si="1"/>
        <v>6.2502000591280193E-4</v>
      </c>
      <c r="Q262" s="68"/>
      <c r="R262" s="58">
        <f t="shared" si="0"/>
        <v>-5038.7775993850901</v>
      </c>
      <c r="S262" s="60">
        <f t="shared" si="0"/>
        <v>15586838.146491652</v>
      </c>
      <c r="T262" s="68"/>
      <c r="U262" s="57">
        <f t="shared" si="0"/>
        <v>9241358.1973552704</v>
      </c>
      <c r="V262" s="57">
        <f t="shared" si="0"/>
        <v>9299731.9921875</v>
      </c>
      <c r="W262" s="68"/>
      <c r="X262" s="57">
        <f t="shared" si="0"/>
        <v>14688731.327491894</v>
      </c>
      <c r="Y262" s="57">
        <f t="shared" si="0"/>
        <v>14682352.119378293</v>
      </c>
      <c r="Z262" s="57">
        <f t="shared" si="0"/>
        <v>15582137.776245994</v>
      </c>
      <c r="AA262" s="188">
        <f t="shared" si="0"/>
        <v>8892909.3711232617</v>
      </c>
      <c r="AC262" s="84" t="s">
        <v>514</v>
      </c>
      <c r="AD262" s="84" t="s">
        <v>515</v>
      </c>
    </row>
    <row r="263" spans="1:30" x14ac:dyDescent="0.2">
      <c r="A263" s="80" t="s">
        <v>499</v>
      </c>
      <c r="B263" s="81" t="s">
        <v>500</v>
      </c>
      <c r="D263" s="69">
        <f t="shared" si="2"/>
        <v>9343044</v>
      </c>
      <c r="E263" s="70">
        <f t="shared" si="0"/>
        <v>86200.545806916431</v>
      </c>
      <c r="F263" s="70">
        <f t="shared" si="0"/>
        <v>9429244.5458069164</v>
      </c>
      <c r="G263" s="71">
        <f t="shared" si="0"/>
        <v>-1.1506396773016681E-2</v>
      </c>
      <c r="H263" s="68"/>
      <c r="I263" s="71">
        <f t="shared" si="0"/>
        <v>-6.9010510441991357E-3</v>
      </c>
      <c r="M263" s="69">
        <f t="shared" si="1"/>
        <v>10016188.682607457</v>
      </c>
      <c r="N263" s="71">
        <f t="shared" si="1"/>
        <v>6.2247206968616409E-2</v>
      </c>
      <c r="O263" s="71">
        <f t="shared" si="1"/>
        <v>5.5024767374600714E-2</v>
      </c>
      <c r="P263" s="71">
        <f t="shared" si="1"/>
        <v>-1.2612053804766155E-2</v>
      </c>
      <c r="Q263" s="68"/>
      <c r="R263" s="70">
        <f t="shared" si="0"/>
        <v>1681.9360801238545</v>
      </c>
      <c r="S263" s="73">
        <f t="shared" si="0"/>
        <v>10017870.618687581</v>
      </c>
      <c r="T263" s="68"/>
      <c r="U263" s="69">
        <f t="shared" si="0"/>
        <v>5768555.6705307961</v>
      </c>
      <c r="V263" s="69">
        <f t="shared" si="0"/>
        <v>5808045.78125</v>
      </c>
      <c r="W263" s="68"/>
      <c r="X263" s="69">
        <f t="shared" si="0"/>
        <v>9539004.1119383164</v>
      </c>
      <c r="Y263" s="69">
        <f t="shared" si="0"/>
        <v>9559767.2724720277</v>
      </c>
      <c r="Z263" s="69">
        <f t="shared" si="0"/>
        <v>10144126.957599076</v>
      </c>
      <c r="AA263" s="189">
        <f t="shared" si="0"/>
        <v>5789372.6123136794</v>
      </c>
      <c r="AC263" s="84" t="s">
        <v>516</v>
      </c>
      <c r="AD263" s="84" t="s">
        <v>516</v>
      </c>
    </row>
    <row r="264" spans="1:30" x14ac:dyDescent="0.2">
      <c r="A264" s="31" t="s">
        <v>501</v>
      </c>
      <c r="B264" s="31" t="s">
        <v>502</v>
      </c>
      <c r="C264" s="118"/>
      <c r="D264" s="32">
        <f>SUM(D257:D263)</f>
        <v>97246517</v>
      </c>
      <c r="E264" s="33">
        <f t="shared" ref="E264:Z264" si="3">SUM(E257:E263)</f>
        <v>898281.79212160408</v>
      </c>
      <c r="F264" s="32">
        <f t="shared" si="3"/>
        <v>98144798.792121604</v>
      </c>
      <c r="G264" s="34">
        <f>F264/X264-1</f>
        <v>0</v>
      </c>
      <c r="H264" s="24"/>
      <c r="I264" s="34">
        <f>AC264/AD264-1</f>
        <v>6.2205981029714863E-3</v>
      </c>
      <c r="M264" s="32">
        <f>SUM(M257:M263)</f>
        <v>104163643.34020869</v>
      </c>
      <c r="N264" s="34">
        <f>M264/F264-1</f>
        <v>6.132616931474355E-2</v>
      </c>
      <c r="O264" s="34">
        <f>(1+N264)/(V264/U264)-1</f>
        <v>5.4764900773908165E-2</v>
      </c>
      <c r="P264" s="34">
        <f>SUM(P257:P263)</f>
        <v>-4.6577561974574522E-3</v>
      </c>
      <c r="Q264" s="24"/>
      <c r="R264" s="33">
        <f t="shared" si="3"/>
        <v>-64466.258080880376</v>
      </c>
      <c r="S264" s="32">
        <f t="shared" si="3"/>
        <v>104099177.08212782</v>
      </c>
      <c r="T264" s="35"/>
      <c r="U264" s="32">
        <f t="shared" si="3"/>
        <v>59079904.55623126</v>
      </c>
      <c r="V264" s="32">
        <f t="shared" si="3"/>
        <v>59447416.8984375</v>
      </c>
      <c r="W264" s="35"/>
      <c r="X264" s="32">
        <f t="shared" si="3"/>
        <v>98144798.792121559</v>
      </c>
      <c r="Y264" s="32">
        <f t="shared" si="3"/>
        <v>98144798.792121619</v>
      </c>
      <c r="Z264" s="32">
        <f t="shared" si="3"/>
        <v>104163643.40350683</v>
      </c>
      <c r="AA264" s="185">
        <f t="shared" ref="AA264" si="4">SUM(AA257:AA263)</f>
        <v>59447416.898437515</v>
      </c>
      <c r="AC264" s="85">
        <f>F264/U264*1000</f>
        <v>1661.2213497858486</v>
      </c>
      <c r="AD264" s="85">
        <f>Y264/V264*1000</f>
        <v>1650.9514443629464</v>
      </c>
    </row>
    <row r="265" spans="1:30" x14ac:dyDescent="0.2">
      <c r="A265" s="61"/>
      <c r="B265" s="61"/>
      <c r="D265" s="62"/>
      <c r="E265" s="62"/>
      <c r="F265" s="62"/>
      <c r="G265" s="62"/>
      <c r="H265" s="62"/>
      <c r="I265" s="62"/>
      <c r="M265" s="62"/>
      <c r="N265" s="62"/>
      <c r="O265" s="62"/>
      <c r="P265" s="62"/>
      <c r="Q265" s="62"/>
      <c r="R265" s="62"/>
      <c r="S265" s="62"/>
      <c r="T265" s="62"/>
      <c r="U265" s="62"/>
      <c r="V265" s="62"/>
      <c r="W265" s="62"/>
      <c r="X265" s="62"/>
      <c r="Y265" s="62"/>
      <c r="Z265" s="62"/>
      <c r="AA265" s="190"/>
    </row>
    <row r="266" spans="1:30" x14ac:dyDescent="0.2">
      <c r="A266" s="61"/>
      <c r="B266" s="61"/>
      <c r="D266" s="62"/>
      <c r="E266" s="62"/>
      <c r="F266" s="62"/>
      <c r="G266" s="62"/>
      <c r="H266" s="62"/>
      <c r="I266" s="62"/>
      <c r="M266" s="62"/>
      <c r="N266" s="62"/>
      <c r="O266" s="62"/>
      <c r="P266" s="62"/>
      <c r="Q266" s="62"/>
      <c r="R266" s="62"/>
      <c r="S266" s="62"/>
      <c r="T266" s="62"/>
      <c r="U266" s="62"/>
      <c r="V266" s="62"/>
      <c r="W266" s="62"/>
      <c r="X266" s="62"/>
      <c r="Y266" s="62"/>
      <c r="Z266" s="62"/>
      <c r="AA266" s="190"/>
    </row>
    <row r="267" spans="1:30" x14ac:dyDescent="0.2">
      <c r="A267" s="121" t="s">
        <v>518</v>
      </c>
      <c r="B267" s="123"/>
      <c r="D267" s="75"/>
      <c r="E267" s="75"/>
      <c r="F267" s="75"/>
      <c r="G267" s="75"/>
      <c r="H267" s="62"/>
      <c r="I267" s="75"/>
      <c r="M267" s="75"/>
      <c r="N267" s="75"/>
      <c r="O267" s="75"/>
      <c r="P267" s="75"/>
      <c r="Q267" s="62"/>
      <c r="R267" s="75"/>
      <c r="S267" s="75"/>
      <c r="T267" s="62"/>
      <c r="U267" s="75"/>
      <c r="V267" s="75"/>
      <c r="W267" s="62"/>
      <c r="X267" s="75"/>
      <c r="Y267" s="75"/>
      <c r="Z267" s="75"/>
      <c r="AA267" s="191"/>
    </row>
    <row r="268" spans="1:30" x14ac:dyDescent="0.2">
      <c r="A268" s="78" t="s">
        <v>489</v>
      </c>
      <c r="B268" s="79" t="s">
        <v>490</v>
      </c>
      <c r="D268" s="63">
        <f t="shared" si="2"/>
        <v>1429565</v>
      </c>
      <c r="E268" s="64">
        <f t="shared" si="0"/>
        <v>21286.704776083352</v>
      </c>
      <c r="F268" s="64">
        <f t="shared" si="0"/>
        <v>1450851.7047760834</v>
      </c>
      <c r="G268" s="65">
        <f t="shared" si="0"/>
        <v>-1.6157582665462522E-2</v>
      </c>
      <c r="H268" s="68"/>
      <c r="I268" s="65">
        <f t="shared" si="0"/>
        <v>-9.8126024086057084E-3</v>
      </c>
      <c r="M268" s="63">
        <f t="shared" ref="M268:P287" si="5">INDEX(M$8:M$248,MATCH($A268,$A$8:$A$248,0))</f>
        <v>1542624.8036032207</v>
      </c>
      <c r="N268" s="65">
        <f t="shared" si="5"/>
        <v>6.3254637620804299E-2</v>
      </c>
      <c r="O268" s="65">
        <f t="shared" si="5"/>
        <v>5.4331185621958822E-2</v>
      </c>
      <c r="P268" s="65">
        <f t="shared" si="5"/>
        <v>-1.6117141928745249E-2</v>
      </c>
      <c r="Q268" s="68"/>
      <c r="R268" s="64">
        <f t="shared" si="0"/>
        <v>-249.66943504948273</v>
      </c>
      <c r="S268" s="67">
        <f t="shared" si="0"/>
        <v>1542375.1341681713</v>
      </c>
      <c r="T268" s="68"/>
      <c r="U268" s="63">
        <f t="shared" si="0"/>
        <v>935791.41657924652</v>
      </c>
      <c r="V268" s="63">
        <f t="shared" si="0"/>
        <v>943711.59375</v>
      </c>
      <c r="W268" s="68"/>
      <c r="X268" s="63">
        <f t="shared" si="0"/>
        <v>1474678.9518455453</v>
      </c>
      <c r="Y268" s="63">
        <f t="shared" si="0"/>
        <v>1477630.554460499</v>
      </c>
      <c r="Z268" s="63">
        <f t="shared" si="0"/>
        <v>1567894.7864050507</v>
      </c>
      <c r="AA268" s="187">
        <f t="shared" si="0"/>
        <v>894816.00273181032</v>
      </c>
    </row>
    <row r="269" spans="1:30" x14ac:dyDescent="0.2">
      <c r="A269" s="78" t="s">
        <v>287</v>
      </c>
      <c r="B269" s="79" t="s">
        <v>288</v>
      </c>
      <c r="D269" s="57">
        <f t="shared" si="2"/>
        <v>1535741</v>
      </c>
      <c r="E269" s="58">
        <f t="shared" si="0"/>
        <v>6124.9284152954351</v>
      </c>
      <c r="F269" s="58">
        <f t="shared" si="0"/>
        <v>1541865.9284152954</v>
      </c>
      <c r="G269" s="59">
        <f t="shared" si="0"/>
        <v>-1.7537314231386381E-2</v>
      </c>
      <c r="H269" s="68"/>
      <c r="I269" s="59">
        <f t="shared" si="0"/>
        <v>-9.6682207471918691E-3</v>
      </c>
      <c r="M269" s="57">
        <f t="shared" si="5"/>
        <v>1643569.012032859</v>
      </c>
      <c r="N269" s="59">
        <f t="shared" si="5"/>
        <v>6.5961042230236133E-2</v>
      </c>
      <c r="O269" s="59">
        <f t="shared" si="5"/>
        <v>5.4353049078905258E-2</v>
      </c>
      <c r="P269" s="59">
        <f t="shared" si="5"/>
        <v>-1.6152182872724574E-2</v>
      </c>
      <c r="Q269" s="68"/>
      <c r="R269" s="58">
        <f t="shared" si="0"/>
        <v>-1083.5848626005798</v>
      </c>
      <c r="S269" s="60">
        <f t="shared" si="0"/>
        <v>1642485.427170258</v>
      </c>
      <c r="T269" s="68"/>
      <c r="U269" s="57">
        <f t="shared" si="0"/>
        <v>1008643.0056152344</v>
      </c>
      <c r="V269" s="57">
        <f t="shared" si="0"/>
        <v>1019747.75</v>
      </c>
      <c r="W269" s="68"/>
      <c r="X269" s="57">
        <f t="shared" si="0"/>
        <v>1569388.7928263065</v>
      </c>
      <c r="Y269" s="57">
        <f t="shared" si="0"/>
        <v>1574059.5933499227</v>
      </c>
      <c r="Z269" s="57">
        <f t="shared" si="0"/>
        <v>1670552.0746408678</v>
      </c>
      <c r="AA269" s="188">
        <f t="shared" si="0"/>
        <v>953403.72501200298</v>
      </c>
    </row>
    <row r="270" spans="1:30" x14ac:dyDescent="0.2">
      <c r="A270" s="78" t="s">
        <v>229</v>
      </c>
      <c r="B270" s="79" t="s">
        <v>230</v>
      </c>
      <c r="D270" s="57">
        <f t="shared" si="2"/>
        <v>2186838</v>
      </c>
      <c r="E270" s="58">
        <f t="shared" si="0"/>
        <v>31139.092304072343</v>
      </c>
      <c r="F270" s="58">
        <f t="shared" si="0"/>
        <v>2217977.0923040723</v>
      </c>
      <c r="G270" s="59">
        <f t="shared" si="0"/>
        <v>-7.316187069744573E-3</v>
      </c>
      <c r="H270" s="68"/>
      <c r="I270" s="59">
        <f t="shared" si="0"/>
        <v>-1.3307654881813402E-3</v>
      </c>
      <c r="M270" s="57">
        <f t="shared" si="5"/>
        <v>2355170.2529971581</v>
      </c>
      <c r="N270" s="59">
        <f t="shared" si="5"/>
        <v>6.1855084603496646E-2</v>
      </c>
      <c r="O270" s="59">
        <f t="shared" si="5"/>
        <v>5.4055289999999978E-2</v>
      </c>
      <c r="P270" s="59">
        <f t="shared" si="5"/>
        <v>-8.5741685332899609E-3</v>
      </c>
      <c r="Q270" s="68"/>
      <c r="R270" s="58">
        <f t="shared" si="0"/>
        <v>-3227.4658671863481</v>
      </c>
      <c r="S270" s="60">
        <f t="shared" si="0"/>
        <v>2351942.7871299717</v>
      </c>
      <c r="T270" s="68"/>
      <c r="U270" s="57">
        <f t="shared" si="0"/>
        <v>1310470.4106941223</v>
      </c>
      <c r="V270" s="57">
        <f t="shared" si="0"/>
        <v>1320167.625</v>
      </c>
      <c r="W270" s="68"/>
      <c r="X270" s="57">
        <f t="shared" si="0"/>
        <v>2234323.823370236</v>
      </c>
      <c r="Y270" s="57">
        <f t="shared" si="0"/>
        <v>2237367.0822373107</v>
      </c>
      <c r="Z270" s="57">
        <f t="shared" si="0"/>
        <v>2375538.5206303652</v>
      </c>
      <c r="AA270" s="188">
        <f t="shared" si="0"/>
        <v>1355747.7847348077</v>
      </c>
    </row>
    <row r="271" spans="1:30" x14ac:dyDescent="0.2">
      <c r="A271" s="78" t="s">
        <v>481</v>
      </c>
      <c r="B271" s="79" t="s">
        <v>482</v>
      </c>
      <c r="D271" s="57">
        <f t="shared" si="2"/>
        <v>1571087</v>
      </c>
      <c r="E271" s="58">
        <f t="shared" si="0"/>
        <v>28146.927733282559</v>
      </c>
      <c r="F271" s="58">
        <f t="shared" si="0"/>
        <v>1599233.9277332826</v>
      </c>
      <c r="G271" s="59">
        <f t="shared" si="0"/>
        <v>-9.5642089863433588E-3</v>
      </c>
      <c r="H271" s="68"/>
      <c r="I271" s="59">
        <f t="shared" si="0"/>
        <v>-1.5219738924762138E-3</v>
      </c>
      <c r="M271" s="57">
        <f t="shared" si="5"/>
        <v>1701335.1341257284</v>
      </c>
      <c r="N271" s="59">
        <f t="shared" si="5"/>
        <v>6.3843822108727855E-2</v>
      </c>
      <c r="O271" s="59">
        <f t="shared" si="5"/>
        <v>5.4055289999999978E-2</v>
      </c>
      <c r="P271" s="59">
        <f t="shared" si="5"/>
        <v>-8.700088558207919E-3</v>
      </c>
      <c r="Q271" s="68"/>
      <c r="R271" s="58">
        <f t="shared" si="0"/>
        <v>2965.6927699712378</v>
      </c>
      <c r="S271" s="60">
        <f t="shared" si="0"/>
        <v>1704300.8268956996</v>
      </c>
      <c r="T271" s="68"/>
      <c r="U271" s="57">
        <f t="shared" si="0"/>
        <v>1008377.1599116325</v>
      </c>
      <c r="V271" s="57">
        <f t="shared" si="0"/>
        <v>1017741.5</v>
      </c>
      <c r="W271" s="68"/>
      <c r="X271" s="57">
        <f t="shared" si="0"/>
        <v>1614677.0363544258</v>
      </c>
      <c r="Y271" s="57">
        <f t="shared" si="0"/>
        <v>1616545.6261500693</v>
      </c>
      <c r="Z271" s="57">
        <f t="shared" si="0"/>
        <v>1716266.8073390913</v>
      </c>
      <c r="AA271" s="188">
        <f t="shared" si="0"/>
        <v>979493.66085059952</v>
      </c>
    </row>
    <row r="272" spans="1:30" x14ac:dyDescent="0.2">
      <c r="A272" s="78" t="s">
        <v>461</v>
      </c>
      <c r="B272" s="79" t="s">
        <v>462</v>
      </c>
      <c r="D272" s="57">
        <f t="shared" si="2"/>
        <v>2648579</v>
      </c>
      <c r="E272" s="58">
        <f t="shared" si="0"/>
        <v>24296.039277774282</v>
      </c>
      <c r="F272" s="58">
        <f t="shared" si="0"/>
        <v>2672875.0392777743</v>
      </c>
      <c r="G272" s="59">
        <f t="shared" si="0"/>
        <v>-5.1512621172579154E-3</v>
      </c>
      <c r="H272" s="68"/>
      <c r="I272" s="59">
        <f t="shared" si="0"/>
        <v>-1.8053468743584045E-4</v>
      </c>
      <c r="M272" s="57">
        <f t="shared" si="5"/>
        <v>2835624.9230676079</v>
      </c>
      <c r="N272" s="59">
        <f t="shared" si="5"/>
        <v>6.0889447279888431E-2</v>
      </c>
      <c r="O272" s="59">
        <f t="shared" si="5"/>
        <v>5.5179383814182525E-2</v>
      </c>
      <c r="P272" s="59">
        <f t="shared" si="5"/>
        <v>-6.0844989413698647E-3</v>
      </c>
      <c r="Q272" s="68"/>
      <c r="R272" s="58">
        <f t="shared" si="0"/>
        <v>-1530.1821997430216</v>
      </c>
      <c r="S272" s="60">
        <f t="shared" si="0"/>
        <v>2834094.7408678648</v>
      </c>
      <c r="T272" s="68"/>
      <c r="U272" s="57">
        <f t="shared" si="0"/>
        <v>1849031.3490447998</v>
      </c>
      <c r="V272" s="57">
        <f t="shared" si="0"/>
        <v>1859037.3125</v>
      </c>
      <c r="W272" s="68"/>
      <c r="X272" s="57">
        <f t="shared" si="0"/>
        <v>2686715.0125417486</v>
      </c>
      <c r="Y272" s="57">
        <f t="shared" si="0"/>
        <v>2687824.447358415</v>
      </c>
      <c r="Z272" s="57">
        <f t="shared" si="0"/>
        <v>2852983.9005904961</v>
      </c>
      <c r="AA272" s="188">
        <f t="shared" si="0"/>
        <v>1628231.4807857778</v>
      </c>
    </row>
    <row r="273" spans="1:27" x14ac:dyDescent="0.2">
      <c r="A273" s="78" t="s">
        <v>259</v>
      </c>
      <c r="B273" s="79" t="s">
        <v>260</v>
      </c>
      <c r="D273" s="57">
        <f t="shared" si="2"/>
        <v>1366588</v>
      </c>
      <c r="E273" s="58">
        <f t="shared" si="0"/>
        <v>24268.254898012616</v>
      </c>
      <c r="F273" s="58">
        <f t="shared" si="0"/>
        <v>1390856.2548980126</v>
      </c>
      <c r="G273" s="59">
        <f t="shared" si="0"/>
        <v>-2.6619570599274556E-2</v>
      </c>
      <c r="H273" s="68"/>
      <c r="I273" s="59">
        <f t="shared" si="0"/>
        <v>-2.2317417756951397E-2</v>
      </c>
      <c r="M273" s="57">
        <f t="shared" si="5"/>
        <v>1475777</v>
      </c>
      <c r="N273" s="59">
        <f t="shared" si="5"/>
        <v>6.1056449796973666E-2</v>
      </c>
      <c r="O273" s="59">
        <f t="shared" si="5"/>
        <v>5.4984661414008151E-2</v>
      </c>
      <c r="P273" s="59">
        <f t="shared" si="5"/>
        <v>-2.8180357990519656E-2</v>
      </c>
      <c r="Q273" s="68"/>
      <c r="R273" s="58">
        <f t="shared" si="0"/>
        <v>-1233.4741000251497</v>
      </c>
      <c r="S273" s="60">
        <f t="shared" si="0"/>
        <v>1474543.5258999749</v>
      </c>
      <c r="T273" s="68"/>
      <c r="U273" s="57">
        <f t="shared" si="0"/>
        <v>967901.83978271484</v>
      </c>
      <c r="V273" s="57">
        <f t="shared" si="0"/>
        <v>973472.4375</v>
      </c>
      <c r="W273" s="68"/>
      <c r="X273" s="57">
        <f t="shared" si="0"/>
        <v>1428892.7667821632</v>
      </c>
      <c r="Y273" s="57">
        <f t="shared" si="0"/>
        <v>1430792.6945448278</v>
      </c>
      <c r="Z273" s="57">
        <f t="shared" si="0"/>
        <v>1518570.8707723396</v>
      </c>
      <c r="AA273" s="188">
        <f t="shared" si="0"/>
        <v>866666.26372621011</v>
      </c>
    </row>
    <row r="274" spans="1:27" x14ac:dyDescent="0.2">
      <c r="A274" s="78" t="s">
        <v>157</v>
      </c>
      <c r="B274" s="79" t="s">
        <v>158</v>
      </c>
      <c r="D274" s="57">
        <f t="shared" si="2"/>
        <v>4842320</v>
      </c>
      <c r="E274" s="58">
        <f t="shared" si="2"/>
        <v>61506.530769431964</v>
      </c>
      <c r="F274" s="58">
        <f t="shared" si="2"/>
        <v>4903826.530769432</v>
      </c>
      <c r="G274" s="59">
        <f t="shared" si="2"/>
        <v>1.4278069412580585E-2</v>
      </c>
      <c r="H274" s="68"/>
      <c r="I274" s="59">
        <f t="shared" si="2"/>
        <v>1.8779165221088245E-2</v>
      </c>
      <c r="M274" s="57">
        <f t="shared" si="5"/>
        <v>5185874.861318714</v>
      </c>
      <c r="N274" s="59">
        <f t="shared" si="5"/>
        <v>5.7515968148454721E-2</v>
      </c>
      <c r="O274" s="59">
        <f t="shared" si="5"/>
        <v>5.3921276003107366E-2</v>
      </c>
      <c r="P274" s="59">
        <f t="shared" si="5"/>
        <v>1.1950846349404021E-2</v>
      </c>
      <c r="Q274" s="68"/>
      <c r="R274" s="58">
        <f t="shared" si="2"/>
        <v>-2154.275448138269</v>
      </c>
      <c r="S274" s="60">
        <f t="shared" si="2"/>
        <v>5183720.5858705752</v>
      </c>
      <c r="T274" s="68"/>
      <c r="U274" s="57">
        <f t="shared" ref="U274:AA289" si="6">INDEX(U$8:U$248,MATCH($A274,$A$8:$A$248,0))</f>
        <v>2627168.5830283165</v>
      </c>
      <c r="V274" s="57">
        <f t="shared" si="6"/>
        <v>2636129.2734375</v>
      </c>
      <c r="W274" s="68"/>
      <c r="X274" s="57">
        <f t="shared" si="6"/>
        <v>4834794.9922741447</v>
      </c>
      <c r="Y274" s="57">
        <f t="shared" si="6"/>
        <v>4829851.8122348757</v>
      </c>
      <c r="Z274" s="57">
        <f t="shared" si="6"/>
        <v>5124631.1814715825</v>
      </c>
      <c r="AA274" s="188">
        <f t="shared" si="6"/>
        <v>2924687.3125927658</v>
      </c>
    </row>
    <row r="275" spans="1:27" x14ac:dyDescent="0.2">
      <c r="A275" s="78" t="s">
        <v>467</v>
      </c>
      <c r="B275" s="79" t="s">
        <v>468</v>
      </c>
      <c r="D275" s="57">
        <f t="shared" si="2"/>
        <v>990373</v>
      </c>
      <c r="E275" s="58">
        <f t="shared" si="2"/>
        <v>4006.6803777028108</v>
      </c>
      <c r="F275" s="58">
        <f t="shared" si="2"/>
        <v>994379.68037770281</v>
      </c>
      <c r="G275" s="59">
        <f t="shared" si="2"/>
        <v>-1.1874536912950817E-2</v>
      </c>
      <c r="H275" s="68"/>
      <c r="I275" s="59">
        <f t="shared" si="2"/>
        <v>-1.0631593517054894E-2</v>
      </c>
      <c r="M275" s="57">
        <f t="shared" si="5"/>
        <v>1059532</v>
      </c>
      <c r="N275" s="59">
        <f t="shared" si="5"/>
        <v>6.5520566145870873E-2</v>
      </c>
      <c r="O275" s="59">
        <f t="shared" si="5"/>
        <v>5.8513479949417802E-2</v>
      </c>
      <c r="P275" s="59">
        <f t="shared" si="5"/>
        <v>-1.276850257089357E-2</v>
      </c>
      <c r="Q275" s="68"/>
      <c r="R275" s="58">
        <f t="shared" si="2"/>
        <v>-832.72452293598326</v>
      </c>
      <c r="S275" s="60">
        <f t="shared" si="2"/>
        <v>1058699.2754770641</v>
      </c>
      <c r="T275" s="68"/>
      <c r="U275" s="57">
        <f t="shared" si="6"/>
        <v>575386.83755493164</v>
      </c>
      <c r="V275" s="57">
        <f t="shared" si="6"/>
        <v>579195.75</v>
      </c>
      <c r="W275" s="68"/>
      <c r="X275" s="57">
        <f t="shared" si="6"/>
        <v>1006329.3756959916</v>
      </c>
      <c r="Y275" s="57">
        <f t="shared" si="6"/>
        <v>1011718.3961052565</v>
      </c>
      <c r="Z275" s="57">
        <f t="shared" si="6"/>
        <v>1073235.6116667413</v>
      </c>
      <c r="AA275" s="188">
        <f t="shared" si="6"/>
        <v>612508.19146034599</v>
      </c>
    </row>
    <row r="276" spans="1:27" x14ac:dyDescent="0.2">
      <c r="A276" s="78" t="s">
        <v>237</v>
      </c>
      <c r="B276" s="79" t="s">
        <v>238</v>
      </c>
      <c r="D276" s="57">
        <f t="shared" si="2"/>
        <v>1562780</v>
      </c>
      <c r="E276" s="58">
        <f t="shared" si="2"/>
        <v>16399.639028320089</v>
      </c>
      <c r="F276" s="58">
        <f t="shared" si="2"/>
        <v>1579179.6390283201</v>
      </c>
      <c r="G276" s="59">
        <f t="shared" si="2"/>
        <v>-7.9876757779391294E-3</v>
      </c>
      <c r="H276" s="68"/>
      <c r="I276" s="59">
        <f t="shared" si="2"/>
        <v>-1.7147568052128248E-3</v>
      </c>
      <c r="M276" s="57">
        <f t="shared" si="5"/>
        <v>1678839.8962870312</v>
      </c>
      <c r="N276" s="59">
        <f t="shared" si="5"/>
        <v>6.3108879316625899E-2</v>
      </c>
      <c r="O276" s="59">
        <f t="shared" si="5"/>
        <v>5.4043146751263205E-2</v>
      </c>
      <c r="P276" s="59">
        <f t="shared" si="5"/>
        <v>-8.5806107580187474E-3</v>
      </c>
      <c r="Q276" s="68"/>
      <c r="R276" s="58">
        <f t="shared" si="2"/>
        <v>-1218.8343526777085</v>
      </c>
      <c r="S276" s="60">
        <f t="shared" si="2"/>
        <v>1677621.0619343533</v>
      </c>
      <c r="T276" s="68"/>
      <c r="U276" s="57">
        <f t="shared" si="6"/>
        <v>993805.33630371094</v>
      </c>
      <c r="V276" s="57">
        <f t="shared" si="6"/>
        <v>1002352.96875</v>
      </c>
      <c r="W276" s="68"/>
      <c r="X276" s="57">
        <f t="shared" si="6"/>
        <v>1591895.1816114963</v>
      </c>
      <c r="Y276" s="57">
        <f t="shared" si="6"/>
        <v>1595497.9153674152</v>
      </c>
      <c r="Z276" s="57">
        <f t="shared" si="6"/>
        <v>1693370.0455169003</v>
      </c>
      <c r="AA276" s="188">
        <f t="shared" si="6"/>
        <v>966426.20947128069</v>
      </c>
    </row>
    <row r="277" spans="1:27" x14ac:dyDescent="0.2">
      <c r="A277" s="78" t="s">
        <v>43</v>
      </c>
      <c r="B277" s="79" t="s">
        <v>44</v>
      </c>
      <c r="D277" s="57">
        <f t="shared" si="2"/>
        <v>6323610</v>
      </c>
      <c r="E277" s="58">
        <f t="shared" si="2"/>
        <v>-350271.04795763083</v>
      </c>
      <c r="F277" s="58">
        <f t="shared" si="2"/>
        <v>5973338.9520423692</v>
      </c>
      <c r="G277" s="59">
        <f t="shared" si="2"/>
        <v>1.4390698905274002E-2</v>
      </c>
      <c r="H277" s="68"/>
      <c r="I277" s="59">
        <f t="shared" si="2"/>
        <v>1.6655676788936979E-2</v>
      </c>
      <c r="M277" s="57">
        <f t="shared" si="5"/>
        <v>6305853.6842766777</v>
      </c>
      <c r="N277" s="59">
        <f t="shared" si="5"/>
        <v>5.5666476472194359E-2</v>
      </c>
      <c r="O277" s="59">
        <f t="shared" si="5"/>
        <v>5.3852710434302065E-2</v>
      </c>
      <c r="P277" s="59">
        <f t="shared" si="5"/>
        <v>9.869080164127686E-3</v>
      </c>
      <c r="Q277" s="68"/>
      <c r="R277" s="58">
        <f t="shared" si="2"/>
        <v>8190.9241307062421</v>
      </c>
      <c r="S277" s="60">
        <f t="shared" si="2"/>
        <v>6314044.6084073847</v>
      </c>
      <c r="T277" s="68"/>
      <c r="U277" s="57">
        <f t="shared" si="6"/>
        <v>3233811.176656723</v>
      </c>
      <c r="V277" s="57">
        <f t="shared" si="6"/>
        <v>3239376.828125</v>
      </c>
      <c r="W277" s="68"/>
      <c r="X277" s="57">
        <f t="shared" si="6"/>
        <v>5888597.9125092234</v>
      </c>
      <c r="Y277" s="57">
        <f t="shared" si="6"/>
        <v>5885591.0508775134</v>
      </c>
      <c r="Z277" s="57">
        <f t="shared" si="6"/>
        <v>6244228.8888098514</v>
      </c>
      <c r="AA277" s="188">
        <f t="shared" si="6"/>
        <v>3563654.8975575608</v>
      </c>
    </row>
    <row r="278" spans="1:27" x14ac:dyDescent="0.2">
      <c r="A278" s="78" t="s">
        <v>473</v>
      </c>
      <c r="B278" s="79" t="s">
        <v>474</v>
      </c>
      <c r="D278" s="57">
        <f t="shared" si="2"/>
        <v>2064923</v>
      </c>
      <c r="E278" s="58">
        <f t="shared" si="2"/>
        <v>25408.858078019693</v>
      </c>
      <c r="F278" s="58">
        <f t="shared" si="2"/>
        <v>2090331.8580780197</v>
      </c>
      <c r="G278" s="59">
        <f t="shared" si="2"/>
        <v>-8.7799405335731162E-4</v>
      </c>
      <c r="H278" s="68"/>
      <c r="I278" s="59">
        <f t="shared" si="2"/>
        <v>3.0183261489902247E-3</v>
      </c>
      <c r="M278" s="57">
        <f t="shared" si="5"/>
        <v>2218377</v>
      </c>
      <c r="N278" s="59">
        <f t="shared" si="5"/>
        <v>6.1255891703106302E-2</v>
      </c>
      <c r="O278" s="59">
        <f t="shared" si="5"/>
        <v>5.5472106024479828E-2</v>
      </c>
      <c r="P278" s="59">
        <f t="shared" si="5"/>
        <v>-2.3657394463851844E-3</v>
      </c>
      <c r="Q278" s="68"/>
      <c r="R278" s="58">
        <f t="shared" si="2"/>
        <v>-2092.0946944215257</v>
      </c>
      <c r="S278" s="60">
        <f t="shared" si="2"/>
        <v>2216284.9053055784</v>
      </c>
      <c r="T278" s="68"/>
      <c r="U278" s="57">
        <f t="shared" si="6"/>
        <v>1225273.1743774414</v>
      </c>
      <c r="V278" s="57">
        <f t="shared" si="6"/>
        <v>1231987.4375</v>
      </c>
      <c r="W278" s="68"/>
      <c r="X278" s="57">
        <f t="shared" si="6"/>
        <v>2092168.7698165386</v>
      </c>
      <c r="Y278" s="57">
        <f t="shared" si="6"/>
        <v>2095461.6908541659</v>
      </c>
      <c r="Z278" s="57">
        <f t="shared" si="6"/>
        <v>2223637.547059542</v>
      </c>
      <c r="AA278" s="188">
        <f t="shared" si="6"/>
        <v>1269056.1118239188</v>
      </c>
    </row>
    <row r="279" spans="1:27" x14ac:dyDescent="0.2">
      <c r="A279" s="78" t="s">
        <v>493</v>
      </c>
      <c r="B279" s="79" t="s">
        <v>494</v>
      </c>
      <c r="D279" s="57">
        <f t="shared" si="2"/>
        <v>1352459</v>
      </c>
      <c r="E279" s="58">
        <f t="shared" si="2"/>
        <v>1370.8186376348604</v>
      </c>
      <c r="F279" s="58">
        <f t="shared" si="2"/>
        <v>1353829.8186376349</v>
      </c>
      <c r="G279" s="59">
        <f t="shared" si="2"/>
        <v>-4.7304650101893664E-3</v>
      </c>
      <c r="H279" s="68"/>
      <c r="I279" s="59">
        <f t="shared" si="2"/>
        <v>1.002935242947034E-3</v>
      </c>
      <c r="M279" s="57">
        <f t="shared" si="5"/>
        <v>1433322.6987859264</v>
      </c>
      <c r="N279" s="59">
        <f t="shared" si="5"/>
        <v>5.8717040394549391E-2</v>
      </c>
      <c r="O279" s="59">
        <f t="shared" si="5"/>
        <v>5.4055289999999978E-2</v>
      </c>
      <c r="P279" s="59">
        <f t="shared" si="5"/>
        <v>-5.3741677824207246E-3</v>
      </c>
      <c r="Q279" s="68"/>
      <c r="R279" s="58">
        <f t="shared" si="2"/>
        <v>-2210.5355480395865</v>
      </c>
      <c r="S279" s="60">
        <f t="shared" si="2"/>
        <v>1431112.163237887</v>
      </c>
      <c r="T279" s="68"/>
      <c r="U279" s="57">
        <f t="shared" si="6"/>
        <v>801319.58154296875</v>
      </c>
      <c r="V279" s="57">
        <f t="shared" si="6"/>
        <v>804863.5625</v>
      </c>
      <c r="W279" s="68"/>
      <c r="X279" s="57">
        <f t="shared" si="6"/>
        <v>1360264.5022702268</v>
      </c>
      <c r="Y279" s="57">
        <f t="shared" si="6"/>
        <v>1358454.9338409125</v>
      </c>
      <c r="Z279" s="57">
        <f t="shared" si="6"/>
        <v>1441067.2358973883</v>
      </c>
      <c r="AA279" s="188">
        <f t="shared" si="6"/>
        <v>822434.02738144726</v>
      </c>
    </row>
    <row r="280" spans="1:27" x14ac:dyDescent="0.2">
      <c r="A280" s="78" t="s">
        <v>355</v>
      </c>
      <c r="B280" s="79" t="s">
        <v>356</v>
      </c>
      <c r="D280" s="57">
        <f t="shared" si="2"/>
        <v>3510894</v>
      </c>
      <c r="E280" s="58">
        <f t="shared" si="2"/>
        <v>34180.569428505842</v>
      </c>
      <c r="F280" s="58">
        <f t="shared" si="2"/>
        <v>3545074.5694285058</v>
      </c>
      <c r="G280" s="59">
        <f t="shared" si="2"/>
        <v>1.2487898269632147E-2</v>
      </c>
      <c r="H280" s="68"/>
      <c r="I280" s="59">
        <f t="shared" si="2"/>
        <v>2.4666157149082046E-2</v>
      </c>
      <c r="M280" s="57">
        <f t="shared" si="5"/>
        <v>3788149.6478123283</v>
      </c>
      <c r="N280" s="59">
        <f t="shared" si="5"/>
        <v>6.8566986003628205E-2</v>
      </c>
      <c r="O280" s="59">
        <f t="shared" si="5"/>
        <v>5.4013015956976496E-2</v>
      </c>
      <c r="P280" s="59">
        <f t="shared" si="5"/>
        <v>1.6969346444220879E-2</v>
      </c>
      <c r="Q280" s="68"/>
      <c r="R280" s="58">
        <f t="shared" si="2"/>
        <v>-5979.1434015282821</v>
      </c>
      <c r="S280" s="60">
        <f t="shared" si="2"/>
        <v>3782170.5044108001</v>
      </c>
      <c r="T280" s="68"/>
      <c r="U280" s="57">
        <f t="shared" si="6"/>
        <v>2178718.4132614136</v>
      </c>
      <c r="V280" s="57">
        <f t="shared" si="6"/>
        <v>2208802.484375</v>
      </c>
      <c r="W280" s="68"/>
      <c r="X280" s="57">
        <f t="shared" si="6"/>
        <v>3501350.0659979535</v>
      </c>
      <c r="Y280" s="57">
        <f t="shared" si="6"/>
        <v>3507508.7300483878</v>
      </c>
      <c r="Z280" s="57">
        <f t="shared" si="6"/>
        <v>3724939.8529635058</v>
      </c>
      <c r="AA280" s="188">
        <f t="shared" si="6"/>
        <v>2125867.0023947242</v>
      </c>
    </row>
    <row r="281" spans="1:27" x14ac:dyDescent="0.2">
      <c r="A281" s="78" t="s">
        <v>429</v>
      </c>
      <c r="B281" s="79" t="s">
        <v>430</v>
      </c>
      <c r="D281" s="57">
        <f t="shared" si="2"/>
        <v>1185873</v>
      </c>
      <c r="E281" s="58">
        <f t="shared" si="2"/>
        <v>8003.6421056445688</v>
      </c>
      <c r="F281" s="58">
        <f t="shared" si="2"/>
        <v>1193876.6421056446</v>
      </c>
      <c r="G281" s="59">
        <f t="shared" si="2"/>
        <v>1.3205223776495911E-2</v>
      </c>
      <c r="H281" s="68"/>
      <c r="I281" s="59">
        <f t="shared" si="2"/>
        <v>2.0047636459867402E-2</v>
      </c>
      <c r="M281" s="57">
        <f t="shared" si="5"/>
        <v>1263811.2806973839</v>
      </c>
      <c r="N281" s="59">
        <f t="shared" si="5"/>
        <v>5.8577776066039311E-2</v>
      </c>
      <c r="O281" s="59">
        <f t="shared" si="5"/>
        <v>5.4043775679178285E-2</v>
      </c>
      <c r="P281" s="59">
        <f t="shared" si="5"/>
        <v>1.3096792881722497E-2</v>
      </c>
      <c r="Q281" s="68"/>
      <c r="R281" s="58">
        <f t="shared" si="2"/>
        <v>818.83051016432273</v>
      </c>
      <c r="S281" s="60">
        <f t="shared" si="2"/>
        <v>1264630.1112075481</v>
      </c>
      <c r="T281" s="68"/>
      <c r="U281" s="57">
        <f t="shared" si="6"/>
        <v>784382.49462890625</v>
      </c>
      <c r="V281" s="57">
        <f t="shared" si="6"/>
        <v>787756.5390625</v>
      </c>
      <c r="W281" s="68"/>
      <c r="X281" s="57">
        <f t="shared" si="6"/>
        <v>1178316.706319117</v>
      </c>
      <c r="Y281" s="57">
        <f t="shared" si="6"/>
        <v>1175447.1995568932</v>
      </c>
      <c r="Z281" s="57">
        <f t="shared" si="6"/>
        <v>1247473.3802112944</v>
      </c>
      <c r="AA281" s="188">
        <f t="shared" si="6"/>
        <v>711947.73608146654</v>
      </c>
    </row>
    <row r="282" spans="1:27" x14ac:dyDescent="0.2">
      <c r="A282" s="78" t="s">
        <v>497</v>
      </c>
      <c r="B282" s="79" t="s">
        <v>498</v>
      </c>
      <c r="D282" s="57">
        <f t="shared" si="2"/>
        <v>996765</v>
      </c>
      <c r="E282" s="58">
        <f t="shared" si="2"/>
        <v>4580.9456690934021</v>
      </c>
      <c r="F282" s="58">
        <f t="shared" si="2"/>
        <v>1001345.9456690934</v>
      </c>
      <c r="G282" s="59">
        <f t="shared" si="2"/>
        <v>-1.8292911412349455E-2</v>
      </c>
      <c r="H282" s="68"/>
      <c r="I282" s="59">
        <f t="shared" si="2"/>
        <v>-1.5005896572699795E-2</v>
      </c>
      <c r="M282" s="57">
        <f t="shared" si="5"/>
        <v>1062999.7866100855</v>
      </c>
      <c r="N282" s="59">
        <f t="shared" si="5"/>
        <v>6.1570969760900596E-2</v>
      </c>
      <c r="O282" s="59">
        <f t="shared" si="5"/>
        <v>5.4055289999999978E-2</v>
      </c>
      <c r="P282" s="59">
        <f t="shared" si="5"/>
        <v>-2.1584583062883023E-2</v>
      </c>
      <c r="Q282" s="68"/>
      <c r="R282" s="58">
        <f t="shared" si="2"/>
        <v>2173.070757395546</v>
      </c>
      <c r="S282" s="60">
        <f t="shared" si="2"/>
        <v>1065172.8573674811</v>
      </c>
      <c r="T282" s="68"/>
      <c r="U282" s="57">
        <f t="shared" si="6"/>
        <v>647166.6636505127</v>
      </c>
      <c r="V282" s="57">
        <f t="shared" si="6"/>
        <v>651781.125</v>
      </c>
      <c r="W282" s="68"/>
      <c r="X282" s="57">
        <f t="shared" si="6"/>
        <v>1020004.8031737212</v>
      </c>
      <c r="Y282" s="57">
        <f t="shared" si="6"/>
        <v>1023849.5753599508</v>
      </c>
      <c r="Z282" s="57">
        <f t="shared" si="6"/>
        <v>1086450.3647517697</v>
      </c>
      <c r="AA282" s="188">
        <f t="shared" si="6"/>
        <v>620050.00653311971</v>
      </c>
    </row>
    <row r="283" spans="1:27" x14ac:dyDescent="0.2">
      <c r="A283" s="78" t="s">
        <v>131</v>
      </c>
      <c r="B283" s="79" t="s">
        <v>132</v>
      </c>
      <c r="D283" s="57">
        <f t="shared" si="2"/>
        <v>5425321</v>
      </c>
      <c r="E283" s="58">
        <f t="shared" si="2"/>
        <v>44183.049975227565</v>
      </c>
      <c r="F283" s="58">
        <f t="shared" si="2"/>
        <v>5469504.0499752276</v>
      </c>
      <c r="G283" s="59">
        <f t="shared" si="2"/>
        <v>7.2452446313198138E-3</v>
      </c>
      <c r="H283" s="68"/>
      <c r="I283" s="59">
        <f t="shared" si="2"/>
        <v>1.3683869107558699E-2</v>
      </c>
      <c r="M283" s="57">
        <f t="shared" si="5"/>
        <v>5799419.5150744235</v>
      </c>
      <c r="N283" s="59">
        <f t="shared" si="5"/>
        <v>6.0319082330817508E-2</v>
      </c>
      <c r="O283" s="59">
        <f t="shared" si="5"/>
        <v>5.4075034489717622E-2</v>
      </c>
      <c r="P283" s="59">
        <f t="shared" si="5"/>
        <v>6.7393521939291823E-3</v>
      </c>
      <c r="Q283" s="68"/>
      <c r="R283" s="58">
        <f t="shared" si="2"/>
        <v>-9730.3347988335445</v>
      </c>
      <c r="S283" s="60">
        <f t="shared" si="2"/>
        <v>5789689.1802755902</v>
      </c>
      <c r="T283" s="68"/>
      <c r="U283" s="57">
        <f t="shared" si="6"/>
        <v>3046511.996295929</v>
      </c>
      <c r="V283" s="57">
        <f t="shared" si="6"/>
        <v>3064558.6875</v>
      </c>
      <c r="W283" s="68"/>
      <c r="X283" s="57">
        <f t="shared" si="6"/>
        <v>5430161.2036671564</v>
      </c>
      <c r="Y283" s="57">
        <f t="shared" si="6"/>
        <v>5427632.8558005383</v>
      </c>
      <c r="Z283" s="57">
        <f t="shared" si="6"/>
        <v>5760596.8242287161</v>
      </c>
      <c r="AA283" s="188">
        <f t="shared" si="6"/>
        <v>3287640.3877997459</v>
      </c>
    </row>
    <row r="284" spans="1:27" x14ac:dyDescent="0.2">
      <c r="A284" s="78" t="s">
        <v>453</v>
      </c>
      <c r="B284" s="79" t="s">
        <v>454</v>
      </c>
      <c r="D284" s="57">
        <f t="shared" si="2"/>
        <v>2965493</v>
      </c>
      <c r="E284" s="58">
        <f t="shared" si="2"/>
        <v>58408.913191002794</v>
      </c>
      <c r="F284" s="58">
        <f t="shared" si="2"/>
        <v>3023901.9131910028</v>
      </c>
      <c r="G284" s="59">
        <f t="shared" si="2"/>
        <v>-4.3865636295458144E-3</v>
      </c>
      <c r="H284" s="68"/>
      <c r="I284" s="59">
        <f t="shared" si="2"/>
        <v>1.1010635243493549E-3</v>
      </c>
      <c r="M284" s="57">
        <f t="shared" si="5"/>
        <v>3205115.4310252806</v>
      </c>
      <c r="N284" s="59">
        <f t="shared" si="5"/>
        <v>5.9927048904522939E-2</v>
      </c>
      <c r="O284" s="59">
        <f t="shared" si="5"/>
        <v>5.4387789054061386E-2</v>
      </c>
      <c r="P284" s="59">
        <f t="shared" si="5"/>
        <v>-5.1979555147776413E-3</v>
      </c>
      <c r="Q284" s="68"/>
      <c r="R284" s="58">
        <f t="shared" si="2"/>
        <v>2662.6602119912022</v>
      </c>
      <c r="S284" s="60">
        <f t="shared" si="2"/>
        <v>3207778.0912372717</v>
      </c>
      <c r="T284" s="68"/>
      <c r="U284" s="57">
        <f t="shared" si="6"/>
        <v>1870919.0981464386</v>
      </c>
      <c r="V284" s="57">
        <f t="shared" si="6"/>
        <v>1880748.03125</v>
      </c>
      <c r="W284" s="68"/>
      <c r="X284" s="57">
        <f t="shared" si="6"/>
        <v>3037224.8934433325</v>
      </c>
      <c r="Y284" s="57">
        <f t="shared" si="6"/>
        <v>3036444.759687447</v>
      </c>
      <c r="Z284" s="57">
        <f t="shared" si="6"/>
        <v>3221862.5291264085</v>
      </c>
      <c r="AA284" s="188">
        <f t="shared" si="6"/>
        <v>1838754.8543831343</v>
      </c>
    </row>
    <row r="285" spans="1:27" x14ac:dyDescent="0.2">
      <c r="A285" s="78" t="s">
        <v>109</v>
      </c>
      <c r="B285" s="79" t="s">
        <v>110</v>
      </c>
      <c r="D285" s="57">
        <f t="shared" si="2"/>
        <v>2789059</v>
      </c>
      <c r="E285" s="58">
        <f t="shared" si="2"/>
        <v>391223.24386787182</v>
      </c>
      <c r="F285" s="58">
        <f t="shared" si="2"/>
        <v>3180282.2438678718</v>
      </c>
      <c r="G285" s="59">
        <f t="shared" si="2"/>
        <v>-1.3623258849230435E-2</v>
      </c>
      <c r="H285" s="68"/>
      <c r="I285" s="59">
        <f t="shared" si="2"/>
        <v>-9.6878932648473137E-3</v>
      </c>
      <c r="M285" s="57">
        <f t="shared" si="5"/>
        <v>3380413.4322864381</v>
      </c>
      <c r="N285" s="59">
        <f t="shared" si="5"/>
        <v>6.2928750680683487E-2</v>
      </c>
      <c r="O285" s="59">
        <f t="shared" si="5"/>
        <v>6.1117878324018049E-2</v>
      </c>
      <c r="P285" s="59">
        <f t="shared" si="5"/>
        <v>-9.6829786995666911E-3</v>
      </c>
      <c r="Q285" s="68"/>
      <c r="R285" s="58">
        <f t="shared" si="2"/>
        <v>269.85874923344863</v>
      </c>
      <c r="S285" s="60">
        <f t="shared" si="2"/>
        <v>3380683.2910356717</v>
      </c>
      <c r="T285" s="68"/>
      <c r="U285" s="57">
        <f t="shared" si="6"/>
        <v>1760720.3474063873</v>
      </c>
      <c r="V285" s="57">
        <f t="shared" si="6"/>
        <v>1763725.140625</v>
      </c>
      <c r="W285" s="68"/>
      <c r="X285" s="57">
        <f t="shared" si="6"/>
        <v>3224206.4428217895</v>
      </c>
      <c r="Y285" s="57">
        <f t="shared" si="6"/>
        <v>3216874.3547883532</v>
      </c>
      <c r="Z285" s="57">
        <f t="shared" si="6"/>
        <v>3413465.9503756212</v>
      </c>
      <c r="AA285" s="188">
        <f t="shared" si="6"/>
        <v>1948105.1813301791</v>
      </c>
    </row>
    <row r="286" spans="1:27" x14ac:dyDescent="0.2">
      <c r="A286" s="78" t="s">
        <v>247</v>
      </c>
      <c r="B286" s="79" t="s">
        <v>248</v>
      </c>
      <c r="D286" s="57">
        <f t="shared" si="2"/>
        <v>1231972</v>
      </c>
      <c r="E286" s="58">
        <f t="shared" si="2"/>
        <v>23491.143148564035</v>
      </c>
      <c r="F286" s="58">
        <f t="shared" si="2"/>
        <v>1255463.143148564</v>
      </c>
      <c r="G286" s="59">
        <f t="shared" si="2"/>
        <v>-3.0192246864284678E-2</v>
      </c>
      <c r="H286" s="68"/>
      <c r="I286" s="59">
        <f t="shared" si="2"/>
        <v>-2.8416395101963032E-2</v>
      </c>
      <c r="M286" s="57">
        <f t="shared" si="5"/>
        <v>1342992.4793559355</v>
      </c>
      <c r="N286" s="59">
        <f t="shared" si="5"/>
        <v>6.9718762103885723E-2</v>
      </c>
      <c r="O286" s="59">
        <f t="shared" si="5"/>
        <v>6.4679444197810465E-2</v>
      </c>
      <c r="P286" s="59">
        <f t="shared" si="5"/>
        <v>-2.514501572272021E-2</v>
      </c>
      <c r="Q286" s="68"/>
      <c r="R286" s="58">
        <f t="shared" si="2"/>
        <v>441.46660156333871</v>
      </c>
      <c r="S286" s="60">
        <f t="shared" si="2"/>
        <v>1343433.9459574986</v>
      </c>
      <c r="T286" s="68"/>
      <c r="U286" s="57">
        <f t="shared" si="6"/>
        <v>793391.921875</v>
      </c>
      <c r="V286" s="57">
        <f t="shared" si="6"/>
        <v>797147.1875</v>
      </c>
      <c r="W286" s="68"/>
      <c r="X286" s="57">
        <f t="shared" si="6"/>
        <v>1294548.4701367137</v>
      </c>
      <c r="Y286" s="57">
        <f t="shared" si="6"/>
        <v>1298298.4356742552</v>
      </c>
      <c r="Z286" s="57">
        <f t="shared" si="6"/>
        <v>1377633.0849368111</v>
      </c>
      <c r="AA286" s="188">
        <f t="shared" si="6"/>
        <v>786231.41105068149</v>
      </c>
    </row>
    <row r="287" spans="1:27" x14ac:dyDescent="0.2">
      <c r="A287" s="78" t="s">
        <v>295</v>
      </c>
      <c r="B287" s="79" t="s">
        <v>296</v>
      </c>
      <c r="D287" s="57">
        <f t="shared" si="2"/>
        <v>2461441</v>
      </c>
      <c r="E287" s="58">
        <f t="shared" si="2"/>
        <v>46356.949348568916</v>
      </c>
      <c r="F287" s="58">
        <f t="shared" si="2"/>
        <v>2507797.9493485689</v>
      </c>
      <c r="G287" s="59">
        <f t="shared" si="2"/>
        <v>1.6222236295169612E-2</v>
      </c>
      <c r="H287" s="68"/>
      <c r="I287" s="59">
        <f t="shared" si="2"/>
        <v>2.7287688211046213E-2</v>
      </c>
      <c r="M287" s="57">
        <f t="shared" si="5"/>
        <v>2664867.6481790384</v>
      </c>
      <c r="N287" s="59">
        <f t="shared" si="5"/>
        <v>6.2632517452720027E-2</v>
      </c>
      <c r="O287" s="59">
        <f t="shared" si="5"/>
        <v>5.4059760256102152E-2</v>
      </c>
      <c r="P287" s="59">
        <f t="shared" si="5"/>
        <v>2.026928069088263E-2</v>
      </c>
      <c r="Q287" s="68"/>
      <c r="R287" s="58">
        <f t="shared" si="2"/>
        <v>-2476.5667143996752</v>
      </c>
      <c r="S287" s="60">
        <f t="shared" si="2"/>
        <v>2662391.0814646385</v>
      </c>
      <c r="T287" s="68"/>
      <c r="U287" s="57">
        <f t="shared" si="6"/>
        <v>1558017.4187850952</v>
      </c>
      <c r="V287" s="57">
        <f t="shared" si="6"/>
        <v>1570688.90625</v>
      </c>
      <c r="W287" s="68"/>
      <c r="X287" s="57">
        <f t="shared" si="6"/>
        <v>2467765.2778896284</v>
      </c>
      <c r="Y287" s="57">
        <f t="shared" si="6"/>
        <v>2461038.0434095869</v>
      </c>
      <c r="Z287" s="57">
        <f t="shared" si="6"/>
        <v>2611925.7911739773</v>
      </c>
      <c r="AA287" s="188">
        <f t="shared" si="6"/>
        <v>1490656.781408946</v>
      </c>
    </row>
    <row r="288" spans="1:27" x14ac:dyDescent="0.2">
      <c r="A288" s="78" t="s">
        <v>77</v>
      </c>
      <c r="B288" s="79" t="s">
        <v>78</v>
      </c>
      <c r="D288" s="57">
        <f t="shared" si="2"/>
        <v>2348717</v>
      </c>
      <c r="E288" s="58">
        <f t="shared" si="2"/>
        <v>44373.349491858855</v>
      </c>
      <c r="F288" s="58">
        <f t="shared" si="2"/>
        <v>2393090.3494918589</v>
      </c>
      <c r="G288" s="59">
        <f t="shared" si="2"/>
        <v>-6.8680342378044656E-3</v>
      </c>
      <c r="H288" s="68"/>
      <c r="I288" s="59">
        <f t="shared" si="2"/>
        <v>-3.6512190802546751E-3</v>
      </c>
      <c r="M288" s="57">
        <f t="shared" ref="M288:P309" si="7">INDEX(M$8:M$248,MATCH($A288,$A$8:$A$248,0))</f>
        <v>2529731.5662706923</v>
      </c>
      <c r="N288" s="59">
        <f t="shared" si="7"/>
        <v>5.7098227322611272E-2</v>
      </c>
      <c r="O288" s="59">
        <f t="shared" si="7"/>
        <v>5.4538859533552753E-2</v>
      </c>
      <c r="P288" s="59">
        <f t="shared" si="7"/>
        <v>-9.8878815463879777E-3</v>
      </c>
      <c r="Q288" s="68"/>
      <c r="R288" s="58">
        <f t="shared" si="2"/>
        <v>-3965.750136174041</v>
      </c>
      <c r="S288" s="60">
        <f t="shared" si="2"/>
        <v>2525765.816134518</v>
      </c>
      <c r="T288" s="68"/>
      <c r="U288" s="57">
        <f t="shared" si="6"/>
        <v>1427824.5733337402</v>
      </c>
      <c r="V288" s="57">
        <f t="shared" si="6"/>
        <v>1431289.90625</v>
      </c>
      <c r="W288" s="68"/>
      <c r="X288" s="57">
        <f t="shared" si="6"/>
        <v>2409639.8384027868</v>
      </c>
      <c r="Y288" s="57">
        <f t="shared" si="6"/>
        <v>2407689.3856807868</v>
      </c>
      <c r="Z288" s="57">
        <f t="shared" si="6"/>
        <v>2554995.0547234043</v>
      </c>
      <c r="AA288" s="188">
        <f t="shared" si="6"/>
        <v>1458165.7402593778</v>
      </c>
    </row>
    <row r="289" spans="1:27" x14ac:dyDescent="0.2">
      <c r="A289" s="78" t="s">
        <v>183</v>
      </c>
      <c r="B289" s="79" t="s">
        <v>184</v>
      </c>
      <c r="D289" s="57">
        <f t="shared" si="2"/>
        <v>1748432</v>
      </c>
      <c r="E289" s="58">
        <f t="shared" si="2"/>
        <v>12276.966460240772</v>
      </c>
      <c r="F289" s="58">
        <f t="shared" si="2"/>
        <v>1760708.9664602408</v>
      </c>
      <c r="G289" s="59">
        <f t="shared" si="2"/>
        <v>2.224891895489578E-2</v>
      </c>
      <c r="H289" s="68"/>
      <c r="I289" s="59">
        <f t="shared" si="2"/>
        <v>2.4535561261733507E-2</v>
      </c>
      <c r="M289" s="57">
        <f t="shared" si="7"/>
        <v>1863165.3572225964</v>
      </c>
      <c r="N289" s="59">
        <f t="shared" si="7"/>
        <v>5.8190418015724443E-2</v>
      </c>
      <c r="O289" s="59">
        <f t="shared" si="7"/>
        <v>5.4055289999999978E-2</v>
      </c>
      <c r="P289" s="59">
        <f t="shared" si="7"/>
        <v>1.7972318379289254E-2</v>
      </c>
      <c r="Q289" s="68"/>
      <c r="R289" s="58">
        <f t="shared" si="2"/>
        <v>-1283.8437997814417</v>
      </c>
      <c r="S289" s="60">
        <f t="shared" si="2"/>
        <v>1861881.5134228149</v>
      </c>
      <c r="T289" s="68"/>
      <c r="U289" s="57">
        <f t="shared" si="6"/>
        <v>1049689.4992675781</v>
      </c>
      <c r="V289" s="57">
        <f t="shared" si="6"/>
        <v>1053807.5</v>
      </c>
      <c r="W289" s="68"/>
      <c r="X289" s="57">
        <f t="shared" si="6"/>
        <v>1722387.7020680201</v>
      </c>
      <c r="Y289" s="57">
        <f t="shared" si="6"/>
        <v>1725285.4952211166</v>
      </c>
      <c r="Z289" s="57">
        <f t="shared" si="6"/>
        <v>1830271.1415463011</v>
      </c>
      <c r="AA289" s="188">
        <f t="shared" si="6"/>
        <v>1044557.2757780381</v>
      </c>
    </row>
    <row r="290" spans="1:27" x14ac:dyDescent="0.2">
      <c r="A290" s="78" t="s">
        <v>403</v>
      </c>
      <c r="B290" s="79" t="s">
        <v>404</v>
      </c>
      <c r="D290" s="57">
        <f t="shared" si="2"/>
        <v>3061680</v>
      </c>
      <c r="E290" s="58">
        <f t="shared" si="2"/>
        <v>41368.575039680116</v>
      </c>
      <c r="F290" s="58">
        <f t="shared" si="2"/>
        <v>3103048.5750396801</v>
      </c>
      <c r="G290" s="59">
        <f t="shared" si="2"/>
        <v>-1.0938683940747929E-2</v>
      </c>
      <c r="H290" s="68"/>
      <c r="I290" s="59">
        <f t="shared" si="2"/>
        <v>-3.5074070614489194E-3</v>
      </c>
      <c r="M290" s="57">
        <f t="shared" si="7"/>
        <v>3299750.6024241159</v>
      </c>
      <c r="N290" s="59">
        <f t="shared" si="7"/>
        <v>6.3389928525988459E-2</v>
      </c>
      <c r="O290" s="59">
        <f t="shared" si="7"/>
        <v>5.4690711915914347E-2</v>
      </c>
      <c r="P290" s="59">
        <f t="shared" si="7"/>
        <v>-9.9222107863329301E-3</v>
      </c>
      <c r="Q290" s="68"/>
      <c r="R290" s="58">
        <f t="shared" ref="R290:AA305" si="8">INDEX(R$8:R$248,MATCH($A290,$A$8:$A$248,0))</f>
        <v>-2228.1140593555251</v>
      </c>
      <c r="S290" s="60">
        <f t="shared" si="8"/>
        <v>3297522.4883647603</v>
      </c>
      <c r="T290" s="68"/>
      <c r="U290" s="57">
        <f t="shared" si="8"/>
        <v>1886016.9198608398</v>
      </c>
      <c r="V290" s="57">
        <f t="shared" si="8"/>
        <v>1901573.015625</v>
      </c>
      <c r="W290" s="68"/>
      <c r="X290" s="57">
        <f t="shared" si="8"/>
        <v>3137367.2437248416</v>
      </c>
      <c r="Y290" s="57">
        <f t="shared" si="8"/>
        <v>3139654.9430751512</v>
      </c>
      <c r="Z290" s="57">
        <f t="shared" si="8"/>
        <v>3332819.540416942</v>
      </c>
      <c r="AA290" s="188">
        <f t="shared" si="8"/>
        <v>1902079.326266679</v>
      </c>
    </row>
    <row r="291" spans="1:27" x14ac:dyDescent="0.2">
      <c r="A291" s="78" t="s">
        <v>215</v>
      </c>
      <c r="B291" s="79" t="s">
        <v>216</v>
      </c>
      <c r="D291" s="57">
        <f t="shared" ref="D291:S309" si="9">INDEX(D$8:D$248,MATCH($A291,$A$8:$A$248,0))</f>
        <v>1644288</v>
      </c>
      <c r="E291" s="58">
        <f t="shared" si="9"/>
        <v>28122.58647847781</v>
      </c>
      <c r="F291" s="58">
        <f t="shared" si="9"/>
        <v>1672410.5864784778</v>
      </c>
      <c r="G291" s="59">
        <f t="shared" si="9"/>
        <v>-1.7400052089407869E-2</v>
      </c>
      <c r="H291" s="68"/>
      <c r="I291" s="59">
        <f t="shared" si="9"/>
        <v>-1.2698975841895166E-2</v>
      </c>
      <c r="M291" s="57">
        <f t="shared" si="7"/>
        <v>1776064.7552607451</v>
      </c>
      <c r="N291" s="59">
        <f t="shared" si="7"/>
        <v>6.1978900169800566E-2</v>
      </c>
      <c r="O291" s="59">
        <f t="shared" si="7"/>
        <v>5.4039667918492906E-2</v>
      </c>
      <c r="P291" s="59">
        <f t="shared" si="7"/>
        <v>-1.9624466947189556E-2</v>
      </c>
      <c r="Q291" s="68"/>
      <c r="R291" s="58">
        <f t="shared" si="9"/>
        <v>-912.12854847270501</v>
      </c>
      <c r="S291" s="60">
        <f t="shared" si="9"/>
        <v>1775152.6267122719</v>
      </c>
      <c r="T291" s="68"/>
      <c r="U291" s="57">
        <f t="shared" si="8"/>
        <v>1130654.5023803711</v>
      </c>
      <c r="V291" s="57">
        <f t="shared" si="8"/>
        <v>1139170.8125</v>
      </c>
      <c r="W291" s="68"/>
      <c r="X291" s="57">
        <f t="shared" si="8"/>
        <v>1702025.9262527991</v>
      </c>
      <c r="Y291" s="57">
        <f t="shared" si="8"/>
        <v>1706680.6048026839</v>
      </c>
      <c r="Z291" s="57">
        <f t="shared" si="8"/>
        <v>1811616.7686582534</v>
      </c>
      <c r="AA291" s="188">
        <f t="shared" si="8"/>
        <v>1033911.0056801417</v>
      </c>
    </row>
    <row r="292" spans="1:27" x14ac:dyDescent="0.2">
      <c r="A292" s="78" t="s">
        <v>193</v>
      </c>
      <c r="B292" s="79" t="s">
        <v>194</v>
      </c>
      <c r="D292" s="57">
        <f t="shared" si="9"/>
        <v>1304070</v>
      </c>
      <c r="E292" s="58">
        <f t="shared" si="9"/>
        <v>-700.60304327844642</v>
      </c>
      <c r="F292" s="58">
        <f t="shared" si="9"/>
        <v>1303369.3969567216</v>
      </c>
      <c r="G292" s="59">
        <f t="shared" si="9"/>
        <v>-2.3218321603408865E-2</v>
      </c>
      <c r="H292" s="68"/>
      <c r="I292" s="59">
        <f t="shared" si="9"/>
        <v>-2.0100020635239191E-2</v>
      </c>
      <c r="M292" s="57">
        <f t="shared" si="7"/>
        <v>1382705.0711392844</v>
      </c>
      <c r="N292" s="59">
        <f t="shared" si="7"/>
        <v>6.086967698321466E-2</v>
      </c>
      <c r="O292" s="59">
        <f t="shared" si="7"/>
        <v>5.4997259445001223E-2</v>
      </c>
      <c r="P292" s="59">
        <f t="shared" si="7"/>
        <v>-2.5687344389421662E-2</v>
      </c>
      <c r="Q292" s="68"/>
      <c r="R292" s="58">
        <f t="shared" si="9"/>
        <v>-2066.4324688556994</v>
      </c>
      <c r="S292" s="60">
        <f t="shared" si="9"/>
        <v>1380638.6386704289</v>
      </c>
      <c r="T292" s="68"/>
      <c r="U292" s="57">
        <f t="shared" si="8"/>
        <v>788776.00885009766</v>
      </c>
      <c r="V292" s="57">
        <f t="shared" si="8"/>
        <v>793166.5625</v>
      </c>
      <c r="W292" s="68"/>
      <c r="X292" s="57">
        <f t="shared" si="8"/>
        <v>1334350.7825579115</v>
      </c>
      <c r="Y292" s="57">
        <f t="shared" si="8"/>
        <v>1337508.268901723</v>
      </c>
      <c r="Z292" s="57">
        <f t="shared" si="8"/>
        <v>1419159.5102218767</v>
      </c>
      <c r="AA292" s="188">
        <f t="shared" si="8"/>
        <v>809931.0305682146</v>
      </c>
    </row>
    <row r="293" spans="1:27" x14ac:dyDescent="0.2">
      <c r="A293" s="78" t="s">
        <v>307</v>
      </c>
      <c r="B293" s="79" t="s">
        <v>308</v>
      </c>
      <c r="D293" s="57">
        <f t="shared" si="9"/>
        <v>1926970</v>
      </c>
      <c r="E293" s="58">
        <f t="shared" si="9"/>
        <v>38719.562396579422</v>
      </c>
      <c r="F293" s="58">
        <f t="shared" si="9"/>
        <v>1965689.5623965794</v>
      </c>
      <c r="G293" s="59">
        <f t="shared" si="9"/>
        <v>-1.0170827643262159E-3</v>
      </c>
      <c r="H293" s="68"/>
      <c r="I293" s="59">
        <f t="shared" si="9"/>
        <v>7.9235833578434889E-3</v>
      </c>
      <c r="M293" s="57">
        <f t="shared" si="7"/>
        <v>2086942.5595027197</v>
      </c>
      <c r="N293" s="59">
        <f t="shared" si="7"/>
        <v>6.1684713306564998E-2</v>
      </c>
      <c r="O293" s="59">
        <f t="shared" si="7"/>
        <v>5.4062032600797227E-2</v>
      </c>
      <c r="P293" s="59">
        <f t="shared" si="7"/>
        <v>1.1296498102011387E-3</v>
      </c>
      <c r="Q293" s="68"/>
      <c r="R293" s="58">
        <f t="shared" si="9"/>
        <v>-3346.6321333668666</v>
      </c>
      <c r="S293" s="60">
        <f t="shared" si="9"/>
        <v>2083595.9273693527</v>
      </c>
      <c r="T293" s="68"/>
      <c r="U293" s="57">
        <f t="shared" si="8"/>
        <v>1220616.7485961914</v>
      </c>
      <c r="V293" s="57">
        <f t="shared" si="8"/>
        <v>1229443.90625</v>
      </c>
      <c r="W293" s="68"/>
      <c r="X293" s="57">
        <f t="shared" si="8"/>
        <v>1967690.8668627876</v>
      </c>
      <c r="Y293" s="57">
        <f t="shared" si="8"/>
        <v>1964340.2636482504</v>
      </c>
      <c r="Z293" s="57">
        <f t="shared" si="8"/>
        <v>2084587.7053969703</v>
      </c>
      <c r="AA293" s="188">
        <f t="shared" si="8"/>
        <v>1189698.7311017853</v>
      </c>
    </row>
    <row r="294" spans="1:27" x14ac:dyDescent="0.2">
      <c r="A294" s="78" t="s">
        <v>271</v>
      </c>
      <c r="B294" s="79" t="s">
        <v>272</v>
      </c>
      <c r="D294" s="57">
        <f t="shared" si="9"/>
        <v>1731129</v>
      </c>
      <c r="E294" s="58">
        <f t="shared" si="9"/>
        <v>12810.206145562232</v>
      </c>
      <c r="F294" s="58">
        <f t="shared" si="9"/>
        <v>1743939.2061455622</v>
      </c>
      <c r="G294" s="59">
        <f t="shared" si="9"/>
        <v>-2.0227850074963971E-2</v>
      </c>
      <c r="H294" s="68"/>
      <c r="I294" s="59">
        <f t="shared" si="9"/>
        <v>-1.7623555443181282E-2</v>
      </c>
      <c r="M294" s="57">
        <f t="shared" si="7"/>
        <v>1849341.9296350982</v>
      </c>
      <c r="N294" s="59">
        <f t="shared" si="7"/>
        <v>6.0439448300778853E-2</v>
      </c>
      <c r="O294" s="59">
        <f t="shared" si="7"/>
        <v>5.4733989720798348E-2</v>
      </c>
      <c r="P294" s="59">
        <f t="shared" si="7"/>
        <v>-2.3423131102725536E-2</v>
      </c>
      <c r="Q294" s="68"/>
      <c r="R294" s="58">
        <f t="shared" si="9"/>
        <v>-3787.6270368922187</v>
      </c>
      <c r="S294" s="60">
        <f t="shared" si="9"/>
        <v>1845554.3025982059</v>
      </c>
      <c r="T294" s="68"/>
      <c r="U294" s="57">
        <f t="shared" si="8"/>
        <v>1053513.6738243103</v>
      </c>
      <c r="V294" s="57">
        <f t="shared" si="8"/>
        <v>1059212.53125</v>
      </c>
      <c r="W294" s="68"/>
      <c r="X294" s="57">
        <f t="shared" si="8"/>
        <v>1779943.6392216231</v>
      </c>
      <c r="Y294" s="57">
        <f t="shared" si="8"/>
        <v>1784827.8512986028</v>
      </c>
      <c r="Z294" s="57">
        <f t="shared" si="8"/>
        <v>1893698.2725418508</v>
      </c>
      <c r="AA294" s="188">
        <f t="shared" si="8"/>
        <v>1080755.8857321644</v>
      </c>
    </row>
    <row r="295" spans="1:27" x14ac:dyDescent="0.2">
      <c r="A295" s="78" t="s">
        <v>339</v>
      </c>
      <c r="B295" s="79" t="s">
        <v>340</v>
      </c>
      <c r="D295" s="57">
        <f t="shared" si="9"/>
        <v>2727584</v>
      </c>
      <c r="E295" s="58">
        <f t="shared" si="9"/>
        <v>25166.676675193477</v>
      </c>
      <c r="F295" s="58">
        <f t="shared" si="9"/>
        <v>2752750.6766751935</v>
      </c>
      <c r="G295" s="59">
        <f t="shared" si="9"/>
        <v>2.1226750589805832E-2</v>
      </c>
      <c r="H295" s="68"/>
      <c r="I295" s="59">
        <f t="shared" si="9"/>
        <v>3.3762792291768928E-2</v>
      </c>
      <c r="M295" s="57">
        <f t="shared" si="7"/>
        <v>2929179.6120656366</v>
      </c>
      <c r="N295" s="59">
        <f t="shared" si="7"/>
        <v>6.409186886606677E-2</v>
      </c>
      <c r="O295" s="59">
        <f t="shared" si="7"/>
        <v>5.1910541167950353E-2</v>
      </c>
      <c r="P295" s="59">
        <f t="shared" si="7"/>
        <v>2.3725367669803266E-2</v>
      </c>
      <c r="Q295" s="68"/>
      <c r="R295" s="58">
        <f t="shared" si="9"/>
        <v>-4255.3368269896382</v>
      </c>
      <c r="S295" s="60">
        <f t="shared" si="9"/>
        <v>2924924.2752386471</v>
      </c>
      <c r="T295" s="68"/>
      <c r="U295" s="57">
        <f t="shared" si="8"/>
        <v>1618623.7424750328</v>
      </c>
      <c r="V295" s="57">
        <f t="shared" si="8"/>
        <v>1637367.71875</v>
      </c>
      <c r="W295" s="68"/>
      <c r="X295" s="57">
        <f t="shared" si="8"/>
        <v>2695533.2643659716</v>
      </c>
      <c r="Y295" s="57">
        <f t="shared" si="8"/>
        <v>2693681.8418681351</v>
      </c>
      <c r="Z295" s="57">
        <f t="shared" si="8"/>
        <v>2861294.3515632665</v>
      </c>
      <c r="AA295" s="188">
        <f t="shared" si="8"/>
        <v>1632974.3529381901</v>
      </c>
    </row>
    <row r="296" spans="1:27" x14ac:dyDescent="0.2">
      <c r="A296" s="78" t="s">
        <v>327</v>
      </c>
      <c r="B296" s="79" t="s">
        <v>328</v>
      </c>
      <c r="D296" s="57">
        <f t="shared" si="9"/>
        <v>3836440</v>
      </c>
      <c r="E296" s="58">
        <f t="shared" si="9"/>
        <v>18625.795262595639</v>
      </c>
      <c r="F296" s="58">
        <f t="shared" si="9"/>
        <v>3855065.7952625956</v>
      </c>
      <c r="G296" s="59">
        <f t="shared" si="9"/>
        <v>3.7019219658833702E-3</v>
      </c>
      <c r="H296" s="68"/>
      <c r="I296" s="59">
        <f t="shared" si="9"/>
        <v>1.313771934216601E-2</v>
      </c>
      <c r="M296" s="57">
        <f t="shared" si="7"/>
        <v>4079337.3533996018</v>
      </c>
      <c r="N296" s="59">
        <f t="shared" si="7"/>
        <v>5.8175805562802108E-2</v>
      </c>
      <c r="O296" s="59">
        <f t="shared" si="7"/>
        <v>5.3243946619646376E-2</v>
      </c>
      <c r="P296" s="59">
        <f t="shared" si="7"/>
        <v>4.9654163560941544E-3</v>
      </c>
      <c r="Q296" s="68"/>
      <c r="R296" s="58">
        <f t="shared" si="9"/>
        <v>-6177.560743105827</v>
      </c>
      <c r="S296" s="60">
        <f t="shared" si="9"/>
        <v>4073159.7926564966</v>
      </c>
      <c r="T296" s="68"/>
      <c r="U296" s="57">
        <f t="shared" si="8"/>
        <v>2436024.9920806885</v>
      </c>
      <c r="V296" s="57">
        <f t="shared" si="8"/>
        <v>2447431.78125</v>
      </c>
      <c r="W296" s="68"/>
      <c r="X296" s="57">
        <f t="shared" si="8"/>
        <v>3840847.2783552492</v>
      </c>
      <c r="Y296" s="57">
        <f t="shared" si="8"/>
        <v>3822893.2044982123</v>
      </c>
      <c r="Z296" s="57">
        <f t="shared" si="8"/>
        <v>4059181.8255705535</v>
      </c>
      <c r="AA296" s="188">
        <f t="shared" si="8"/>
        <v>2316622.8289123899</v>
      </c>
    </row>
    <row r="297" spans="1:27" x14ac:dyDescent="0.2">
      <c r="A297" s="78" t="s">
        <v>253</v>
      </c>
      <c r="B297" s="79" t="s">
        <v>254</v>
      </c>
      <c r="D297" s="57">
        <f t="shared" si="9"/>
        <v>1169422</v>
      </c>
      <c r="E297" s="58">
        <f t="shared" si="9"/>
        <v>15865.780831564683</v>
      </c>
      <c r="F297" s="58">
        <f t="shared" si="9"/>
        <v>1185287.7808315647</v>
      </c>
      <c r="G297" s="59">
        <f t="shared" si="9"/>
        <v>-1.0964571030787518E-2</v>
      </c>
      <c r="H297" s="68"/>
      <c r="I297" s="59">
        <f t="shared" si="9"/>
        <v>-7.3293326675131221E-3</v>
      </c>
      <c r="M297" s="57">
        <f t="shared" si="7"/>
        <v>1259722.4136444251</v>
      </c>
      <c r="N297" s="59">
        <f t="shared" si="7"/>
        <v>6.2798785254192913E-2</v>
      </c>
      <c r="O297" s="59">
        <f t="shared" si="7"/>
        <v>5.4095570473145616E-2</v>
      </c>
      <c r="P297" s="59">
        <f t="shared" si="7"/>
        <v>-1.4064213001823478E-2</v>
      </c>
      <c r="Q297" s="68"/>
      <c r="R297" s="58">
        <f t="shared" si="9"/>
        <v>-2203.9780016235613</v>
      </c>
      <c r="S297" s="60">
        <f t="shared" si="9"/>
        <v>1257518.4356428017</v>
      </c>
      <c r="T297" s="68"/>
      <c r="U297" s="57">
        <f t="shared" si="8"/>
        <v>764633.00341796875</v>
      </c>
      <c r="V297" s="57">
        <f t="shared" si="8"/>
        <v>770946.25</v>
      </c>
      <c r="W297" s="68"/>
      <c r="X297" s="57">
        <f t="shared" si="8"/>
        <v>1198428.030092804</v>
      </c>
      <c r="Y297" s="57">
        <f t="shared" si="8"/>
        <v>1203897.9620566431</v>
      </c>
      <c r="Z297" s="57">
        <f t="shared" si="8"/>
        <v>1277692.1481670032</v>
      </c>
      <c r="AA297" s="188">
        <f t="shared" si="8"/>
        <v>729193.94251321745</v>
      </c>
    </row>
    <row r="298" spans="1:27" x14ac:dyDescent="0.2">
      <c r="A298" s="78" t="s">
        <v>207</v>
      </c>
      <c r="B298" s="79" t="s">
        <v>208</v>
      </c>
      <c r="D298" s="57">
        <f t="shared" si="9"/>
        <v>1748951</v>
      </c>
      <c r="E298" s="58">
        <f t="shared" si="9"/>
        <v>31179.673309426988</v>
      </c>
      <c r="F298" s="58">
        <f t="shared" si="9"/>
        <v>1780130.673309427</v>
      </c>
      <c r="G298" s="59">
        <f t="shared" si="9"/>
        <v>-8.2811816553829409E-3</v>
      </c>
      <c r="H298" s="68"/>
      <c r="I298" s="59">
        <f t="shared" si="9"/>
        <v>-3.6469944679581312E-3</v>
      </c>
      <c r="M298" s="57">
        <f t="shared" si="7"/>
        <v>1889163.9369511518</v>
      </c>
      <c r="N298" s="59">
        <f t="shared" si="7"/>
        <v>6.1250146001373018E-2</v>
      </c>
      <c r="O298" s="59">
        <f t="shared" si="7"/>
        <v>5.4674048414400156E-2</v>
      </c>
      <c r="P298" s="59">
        <f t="shared" si="7"/>
        <v>-9.9708107125995316E-3</v>
      </c>
      <c r="Q298" s="68"/>
      <c r="R298" s="58">
        <f t="shared" si="9"/>
        <v>1637.1609931414912</v>
      </c>
      <c r="S298" s="60">
        <f t="shared" si="9"/>
        <v>1890801.0979442932</v>
      </c>
      <c r="T298" s="68"/>
      <c r="U298" s="57">
        <f t="shared" si="8"/>
        <v>1082036.091632843</v>
      </c>
      <c r="V298" s="57">
        <f t="shared" si="8"/>
        <v>1088782.796875</v>
      </c>
      <c r="W298" s="68"/>
      <c r="X298" s="57">
        <f t="shared" si="8"/>
        <v>1794995.3559223891</v>
      </c>
      <c r="Y298" s="57">
        <f t="shared" si="8"/>
        <v>1797786.6518634576</v>
      </c>
      <c r="Z298" s="57">
        <f t="shared" si="8"/>
        <v>1908190.1396371224</v>
      </c>
      <c r="AA298" s="188">
        <f t="shared" si="8"/>
        <v>1089026.564797336</v>
      </c>
    </row>
    <row r="299" spans="1:27" x14ac:dyDescent="0.2">
      <c r="A299" s="78" t="s">
        <v>369</v>
      </c>
      <c r="B299" s="79" t="s">
        <v>370</v>
      </c>
      <c r="D299" s="57">
        <f t="shared" si="9"/>
        <v>3396543</v>
      </c>
      <c r="E299" s="58">
        <f t="shared" si="9"/>
        <v>-7863.9685727646574</v>
      </c>
      <c r="F299" s="58">
        <f t="shared" si="9"/>
        <v>3388679.0314272353</v>
      </c>
      <c r="G299" s="59">
        <f t="shared" si="9"/>
        <v>1.3009076871143943E-2</v>
      </c>
      <c r="H299" s="68"/>
      <c r="I299" s="59">
        <f t="shared" si="9"/>
        <v>2.6691678900158111E-2</v>
      </c>
      <c r="M299" s="57">
        <f t="shared" si="7"/>
        <v>3611849.6989061739</v>
      </c>
      <c r="N299" s="59">
        <f t="shared" si="7"/>
        <v>6.5857717833176954E-2</v>
      </c>
      <c r="O299" s="59">
        <f t="shared" si="7"/>
        <v>5.4537098632693626E-2</v>
      </c>
      <c r="P299" s="59">
        <f t="shared" si="7"/>
        <v>1.9380573995531725E-2</v>
      </c>
      <c r="Q299" s="68"/>
      <c r="R299" s="58">
        <f t="shared" si="9"/>
        <v>-5181.7958550841695</v>
      </c>
      <c r="S299" s="60">
        <f t="shared" si="9"/>
        <v>3606667.9030510895</v>
      </c>
      <c r="T299" s="68"/>
      <c r="U299" s="57">
        <f t="shared" si="8"/>
        <v>1962066.7530479431</v>
      </c>
      <c r="V299" s="57">
        <f t="shared" si="8"/>
        <v>1983129.84375</v>
      </c>
      <c r="W299" s="68"/>
      <c r="X299" s="57">
        <f t="shared" si="8"/>
        <v>3345161.5674498836</v>
      </c>
      <c r="Y299" s="57">
        <f t="shared" si="8"/>
        <v>3336013.2320569404</v>
      </c>
      <c r="Z299" s="57">
        <f t="shared" si="8"/>
        <v>3543180.820828557</v>
      </c>
      <c r="AA299" s="188">
        <f t="shared" si="8"/>
        <v>2022134.9841460325</v>
      </c>
    </row>
    <row r="300" spans="1:27" x14ac:dyDescent="0.2">
      <c r="A300" s="78" t="s">
        <v>179</v>
      </c>
      <c r="B300" s="79" t="s">
        <v>180</v>
      </c>
      <c r="D300" s="57">
        <f t="shared" si="9"/>
        <v>800827</v>
      </c>
      <c r="E300" s="58">
        <f t="shared" si="9"/>
        <v>-125.69235490064602</v>
      </c>
      <c r="F300" s="58">
        <f t="shared" si="9"/>
        <v>800701.30764509935</v>
      </c>
      <c r="G300" s="59">
        <f t="shared" si="9"/>
        <v>-2.3262825239429574E-2</v>
      </c>
      <c r="H300" s="68"/>
      <c r="I300" s="59">
        <f t="shared" si="9"/>
        <v>-2.3142460800449793E-2</v>
      </c>
      <c r="M300" s="57">
        <f t="shared" si="7"/>
        <v>849069.72022518923</v>
      </c>
      <c r="N300" s="59">
        <f t="shared" si="7"/>
        <v>6.0407560370225655E-2</v>
      </c>
      <c r="O300" s="59">
        <f t="shared" si="7"/>
        <v>5.5401499658747966E-2</v>
      </c>
      <c r="P300" s="59">
        <f t="shared" si="7"/>
        <v>-2.8289040497180951E-2</v>
      </c>
      <c r="Q300" s="68"/>
      <c r="R300" s="58">
        <f t="shared" si="9"/>
        <v>-937.36016629413632</v>
      </c>
      <c r="S300" s="60">
        <f t="shared" si="9"/>
        <v>848132.36005889508</v>
      </c>
      <c r="T300" s="68"/>
      <c r="U300" s="57">
        <f t="shared" si="8"/>
        <v>496594.99719238281</v>
      </c>
      <c r="V300" s="57">
        <f t="shared" si="8"/>
        <v>498950.484375</v>
      </c>
      <c r="W300" s="68"/>
      <c r="X300" s="57">
        <f t="shared" si="8"/>
        <v>819771.50899511622</v>
      </c>
      <c r="Y300" s="57">
        <f t="shared" si="8"/>
        <v>823558.42355663166</v>
      </c>
      <c r="Z300" s="57">
        <f t="shared" si="8"/>
        <v>873788.35436786688</v>
      </c>
      <c r="AA300" s="188">
        <f t="shared" si="8"/>
        <v>498681.29498778126</v>
      </c>
    </row>
    <row r="301" spans="1:27" x14ac:dyDescent="0.2">
      <c r="A301" s="78" t="s">
        <v>477</v>
      </c>
      <c r="B301" s="79" t="s">
        <v>478</v>
      </c>
      <c r="D301" s="57">
        <f t="shared" si="9"/>
        <v>937872</v>
      </c>
      <c r="E301" s="58">
        <f t="shared" si="9"/>
        <v>1399.6105350983562</v>
      </c>
      <c r="F301" s="58">
        <f t="shared" si="9"/>
        <v>939271.61053509836</v>
      </c>
      <c r="G301" s="59">
        <f t="shared" si="9"/>
        <v>-3.2557103187768277E-2</v>
      </c>
      <c r="H301" s="68"/>
      <c r="I301" s="59">
        <f t="shared" si="9"/>
        <v>-3.1841633487359799E-2</v>
      </c>
      <c r="M301" s="57">
        <f t="shared" si="7"/>
        <v>997997.25948249665</v>
      </c>
      <c r="N301" s="59">
        <f t="shared" si="7"/>
        <v>6.25225422430713E-2</v>
      </c>
      <c r="O301" s="59">
        <f t="shared" si="7"/>
        <v>5.605306894838491E-2</v>
      </c>
      <c r="P301" s="59">
        <f t="shared" si="7"/>
        <v>-3.6286468241352621E-2</v>
      </c>
      <c r="Q301" s="68"/>
      <c r="R301" s="58">
        <f t="shared" si="9"/>
        <v>1928.1967532036488</v>
      </c>
      <c r="S301" s="60">
        <f t="shared" si="9"/>
        <v>999925.45623570029</v>
      </c>
      <c r="T301" s="68"/>
      <c r="U301" s="57">
        <f t="shared" si="8"/>
        <v>575240.8369140625</v>
      </c>
      <c r="V301" s="57">
        <f t="shared" si="8"/>
        <v>578764.8125</v>
      </c>
      <c r="W301" s="68"/>
      <c r="X301" s="57">
        <f t="shared" si="8"/>
        <v>970880.67278186756</v>
      </c>
      <c r="Y301" s="57">
        <f t="shared" si="8"/>
        <v>976106.4957011746</v>
      </c>
      <c r="Z301" s="57">
        <f t="shared" si="8"/>
        <v>1035574.6044794931</v>
      </c>
      <c r="AA301" s="188">
        <f t="shared" si="8"/>
        <v>591014.61153243785</v>
      </c>
    </row>
    <row r="302" spans="1:27" x14ac:dyDescent="0.2">
      <c r="A302" s="78" t="s">
        <v>383</v>
      </c>
      <c r="B302" s="79" t="s">
        <v>384</v>
      </c>
      <c r="D302" s="57">
        <f t="shared" si="9"/>
        <v>2565036</v>
      </c>
      <c r="E302" s="58">
        <f t="shared" si="9"/>
        <v>18544.448038185481</v>
      </c>
      <c r="F302" s="58">
        <f t="shared" si="9"/>
        <v>2583580.4480381855</v>
      </c>
      <c r="G302" s="59">
        <f t="shared" si="9"/>
        <v>1.8093745017171425E-2</v>
      </c>
      <c r="H302" s="68"/>
      <c r="I302" s="59">
        <f t="shared" si="9"/>
        <v>2.9219610730323087E-2</v>
      </c>
      <c r="M302" s="57">
        <f t="shared" si="7"/>
        <v>2743689.1498460486</v>
      </c>
      <c r="N302" s="59">
        <f t="shared" si="7"/>
        <v>6.1971633950643978E-2</v>
      </c>
      <c r="O302" s="59">
        <f t="shared" si="7"/>
        <v>5.3273500551784592E-2</v>
      </c>
      <c r="P302" s="59">
        <f t="shared" si="7"/>
        <v>2.0897548206447292E-2</v>
      </c>
      <c r="Q302" s="68"/>
      <c r="R302" s="58">
        <f t="shared" si="9"/>
        <v>-4299.8295616316891</v>
      </c>
      <c r="S302" s="60">
        <f t="shared" si="9"/>
        <v>2739389.3202844169</v>
      </c>
      <c r="T302" s="68"/>
      <c r="U302" s="57">
        <f t="shared" si="8"/>
        <v>1665225.0973815918</v>
      </c>
      <c r="V302" s="57">
        <f t="shared" si="8"/>
        <v>1678976.84375</v>
      </c>
      <c r="W302" s="68"/>
      <c r="X302" s="57">
        <f t="shared" si="8"/>
        <v>2537664.5919719408</v>
      </c>
      <c r="Y302" s="57">
        <f t="shared" si="8"/>
        <v>2530962.4115594607</v>
      </c>
      <c r="Z302" s="57">
        <f t="shared" si="8"/>
        <v>2687526.4365814854</v>
      </c>
      <c r="AA302" s="188">
        <f t="shared" si="8"/>
        <v>1533802.9592737248</v>
      </c>
    </row>
    <row r="303" spans="1:27" x14ac:dyDescent="0.2">
      <c r="A303" s="78" t="s">
        <v>89</v>
      </c>
      <c r="B303" s="79" t="s">
        <v>90</v>
      </c>
      <c r="D303" s="57">
        <f t="shared" si="9"/>
        <v>2772620</v>
      </c>
      <c r="E303" s="58">
        <f t="shared" si="9"/>
        <v>153.29471592884511</v>
      </c>
      <c r="F303" s="58">
        <f t="shared" si="9"/>
        <v>2772773.2947159288</v>
      </c>
      <c r="G303" s="59">
        <f t="shared" si="9"/>
        <v>2.8765067718933057E-2</v>
      </c>
      <c r="H303" s="68"/>
      <c r="I303" s="59">
        <f t="shared" si="9"/>
        <v>3.3272629091783079E-2</v>
      </c>
      <c r="M303" s="57">
        <f t="shared" si="7"/>
        <v>2934537.6997032827</v>
      </c>
      <c r="N303" s="59">
        <f t="shared" si="7"/>
        <v>5.8340292477436995E-2</v>
      </c>
      <c r="O303" s="59">
        <f t="shared" si="7"/>
        <v>5.3463710207247717E-2</v>
      </c>
      <c r="P303" s="59">
        <f t="shared" si="7"/>
        <v>2.5578930711478876E-2</v>
      </c>
      <c r="Q303" s="68"/>
      <c r="R303" s="58">
        <f t="shared" si="9"/>
        <v>-430.17837360309545</v>
      </c>
      <c r="S303" s="60">
        <f t="shared" si="9"/>
        <v>2934107.5213296795</v>
      </c>
      <c r="T303" s="68"/>
      <c r="U303" s="57">
        <f t="shared" si="8"/>
        <v>1562799.739440918</v>
      </c>
      <c r="V303" s="57">
        <f t="shared" si="8"/>
        <v>1570034.0859375</v>
      </c>
      <c r="W303" s="68"/>
      <c r="X303" s="57">
        <f t="shared" si="8"/>
        <v>2695244.4068342657</v>
      </c>
      <c r="Y303" s="57">
        <f t="shared" si="8"/>
        <v>2695908.7503128857</v>
      </c>
      <c r="Z303" s="57">
        <f t="shared" si="8"/>
        <v>2861347.4905022616</v>
      </c>
      <c r="AA303" s="188">
        <f t="shared" si="8"/>
        <v>1633004.6799559169</v>
      </c>
    </row>
    <row r="304" spans="1:27" x14ac:dyDescent="0.2">
      <c r="A304" s="78" t="s">
        <v>173</v>
      </c>
      <c r="B304" s="79" t="s">
        <v>174</v>
      </c>
      <c r="D304" s="57">
        <f t="shared" si="9"/>
        <v>1904611</v>
      </c>
      <c r="E304" s="58">
        <f t="shared" si="9"/>
        <v>31277.555580882821</v>
      </c>
      <c r="F304" s="58">
        <f t="shared" si="9"/>
        <v>1935888.5555808828</v>
      </c>
      <c r="G304" s="59">
        <f t="shared" si="9"/>
        <v>-6.6037315854279299E-3</v>
      </c>
      <c r="H304" s="68"/>
      <c r="I304" s="59">
        <f t="shared" si="9"/>
        <v>-4.2322042017651773E-3</v>
      </c>
      <c r="M304" s="57">
        <f t="shared" si="7"/>
        <v>2050779.6784935782</v>
      </c>
      <c r="N304" s="59">
        <f t="shared" si="7"/>
        <v>5.9348004605678906E-2</v>
      </c>
      <c r="O304" s="59">
        <f t="shared" si="7"/>
        <v>5.6363942899348096E-2</v>
      </c>
      <c r="P304" s="59">
        <f t="shared" si="7"/>
        <v>-8.8244252097056108E-3</v>
      </c>
      <c r="Q304" s="68"/>
      <c r="R304" s="58">
        <f t="shared" si="9"/>
        <v>-2182.6063124988368</v>
      </c>
      <c r="S304" s="60">
        <f t="shared" si="9"/>
        <v>2048597.0721810793</v>
      </c>
      <c r="T304" s="68"/>
      <c r="U304" s="57">
        <f t="shared" si="8"/>
        <v>1151425.3267364502</v>
      </c>
      <c r="V304" s="57">
        <f t="shared" si="8"/>
        <v>1154677.921875</v>
      </c>
      <c r="W304" s="68"/>
      <c r="X304" s="57">
        <f t="shared" si="8"/>
        <v>1948757.6278804606</v>
      </c>
      <c r="Y304" s="57">
        <f t="shared" si="8"/>
        <v>1949608.2760849302</v>
      </c>
      <c r="Z304" s="57">
        <f t="shared" si="8"/>
        <v>2069037.7473511361</v>
      </c>
      <c r="AA304" s="188">
        <f t="shared" si="8"/>
        <v>1180824.1870814408</v>
      </c>
    </row>
    <row r="305" spans="1:30" x14ac:dyDescent="0.2">
      <c r="A305" s="78" t="s">
        <v>279</v>
      </c>
      <c r="B305" s="79" t="s">
        <v>280</v>
      </c>
      <c r="D305" s="57">
        <f t="shared" si="9"/>
        <v>1628381</v>
      </c>
      <c r="E305" s="58">
        <f t="shared" si="9"/>
        <v>18528.448497048113</v>
      </c>
      <c r="F305" s="58">
        <f t="shared" si="9"/>
        <v>1646909.4484970481</v>
      </c>
      <c r="G305" s="59">
        <f t="shared" si="9"/>
        <v>-1.5442965321961766E-2</v>
      </c>
      <c r="H305" s="68"/>
      <c r="I305" s="59">
        <f t="shared" si="9"/>
        <v>-1.1811576200756346E-2</v>
      </c>
      <c r="M305" s="57">
        <f t="shared" si="7"/>
        <v>1748067.6519463975</v>
      </c>
      <c r="N305" s="59">
        <f t="shared" si="7"/>
        <v>6.1423051244053006E-2</v>
      </c>
      <c r="O305" s="59">
        <f t="shared" si="7"/>
        <v>5.4167295020616457E-2</v>
      </c>
      <c r="P305" s="59">
        <f t="shared" si="7"/>
        <v>-1.8170597790021392E-2</v>
      </c>
      <c r="Q305" s="68"/>
      <c r="R305" s="58">
        <f t="shared" si="9"/>
        <v>-723.23281005497597</v>
      </c>
      <c r="S305" s="60">
        <f t="shared" si="9"/>
        <v>1747344.4191363426</v>
      </c>
      <c r="T305" s="68"/>
      <c r="U305" s="57">
        <f t="shared" si="8"/>
        <v>1010466.4087734222</v>
      </c>
      <c r="V305" s="57">
        <f t="shared" si="8"/>
        <v>1017421.375</v>
      </c>
      <c r="W305" s="68"/>
      <c r="X305" s="57">
        <f t="shared" si="8"/>
        <v>1672741.5380619436</v>
      </c>
      <c r="Y305" s="57">
        <f t="shared" si="8"/>
        <v>1678065.6052828068</v>
      </c>
      <c r="Z305" s="57">
        <f t="shared" si="8"/>
        <v>1780418.9281882471</v>
      </c>
      <c r="AA305" s="188">
        <f t="shared" si="8"/>
        <v>1016106.0310445391</v>
      </c>
    </row>
    <row r="306" spans="1:30" x14ac:dyDescent="0.2">
      <c r="A306" s="78" t="s">
        <v>437</v>
      </c>
      <c r="B306" s="79" t="s">
        <v>438</v>
      </c>
      <c r="D306" s="57">
        <f t="shared" si="9"/>
        <v>1396319</v>
      </c>
      <c r="E306" s="58">
        <f t="shared" si="9"/>
        <v>1384.8298316989094</v>
      </c>
      <c r="F306" s="58">
        <f t="shared" si="9"/>
        <v>1397703.8298316989</v>
      </c>
      <c r="G306" s="59">
        <f t="shared" si="9"/>
        <v>9.5457471342972333E-3</v>
      </c>
      <c r="H306" s="68"/>
      <c r="I306" s="59">
        <f t="shared" si="9"/>
        <v>1.8985886078298986E-2</v>
      </c>
      <c r="M306" s="57">
        <f t="shared" si="7"/>
        <v>1481369.0388471014</v>
      </c>
      <c r="N306" s="59">
        <f t="shared" si="7"/>
        <v>5.9859039683304527E-2</v>
      </c>
      <c r="O306" s="59">
        <f t="shared" si="7"/>
        <v>5.4058127745520546E-2</v>
      </c>
      <c r="P306" s="59">
        <f t="shared" si="7"/>
        <v>1.2244421476413692E-2</v>
      </c>
      <c r="Q306" s="68"/>
      <c r="R306" s="58">
        <f t="shared" si="9"/>
        <v>-1270.0044957957102</v>
      </c>
      <c r="S306" s="60">
        <f t="shared" si="9"/>
        <v>1480099.0343513058</v>
      </c>
      <c r="T306" s="68"/>
      <c r="U306" s="57">
        <f t="shared" ref="U306:AA308" si="10">INDEX(U$8:U$248,MATCH($A306,$A$8:$A$248,0))</f>
        <v>905437.41473388672</v>
      </c>
      <c r="V306" s="57">
        <f t="shared" si="10"/>
        <v>910420.40625</v>
      </c>
      <c r="W306" s="68"/>
      <c r="X306" s="57">
        <f t="shared" si="10"/>
        <v>1384487.8588208901</v>
      </c>
      <c r="Y306" s="57">
        <f t="shared" si="10"/>
        <v>1379210.4321346572</v>
      </c>
      <c r="Z306" s="57">
        <f t="shared" si="10"/>
        <v>1463449.9409603502</v>
      </c>
      <c r="AA306" s="188">
        <f t="shared" si="10"/>
        <v>835208.10051979008</v>
      </c>
    </row>
    <row r="307" spans="1:30" x14ac:dyDescent="0.2">
      <c r="A307" s="78" t="s">
        <v>421</v>
      </c>
      <c r="B307" s="79" t="s">
        <v>422</v>
      </c>
      <c r="D307" s="57">
        <f t="shared" si="9"/>
        <v>3257791</v>
      </c>
      <c r="E307" s="58">
        <f t="shared" si="9"/>
        <v>44361.027187023312</v>
      </c>
      <c r="F307" s="58">
        <f t="shared" si="9"/>
        <v>3302152.0271870233</v>
      </c>
      <c r="G307" s="59">
        <f t="shared" si="9"/>
        <v>1.1496719066355521E-2</v>
      </c>
      <c r="H307" s="68"/>
      <c r="I307" s="59">
        <f t="shared" si="9"/>
        <v>1.9365796086934894E-2</v>
      </c>
      <c r="M307" s="57">
        <f t="shared" si="7"/>
        <v>3506205.6480295495</v>
      </c>
      <c r="N307" s="59">
        <f t="shared" si="7"/>
        <v>6.1794132784477318E-2</v>
      </c>
      <c r="O307" s="59">
        <f t="shared" si="7"/>
        <v>5.3871686420043474E-2</v>
      </c>
      <c r="P307" s="59">
        <f t="shared" si="7"/>
        <v>1.2316028857260131E-2</v>
      </c>
      <c r="Q307" s="68"/>
      <c r="R307" s="58">
        <f t="shared" si="9"/>
        <v>-3491.96756664636</v>
      </c>
      <c r="S307" s="60">
        <f t="shared" si="9"/>
        <v>3502713.6804629033</v>
      </c>
      <c r="T307" s="68"/>
      <c r="U307" s="57">
        <f t="shared" si="10"/>
        <v>1945570.9209403992</v>
      </c>
      <c r="V307" s="57">
        <f t="shared" si="10"/>
        <v>1960196.6875</v>
      </c>
      <c r="W307" s="68"/>
      <c r="X307" s="57">
        <f t="shared" si="10"/>
        <v>3264619.6126419646</v>
      </c>
      <c r="Y307" s="57">
        <f t="shared" si="10"/>
        <v>3263770.3375657299</v>
      </c>
      <c r="Z307" s="57">
        <f t="shared" si="10"/>
        <v>3463548.4849405028</v>
      </c>
      <c r="AA307" s="188">
        <f t="shared" si="10"/>
        <v>1976687.8730864155</v>
      </c>
    </row>
    <row r="308" spans="1:30" x14ac:dyDescent="0.2">
      <c r="A308" s="78" t="s">
        <v>225</v>
      </c>
      <c r="B308" s="79" t="s">
        <v>226</v>
      </c>
      <c r="D308" s="57">
        <f t="shared" si="9"/>
        <v>2476775</v>
      </c>
      <c r="E308" s="58">
        <f t="shared" si="9"/>
        <v>-13373.315280760173</v>
      </c>
      <c r="F308" s="58">
        <f t="shared" si="9"/>
        <v>2463401.6847192398</v>
      </c>
      <c r="G308" s="59">
        <f t="shared" si="9"/>
        <v>-2.719183619408172E-2</v>
      </c>
      <c r="H308" s="68"/>
      <c r="I308" s="59">
        <f t="shared" si="9"/>
        <v>-2.0923921658125177E-2</v>
      </c>
      <c r="M308" s="57">
        <f t="shared" si="7"/>
        <v>2623342.5792996129</v>
      </c>
      <c r="N308" s="59">
        <f t="shared" si="7"/>
        <v>6.492684306116403E-2</v>
      </c>
      <c r="O308" s="59">
        <f t="shared" si="7"/>
        <v>5.869998536593557E-2</v>
      </c>
      <c r="P308" s="59">
        <f t="shared" si="7"/>
        <v>-2.3284996972908978E-2</v>
      </c>
      <c r="Q308" s="68"/>
      <c r="R308" s="58">
        <f t="shared" si="9"/>
        <v>1292.3640814746193</v>
      </c>
      <c r="S308" s="60">
        <f t="shared" si="9"/>
        <v>2624634.9433810879</v>
      </c>
      <c r="T308" s="68"/>
      <c r="U308" s="57">
        <f t="shared" si="10"/>
        <v>1457271.4017028809</v>
      </c>
      <c r="V308" s="57">
        <f t="shared" si="10"/>
        <v>1465842.5</v>
      </c>
      <c r="W308" s="68"/>
      <c r="X308" s="57">
        <f t="shared" si="10"/>
        <v>2532258.4414605149</v>
      </c>
      <c r="Y308" s="57">
        <f t="shared" si="10"/>
        <v>2530845.6627357849</v>
      </c>
      <c r="Z308" s="57">
        <f t="shared" si="10"/>
        <v>2685883.3653309303</v>
      </c>
      <c r="AA308" s="188">
        <f t="shared" si="10"/>
        <v>1532865.2391783625</v>
      </c>
      <c r="AC308" s="84" t="s">
        <v>514</v>
      </c>
      <c r="AD308" s="84" t="s">
        <v>515</v>
      </c>
    </row>
    <row r="309" spans="1:30" x14ac:dyDescent="0.2">
      <c r="A309" s="80" t="s">
        <v>63</v>
      </c>
      <c r="B309" s="81" t="s">
        <v>64</v>
      </c>
      <c r="D309" s="69">
        <f t="shared" si="9"/>
        <v>4420378</v>
      </c>
      <c r="E309" s="70">
        <f t="shared" si="9"/>
        <v>32075.101823770441</v>
      </c>
      <c r="F309" s="70">
        <f t="shared" si="9"/>
        <v>4452453.1018237704</v>
      </c>
      <c r="G309" s="71">
        <f t="shared" ref="G309:AA309" si="11">INDEX(G$8:G$248,MATCH($A309,$A$8:$A$248,0))</f>
        <v>-2.7908375620422365E-4</v>
      </c>
      <c r="H309" s="68"/>
      <c r="I309" s="71">
        <f t="shared" si="11"/>
        <v>5.006514151103314E-3</v>
      </c>
      <c r="M309" s="69">
        <f t="shared" si="7"/>
        <v>4727959.5703773648</v>
      </c>
      <c r="N309" s="71">
        <f t="shared" si="7"/>
        <v>6.1877455472971521E-2</v>
      </c>
      <c r="O309" s="71">
        <f t="shared" si="7"/>
        <v>5.7499709149329004E-2</v>
      </c>
      <c r="P309" s="71">
        <f t="shared" si="7"/>
        <v>1.6745666178668017E-3</v>
      </c>
      <c r="Q309" s="68"/>
      <c r="R309" s="70">
        <f t="shared" si="11"/>
        <v>-4083.2187979198138</v>
      </c>
      <c r="S309" s="73">
        <f t="shared" si="11"/>
        <v>4723876.3515794445</v>
      </c>
      <c r="T309" s="68"/>
      <c r="U309" s="69">
        <f t="shared" si="11"/>
        <v>2712587.6785061359</v>
      </c>
      <c r="V309" s="69">
        <f t="shared" si="11"/>
        <v>2723817.015625</v>
      </c>
      <c r="W309" s="68"/>
      <c r="X309" s="69">
        <f t="shared" si="11"/>
        <v>4453696.0560480841</v>
      </c>
      <c r="Y309" s="69">
        <f t="shared" si="11"/>
        <v>4448612.9405092709</v>
      </c>
      <c r="Z309" s="69">
        <f t="shared" si="11"/>
        <v>4720055.5229641311</v>
      </c>
      <c r="AA309" s="189">
        <f t="shared" si="11"/>
        <v>2693791.2239730135</v>
      </c>
      <c r="AC309" s="84" t="s">
        <v>516</v>
      </c>
      <c r="AD309" s="84" t="s">
        <v>516</v>
      </c>
    </row>
    <row r="310" spans="1:30" x14ac:dyDescent="0.2">
      <c r="A310" s="31" t="s">
        <v>501</v>
      </c>
      <c r="B310" s="31" t="s">
        <v>502</v>
      </c>
      <c r="C310" s="118"/>
      <c r="D310" s="32">
        <f>SUM(D268:D309)</f>
        <v>97246517</v>
      </c>
      <c r="E310" s="33">
        <f t="shared" ref="E310:Z310" si="12">SUM(E268:E309)</f>
        <v>898281.79212159046</v>
      </c>
      <c r="F310" s="32">
        <f t="shared" si="12"/>
        <v>98144798.792121589</v>
      </c>
      <c r="G310" s="34">
        <f>F310/X310-1</f>
        <v>0</v>
      </c>
      <c r="H310" s="24"/>
      <c r="I310" s="34">
        <f>AC310/AD310-1</f>
        <v>6.2205981029712643E-3</v>
      </c>
      <c r="M310" s="32">
        <f>SUM(M268:M309)</f>
        <v>104163643.34020869</v>
      </c>
      <c r="N310" s="34">
        <f>M310/F310-1</f>
        <v>6.1326169314743773E-2</v>
      </c>
      <c r="O310" s="34">
        <f>(1+N310)/(V310/U310)-1</f>
        <v>5.4764900773908387E-2</v>
      </c>
      <c r="P310" s="34">
        <f>SUM(P268:P309)</f>
        <v>-0.18316405877550002</v>
      </c>
      <c r="Q310" s="24"/>
      <c r="R310" s="33">
        <f t="shared" si="12"/>
        <v>-64466.258080880361</v>
      </c>
      <c r="S310" s="32">
        <f t="shared" si="12"/>
        <v>104099177.08212782</v>
      </c>
      <c r="T310" s="35"/>
      <c r="U310" s="32">
        <f t="shared" si="12"/>
        <v>59079904.55623126</v>
      </c>
      <c r="V310" s="32">
        <f t="shared" si="12"/>
        <v>59447416.8984375</v>
      </c>
      <c r="W310" s="35"/>
      <c r="X310" s="32">
        <f t="shared" si="12"/>
        <v>98144798.792121559</v>
      </c>
      <c r="Y310" s="32">
        <f t="shared" si="12"/>
        <v>98144798.792121634</v>
      </c>
      <c r="Z310" s="32">
        <f t="shared" si="12"/>
        <v>104163643.40350686</v>
      </c>
      <c r="AA310" s="185">
        <f t="shared" ref="AA310" si="13">SUM(AA268:AA309)</f>
        <v>59447416.898437515</v>
      </c>
      <c r="AC310" s="85">
        <f>F310/U310*1000</f>
        <v>1661.2213497858484</v>
      </c>
      <c r="AD310" s="85">
        <f>Y310/V310*1000</f>
        <v>1650.9514443629466</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7" max="21" man="1"/>
    <brk id="126" max="21" man="1"/>
    <brk id="191" max="21" man="1"/>
    <brk id="251" max="21" man="1"/>
  </rowBreaks>
  <ignoredErrors>
    <ignoredError sqref="AA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5EB8"/>
    <pageSetUpPr fitToPage="1"/>
  </sheetPr>
  <dimension ref="A1:AD310"/>
  <sheetViews>
    <sheetView zoomScaleNormal="100" workbookViewId="0">
      <pane xSplit="2" ySplit="6" topLeftCell="C7" activePane="bottomRight" state="frozen"/>
      <selection activeCell="A3" sqref="A3"/>
      <selection pane="topRight" activeCell="A3" sqref="A3"/>
      <selection pane="bottomLeft" activeCell="A3" sqref="A3"/>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86" customWidth="1"/>
    <col min="28" max="28" width="2.875" style="1" customWidth="1"/>
    <col min="29" max="29" width="10.625" style="1" customWidth="1"/>
    <col min="30" max="16384" width="9" style="1"/>
  </cols>
  <sheetData>
    <row r="1" spans="1:27" x14ac:dyDescent="0.2">
      <c r="B1" s="2"/>
      <c r="C1" s="48"/>
      <c r="D1" s="4"/>
      <c r="E1" s="5"/>
      <c r="F1" s="5"/>
      <c r="G1" s="5"/>
      <c r="H1" s="5"/>
      <c r="I1" s="4"/>
      <c r="M1" s="5"/>
      <c r="N1" s="5"/>
      <c r="O1" s="5"/>
      <c r="P1" s="5"/>
      <c r="Q1" s="5"/>
      <c r="R1" s="5"/>
      <c r="S1" s="5"/>
      <c r="T1" s="5"/>
      <c r="U1" s="5"/>
      <c r="V1" s="5"/>
      <c r="W1" s="5"/>
      <c r="X1" s="5"/>
      <c r="Y1" s="5"/>
      <c r="Z1" s="5"/>
      <c r="AA1" s="5"/>
    </row>
    <row r="2" spans="1:27" x14ac:dyDescent="0.2">
      <c r="A2" s="4" t="s">
        <v>0</v>
      </c>
      <c r="B2" s="38"/>
      <c r="C2" s="49"/>
      <c r="D2" s="2" t="s">
        <v>594</v>
      </c>
      <c r="E2" s="37"/>
      <c r="F2" s="37"/>
      <c r="G2" s="37"/>
      <c r="H2" s="37"/>
      <c r="I2" s="2" t="s">
        <v>598</v>
      </c>
      <c r="M2" s="37"/>
      <c r="N2" s="37"/>
      <c r="O2" s="37"/>
      <c r="P2" s="37"/>
      <c r="Q2" s="46"/>
      <c r="R2" s="37"/>
      <c r="S2" s="46"/>
      <c r="T2" s="46"/>
      <c r="U2" s="46"/>
      <c r="V2" s="46"/>
      <c r="W2" s="46"/>
      <c r="X2" s="46"/>
      <c r="Y2" s="46"/>
      <c r="Z2" s="46"/>
      <c r="AA2" s="46"/>
    </row>
    <row r="3" spans="1:27" x14ac:dyDescent="0.2">
      <c r="A3" s="86" t="s">
        <v>609</v>
      </c>
      <c r="B3" s="2"/>
      <c r="C3" s="50"/>
      <c r="D3" s="9">
        <v>1</v>
      </c>
      <c r="E3" s="9">
        <v>2</v>
      </c>
      <c r="F3" s="9">
        <v>3</v>
      </c>
      <c r="G3" s="9">
        <v>4</v>
      </c>
      <c r="H3" s="44"/>
      <c r="I3" s="9">
        <v>5</v>
      </c>
      <c r="M3" s="9">
        <v>6</v>
      </c>
      <c r="N3" s="9">
        <v>7</v>
      </c>
      <c r="O3" s="9">
        <v>8</v>
      </c>
      <c r="P3" s="9">
        <v>9</v>
      </c>
      <c r="Q3" s="45"/>
      <c r="R3" s="9">
        <v>10</v>
      </c>
      <c r="S3" s="9">
        <v>11</v>
      </c>
      <c r="T3" s="44"/>
      <c r="U3" s="9">
        <v>12</v>
      </c>
      <c r="V3" s="9">
        <v>13</v>
      </c>
      <c r="W3" s="44"/>
      <c r="X3" s="9"/>
      <c r="Y3" s="9"/>
      <c r="Z3" s="9"/>
      <c r="AA3" s="178">
        <v>17</v>
      </c>
    </row>
    <row r="4" spans="1:27" x14ac:dyDescent="0.2">
      <c r="A4" s="2" t="s">
        <v>557</v>
      </c>
      <c r="B4" s="7"/>
      <c r="C4" s="48"/>
      <c r="D4" s="9" t="s">
        <v>594</v>
      </c>
      <c r="E4" s="9" t="s">
        <v>594</v>
      </c>
      <c r="F4" s="9" t="s">
        <v>594</v>
      </c>
      <c r="G4" s="9" t="s">
        <v>594</v>
      </c>
      <c r="H4" s="44"/>
      <c r="I4" s="9" t="s">
        <v>598</v>
      </c>
      <c r="M4" s="9" t="s">
        <v>598</v>
      </c>
      <c r="N4" s="9" t="s">
        <v>598</v>
      </c>
      <c r="O4" s="9" t="s">
        <v>598</v>
      </c>
      <c r="P4" s="9" t="s">
        <v>598</v>
      </c>
      <c r="Q4" s="45"/>
      <c r="R4" s="9" t="s">
        <v>598</v>
      </c>
      <c r="S4" s="9" t="s">
        <v>598</v>
      </c>
      <c r="T4" s="44"/>
      <c r="U4" s="9" t="s">
        <v>594</v>
      </c>
      <c r="V4" s="9" t="s">
        <v>598</v>
      </c>
      <c r="W4" s="44"/>
      <c r="X4" s="9" t="s">
        <v>594</v>
      </c>
      <c r="Y4" s="9" t="s">
        <v>598</v>
      </c>
      <c r="Z4" s="9" t="s">
        <v>598</v>
      </c>
      <c r="AA4" s="178" t="s">
        <v>588</v>
      </c>
    </row>
    <row r="5" spans="1:27" s="147" customFormat="1" ht="87" customHeight="1" x14ac:dyDescent="0.2">
      <c r="A5" s="139"/>
      <c r="B5" s="139"/>
      <c r="C5" s="140"/>
      <c r="D5" s="141" t="s">
        <v>512</v>
      </c>
      <c r="E5" s="141" t="s">
        <v>3</v>
      </c>
      <c r="F5" s="141" t="s">
        <v>4</v>
      </c>
      <c r="G5" s="141" t="s">
        <v>504</v>
      </c>
      <c r="H5" s="142"/>
      <c r="I5" s="141" t="s">
        <v>5</v>
      </c>
      <c r="M5" s="143" t="s">
        <v>512</v>
      </c>
      <c r="N5" s="144" t="s">
        <v>10</v>
      </c>
      <c r="O5" s="141" t="s">
        <v>11</v>
      </c>
      <c r="P5" s="141" t="s">
        <v>12</v>
      </c>
      <c r="Q5" s="141"/>
      <c r="R5" s="141" t="s">
        <v>602</v>
      </c>
      <c r="S5" s="141" t="s">
        <v>603</v>
      </c>
      <c r="T5" s="142"/>
      <c r="U5" s="141" t="s">
        <v>13</v>
      </c>
      <c r="V5" s="141" t="s">
        <v>13</v>
      </c>
      <c r="W5" s="142"/>
      <c r="X5" s="141" t="s">
        <v>14</v>
      </c>
      <c r="Y5" s="141" t="s">
        <v>15</v>
      </c>
      <c r="Z5" s="141" t="s">
        <v>14</v>
      </c>
      <c r="AA5" s="145" t="s">
        <v>520</v>
      </c>
    </row>
    <row r="6" spans="1:27" x14ac:dyDescent="0.2">
      <c r="A6" s="10" t="s">
        <v>16</v>
      </c>
      <c r="B6" s="10"/>
      <c r="C6" s="51"/>
      <c r="D6" s="93" t="s">
        <v>17</v>
      </c>
      <c r="E6" s="93" t="s">
        <v>17</v>
      </c>
      <c r="F6" s="93" t="s">
        <v>17</v>
      </c>
      <c r="G6" s="93" t="s">
        <v>18</v>
      </c>
      <c r="H6" s="94"/>
      <c r="I6" s="93" t="s">
        <v>18</v>
      </c>
      <c r="J6" s="96"/>
      <c r="K6" s="96"/>
      <c r="L6" s="96"/>
      <c r="M6" s="93" t="s">
        <v>17</v>
      </c>
      <c r="N6" s="93" t="s">
        <v>18</v>
      </c>
      <c r="O6" s="93" t="s">
        <v>18</v>
      </c>
      <c r="P6" s="93" t="s">
        <v>18</v>
      </c>
      <c r="Q6" s="95"/>
      <c r="R6" s="93" t="s">
        <v>17</v>
      </c>
      <c r="S6" s="93" t="s">
        <v>17</v>
      </c>
      <c r="T6" s="94"/>
      <c r="U6" s="93"/>
      <c r="V6" s="93"/>
      <c r="W6" s="94"/>
      <c r="X6" s="93" t="s">
        <v>17</v>
      </c>
      <c r="Y6" s="93" t="s">
        <v>17</v>
      </c>
      <c r="Z6" s="93" t="s">
        <v>17</v>
      </c>
      <c r="AA6" s="179"/>
    </row>
    <row r="7" spans="1:27" x14ac:dyDescent="0.2">
      <c r="A7" s="12"/>
      <c r="B7" s="12"/>
      <c r="C7" s="52"/>
      <c r="D7" s="14"/>
      <c r="E7" s="14"/>
      <c r="F7" s="14"/>
      <c r="G7" s="14"/>
      <c r="H7" s="15"/>
      <c r="I7" s="16"/>
      <c r="M7" s="17"/>
      <c r="N7" s="16"/>
      <c r="O7" s="16"/>
      <c r="P7" s="16"/>
      <c r="Q7" s="16"/>
      <c r="R7" s="14"/>
      <c r="S7" s="16"/>
      <c r="T7" s="15"/>
      <c r="U7" s="16"/>
      <c r="V7" s="16"/>
      <c r="W7" s="15"/>
      <c r="X7" s="16"/>
      <c r="Y7" s="16"/>
      <c r="Z7" s="16"/>
      <c r="AA7" s="180"/>
    </row>
    <row r="8" spans="1:27" x14ac:dyDescent="0.2">
      <c r="A8" s="18" t="s">
        <v>19</v>
      </c>
      <c r="B8" s="18" t="s">
        <v>20</v>
      </c>
      <c r="D8" s="19">
        <v>203019</v>
      </c>
      <c r="E8" s="20">
        <v>85.462807600619271</v>
      </c>
      <c r="F8" s="20">
        <v>203104.46280760062</v>
      </c>
      <c r="G8" s="21">
        <v>7.8686570060564343E-3</v>
      </c>
      <c r="I8" s="21">
        <v>7.7058934354046205E-3</v>
      </c>
      <c r="M8" s="19">
        <v>211109.9244932463</v>
      </c>
      <c r="N8" s="21">
        <v>3.9415488832607259E-2</v>
      </c>
      <c r="O8" s="21">
        <v>3.8864840000000012E-2</v>
      </c>
      <c r="P8" s="21">
        <v>5.8166283998750679E-4</v>
      </c>
      <c r="R8" s="20">
        <v>201</v>
      </c>
      <c r="S8" s="42">
        <v>211310.9244932463</v>
      </c>
      <c r="U8" s="19">
        <v>108392.1875</v>
      </c>
      <c r="V8" s="19">
        <v>108449.640625</v>
      </c>
      <c r="X8" s="19">
        <v>201518.78064244648</v>
      </c>
      <c r="Y8" s="19">
        <v>201658.16173486857</v>
      </c>
      <c r="Z8" s="19">
        <v>210987.20107866588</v>
      </c>
      <c r="AA8" s="181">
        <v>115726.03748693297</v>
      </c>
    </row>
    <row r="9" spans="1:27" x14ac:dyDescent="0.2">
      <c r="A9" s="18" t="s">
        <v>21</v>
      </c>
      <c r="B9" s="18" t="s">
        <v>22</v>
      </c>
      <c r="D9" s="19">
        <v>604253</v>
      </c>
      <c r="E9" s="20">
        <v>313.36362786893733</v>
      </c>
      <c r="F9" s="20">
        <v>604566.36362786894</v>
      </c>
      <c r="G9" s="21">
        <v>2.5320028931845817E-2</v>
      </c>
      <c r="I9" s="21">
        <v>2.7126401331381E-2</v>
      </c>
      <c r="M9" s="19">
        <v>630131.07800803927</v>
      </c>
      <c r="N9" s="21">
        <v>4.2286034947035755E-2</v>
      </c>
      <c r="O9" s="21">
        <v>3.8864840000000012E-2</v>
      </c>
      <c r="P9" s="21">
        <v>2.0207966873942329E-2</v>
      </c>
      <c r="R9" s="20">
        <v>458</v>
      </c>
      <c r="S9" s="42">
        <v>630589.07800803927</v>
      </c>
      <c r="U9" s="19">
        <v>293122.5</v>
      </c>
      <c r="V9" s="19">
        <v>294087.8125</v>
      </c>
      <c r="X9" s="19">
        <v>589636.74420531106</v>
      </c>
      <c r="Y9" s="19">
        <v>590538.14978276344</v>
      </c>
      <c r="Z9" s="19">
        <v>617649.63465130317</v>
      </c>
      <c r="AA9" s="181">
        <v>338779.52979146241</v>
      </c>
    </row>
    <row r="10" spans="1:27" x14ac:dyDescent="0.2">
      <c r="A10" s="18" t="s">
        <v>23</v>
      </c>
      <c r="B10" s="18" t="s">
        <v>24</v>
      </c>
      <c r="D10" s="19">
        <v>263234</v>
      </c>
      <c r="E10" s="20">
        <v>124.88728393730707</v>
      </c>
      <c r="F10" s="20">
        <v>263358.88728393731</v>
      </c>
      <c r="G10" s="21">
        <v>3.8666641287819381E-2</v>
      </c>
      <c r="I10" s="21">
        <v>3.8267668675583844E-2</v>
      </c>
      <c r="M10" s="19">
        <v>273753.32478931779</v>
      </c>
      <c r="N10" s="21">
        <v>3.9468717431866418E-2</v>
      </c>
      <c r="O10" s="21">
        <v>3.8864840000000012E-2</v>
      </c>
      <c r="P10" s="21">
        <v>3.0686956631538642E-2</v>
      </c>
      <c r="R10" s="20">
        <v>266</v>
      </c>
      <c r="S10" s="42">
        <v>274019.32478931779</v>
      </c>
      <c r="U10" s="19">
        <v>144023.375</v>
      </c>
      <c r="V10" s="19">
        <v>144107.09375</v>
      </c>
      <c r="X10" s="19">
        <v>253554.77572419631</v>
      </c>
      <c r="Y10" s="19">
        <v>253799.65304592665</v>
      </c>
      <c r="Z10" s="19">
        <v>265602.7836851555</v>
      </c>
      <c r="AA10" s="181">
        <v>145682.57005277683</v>
      </c>
    </row>
    <row r="11" spans="1:27" x14ac:dyDescent="0.2">
      <c r="A11" s="18" t="s">
        <v>25</v>
      </c>
      <c r="B11" s="18" t="s">
        <v>26</v>
      </c>
      <c r="D11" s="19">
        <v>555853</v>
      </c>
      <c r="E11" s="20">
        <v>279.1785048287129</v>
      </c>
      <c r="F11" s="20">
        <v>556132.17850482871</v>
      </c>
      <c r="G11" s="21">
        <v>-3.0489137250096165E-2</v>
      </c>
      <c r="I11" s="21">
        <v>-2.7276885361693592E-2</v>
      </c>
      <c r="M11" s="19">
        <v>581330.0777181501</v>
      </c>
      <c r="N11" s="21">
        <v>4.5309191208943167E-2</v>
      </c>
      <c r="O11" s="21">
        <v>4.2652459036868207E-2</v>
      </c>
      <c r="P11" s="21">
        <v>-3.0569921258441601E-2</v>
      </c>
      <c r="R11" s="20">
        <v>553</v>
      </c>
      <c r="S11" s="42">
        <v>581883.0777181501</v>
      </c>
      <c r="U11" s="19">
        <v>298132.21875</v>
      </c>
      <c r="V11" s="19">
        <v>298891.875</v>
      </c>
      <c r="X11" s="19">
        <v>573621.40010213503</v>
      </c>
      <c r="Y11" s="19">
        <v>573183.90357058146</v>
      </c>
      <c r="Z11" s="19">
        <v>599661.68831153796</v>
      </c>
      <c r="AA11" s="181">
        <v>328913.17893327714</v>
      </c>
    </row>
    <row r="12" spans="1:27" x14ac:dyDescent="0.2">
      <c r="A12" s="18" t="s">
        <v>27</v>
      </c>
      <c r="B12" s="18" t="s">
        <v>28</v>
      </c>
      <c r="D12" s="19">
        <v>999911</v>
      </c>
      <c r="E12" s="20">
        <v>529.86940712388605</v>
      </c>
      <c r="F12" s="20">
        <v>1000440.8694071239</v>
      </c>
      <c r="G12" s="21">
        <v>1.2996586872000115E-2</v>
      </c>
      <c r="I12" s="21">
        <v>1.719630293704566E-2</v>
      </c>
      <c r="M12" s="19">
        <v>1042694.2697409518</v>
      </c>
      <c r="N12" s="21">
        <v>4.2234780311272146E-2</v>
      </c>
      <c r="O12" s="21">
        <v>3.8864840000000012E-2</v>
      </c>
      <c r="P12" s="21">
        <v>9.7033908397006208E-3</v>
      </c>
      <c r="R12" s="20">
        <v>1040</v>
      </c>
      <c r="S12" s="42">
        <v>1043734.2697409518</v>
      </c>
      <c r="U12" s="19">
        <v>527745.75</v>
      </c>
      <c r="V12" s="19">
        <v>529457.6875</v>
      </c>
      <c r="X12" s="19">
        <v>987605.370415268</v>
      </c>
      <c r="Y12" s="19">
        <v>986718.26129863167</v>
      </c>
      <c r="Z12" s="19">
        <v>1032673.8319397096</v>
      </c>
      <c r="AA12" s="181">
        <v>566419.43196484062</v>
      </c>
    </row>
    <row r="13" spans="1:27" x14ac:dyDescent="0.2">
      <c r="A13" s="18" t="s">
        <v>29</v>
      </c>
      <c r="B13" s="18" t="s">
        <v>30</v>
      </c>
      <c r="D13" s="19">
        <v>621473</v>
      </c>
      <c r="E13" s="20">
        <v>535.55427797522862</v>
      </c>
      <c r="F13" s="20">
        <v>622008.55427797523</v>
      </c>
      <c r="G13" s="21">
        <v>7.7272591369788035E-3</v>
      </c>
      <c r="I13" s="21">
        <v>7.3525552591013899E-3</v>
      </c>
      <c r="M13" s="19">
        <v>645366.20484890218</v>
      </c>
      <c r="N13" s="21">
        <v>3.7551976432286249E-2</v>
      </c>
      <c r="O13" s="21">
        <v>3.8864840000000012E-2</v>
      </c>
      <c r="P13" s="21">
        <v>2.5331464205513576E-4</v>
      </c>
      <c r="R13" s="20">
        <v>-977</v>
      </c>
      <c r="S13" s="42">
        <v>644389.20484890218</v>
      </c>
      <c r="U13" s="19">
        <v>323764.0625</v>
      </c>
      <c r="V13" s="19">
        <v>323354.90625</v>
      </c>
      <c r="X13" s="19">
        <v>617238.98866312846</v>
      </c>
      <c r="Y13" s="19">
        <v>616688.25759781781</v>
      </c>
      <c r="Z13" s="19">
        <v>645202.7655412961</v>
      </c>
      <c r="AA13" s="181">
        <v>353892.36432339612</v>
      </c>
    </row>
    <row r="14" spans="1:27" x14ac:dyDescent="0.2">
      <c r="A14" s="18" t="s">
        <v>31</v>
      </c>
      <c r="B14" s="18" t="s">
        <v>32</v>
      </c>
      <c r="D14" s="19">
        <v>473854</v>
      </c>
      <c r="E14" s="20">
        <v>239.2958612817456</v>
      </c>
      <c r="F14" s="20">
        <v>474093.29586128175</v>
      </c>
      <c r="G14" s="21">
        <v>2.4804204671290409E-2</v>
      </c>
      <c r="I14" s="21">
        <v>2.561687739830032E-2</v>
      </c>
      <c r="M14" s="19">
        <v>493746.74911458715</v>
      </c>
      <c r="N14" s="21">
        <v>4.1454822130739366E-2</v>
      </c>
      <c r="O14" s="21">
        <v>3.8864840000000012E-2</v>
      </c>
      <c r="P14" s="21">
        <v>1.8381810930648168E-2</v>
      </c>
      <c r="R14" s="20">
        <v>369</v>
      </c>
      <c r="S14" s="42">
        <v>494115.74911458715</v>
      </c>
      <c r="U14" s="19">
        <v>260056.4375</v>
      </c>
      <c r="V14" s="19">
        <v>260704.78125</v>
      </c>
      <c r="X14" s="19">
        <v>462618.41403485346</v>
      </c>
      <c r="Y14" s="19">
        <v>463404.28179864609</v>
      </c>
      <c r="Z14" s="19">
        <v>484834.61096322676</v>
      </c>
      <c r="AA14" s="181">
        <v>265930.76772639522</v>
      </c>
    </row>
    <row r="15" spans="1:27" x14ac:dyDescent="0.2">
      <c r="A15" s="18" t="s">
        <v>33</v>
      </c>
      <c r="B15" s="18" t="s">
        <v>34</v>
      </c>
      <c r="D15" s="19">
        <v>432675</v>
      </c>
      <c r="E15" s="20">
        <v>205.11073824152118</v>
      </c>
      <c r="F15" s="20">
        <v>432880.11073824152</v>
      </c>
      <c r="G15" s="21">
        <v>1.7692350597221296E-2</v>
      </c>
      <c r="I15" s="21">
        <v>2.0526597093494248E-2</v>
      </c>
      <c r="M15" s="19">
        <v>450959.71123528352</v>
      </c>
      <c r="N15" s="21">
        <v>4.1765837811787554E-2</v>
      </c>
      <c r="O15" s="21">
        <v>3.8864840000000012E-2</v>
      </c>
      <c r="P15" s="21">
        <v>1.3073051672200631E-2</v>
      </c>
      <c r="R15" s="20">
        <v>406</v>
      </c>
      <c r="S15" s="42">
        <v>451365.71123528352</v>
      </c>
      <c r="U15" s="19">
        <v>219720.4375</v>
      </c>
      <c r="V15" s="19">
        <v>220334</v>
      </c>
      <c r="X15" s="19">
        <v>425354.58823505032</v>
      </c>
      <c r="Y15" s="19">
        <v>425357.76749380084</v>
      </c>
      <c r="Z15" s="19">
        <v>445140.36820041703</v>
      </c>
      <c r="AA15" s="181">
        <v>244158.55878433902</v>
      </c>
    </row>
    <row r="16" spans="1:27" x14ac:dyDescent="0.2">
      <c r="A16" s="18" t="s">
        <v>35</v>
      </c>
      <c r="B16" s="18" t="s">
        <v>36</v>
      </c>
      <c r="D16" s="19">
        <v>628758</v>
      </c>
      <c r="E16" s="20">
        <v>370.33883293601684</v>
      </c>
      <c r="F16" s="20">
        <v>629128.33883293602</v>
      </c>
      <c r="G16" s="21">
        <v>-5.0099472872964235E-3</v>
      </c>
      <c r="I16" s="21">
        <v>-5.8849454471933127E-3</v>
      </c>
      <c r="M16" s="19">
        <v>654273.21949593816</v>
      </c>
      <c r="N16" s="21">
        <v>3.9967808014573114E-2</v>
      </c>
      <c r="O16" s="21">
        <v>3.9682012896067764E-2</v>
      </c>
      <c r="P16" s="21">
        <v>-1.2123870453290109E-2</v>
      </c>
      <c r="R16" s="20">
        <v>528</v>
      </c>
      <c r="S16" s="42">
        <v>654801.21949593816</v>
      </c>
      <c r="U16" s="19">
        <v>325474.59375</v>
      </c>
      <c r="V16" s="19">
        <v>325564.0625</v>
      </c>
      <c r="X16" s="19">
        <v>632296.10900903388</v>
      </c>
      <c r="Y16" s="19">
        <v>633026.60510192625</v>
      </c>
      <c r="Z16" s="19">
        <v>662302.89398343244</v>
      </c>
      <c r="AA16" s="181">
        <v>363271.74892591615</v>
      </c>
    </row>
    <row r="17" spans="1:27" x14ac:dyDescent="0.2">
      <c r="A17" s="18" t="s">
        <v>37</v>
      </c>
      <c r="B17" s="18" t="s">
        <v>38</v>
      </c>
      <c r="D17" s="19">
        <v>597196</v>
      </c>
      <c r="E17" s="20">
        <v>301.96858685556799</v>
      </c>
      <c r="F17" s="20">
        <v>597497.96858685557</v>
      </c>
      <c r="G17" s="21">
        <v>-1.9959202405869791E-2</v>
      </c>
      <c r="I17" s="21">
        <v>-1.6365793648580484E-2</v>
      </c>
      <c r="M17" s="19">
        <v>622359.04117371619</v>
      </c>
      <c r="N17" s="21">
        <v>4.1608631148419839E-2</v>
      </c>
      <c r="O17" s="21">
        <v>4.1137364547977562E-2</v>
      </c>
      <c r="P17" s="21">
        <v>-2.1626074213630719E-2</v>
      </c>
      <c r="R17" s="20">
        <v>559</v>
      </c>
      <c r="S17" s="42">
        <v>622918.04117371619</v>
      </c>
      <c r="U17" s="19">
        <v>297279.8125</v>
      </c>
      <c r="V17" s="19">
        <v>297414.375</v>
      </c>
      <c r="X17" s="19">
        <v>609666.42414645758</v>
      </c>
      <c r="Y17" s="19">
        <v>607714.14795896818</v>
      </c>
      <c r="Z17" s="19">
        <v>636115.72709635971</v>
      </c>
      <c r="AA17" s="181">
        <v>348908.14278603456</v>
      </c>
    </row>
    <row r="18" spans="1:27" x14ac:dyDescent="0.2">
      <c r="A18" s="18" t="s">
        <v>39</v>
      </c>
      <c r="B18" s="18" t="s">
        <v>40</v>
      </c>
      <c r="D18" s="19">
        <v>332829</v>
      </c>
      <c r="E18" s="20">
        <v>176.62313570798142</v>
      </c>
      <c r="F18" s="20">
        <v>333005.62313570798</v>
      </c>
      <c r="G18" s="21">
        <v>2.2425234567648999E-2</v>
      </c>
      <c r="I18" s="21">
        <v>2.5248235341690295E-2</v>
      </c>
      <c r="M18" s="19">
        <v>346324.39561603812</v>
      </c>
      <c r="N18" s="21">
        <v>3.9995638376660203E-2</v>
      </c>
      <c r="O18" s="21">
        <v>3.8864840000000012E-2</v>
      </c>
      <c r="P18" s="21">
        <v>1.7993544300977105E-2</v>
      </c>
      <c r="R18" s="20">
        <v>293</v>
      </c>
      <c r="S18" s="42">
        <v>346617.39561603812</v>
      </c>
      <c r="U18" s="19">
        <v>157356.140625</v>
      </c>
      <c r="V18" s="19">
        <v>157527.421875</v>
      </c>
      <c r="X18" s="19">
        <v>325701.68641869002</v>
      </c>
      <c r="Y18" s="19">
        <v>325158.42148371384</v>
      </c>
      <c r="Z18" s="19">
        <v>340202.93896249391</v>
      </c>
      <c r="AA18" s="181">
        <v>186600.59883376167</v>
      </c>
    </row>
    <row r="19" spans="1:27" x14ac:dyDescent="0.2">
      <c r="A19" s="18" t="s">
        <v>41</v>
      </c>
      <c r="B19" s="18" t="s">
        <v>42</v>
      </c>
      <c r="D19" s="19">
        <v>592799</v>
      </c>
      <c r="E19" s="20">
        <v>296.27106634876691</v>
      </c>
      <c r="F19" s="20">
        <v>593095.27106634877</v>
      </c>
      <c r="G19" s="21">
        <v>4.8954545116805637E-2</v>
      </c>
      <c r="I19" s="21">
        <v>5.1717796031659491E-2</v>
      </c>
      <c r="M19" s="19">
        <v>616332.31641101092</v>
      </c>
      <c r="N19" s="21">
        <v>3.9179279414727652E-2</v>
      </c>
      <c r="O19" s="21">
        <v>3.8405659666383762E-2</v>
      </c>
      <c r="P19" s="21">
        <v>4.390096569500801E-2</v>
      </c>
      <c r="R19" s="20">
        <v>509</v>
      </c>
      <c r="S19" s="42">
        <v>616841.31641101092</v>
      </c>
      <c r="U19" s="19">
        <v>284309.3125</v>
      </c>
      <c r="V19" s="19">
        <v>284521.125</v>
      </c>
      <c r="X19" s="19">
        <v>565415.60721328016</v>
      </c>
      <c r="Y19" s="19">
        <v>564350.18365643232</v>
      </c>
      <c r="Z19" s="19">
        <v>590412.63171997294</v>
      </c>
      <c r="AA19" s="181">
        <v>323840.09078213788</v>
      </c>
    </row>
    <row r="20" spans="1:27" ht="25.5" customHeight="1" x14ac:dyDescent="0.2">
      <c r="A20" s="22" t="s">
        <v>43</v>
      </c>
      <c r="B20" s="22" t="s">
        <v>44</v>
      </c>
      <c r="C20" s="54"/>
      <c r="D20" s="24">
        <v>6305854</v>
      </c>
      <c r="E20" s="25">
        <v>3457.9241307070479</v>
      </c>
      <c r="F20" s="25">
        <v>6309311.924130707</v>
      </c>
      <c r="G20" s="26">
        <v>1.0422909934882263E-2</v>
      </c>
      <c r="H20" s="23"/>
      <c r="I20" s="26">
        <v>1.2420940717679629E-2</v>
      </c>
      <c r="M20" s="24">
        <v>6568380.3126451811</v>
      </c>
      <c r="N20" s="26">
        <v>4.1061274451122953E-2</v>
      </c>
      <c r="O20" s="26">
        <v>3.9444706208600966E-2</v>
      </c>
      <c r="P20" s="26">
        <v>5.7563102384692311E-3</v>
      </c>
      <c r="Q20" s="23"/>
      <c r="R20" s="25">
        <v>4205</v>
      </c>
      <c r="S20" s="41">
        <v>6572585.3126451811</v>
      </c>
      <c r="T20" s="23"/>
      <c r="U20" s="24">
        <v>3239376.828125</v>
      </c>
      <c r="V20" s="24">
        <v>3244414.78125</v>
      </c>
      <c r="W20" s="23"/>
      <c r="X20" s="24">
        <v>6244228.8888098514</v>
      </c>
      <c r="Y20" s="24">
        <v>6241597.7945240764</v>
      </c>
      <c r="Z20" s="24">
        <v>6530787.0761335706</v>
      </c>
      <c r="AA20" s="182">
        <f>SUM(AA8:AA19)</f>
        <v>3582123.0203912705</v>
      </c>
    </row>
    <row r="21" spans="1:27" x14ac:dyDescent="0.2">
      <c r="A21" s="18" t="s">
        <v>45</v>
      </c>
      <c r="B21" s="18" t="s">
        <v>46</v>
      </c>
      <c r="D21" s="19">
        <v>283134</v>
      </c>
      <c r="E21" s="20">
        <v>109.51654129882809</v>
      </c>
      <c r="F21" s="20">
        <v>283243.51654129883</v>
      </c>
      <c r="G21" s="21">
        <v>-3.1681954681805902E-3</v>
      </c>
      <c r="I21" s="21">
        <v>1.1752828660867021E-3</v>
      </c>
      <c r="M21" s="19">
        <v>295211.15437955025</v>
      </c>
      <c r="N21" s="21">
        <v>4.2252115721443051E-2</v>
      </c>
      <c r="O21" s="21">
        <v>3.8864840000000012E-2</v>
      </c>
      <c r="P21" s="21">
        <v>-5.6491219215083488E-3</v>
      </c>
      <c r="R21" s="20">
        <v>-681</v>
      </c>
      <c r="S21" s="42">
        <v>294530.15437955025</v>
      </c>
      <c r="U21" s="19">
        <v>159702.5</v>
      </c>
      <c r="V21" s="19">
        <v>160223.21875</v>
      </c>
      <c r="X21" s="19">
        <v>284143.73944893281</v>
      </c>
      <c r="Y21" s="19">
        <v>283833.462937687</v>
      </c>
      <c r="Z21" s="19">
        <v>296888.31265480816</v>
      </c>
      <c r="AA21" s="181">
        <v>162842.61710696114</v>
      </c>
    </row>
    <row r="22" spans="1:27" x14ac:dyDescent="0.2">
      <c r="A22" s="18" t="s">
        <v>47</v>
      </c>
      <c r="B22" s="18" t="s">
        <v>48</v>
      </c>
      <c r="D22" s="19">
        <v>225001</v>
      </c>
      <c r="E22" s="20">
        <v>76.853713192162104</v>
      </c>
      <c r="F22" s="20">
        <v>225077.85371319216</v>
      </c>
      <c r="G22" s="21">
        <v>-4.9576465060572006E-2</v>
      </c>
      <c r="I22" s="21">
        <v>-4.4859164954935693E-2</v>
      </c>
      <c r="M22" s="19">
        <v>235059.84260028592</v>
      </c>
      <c r="N22" s="21">
        <v>4.4349049550709729E-2</v>
      </c>
      <c r="O22" s="21">
        <v>4.5093902626040849E-2</v>
      </c>
      <c r="P22" s="21">
        <v>-4.6378821867285702E-2</v>
      </c>
      <c r="R22" s="20">
        <v>-622</v>
      </c>
      <c r="S22" s="42">
        <v>234437.84260028592</v>
      </c>
      <c r="U22" s="19">
        <v>140352.578125</v>
      </c>
      <c r="V22" s="19">
        <v>140252.546875</v>
      </c>
      <c r="X22" s="19">
        <v>236818.4766463477</v>
      </c>
      <c r="Y22" s="19">
        <v>235480.91477098732</v>
      </c>
      <c r="Z22" s="19">
        <v>246491.84392124828</v>
      </c>
      <c r="AA22" s="181">
        <v>135200.25965564593</v>
      </c>
    </row>
    <row r="23" spans="1:27" x14ac:dyDescent="0.2">
      <c r="A23" s="18" t="s">
        <v>49</v>
      </c>
      <c r="B23" s="18" t="s">
        <v>50</v>
      </c>
      <c r="D23" s="19">
        <v>592609</v>
      </c>
      <c r="E23" s="20">
        <v>240.16785372549202</v>
      </c>
      <c r="F23" s="20">
        <v>592849.16785372549</v>
      </c>
      <c r="G23" s="21">
        <v>-2.3923136252081978E-3</v>
      </c>
      <c r="I23" s="21">
        <v>2.700852158389111E-3</v>
      </c>
      <c r="M23" s="19">
        <v>617464.12999315211</v>
      </c>
      <c r="N23" s="21">
        <v>4.1519771763430802E-2</v>
      </c>
      <c r="O23" s="21">
        <v>3.8864840000000012E-2</v>
      </c>
      <c r="P23" s="21">
        <v>-4.1805140671183905E-3</v>
      </c>
      <c r="R23" s="20">
        <v>-1531</v>
      </c>
      <c r="S23" s="42">
        <v>615933.12999315211</v>
      </c>
      <c r="U23" s="19">
        <v>334130.3125</v>
      </c>
      <c r="V23" s="19">
        <v>334984.21875</v>
      </c>
      <c r="X23" s="19">
        <v>594270.85010549694</v>
      </c>
      <c r="Y23" s="19">
        <v>592763.29217952467</v>
      </c>
      <c r="Z23" s="19">
        <v>620056.28401086468</v>
      </c>
      <c r="AA23" s="181">
        <v>340099.57191998314</v>
      </c>
    </row>
    <row r="24" spans="1:27" x14ac:dyDescent="0.2">
      <c r="A24" s="18" t="s">
        <v>51</v>
      </c>
      <c r="B24" s="18" t="s">
        <v>52</v>
      </c>
      <c r="D24" s="19">
        <v>390295</v>
      </c>
      <c r="E24" s="20">
        <v>155.62876921414863</v>
      </c>
      <c r="F24" s="20">
        <v>390450.62876921415</v>
      </c>
      <c r="G24" s="21">
        <v>1.9268518463561701E-2</v>
      </c>
      <c r="I24" s="21">
        <v>2.3872409513006287E-2</v>
      </c>
      <c r="M24" s="19">
        <v>407089.47023084125</v>
      </c>
      <c r="N24" s="21">
        <v>4.2614456824096703E-2</v>
      </c>
      <c r="O24" s="21">
        <v>3.8864840000000012E-2</v>
      </c>
      <c r="P24" s="21">
        <v>1.6334910804603142E-2</v>
      </c>
      <c r="R24" s="20">
        <v>-932</v>
      </c>
      <c r="S24" s="42">
        <v>406157.47023084125</v>
      </c>
      <c r="U24" s="19">
        <v>221396.0625</v>
      </c>
      <c r="V24" s="19">
        <v>222195.15625</v>
      </c>
      <c r="X24" s="19">
        <v>383069.44803688896</v>
      </c>
      <c r="Y24" s="19">
        <v>382723.36899801169</v>
      </c>
      <c r="Z24" s="19">
        <v>400546.57761245279</v>
      </c>
      <c r="AA24" s="181">
        <v>219698.95813139208</v>
      </c>
    </row>
    <row r="25" spans="1:27" x14ac:dyDescent="0.2">
      <c r="A25" s="18" t="s">
        <v>53</v>
      </c>
      <c r="B25" s="18" t="s">
        <v>54</v>
      </c>
      <c r="D25" s="19">
        <v>406832</v>
      </c>
      <c r="E25" s="20">
        <v>170.99951185256941</v>
      </c>
      <c r="F25" s="20">
        <v>407002.99951185257</v>
      </c>
      <c r="G25" s="21">
        <v>9.9499772902817973E-3</v>
      </c>
      <c r="I25" s="21">
        <v>1.5007108798645419E-2</v>
      </c>
      <c r="M25" s="19">
        <v>424581.70867157623</v>
      </c>
      <c r="N25" s="21">
        <v>4.3190613289845636E-2</v>
      </c>
      <c r="O25" s="21">
        <v>3.8864840000000012E-2</v>
      </c>
      <c r="P25" s="21">
        <v>8.0321728644670021E-3</v>
      </c>
      <c r="R25" s="20">
        <v>-1039</v>
      </c>
      <c r="S25" s="42">
        <v>423542.70867157623</v>
      </c>
      <c r="U25" s="19">
        <v>249965.9375</v>
      </c>
      <c r="V25" s="19">
        <v>251006.78125</v>
      </c>
      <c r="X25" s="19">
        <v>402993.22606437467</v>
      </c>
      <c r="Y25" s="19">
        <v>402655.04841300653</v>
      </c>
      <c r="Z25" s="19">
        <v>421198.56895545981</v>
      </c>
      <c r="AA25" s="181">
        <v>231026.53208906334</v>
      </c>
    </row>
    <row r="26" spans="1:27" x14ac:dyDescent="0.2">
      <c r="A26" s="18" t="s">
        <v>55</v>
      </c>
      <c r="B26" s="18" t="s">
        <v>56</v>
      </c>
      <c r="D26" s="19">
        <v>269872</v>
      </c>
      <c r="E26" s="20">
        <v>128.72996959683951</v>
      </c>
      <c r="F26" s="20">
        <v>270000.72996959684</v>
      </c>
      <c r="G26" s="21">
        <v>1.6127377606552029E-2</v>
      </c>
      <c r="I26" s="21">
        <v>1.5508885226871216E-2</v>
      </c>
      <c r="M26" s="19">
        <v>280694.22536890174</v>
      </c>
      <c r="N26" s="21">
        <v>3.9605431439052152E-2</v>
      </c>
      <c r="O26" s="21">
        <v>3.8864840000000012E-2</v>
      </c>
      <c r="P26" s="21">
        <v>8.2425382124049484E-3</v>
      </c>
      <c r="R26" s="20">
        <v>219</v>
      </c>
      <c r="S26" s="42">
        <v>280913.22536890174</v>
      </c>
      <c r="U26" s="19">
        <v>163245.0625</v>
      </c>
      <c r="V26" s="19">
        <v>163361.4375</v>
      </c>
      <c r="X26" s="19">
        <v>265715.43678468041</v>
      </c>
      <c r="Y26" s="19">
        <v>266066.80989478837</v>
      </c>
      <c r="Z26" s="19">
        <v>278399.50679582247</v>
      </c>
      <c r="AA26" s="181">
        <v>152701.54585246427</v>
      </c>
    </row>
    <row r="27" spans="1:27" x14ac:dyDescent="0.2">
      <c r="A27" s="18" t="s">
        <v>57</v>
      </c>
      <c r="B27" s="18" t="s">
        <v>58</v>
      </c>
      <c r="D27" s="19">
        <v>1527150</v>
      </c>
      <c r="E27" s="20">
        <v>559.11076347297058</v>
      </c>
      <c r="F27" s="20">
        <v>1527709.110763473</v>
      </c>
      <c r="G27" s="21">
        <v>-2.907055811056658E-4</v>
      </c>
      <c r="I27" s="21">
        <v>6.0429487932387449E-3</v>
      </c>
      <c r="M27" s="19">
        <v>1594742.6062891285</v>
      </c>
      <c r="N27" s="21">
        <v>4.3878441945113256E-2</v>
      </c>
      <c r="O27" s="21">
        <v>3.8864840000000012E-2</v>
      </c>
      <c r="P27" s="21">
        <v>-1.5124941342994358E-3</v>
      </c>
      <c r="R27" s="20">
        <v>-1438</v>
      </c>
      <c r="S27" s="42">
        <v>1593304.6062891285</v>
      </c>
      <c r="U27" s="19">
        <v>884667.0625</v>
      </c>
      <c r="V27" s="19">
        <v>888936.5</v>
      </c>
      <c r="X27" s="19">
        <v>1528153.3534721127</v>
      </c>
      <c r="Y27" s="19">
        <v>1525861.1930333916</v>
      </c>
      <c r="Z27" s="19">
        <v>1597158.2988476832</v>
      </c>
      <c r="AA27" s="181">
        <v>876037.97870231373</v>
      </c>
    </row>
    <row r="28" spans="1:27" x14ac:dyDescent="0.2">
      <c r="A28" s="18" t="s">
        <v>59</v>
      </c>
      <c r="B28" s="18" t="s">
        <v>60</v>
      </c>
      <c r="D28" s="19">
        <v>335126</v>
      </c>
      <c r="E28" s="20">
        <v>134.49399808631279</v>
      </c>
      <c r="F28" s="20">
        <v>335260.49399808631</v>
      </c>
      <c r="G28" s="21">
        <v>1.4841546712024423E-2</v>
      </c>
      <c r="I28" s="21">
        <v>1.9300067541315302E-2</v>
      </c>
      <c r="M28" s="19">
        <v>349876.82205400226</v>
      </c>
      <c r="N28" s="21">
        <v>4.3596929305960375E-2</v>
      </c>
      <c r="O28" s="21">
        <v>3.8864840000000012E-2</v>
      </c>
      <c r="P28" s="21">
        <v>1.2054017769264069E-2</v>
      </c>
      <c r="R28" s="20">
        <v>-802</v>
      </c>
      <c r="S28" s="42">
        <v>349074.82205400226</v>
      </c>
      <c r="U28" s="19">
        <v>194611.96875</v>
      </c>
      <c r="V28" s="19">
        <v>195498.4375</v>
      </c>
      <c r="X28" s="19">
        <v>330357.4780558538</v>
      </c>
      <c r="Y28" s="19">
        <v>330410.67652504286</v>
      </c>
      <c r="Z28" s="19">
        <v>345709.63200678671</v>
      </c>
      <c r="AA28" s="181">
        <v>189621.00842455603</v>
      </c>
    </row>
    <row r="29" spans="1:27" x14ac:dyDescent="0.2">
      <c r="A29" s="18" t="s">
        <v>61</v>
      </c>
      <c r="B29" s="18" t="s">
        <v>62</v>
      </c>
      <c r="D29" s="19">
        <v>697943</v>
      </c>
      <c r="E29" s="20">
        <v>286.28008164081257</v>
      </c>
      <c r="F29" s="20">
        <v>698229.28008164081</v>
      </c>
      <c r="G29" s="21">
        <v>5.3212201511401158E-3</v>
      </c>
      <c r="I29" s="21">
        <v>1.0152022386861415E-2</v>
      </c>
      <c r="M29" s="19">
        <v>729127.55304947868</v>
      </c>
      <c r="N29" s="21">
        <v>4.42523306444913E-2</v>
      </c>
      <c r="O29" s="21">
        <v>3.8864840000000012E-2</v>
      </c>
      <c r="P29" s="21">
        <v>3.1214663834637779E-3</v>
      </c>
      <c r="R29" s="20">
        <v>463</v>
      </c>
      <c r="S29" s="42">
        <v>729590.55304947868</v>
      </c>
      <c r="U29" s="19">
        <v>375745.53125</v>
      </c>
      <c r="V29" s="19">
        <v>377694.125</v>
      </c>
      <c r="X29" s="19">
        <v>694533.51434944244</v>
      </c>
      <c r="Y29" s="19">
        <v>694796.66389187844</v>
      </c>
      <c r="Z29" s="19">
        <v>726858.68808908004</v>
      </c>
      <c r="AA29" s="181">
        <v>398680.46666080586</v>
      </c>
    </row>
    <row r="30" spans="1:27" ht="25.5" customHeight="1" x14ac:dyDescent="0.2">
      <c r="A30" s="22" t="s">
        <v>63</v>
      </c>
      <c r="B30" s="22" t="s">
        <v>64</v>
      </c>
      <c r="C30" s="54"/>
      <c r="D30" s="24">
        <v>4727962</v>
      </c>
      <c r="E30" s="25">
        <v>1861.7812020806596</v>
      </c>
      <c r="F30" s="25">
        <v>4729823.7812020807</v>
      </c>
      <c r="G30" s="26">
        <v>2.0695218923643122E-3</v>
      </c>
      <c r="H30" s="23"/>
      <c r="I30" s="26">
        <v>7.0376115289640939E-3</v>
      </c>
      <c r="M30" s="24">
        <v>4933847.5126369167</v>
      </c>
      <c r="N30" s="26">
        <v>4.3135588316354445E-2</v>
      </c>
      <c r="O30" s="26">
        <v>3.919241748475577E-2</v>
      </c>
      <c r="P30" s="26">
        <v>1.094194350170774E-4</v>
      </c>
      <c r="Q30" s="23"/>
      <c r="R30" s="25">
        <v>-6363</v>
      </c>
      <c r="S30" s="41">
        <v>4927484.5126369167</v>
      </c>
      <c r="T30" s="23"/>
      <c r="U30" s="24">
        <v>2723817.015625</v>
      </c>
      <c r="V30" s="24">
        <v>2734152.421875</v>
      </c>
      <c r="W30" s="23"/>
      <c r="X30" s="24">
        <v>4720055.5229641311</v>
      </c>
      <c r="Y30" s="24">
        <v>4714591.4306443185</v>
      </c>
      <c r="Z30" s="24">
        <v>4933307.7128942059</v>
      </c>
      <c r="AA30" s="182">
        <f>SUM(AA21:AA29)</f>
        <v>2705908.9385431856</v>
      </c>
    </row>
    <row r="31" spans="1:27" x14ac:dyDescent="0.2">
      <c r="A31" s="18" t="s">
        <v>65</v>
      </c>
      <c r="B31" s="18" t="s">
        <v>66</v>
      </c>
      <c r="D31" s="19">
        <v>541189</v>
      </c>
      <c r="E31" s="20">
        <v>238.2465108956676</v>
      </c>
      <c r="F31" s="20">
        <v>541427.24651089567</v>
      </c>
      <c r="G31" s="21">
        <v>-2.5110780744418637E-2</v>
      </c>
      <c r="I31" s="21">
        <v>-2.4643672061662958E-2</v>
      </c>
      <c r="M31" s="19">
        <v>565438.09455999092</v>
      </c>
      <c r="N31" s="21">
        <v>4.4347321276916984E-2</v>
      </c>
      <c r="O31" s="21">
        <v>4.2286815793840971E-2</v>
      </c>
      <c r="P31" s="21">
        <v>-2.8533152033124787E-2</v>
      </c>
      <c r="R31" s="20">
        <v>-370</v>
      </c>
      <c r="S31" s="42">
        <v>565068.09455999092</v>
      </c>
      <c r="U31" s="19">
        <v>304863.65625</v>
      </c>
      <c r="V31" s="19">
        <v>305466.34375</v>
      </c>
      <c r="X31" s="19">
        <v>555373.09862173442</v>
      </c>
      <c r="Y31" s="19">
        <v>556204.5203403323</v>
      </c>
      <c r="Z31" s="19">
        <v>582045.69280296331</v>
      </c>
      <c r="AA31" s="181">
        <v>319250.84232625779</v>
      </c>
    </row>
    <row r="32" spans="1:27" x14ac:dyDescent="0.2">
      <c r="A32" s="18" t="s">
        <v>67</v>
      </c>
      <c r="B32" s="18" t="s">
        <v>68</v>
      </c>
      <c r="D32" s="19">
        <v>565896</v>
      </c>
      <c r="E32" s="20">
        <v>201.74099712935276</v>
      </c>
      <c r="F32" s="20">
        <v>566097.74099712935</v>
      </c>
      <c r="G32" s="21">
        <v>-1.2463050095302797E-2</v>
      </c>
      <c r="I32" s="21">
        <v>-7.2650044125837088E-3</v>
      </c>
      <c r="M32" s="19">
        <v>589757.9736073867</v>
      </c>
      <c r="N32" s="21">
        <v>4.1795313594754857E-2</v>
      </c>
      <c r="O32" s="21">
        <v>3.987364539149385E-2</v>
      </c>
      <c r="P32" s="21">
        <v>-1.4000015540239774E-2</v>
      </c>
      <c r="R32" s="20">
        <v>-1408</v>
      </c>
      <c r="S32" s="42">
        <v>588349.9736073867</v>
      </c>
      <c r="U32" s="19">
        <v>299668.03125</v>
      </c>
      <c r="V32" s="19">
        <v>300221.8125</v>
      </c>
      <c r="X32" s="19">
        <v>573242.08582955902</v>
      </c>
      <c r="Y32" s="19">
        <v>571294.33553224534</v>
      </c>
      <c r="Z32" s="19">
        <v>598131.82850151998</v>
      </c>
      <c r="AA32" s="181">
        <v>328074.05403461622</v>
      </c>
    </row>
    <row r="33" spans="1:27" x14ac:dyDescent="0.2">
      <c r="A33" s="18" t="s">
        <v>69</v>
      </c>
      <c r="B33" s="18" t="s">
        <v>70</v>
      </c>
      <c r="D33" s="19">
        <v>319645</v>
      </c>
      <c r="E33" s="20">
        <v>188.56949738250114</v>
      </c>
      <c r="F33" s="20">
        <v>319833.5694973825</v>
      </c>
      <c r="G33" s="21">
        <v>2.4113707474500146E-3</v>
      </c>
      <c r="I33" s="21">
        <v>4.4396074797561358E-3</v>
      </c>
      <c r="M33" s="19">
        <v>332142.51154752361</v>
      </c>
      <c r="N33" s="21">
        <v>3.8485460014358708E-2</v>
      </c>
      <c r="O33" s="21">
        <v>3.8864840000000012E-2</v>
      </c>
      <c r="P33" s="21">
        <v>-2.9957135232447918E-3</v>
      </c>
      <c r="R33" s="20">
        <v>-871</v>
      </c>
      <c r="S33" s="42">
        <v>331271.51154752361</v>
      </c>
      <c r="U33" s="19">
        <v>169562.078125</v>
      </c>
      <c r="V33" s="19">
        <v>169500.15625</v>
      </c>
      <c r="X33" s="19">
        <v>319064.18744920858</v>
      </c>
      <c r="Y33" s="19">
        <v>318303.62725544302</v>
      </c>
      <c r="Z33" s="19">
        <v>333140.50506368349</v>
      </c>
      <c r="AA33" s="181">
        <v>182726.86864565423</v>
      </c>
    </row>
    <row r="34" spans="1:27" x14ac:dyDescent="0.2">
      <c r="A34" s="18" t="s">
        <v>71</v>
      </c>
      <c r="B34" s="18" t="s">
        <v>72</v>
      </c>
      <c r="D34" s="19">
        <v>313782</v>
      </c>
      <c r="E34" s="20">
        <v>198.32309207471553</v>
      </c>
      <c r="F34" s="20">
        <v>313980.32309207472</v>
      </c>
      <c r="G34" s="21">
        <v>-2.2728846252572654E-2</v>
      </c>
      <c r="I34" s="21">
        <v>-2.1748150543926981E-2</v>
      </c>
      <c r="M34" s="19">
        <v>327986.15415080468</v>
      </c>
      <c r="N34" s="21">
        <v>4.4607352845556392E-2</v>
      </c>
      <c r="O34" s="21">
        <v>4.1884748905455016E-2</v>
      </c>
      <c r="P34" s="21">
        <v>-2.6087843266402677E-2</v>
      </c>
      <c r="R34" s="20">
        <v>-775</v>
      </c>
      <c r="S34" s="42">
        <v>327211.15415080468</v>
      </c>
      <c r="U34" s="19">
        <v>177652.984375</v>
      </c>
      <c r="V34" s="19">
        <v>178117.21875</v>
      </c>
      <c r="X34" s="19">
        <v>321282.70837432489</v>
      </c>
      <c r="Y34" s="19">
        <v>321799.34215791349</v>
      </c>
      <c r="Z34" s="19">
        <v>336771.80419519253</v>
      </c>
      <c r="AA34" s="181">
        <v>184718.62860678381</v>
      </c>
    </row>
    <row r="35" spans="1:27" x14ac:dyDescent="0.2">
      <c r="A35" s="18" t="s">
        <v>73</v>
      </c>
      <c r="B35" s="18" t="s">
        <v>74</v>
      </c>
      <c r="D35" s="19">
        <v>222461</v>
      </c>
      <c r="E35" s="20">
        <v>109.51654129882809</v>
      </c>
      <c r="F35" s="20">
        <v>222570.51654129883</v>
      </c>
      <c r="G35" s="21">
        <v>-1.3797526590010434E-2</v>
      </c>
      <c r="I35" s="21">
        <v>-9.7613589552182356E-3</v>
      </c>
      <c r="M35" s="19">
        <v>231858.12870328972</v>
      </c>
      <c r="N35" s="21">
        <v>4.1728852079415235E-2</v>
      </c>
      <c r="O35" s="21">
        <v>4.0220284674647999E-2</v>
      </c>
      <c r="P35" s="21">
        <v>-1.524027299926356E-2</v>
      </c>
      <c r="R35" s="20">
        <v>-545</v>
      </c>
      <c r="S35" s="42">
        <v>231313.12870328972</v>
      </c>
      <c r="U35" s="19">
        <v>120626.71875</v>
      </c>
      <c r="V35" s="19">
        <v>120801.65625</v>
      </c>
      <c r="X35" s="19">
        <v>225684.40309393808</v>
      </c>
      <c r="Y35" s="19">
        <v>225090.48588193604</v>
      </c>
      <c r="Z35" s="19">
        <v>235446.39605587398</v>
      </c>
      <c r="AA35" s="181">
        <v>129141.85465670157</v>
      </c>
    </row>
    <row r="36" spans="1:27" x14ac:dyDescent="0.2">
      <c r="A36" s="18" t="s">
        <v>75</v>
      </c>
      <c r="B36" s="18" t="s">
        <v>76</v>
      </c>
      <c r="D36" s="19">
        <v>566758</v>
      </c>
      <c r="E36" s="20">
        <v>247.85322504467331</v>
      </c>
      <c r="F36" s="20">
        <v>567005.85322504467</v>
      </c>
      <c r="G36" s="21">
        <v>1.1880608269084547E-2</v>
      </c>
      <c r="I36" s="21">
        <v>1.5866470755045547E-2</v>
      </c>
      <c r="M36" s="19">
        <v>591641.33829559339</v>
      </c>
      <c r="N36" s="21">
        <v>4.3448378760864159E-2</v>
      </c>
      <c r="O36" s="21">
        <v>3.8864840000000012E-2</v>
      </c>
      <c r="P36" s="21">
        <v>8.5227742902349579E-3</v>
      </c>
      <c r="R36" s="20">
        <v>-1429</v>
      </c>
      <c r="S36" s="42">
        <v>590212.33829559339</v>
      </c>
      <c r="U36" s="19">
        <v>358916.4375</v>
      </c>
      <c r="V36" s="19">
        <v>360500</v>
      </c>
      <c r="X36" s="19">
        <v>560348.57135463902</v>
      </c>
      <c r="Y36" s="19">
        <v>560612.57661327044</v>
      </c>
      <c r="Z36" s="19">
        <v>586641.52498883428</v>
      </c>
      <c r="AA36" s="181">
        <v>321771.64664569823</v>
      </c>
    </row>
    <row r="37" spans="1:27" ht="25.5" customHeight="1" x14ac:dyDescent="0.2">
      <c r="A37" s="22" t="s">
        <v>77</v>
      </c>
      <c r="B37" s="22" t="s">
        <v>78</v>
      </c>
      <c r="C37" s="54"/>
      <c r="D37" s="24">
        <v>2529731</v>
      </c>
      <c r="E37" s="25">
        <v>1184.2498638257384</v>
      </c>
      <c r="F37" s="25">
        <v>2530915.2498638257</v>
      </c>
      <c r="G37" s="26">
        <v>-9.4245993999332311E-3</v>
      </c>
      <c r="H37" s="23"/>
      <c r="I37" s="26">
        <v>-6.471522443600719E-3</v>
      </c>
      <c r="M37" s="24">
        <v>2638824.2008645888</v>
      </c>
      <c r="N37" s="26">
        <v>4.2636335217692167E-2</v>
      </c>
      <c r="O37" s="26">
        <v>4.0225418838963023E-2</v>
      </c>
      <c r="P37" s="26">
        <v>-1.2481785960311687E-2</v>
      </c>
      <c r="Q37" s="23"/>
      <c r="R37" s="25">
        <v>-5398</v>
      </c>
      <c r="S37" s="41">
        <v>2633426.2008645888</v>
      </c>
      <c r="T37" s="23"/>
      <c r="U37" s="24">
        <v>1431289.90625</v>
      </c>
      <c r="V37" s="24">
        <v>1434607.1875</v>
      </c>
      <c r="W37" s="23"/>
      <c r="X37" s="24">
        <v>2554995.0547234043</v>
      </c>
      <c r="Y37" s="24">
        <v>2553304.8877811404</v>
      </c>
      <c r="Z37" s="24">
        <v>2672177.7516080677</v>
      </c>
      <c r="AA37" s="182">
        <f>SUM(AA31:AA36)</f>
        <v>1465683.8949157118</v>
      </c>
    </row>
    <row r="38" spans="1:27" x14ac:dyDescent="0.2">
      <c r="A38" s="18" t="s">
        <v>79</v>
      </c>
      <c r="B38" s="18" t="s">
        <v>80</v>
      </c>
      <c r="D38" s="19">
        <v>512559</v>
      </c>
      <c r="E38" s="20">
        <v>149.86474072473357</v>
      </c>
      <c r="F38" s="20">
        <v>512708.86474072473</v>
      </c>
      <c r="G38" s="21">
        <v>2.6613020256211817E-2</v>
      </c>
      <c r="I38" s="21">
        <v>3.1577662293782893E-2</v>
      </c>
      <c r="M38" s="19">
        <v>536350.66418956057</v>
      </c>
      <c r="N38" s="21">
        <v>4.6111548043530348E-2</v>
      </c>
      <c r="O38" s="21">
        <v>3.8864840000000012E-2</v>
      </c>
      <c r="P38" s="21">
        <v>2.4080901521262632E-2</v>
      </c>
      <c r="R38" s="20">
        <v>390</v>
      </c>
      <c r="S38" s="42">
        <v>536740.66418956057</v>
      </c>
      <c r="U38" s="19">
        <v>262230.9375</v>
      </c>
      <c r="V38" s="19">
        <v>264060.15625</v>
      </c>
      <c r="X38" s="19">
        <v>499417.8474502184</v>
      </c>
      <c r="Y38" s="19">
        <v>500481.28879261523</v>
      </c>
      <c r="Z38" s="19">
        <v>523738.56732687494</v>
      </c>
      <c r="AA38" s="181">
        <v>287269.50623523456</v>
      </c>
    </row>
    <row r="39" spans="1:27" x14ac:dyDescent="0.2">
      <c r="A39" s="18" t="s">
        <v>81</v>
      </c>
      <c r="B39" s="18" t="s">
        <v>82</v>
      </c>
      <c r="D39" s="19">
        <v>216127</v>
      </c>
      <c r="E39" s="20">
        <v>139.80152392151649</v>
      </c>
      <c r="F39" s="20">
        <v>216266.80152392152</v>
      </c>
      <c r="G39" s="21">
        <v>-5.8237109521562802E-3</v>
      </c>
      <c r="I39" s="21">
        <v>-4.7180512947043729E-3</v>
      </c>
      <c r="M39" s="19">
        <v>225514.25041014733</v>
      </c>
      <c r="N39" s="21">
        <v>4.2759447224741676E-2</v>
      </c>
      <c r="O39" s="21">
        <v>3.9519980081566652E-2</v>
      </c>
      <c r="P39" s="21">
        <v>-1.1122103436958297E-2</v>
      </c>
      <c r="R39" s="20">
        <v>-522</v>
      </c>
      <c r="S39" s="42">
        <v>224992.25041014733</v>
      </c>
      <c r="U39" s="19">
        <v>117732.3671875</v>
      </c>
      <c r="V39" s="19">
        <v>118099.2578125</v>
      </c>
      <c r="X39" s="19">
        <v>217533.65465097499</v>
      </c>
      <c r="Y39" s="19">
        <v>217969.14566198486</v>
      </c>
      <c r="Z39" s="19">
        <v>228050.6533657471</v>
      </c>
      <c r="AA39" s="181">
        <v>125085.30529529163</v>
      </c>
    </row>
    <row r="40" spans="1:27" x14ac:dyDescent="0.2">
      <c r="A40" s="18" t="s">
        <v>83</v>
      </c>
      <c r="B40" s="18" t="s">
        <v>84</v>
      </c>
      <c r="D40" s="19">
        <v>608389</v>
      </c>
      <c r="E40" s="20">
        <v>188.29159732081462</v>
      </c>
      <c r="F40" s="20">
        <v>608577.29159732081</v>
      </c>
      <c r="G40" s="21">
        <v>8.6608055377124238E-3</v>
      </c>
      <c r="I40" s="21">
        <v>1.1681877474578162E-2</v>
      </c>
      <c r="M40" s="19">
        <v>633584.57703467261</v>
      </c>
      <c r="N40" s="21">
        <v>4.1091387704782267E-2</v>
      </c>
      <c r="O40" s="21">
        <v>3.8864840000000012E-2</v>
      </c>
      <c r="P40" s="21">
        <v>4.3646503729612984E-3</v>
      </c>
      <c r="R40" s="20">
        <v>-1369</v>
      </c>
      <c r="S40" s="42">
        <v>632215.57703467261</v>
      </c>
      <c r="U40" s="19">
        <v>321430.5625</v>
      </c>
      <c r="V40" s="19">
        <v>322119.46875</v>
      </c>
      <c r="X40" s="19">
        <v>603351.77916712151</v>
      </c>
      <c r="Y40" s="19">
        <v>602839.33005976188</v>
      </c>
      <c r="Z40" s="19">
        <v>630831.2193180006</v>
      </c>
      <c r="AA40" s="181">
        <v>346009.60134782502</v>
      </c>
    </row>
    <row r="41" spans="1:27" x14ac:dyDescent="0.2">
      <c r="A41" s="18" t="s">
        <v>85</v>
      </c>
      <c r="B41" s="18" t="s">
        <v>86</v>
      </c>
      <c r="D41" s="19">
        <v>495983</v>
      </c>
      <c r="E41" s="20">
        <v>147.94339789490914</v>
      </c>
      <c r="F41" s="20">
        <v>496130.94339789491</v>
      </c>
      <c r="G41" s="21">
        <v>1.6311689039108401E-2</v>
      </c>
      <c r="I41" s="21">
        <v>1.9531158500510237E-2</v>
      </c>
      <c r="M41" s="19">
        <v>517025.9583031183</v>
      </c>
      <c r="N41" s="21">
        <v>4.2115927626118044E-2</v>
      </c>
      <c r="O41" s="21">
        <v>3.8864840000000012E-2</v>
      </c>
      <c r="P41" s="21">
        <v>1.2041423838219822E-2</v>
      </c>
      <c r="R41" s="20">
        <v>-1171</v>
      </c>
      <c r="S41" s="42">
        <v>515854.9583031183</v>
      </c>
      <c r="U41" s="19">
        <v>263993.09375</v>
      </c>
      <c r="V41" s="19">
        <v>264819.25</v>
      </c>
      <c r="X41" s="19">
        <v>488168.09719759453</v>
      </c>
      <c r="Y41" s="19">
        <v>488149.44201081624</v>
      </c>
      <c r="Z41" s="19">
        <v>510874.30427726009</v>
      </c>
      <c r="AA41" s="181">
        <v>280213.48492062208</v>
      </c>
    </row>
    <row r="42" spans="1:27" x14ac:dyDescent="0.2">
      <c r="A42" s="18" t="s">
        <v>87</v>
      </c>
      <c r="B42" s="18" t="s">
        <v>88</v>
      </c>
      <c r="D42" s="19">
        <v>1101479</v>
      </c>
      <c r="E42" s="20">
        <v>343.92036653496325</v>
      </c>
      <c r="F42" s="20">
        <v>1101822.920366535</v>
      </c>
      <c r="G42" s="21">
        <v>4.6488668296895241E-2</v>
      </c>
      <c r="I42" s="21">
        <v>5.2086564184561812E-2</v>
      </c>
      <c r="M42" s="19">
        <v>1149982.1475839613</v>
      </c>
      <c r="N42" s="21">
        <v>4.3708681610476585E-2</v>
      </c>
      <c r="O42" s="21">
        <v>3.8307085050797163E-2</v>
      </c>
      <c r="P42" s="21">
        <v>4.3014074813558123E-2</v>
      </c>
      <c r="R42" s="20">
        <v>1032</v>
      </c>
      <c r="S42" s="42">
        <v>1151014.1475839613</v>
      </c>
      <c r="U42" s="19">
        <v>604647.125</v>
      </c>
      <c r="V42" s="19">
        <v>607792.6875</v>
      </c>
      <c r="X42" s="19">
        <v>1052876.1120363523</v>
      </c>
      <c r="Y42" s="19">
        <v>1052722.2604776714</v>
      </c>
      <c r="Z42" s="19">
        <v>1102556.6915667211</v>
      </c>
      <c r="AA42" s="181">
        <v>604750.03397076193</v>
      </c>
    </row>
    <row r="43" spans="1:27" ht="25.5" customHeight="1" x14ac:dyDescent="0.2">
      <c r="A43" s="22" t="s">
        <v>89</v>
      </c>
      <c r="B43" s="22" t="s">
        <v>90</v>
      </c>
      <c r="C43" s="54"/>
      <c r="D43" s="24">
        <v>2934537</v>
      </c>
      <c r="E43" s="25">
        <v>969.82162639684975</v>
      </c>
      <c r="F43" s="25">
        <v>2935506.8216263968</v>
      </c>
      <c r="G43" s="26">
        <v>2.5917624954778784E-2</v>
      </c>
      <c r="H43" s="23"/>
      <c r="I43" s="26">
        <v>3.0105028460994498E-2</v>
      </c>
      <c r="M43" s="24">
        <v>3062457.5975214601</v>
      </c>
      <c r="N43" s="26">
        <v>4.3246629495048206E-2</v>
      </c>
      <c r="O43" s="26">
        <v>3.8710319857172326E-2</v>
      </c>
      <c r="P43" s="26">
        <v>2.2164559951192819E-2</v>
      </c>
      <c r="Q43" s="23"/>
      <c r="R43" s="25">
        <v>-1640</v>
      </c>
      <c r="S43" s="41">
        <v>3060817.5975214601</v>
      </c>
      <c r="T43" s="23"/>
      <c r="U43" s="24">
        <v>1570034.0859375</v>
      </c>
      <c r="V43" s="24">
        <v>1576890.8203125</v>
      </c>
      <c r="W43" s="23"/>
      <c r="X43" s="24">
        <v>2861347.4905022616</v>
      </c>
      <c r="Y43" s="24">
        <v>2862161.4670028496</v>
      </c>
      <c r="Z43" s="24">
        <v>2996051.4358546035</v>
      </c>
      <c r="AA43" s="182">
        <f>SUM(AA38:AA42)</f>
        <v>1643327.9317697352</v>
      </c>
    </row>
    <row r="44" spans="1:27" ht="25.5" customHeight="1" x14ac:dyDescent="0.2">
      <c r="A44" s="22" t="s">
        <v>91</v>
      </c>
      <c r="B44" s="22" t="s">
        <v>92</v>
      </c>
      <c r="C44" s="54"/>
      <c r="D44" s="24">
        <v>16498084</v>
      </c>
      <c r="E44" s="25">
        <v>7473.7768230121583</v>
      </c>
      <c r="F44" s="25">
        <v>16505557.776823012</v>
      </c>
      <c r="G44" s="26">
        <v>7.6267422578706334E-3</v>
      </c>
      <c r="H44" s="23"/>
      <c r="I44" s="26">
        <v>1.1052044938498984E-2</v>
      </c>
      <c r="M44" s="24">
        <v>17203509.623668149</v>
      </c>
      <c r="N44" s="26">
        <v>4.2285868571203089E-2</v>
      </c>
      <c r="O44" s="26">
        <v>3.9323969261597203E-2</v>
      </c>
      <c r="P44" s="26">
        <v>4.1550490917277028E-3</v>
      </c>
      <c r="Q44" s="23"/>
      <c r="R44" s="25">
        <v>-9196</v>
      </c>
      <c r="S44" s="41">
        <v>17194313.623668149</v>
      </c>
      <c r="T44" s="23"/>
      <c r="U44" s="24">
        <v>8964517.8359375</v>
      </c>
      <c r="V44" s="24">
        <v>8990065.2109375</v>
      </c>
      <c r="W44" s="23"/>
      <c r="X44" s="24">
        <v>16380626.956999646</v>
      </c>
      <c r="Y44" s="24">
        <v>16371655.579952385</v>
      </c>
      <c r="Z44" s="24">
        <v>17132323.976490449</v>
      </c>
      <c r="AA44" s="182">
        <f>AA43+AA37+AA30+AA20</f>
        <v>9397043.7856199034</v>
      </c>
    </row>
    <row r="45" spans="1:27" x14ac:dyDescent="0.2">
      <c r="A45" s="18" t="s">
        <v>93</v>
      </c>
      <c r="B45" s="18" t="s">
        <v>94</v>
      </c>
      <c r="D45" s="19">
        <v>318434</v>
      </c>
      <c r="E45" s="20">
        <v>208.45941832580138</v>
      </c>
      <c r="F45" s="20">
        <v>318642.4594183258</v>
      </c>
      <c r="G45" s="21">
        <v>-4.517281838777909E-2</v>
      </c>
      <c r="I45" s="21">
        <v>-4.1436748444986016E-2</v>
      </c>
      <c r="M45" s="19">
        <v>332886.67550914845</v>
      </c>
      <c r="N45" s="21">
        <v>4.47028186915992E-2</v>
      </c>
      <c r="O45" s="21">
        <v>4.4618672050654951E-2</v>
      </c>
      <c r="P45" s="21">
        <v>-4.3428874254777039E-2</v>
      </c>
      <c r="R45" s="20">
        <v>307</v>
      </c>
      <c r="S45" s="42">
        <v>333193.67550914845</v>
      </c>
      <c r="U45" s="19">
        <v>175157.515625</v>
      </c>
      <c r="V45" s="19">
        <v>175171.625</v>
      </c>
      <c r="X45" s="19">
        <v>333717.41562729666</v>
      </c>
      <c r="Y45" s="19">
        <v>332443.50474177854</v>
      </c>
      <c r="Z45" s="19">
        <v>347999.92028800881</v>
      </c>
      <c r="AA45" s="181">
        <v>190877.22674554211</v>
      </c>
    </row>
    <row r="46" spans="1:27" x14ac:dyDescent="0.2">
      <c r="A46" s="18" t="s">
        <v>95</v>
      </c>
      <c r="B46" s="18" t="s">
        <v>96</v>
      </c>
      <c r="D46" s="19">
        <v>390811</v>
      </c>
      <c r="E46" s="20">
        <v>238.11827865673695</v>
      </c>
      <c r="F46" s="20">
        <v>391049.11827865674</v>
      </c>
      <c r="G46" s="21">
        <v>-4.6279006759224584E-2</v>
      </c>
      <c r="I46" s="21">
        <v>-4.1123460296837444E-2</v>
      </c>
      <c r="M46" s="19">
        <v>407948</v>
      </c>
      <c r="N46" s="21">
        <v>4.321421768122069E-2</v>
      </c>
      <c r="O46" s="21">
        <v>4.5136055791304086E-2</v>
      </c>
      <c r="P46" s="21">
        <v>-4.248511328297766E-2</v>
      </c>
      <c r="R46" s="20">
        <v>329</v>
      </c>
      <c r="S46" s="42">
        <v>408277</v>
      </c>
      <c r="U46" s="19">
        <v>173096.546875</v>
      </c>
      <c r="V46" s="19">
        <v>172778.25</v>
      </c>
      <c r="X46" s="19">
        <v>410024.65191613213</v>
      </c>
      <c r="Y46" s="19">
        <v>407070.17567868589</v>
      </c>
      <c r="Z46" s="19">
        <v>426048.72849414224</v>
      </c>
      <c r="AA46" s="181">
        <v>233686.83442835973</v>
      </c>
    </row>
    <row r="47" spans="1:27" x14ac:dyDescent="0.2">
      <c r="A47" s="18" t="s">
        <v>97</v>
      </c>
      <c r="B47" s="18" t="s">
        <v>98</v>
      </c>
      <c r="D47" s="19">
        <v>332610</v>
      </c>
      <c r="E47" s="20">
        <v>171.17399390984792</v>
      </c>
      <c r="F47" s="20">
        <v>332781.17399390985</v>
      </c>
      <c r="G47" s="21">
        <v>7.7508236867316338E-3</v>
      </c>
      <c r="I47" s="21">
        <v>1.0492433797703038E-2</v>
      </c>
      <c r="M47" s="19">
        <v>348087.17818883806</v>
      </c>
      <c r="N47" s="21">
        <v>4.5994200967655496E-2</v>
      </c>
      <c r="O47" s="21">
        <v>3.8864840000000012E-2</v>
      </c>
      <c r="P47" s="21">
        <v>3.0227957551469675E-3</v>
      </c>
      <c r="R47" s="20">
        <v>-720</v>
      </c>
      <c r="S47" s="42">
        <v>347367.17818883806</v>
      </c>
      <c r="U47" s="19">
        <v>184909.5625</v>
      </c>
      <c r="V47" s="19">
        <v>186178.53125</v>
      </c>
      <c r="X47" s="19">
        <v>330221.68394412333</v>
      </c>
      <c r="Y47" s="19">
        <v>331585.79120899702</v>
      </c>
      <c r="Z47" s="19">
        <v>347038.15273388004</v>
      </c>
      <c r="AA47" s="181">
        <v>190349.69925831162</v>
      </c>
    </row>
    <row r="48" spans="1:27" x14ac:dyDescent="0.2">
      <c r="A48" s="18" t="s">
        <v>99</v>
      </c>
      <c r="B48" s="18" t="s">
        <v>100</v>
      </c>
      <c r="D48" s="19">
        <v>745865</v>
      </c>
      <c r="E48" s="20">
        <v>480.47353736066725</v>
      </c>
      <c r="F48" s="20">
        <v>746345.47353736067</v>
      </c>
      <c r="G48" s="21">
        <v>8.519721185714646E-3</v>
      </c>
      <c r="I48" s="21">
        <v>1.1734059196082836E-2</v>
      </c>
      <c r="M48" s="19">
        <v>776028.73110594624</v>
      </c>
      <c r="N48" s="21">
        <v>3.977147128380043E-2</v>
      </c>
      <c r="O48" s="21">
        <v>3.8864840000000012E-2</v>
      </c>
      <c r="P48" s="21">
        <v>4.2458765102908469E-3</v>
      </c>
      <c r="R48" s="20">
        <v>-1634</v>
      </c>
      <c r="S48" s="42">
        <v>774394.73110594624</v>
      </c>
      <c r="U48" s="19">
        <v>382499.5625</v>
      </c>
      <c r="V48" s="19">
        <v>382833.375</v>
      </c>
      <c r="X48" s="19">
        <v>740040.53451714735</v>
      </c>
      <c r="Y48" s="19">
        <v>738333.17407444131</v>
      </c>
      <c r="Z48" s="19">
        <v>772747.73962987144</v>
      </c>
      <c r="AA48" s="181">
        <v>423850.51523104782</v>
      </c>
    </row>
    <row r="49" spans="1:27" x14ac:dyDescent="0.2">
      <c r="A49" s="18" t="s">
        <v>101</v>
      </c>
      <c r="B49" s="18" t="s">
        <v>102</v>
      </c>
      <c r="D49" s="19">
        <v>353191</v>
      </c>
      <c r="E49" s="20">
        <v>199.13806222181302</v>
      </c>
      <c r="F49" s="20">
        <v>353390.13806222181</v>
      </c>
      <c r="G49" s="21">
        <v>1.4802326225072937E-2</v>
      </c>
      <c r="I49" s="21">
        <v>1.7740721663737302E-2</v>
      </c>
      <c r="M49" s="19">
        <v>368578.09669980116</v>
      </c>
      <c r="N49" s="21">
        <v>4.2977879124926677E-2</v>
      </c>
      <c r="O49" s="21">
        <v>3.8864840000000012E-2</v>
      </c>
      <c r="P49" s="21">
        <v>1.0663467854888919E-2</v>
      </c>
      <c r="R49" s="20">
        <v>109</v>
      </c>
      <c r="S49" s="42">
        <v>368687.09669980116</v>
      </c>
      <c r="U49" s="19">
        <v>178249.3125</v>
      </c>
      <c r="V49" s="19">
        <v>178955.03125</v>
      </c>
      <c r="X49" s="19">
        <v>348235.44342550455</v>
      </c>
      <c r="Y49" s="19">
        <v>348604.76837767696</v>
      </c>
      <c r="Z49" s="19">
        <v>364689.24466232077</v>
      </c>
      <c r="AA49" s="181">
        <v>200031.28617805286</v>
      </c>
    </row>
    <row r="50" spans="1:27" x14ac:dyDescent="0.2">
      <c r="A50" s="18" t="s">
        <v>103</v>
      </c>
      <c r="B50" s="18" t="s">
        <v>104</v>
      </c>
      <c r="D50" s="19">
        <v>372215</v>
      </c>
      <c r="E50" s="20">
        <v>225.40733851492405</v>
      </c>
      <c r="F50" s="20">
        <v>372440.40733851492</v>
      </c>
      <c r="G50" s="21">
        <v>-7.6054006125817475E-3</v>
      </c>
      <c r="I50" s="21">
        <v>-4.0088394742088251E-3</v>
      </c>
      <c r="M50" s="19">
        <v>387090.56673284253</v>
      </c>
      <c r="N50" s="21">
        <v>3.9335579882480154E-2</v>
      </c>
      <c r="O50" s="21">
        <v>3.9421500209071647E-2</v>
      </c>
      <c r="P50" s="21">
        <v>-1.1043543891597007E-2</v>
      </c>
      <c r="R50" s="20">
        <v>-840</v>
      </c>
      <c r="S50" s="42">
        <v>386250.56673284253</v>
      </c>
      <c r="U50" s="19">
        <v>209249.015625</v>
      </c>
      <c r="V50" s="19">
        <v>209231.71875</v>
      </c>
      <c r="X50" s="19">
        <v>375294.67367961654</v>
      </c>
      <c r="Y50" s="19">
        <v>373908.56018486049</v>
      </c>
      <c r="Z50" s="19">
        <v>391413.15509083663</v>
      </c>
      <c r="AA50" s="181">
        <v>214689.29502520934</v>
      </c>
    </row>
    <row r="51" spans="1:27" x14ac:dyDescent="0.2">
      <c r="A51" s="18" t="s">
        <v>105</v>
      </c>
      <c r="B51" s="18" t="s">
        <v>106</v>
      </c>
      <c r="D51" s="19">
        <v>655066</v>
      </c>
      <c r="E51" s="20">
        <v>482.62143103347626</v>
      </c>
      <c r="F51" s="20">
        <v>655548.62143103348</v>
      </c>
      <c r="G51" s="21">
        <v>-1.067575884597316E-2</v>
      </c>
      <c r="I51" s="21">
        <v>-6.5691840870586438E-3</v>
      </c>
      <c r="M51" s="19">
        <v>683060.85171403689</v>
      </c>
      <c r="N51" s="21">
        <v>4.1968252824550856E-2</v>
      </c>
      <c r="O51" s="21">
        <v>3.9777025037804226E-2</v>
      </c>
      <c r="P51" s="21">
        <v>-1.2648235037457156E-2</v>
      </c>
      <c r="R51" s="20">
        <v>743</v>
      </c>
      <c r="S51" s="42">
        <v>683803.85171403689</v>
      </c>
      <c r="U51" s="19">
        <v>346843</v>
      </c>
      <c r="V51" s="19">
        <v>347573.9375</v>
      </c>
      <c r="X51" s="19">
        <v>662622.62073589663</v>
      </c>
      <c r="Y51" s="19">
        <v>661274.15732917399</v>
      </c>
      <c r="Z51" s="19">
        <v>691811.04035394127</v>
      </c>
      <c r="AA51" s="181">
        <v>379456.90535050037</v>
      </c>
    </row>
    <row r="52" spans="1:27" x14ac:dyDescent="0.2">
      <c r="A52" s="18" t="s">
        <v>107</v>
      </c>
      <c r="B52" s="18" t="s">
        <v>108</v>
      </c>
      <c r="D52" s="19">
        <v>212221</v>
      </c>
      <c r="E52" s="20">
        <v>108.46668921018136</v>
      </c>
      <c r="F52" s="20">
        <v>212329.46668921018</v>
      </c>
      <c r="G52" s="21">
        <v>-4.5917433303305222E-3</v>
      </c>
      <c r="I52" s="21">
        <v>-2.2754977345321725E-3</v>
      </c>
      <c r="M52" s="19">
        <v>220982</v>
      </c>
      <c r="N52" s="21">
        <v>4.0750506492133187E-2</v>
      </c>
      <c r="O52" s="21">
        <v>3.9317933587351472E-2</v>
      </c>
      <c r="P52" s="21">
        <v>-9.3809471425114754E-3</v>
      </c>
      <c r="R52" s="20">
        <v>-445</v>
      </c>
      <c r="S52" s="42">
        <v>220537</v>
      </c>
      <c r="U52" s="19">
        <v>113720.625</v>
      </c>
      <c r="V52" s="19">
        <v>113877.375</v>
      </c>
      <c r="X52" s="19">
        <v>213308.92652990384</v>
      </c>
      <c r="Y52" s="19">
        <v>213107.06157639981</v>
      </c>
      <c r="Z52" s="19">
        <v>223074.65151469351</v>
      </c>
      <c r="AA52" s="181">
        <v>122355.9787114702</v>
      </c>
    </row>
    <row r="53" spans="1:27" ht="25.5" customHeight="1" x14ac:dyDescent="0.2">
      <c r="A53" s="22" t="s">
        <v>109</v>
      </c>
      <c r="B53" s="22" t="s">
        <v>110</v>
      </c>
      <c r="C53" s="54"/>
      <c r="D53" s="24">
        <v>3380413</v>
      </c>
      <c r="E53" s="25">
        <v>2113.8587492336519</v>
      </c>
      <c r="F53" s="25">
        <v>3382526.8587492337</v>
      </c>
      <c r="G53" s="26">
        <v>-9.0638348459234352E-3</v>
      </c>
      <c r="H53" s="23"/>
      <c r="I53" s="26">
        <v>-5.368579833887277E-3</v>
      </c>
      <c r="M53" s="24">
        <v>3524662.0999506135</v>
      </c>
      <c r="N53" s="26">
        <v>4.2020432397671392E-2</v>
      </c>
      <c r="O53" s="26">
        <v>4.0324802567336615E-2</v>
      </c>
      <c r="P53" s="26">
        <v>-1.1265787096369828E-2</v>
      </c>
      <c r="Q53" s="23"/>
      <c r="R53" s="25">
        <v>-2151</v>
      </c>
      <c r="S53" s="41">
        <v>3522511.0999506135</v>
      </c>
      <c r="T53" s="23"/>
      <c r="U53" s="24">
        <v>1763725.140625</v>
      </c>
      <c r="V53" s="24">
        <v>1766599.84375</v>
      </c>
      <c r="W53" s="23"/>
      <c r="X53" s="24">
        <v>3413465.9503756212</v>
      </c>
      <c r="Y53" s="24">
        <v>3406327.1931720143</v>
      </c>
      <c r="Z53" s="24">
        <v>3564822.632767695</v>
      </c>
      <c r="AA53" s="182">
        <f>SUM(AA45:AA52)</f>
        <v>1955297.7409284941</v>
      </c>
    </row>
    <row r="54" spans="1:27" x14ac:dyDescent="0.2">
      <c r="A54" s="18" t="s">
        <v>111</v>
      </c>
      <c r="B54" s="18" t="s">
        <v>112</v>
      </c>
      <c r="D54" s="19">
        <v>576011</v>
      </c>
      <c r="E54" s="20">
        <v>272.86151504435111</v>
      </c>
      <c r="F54" s="20">
        <v>576283.86151504435</v>
      </c>
      <c r="G54" s="21">
        <v>-3.5124941198618753E-3</v>
      </c>
      <c r="I54" s="21">
        <v>1.8584940220593982E-3</v>
      </c>
      <c r="M54" s="19">
        <v>600926.68563599244</v>
      </c>
      <c r="N54" s="21">
        <v>4.2761607198512186E-2</v>
      </c>
      <c r="O54" s="21">
        <v>3.8864840000000012E-2</v>
      </c>
      <c r="P54" s="21">
        <v>-5.5746048126142922E-3</v>
      </c>
      <c r="R54" s="20">
        <v>-1299</v>
      </c>
      <c r="S54" s="42">
        <v>599627.68563599244</v>
      </c>
      <c r="U54" s="19">
        <v>310601.6875</v>
      </c>
      <c r="V54" s="19">
        <v>311766.75</v>
      </c>
      <c r="X54" s="19">
        <v>578315.19022011932</v>
      </c>
      <c r="Y54" s="19">
        <v>577372.4508122697</v>
      </c>
      <c r="Z54" s="19">
        <v>604295.39364565013</v>
      </c>
      <c r="AA54" s="181">
        <v>331454.75659513223</v>
      </c>
    </row>
    <row r="55" spans="1:27" x14ac:dyDescent="0.2">
      <c r="A55" s="18" t="s">
        <v>113</v>
      </c>
      <c r="B55" s="18" t="s">
        <v>114</v>
      </c>
      <c r="D55" s="19">
        <v>372040</v>
      </c>
      <c r="E55" s="20">
        <v>214.39119039196521</v>
      </c>
      <c r="F55" s="20">
        <v>372254.39119039197</v>
      </c>
      <c r="G55" s="21">
        <v>-6.3232080516130162E-3</v>
      </c>
      <c r="I55" s="21">
        <v>-1.450326658626433E-3</v>
      </c>
      <c r="M55" s="19">
        <v>388913</v>
      </c>
      <c r="N55" s="21">
        <v>4.4750603898418229E-2</v>
      </c>
      <c r="O55" s="21">
        <v>4.1246842663241745E-2</v>
      </c>
      <c r="P55" s="21">
        <v>-6.6333934833862074E-3</v>
      </c>
      <c r="R55" s="20">
        <v>-835</v>
      </c>
      <c r="S55" s="42">
        <v>388078</v>
      </c>
      <c r="U55" s="19">
        <v>204868.28125</v>
      </c>
      <c r="V55" s="19">
        <v>205557.65625</v>
      </c>
      <c r="X55" s="19">
        <v>374623.21169892774</v>
      </c>
      <c r="Y55" s="19">
        <v>374049.50889629778</v>
      </c>
      <c r="Z55" s="19">
        <v>391510.04014900466</v>
      </c>
      <c r="AA55" s="181">
        <v>214742.43627650873</v>
      </c>
    </row>
    <row r="56" spans="1:27" x14ac:dyDescent="0.2">
      <c r="A56" s="18" t="s">
        <v>115</v>
      </c>
      <c r="B56" s="18" t="s">
        <v>116</v>
      </c>
      <c r="D56" s="19">
        <v>457291</v>
      </c>
      <c r="E56" s="20">
        <v>239.81307067564921</v>
      </c>
      <c r="F56" s="20">
        <v>457530.81307067565</v>
      </c>
      <c r="G56" s="21">
        <v>-9.5638319926919513E-3</v>
      </c>
      <c r="I56" s="21">
        <v>-4.8446870750842308E-3</v>
      </c>
      <c r="M56" s="19">
        <v>478076</v>
      </c>
      <c r="N56" s="21">
        <v>4.4904488052809555E-2</v>
      </c>
      <c r="O56" s="21">
        <v>4.0968022788076874E-2</v>
      </c>
      <c r="P56" s="21">
        <v>-1.0376730304742399E-2</v>
      </c>
      <c r="R56" s="20">
        <v>-985</v>
      </c>
      <c r="S56" s="42">
        <v>477091</v>
      </c>
      <c r="U56" s="19">
        <v>234477.703125</v>
      </c>
      <c r="V56" s="19">
        <v>235364.390625</v>
      </c>
      <c r="X56" s="19">
        <v>461948.81391619344</v>
      </c>
      <c r="Y56" s="19">
        <v>461496.79302951728</v>
      </c>
      <c r="Z56" s="19">
        <v>483088.88305265666</v>
      </c>
      <c r="AA56" s="181">
        <v>264973.23962711828</v>
      </c>
    </row>
    <row r="57" spans="1:27" x14ac:dyDescent="0.2">
      <c r="A57" s="18" t="s">
        <v>117</v>
      </c>
      <c r="B57" s="18" t="s">
        <v>118</v>
      </c>
      <c r="D57" s="19">
        <v>1217698</v>
      </c>
      <c r="E57" s="20">
        <v>650.80013526091352</v>
      </c>
      <c r="F57" s="20">
        <v>1218348.8001352609</v>
      </c>
      <c r="G57" s="21">
        <v>-4.8808889061069394E-4</v>
      </c>
      <c r="I57" s="21">
        <v>7.5171565112988059E-3</v>
      </c>
      <c r="M57" s="19">
        <v>1278951</v>
      </c>
      <c r="N57" s="21">
        <v>4.9741256246167875E-2</v>
      </c>
      <c r="O57" s="21">
        <v>4.0081704818552E-2</v>
      </c>
      <c r="P57" s="21">
        <v>3.9347886374430097E-4</v>
      </c>
      <c r="R57" s="20">
        <v>-2917</v>
      </c>
      <c r="S57" s="42">
        <v>1276034</v>
      </c>
      <c r="U57" s="19">
        <v>647873.9375</v>
      </c>
      <c r="V57" s="19">
        <v>653890.9375</v>
      </c>
      <c r="X57" s="19">
        <v>1218943.7530393987</v>
      </c>
      <c r="Y57" s="19">
        <v>1220489.3621065118</v>
      </c>
      <c r="Z57" s="19">
        <v>1278447.9577502282</v>
      </c>
      <c r="AA57" s="181">
        <v>701226.02474134555</v>
      </c>
    </row>
    <row r="58" spans="1:27" x14ac:dyDescent="0.2">
      <c r="A58" s="18" t="s">
        <v>119</v>
      </c>
      <c r="B58" s="18" t="s">
        <v>120</v>
      </c>
      <c r="D58" s="19">
        <v>480162</v>
      </c>
      <c r="E58" s="20">
        <v>264.38755494978977</v>
      </c>
      <c r="F58" s="20">
        <v>480426.38755494979</v>
      </c>
      <c r="G58" s="21">
        <v>2.3864676660834139E-2</v>
      </c>
      <c r="I58" s="21">
        <v>2.9828554819754549E-2</v>
      </c>
      <c r="M58" s="19">
        <v>501773.78419608605</v>
      </c>
      <c r="N58" s="21">
        <v>4.4434271709720807E-2</v>
      </c>
      <c r="O58" s="21">
        <v>3.8864840000000012E-2</v>
      </c>
      <c r="P58" s="21">
        <v>2.2279705577862075E-2</v>
      </c>
      <c r="R58" s="20">
        <v>-1180</v>
      </c>
      <c r="S58" s="42">
        <v>500593.78419608605</v>
      </c>
      <c r="U58" s="19">
        <v>256758.234375</v>
      </c>
      <c r="V58" s="19">
        <v>258134.734375</v>
      </c>
      <c r="X58" s="19">
        <v>469228.40342708305</v>
      </c>
      <c r="Y58" s="19">
        <v>469012.03788425738</v>
      </c>
      <c r="Z58" s="19">
        <v>490838.05680408113</v>
      </c>
      <c r="AA58" s="181">
        <v>269223.64518473193</v>
      </c>
    </row>
    <row r="59" spans="1:27" x14ac:dyDescent="0.2">
      <c r="A59" s="18" t="s">
        <v>121</v>
      </c>
      <c r="B59" s="18" t="s">
        <v>122</v>
      </c>
      <c r="D59" s="19">
        <v>555714</v>
      </c>
      <c r="E59" s="20">
        <v>268.62453499715775</v>
      </c>
      <c r="F59" s="20">
        <v>555982.62453499716</v>
      </c>
      <c r="G59" s="21">
        <v>2.0823998485530959E-2</v>
      </c>
      <c r="I59" s="21">
        <v>2.959160849305742E-2</v>
      </c>
      <c r="M59" s="19">
        <v>582838.37743686768</v>
      </c>
      <c r="N59" s="21">
        <v>4.8303223368413084E-2</v>
      </c>
      <c r="O59" s="21">
        <v>3.8864840000000012E-2</v>
      </c>
      <c r="P59" s="21">
        <v>2.1773854592935571E-2</v>
      </c>
      <c r="R59" s="20">
        <v>-1252</v>
      </c>
      <c r="S59" s="42">
        <v>581586.37743686768</v>
      </c>
      <c r="U59" s="19">
        <v>275610.5</v>
      </c>
      <c r="V59" s="19">
        <v>278114.5</v>
      </c>
      <c r="X59" s="19">
        <v>544641.02074386878</v>
      </c>
      <c r="Y59" s="19">
        <v>544909.14710650966</v>
      </c>
      <c r="Z59" s="19">
        <v>570418.1750364562</v>
      </c>
      <c r="AA59" s="181">
        <v>312873.17320676899</v>
      </c>
    </row>
    <row r="60" spans="1:27" x14ac:dyDescent="0.2">
      <c r="A60" s="18" t="s">
        <v>123</v>
      </c>
      <c r="B60" s="18" t="s">
        <v>124</v>
      </c>
      <c r="D60" s="19">
        <v>574619</v>
      </c>
      <c r="E60" s="20">
        <v>290.6568312428426</v>
      </c>
      <c r="F60" s="20">
        <v>574909.65683124284</v>
      </c>
      <c r="G60" s="21">
        <v>9.4647355363575159E-5</v>
      </c>
      <c r="I60" s="21">
        <v>6.3200724808303299E-3</v>
      </c>
      <c r="M60" s="19">
        <v>600909</v>
      </c>
      <c r="N60" s="21">
        <v>4.5223354417212258E-2</v>
      </c>
      <c r="O60" s="21">
        <v>4.0235651028577513E-2</v>
      </c>
      <c r="P60" s="21">
        <v>4.663733130816361E-4</v>
      </c>
      <c r="R60" s="20">
        <v>-1245</v>
      </c>
      <c r="S60" s="42">
        <v>599664</v>
      </c>
      <c r="U60" s="19">
        <v>313465.75</v>
      </c>
      <c r="V60" s="19">
        <v>314968.75</v>
      </c>
      <c r="X60" s="19">
        <v>574855.24830227415</v>
      </c>
      <c r="Y60" s="19">
        <v>574038.26001328847</v>
      </c>
      <c r="Z60" s="19">
        <v>600628.88271803421</v>
      </c>
      <c r="AA60" s="181">
        <v>329443.68303765455</v>
      </c>
    </row>
    <row r="61" spans="1:27" x14ac:dyDescent="0.2">
      <c r="A61" s="18" t="s">
        <v>125</v>
      </c>
      <c r="B61" s="18" t="s">
        <v>126</v>
      </c>
      <c r="D61" s="19">
        <v>487819</v>
      </c>
      <c r="E61" s="20">
        <v>274.55630706326338</v>
      </c>
      <c r="F61" s="20">
        <v>488093.55630706326</v>
      </c>
      <c r="G61" s="21">
        <v>1.0540237603960279E-2</v>
      </c>
      <c r="I61" s="21">
        <v>1.5186301366948651E-2</v>
      </c>
      <c r="M61" s="19">
        <v>508425.02064242621</v>
      </c>
      <c r="N61" s="21">
        <v>4.1654850945363142E-2</v>
      </c>
      <c r="O61" s="21">
        <v>3.8864840000000012E-2</v>
      </c>
      <c r="P61" s="21">
        <v>7.8867728889739919E-3</v>
      </c>
      <c r="R61" s="20">
        <v>-1071</v>
      </c>
      <c r="S61" s="42">
        <v>507354.02064242621</v>
      </c>
      <c r="U61" s="19">
        <v>248556.28125</v>
      </c>
      <c r="V61" s="19">
        <v>249223.8125</v>
      </c>
      <c r="X61" s="19">
        <v>483002.59420085698</v>
      </c>
      <c r="Y61" s="19">
        <v>482083.3342575467</v>
      </c>
      <c r="Z61" s="19">
        <v>504446.56514847715</v>
      </c>
      <c r="AA61" s="181">
        <v>276687.88348332723</v>
      </c>
    </row>
    <row r="62" spans="1:27" x14ac:dyDescent="0.2">
      <c r="A62" s="18" t="s">
        <v>127</v>
      </c>
      <c r="B62" s="18" t="s">
        <v>128</v>
      </c>
      <c r="D62" s="19">
        <v>437485</v>
      </c>
      <c r="E62" s="20">
        <v>190.66410212725168</v>
      </c>
      <c r="F62" s="20">
        <v>437675.66410212725</v>
      </c>
      <c r="G62" s="21">
        <v>5.1528245551285545E-2</v>
      </c>
      <c r="I62" s="21">
        <v>5.8359390359157493E-2</v>
      </c>
      <c r="M62" s="19">
        <v>457343</v>
      </c>
      <c r="N62" s="21">
        <v>4.4935868066184215E-2</v>
      </c>
      <c r="O62" s="21">
        <v>3.821488989950983E-2</v>
      </c>
      <c r="P62" s="21">
        <v>4.9798878116569911E-2</v>
      </c>
      <c r="R62" s="20">
        <v>-974</v>
      </c>
      <c r="S62" s="42">
        <v>456369</v>
      </c>
      <c r="U62" s="19">
        <v>243556.875</v>
      </c>
      <c r="V62" s="19">
        <v>245133.5625</v>
      </c>
      <c r="X62" s="19">
        <v>416228.15740215016</v>
      </c>
      <c r="Y62" s="19">
        <v>416218.72606411279</v>
      </c>
      <c r="Z62" s="19">
        <v>435648.2079886701</v>
      </c>
      <c r="AA62" s="181">
        <v>238952.12880716223</v>
      </c>
    </row>
    <row r="63" spans="1:27" x14ac:dyDescent="0.2">
      <c r="A63" s="18" t="s">
        <v>129</v>
      </c>
      <c r="B63" s="18" t="s">
        <v>130</v>
      </c>
      <c r="D63" s="19">
        <v>640581</v>
      </c>
      <c r="E63" s="20">
        <v>305.90995941311121</v>
      </c>
      <c r="F63" s="20">
        <v>640886.90995941311</v>
      </c>
      <c r="G63" s="21">
        <v>3.2505397218014487E-3</v>
      </c>
      <c r="I63" s="21">
        <v>5.5282857243355021E-3</v>
      </c>
      <c r="M63" s="19">
        <v>667403.47752708127</v>
      </c>
      <c r="N63" s="21">
        <v>4.1374799758895797E-2</v>
      </c>
      <c r="O63" s="21">
        <v>3.8864840000000012E-2</v>
      </c>
      <c r="P63" s="21">
        <v>-1.6506929235245993E-3</v>
      </c>
      <c r="R63" s="20">
        <v>-1464</v>
      </c>
      <c r="S63" s="42">
        <v>665939.47752708127</v>
      </c>
      <c r="U63" s="19">
        <v>328789.4375</v>
      </c>
      <c r="V63" s="19">
        <v>329583.8125</v>
      </c>
      <c r="X63" s="19">
        <v>638810.43127784331</v>
      </c>
      <c r="Y63" s="19">
        <v>638903.29122666246</v>
      </c>
      <c r="Z63" s="19">
        <v>668506.9772637774</v>
      </c>
      <c r="AA63" s="181">
        <v>366674.67559920548</v>
      </c>
    </row>
    <row r="64" spans="1:27" ht="25.5" customHeight="1" x14ac:dyDescent="0.2">
      <c r="A64" s="22" t="s">
        <v>131</v>
      </c>
      <c r="B64" s="22" t="s">
        <v>132</v>
      </c>
      <c r="C64" s="54"/>
      <c r="D64" s="24">
        <v>5799420</v>
      </c>
      <c r="E64" s="25">
        <v>2972.6652011657134</v>
      </c>
      <c r="F64" s="25">
        <v>5802392.6652011657</v>
      </c>
      <c r="G64" s="26">
        <v>7.2554706131591207E-3</v>
      </c>
      <c r="H64" s="23"/>
      <c r="I64" s="26">
        <v>1.3258239754646128E-2</v>
      </c>
      <c r="M64" s="24">
        <v>6065559.3454384534</v>
      </c>
      <c r="N64" s="26">
        <v>4.5354855388464843E-2</v>
      </c>
      <c r="O64" s="26">
        <v>3.9527163415427946E-2</v>
      </c>
      <c r="P64" s="26">
        <v>6.2593356593034777E-3</v>
      </c>
      <c r="Q64" s="23"/>
      <c r="R64" s="25">
        <v>-13222</v>
      </c>
      <c r="S64" s="41">
        <v>6052337.3454384534</v>
      </c>
      <c r="T64" s="23"/>
      <c r="U64" s="24">
        <v>3064558.6875</v>
      </c>
      <c r="V64" s="24">
        <v>3081738.90625</v>
      </c>
      <c r="W64" s="23"/>
      <c r="X64" s="24">
        <v>5760596.8242287161</v>
      </c>
      <c r="Y64" s="24">
        <v>5758572.9113969747</v>
      </c>
      <c r="Z64" s="24">
        <v>6027829.1395570356</v>
      </c>
      <c r="AA64" s="182">
        <f>SUM(AA54:AA63)</f>
        <v>3306251.6465589548</v>
      </c>
    </row>
    <row r="65" spans="1:27" x14ac:dyDescent="0.2">
      <c r="A65" s="18" t="s">
        <v>133</v>
      </c>
      <c r="B65" s="18" t="s">
        <v>134</v>
      </c>
      <c r="D65" s="19">
        <v>358623</v>
      </c>
      <c r="E65" s="20">
        <v>210.15421034471365</v>
      </c>
      <c r="F65" s="20">
        <v>358833.15421034471</v>
      </c>
      <c r="G65" s="21">
        <v>8.6253595588539067E-3</v>
      </c>
      <c r="I65" s="21">
        <v>1.0658421698662046E-2</v>
      </c>
      <c r="M65" s="19">
        <v>374074.22907210997</v>
      </c>
      <c r="N65" s="21">
        <v>4.2473987375288846E-2</v>
      </c>
      <c r="O65" s="21">
        <v>3.8864840000000012E-2</v>
      </c>
      <c r="P65" s="21">
        <v>3.2801640864603687E-3</v>
      </c>
      <c r="R65" s="20">
        <v>-840</v>
      </c>
      <c r="S65" s="42">
        <v>373234.22907210997</v>
      </c>
      <c r="U65" s="19">
        <v>209256.765625</v>
      </c>
      <c r="V65" s="19">
        <v>209983.75</v>
      </c>
      <c r="X65" s="19">
        <v>355764.5569880266</v>
      </c>
      <c r="Y65" s="19">
        <v>356282.37798106926</v>
      </c>
      <c r="Z65" s="19">
        <v>372851.21590410825</v>
      </c>
      <c r="AA65" s="181">
        <v>204508.11029375927</v>
      </c>
    </row>
    <row r="66" spans="1:27" x14ac:dyDescent="0.2">
      <c r="A66" s="18" t="s">
        <v>135</v>
      </c>
      <c r="B66" s="18" t="s">
        <v>136</v>
      </c>
      <c r="D66" s="19">
        <v>271747</v>
      </c>
      <c r="E66" s="20">
        <v>143.20992559782462</v>
      </c>
      <c r="F66" s="20">
        <v>271890.20992559782</v>
      </c>
      <c r="G66" s="21">
        <v>3.2045675658139761E-2</v>
      </c>
      <c r="I66" s="21">
        <v>3.5364818981209689E-2</v>
      </c>
      <c r="M66" s="19">
        <v>282946.42118091759</v>
      </c>
      <c r="N66" s="21">
        <v>4.0664249214215076E-2</v>
      </c>
      <c r="O66" s="21">
        <v>3.8864840000000012E-2</v>
      </c>
      <c r="P66" s="21">
        <v>2.8070867198458638E-2</v>
      </c>
      <c r="R66" s="20">
        <v>257</v>
      </c>
      <c r="S66" s="42">
        <v>283203.42118091759</v>
      </c>
      <c r="U66" s="19">
        <v>131605.6875</v>
      </c>
      <c r="V66" s="19">
        <v>131833.640625</v>
      </c>
      <c r="X66" s="19">
        <v>263447.84570916626</v>
      </c>
      <c r="Y66" s="19">
        <v>263058.14503329888</v>
      </c>
      <c r="Z66" s="19">
        <v>275220.73643810162</v>
      </c>
      <c r="AA66" s="181">
        <v>150957.99697509519</v>
      </c>
    </row>
    <row r="67" spans="1:27" x14ac:dyDescent="0.2">
      <c r="A67" s="18" t="s">
        <v>137</v>
      </c>
      <c r="B67" s="18" t="s">
        <v>138</v>
      </c>
      <c r="D67" s="19">
        <v>377569</v>
      </c>
      <c r="E67" s="20">
        <v>180.49535001383629</v>
      </c>
      <c r="F67" s="20">
        <v>377749.49535001384</v>
      </c>
      <c r="G67" s="21">
        <v>5.3280879484530086E-2</v>
      </c>
      <c r="I67" s="21">
        <v>5.9548203899618235E-2</v>
      </c>
      <c r="M67" s="19">
        <v>392687.84462256514</v>
      </c>
      <c r="N67" s="21">
        <v>3.9545649845831754E-2</v>
      </c>
      <c r="O67" s="21">
        <v>3.6312530312901936E-2</v>
      </c>
      <c r="P67" s="21">
        <v>4.9228613864611859E-2</v>
      </c>
      <c r="R67" s="20">
        <v>152</v>
      </c>
      <c r="S67" s="42">
        <v>392839.84462256514</v>
      </c>
      <c r="U67" s="19">
        <v>165618.96875</v>
      </c>
      <c r="V67" s="19">
        <v>166135.671875</v>
      </c>
      <c r="X67" s="19">
        <v>358640.79820273811</v>
      </c>
      <c r="Y67" s="19">
        <v>357631.68526581291</v>
      </c>
      <c r="Z67" s="19">
        <v>374263.37733602448</v>
      </c>
      <c r="AA67" s="181">
        <v>205282.67787876935</v>
      </c>
    </row>
    <row r="68" spans="1:27" x14ac:dyDescent="0.2">
      <c r="A68" s="18" t="s">
        <v>139</v>
      </c>
      <c r="B68" s="18" t="s">
        <v>140</v>
      </c>
      <c r="D68" s="19">
        <v>1128066</v>
      </c>
      <c r="E68" s="20">
        <v>633.00481906253844</v>
      </c>
      <c r="F68" s="20">
        <v>1128699.0048190625</v>
      </c>
      <c r="G68" s="21">
        <v>1.5181878490290179E-2</v>
      </c>
      <c r="I68" s="21">
        <v>2.2426982857910227E-2</v>
      </c>
      <c r="M68" s="19">
        <v>1180103.429211416</v>
      </c>
      <c r="N68" s="21">
        <v>4.5543075853596626E-2</v>
      </c>
      <c r="O68" s="21">
        <v>3.8864840000000012E-2</v>
      </c>
      <c r="P68" s="21">
        <v>1.4575075841909424E-2</v>
      </c>
      <c r="R68" s="20">
        <v>-2432</v>
      </c>
      <c r="S68" s="42">
        <v>1177671.429211416</v>
      </c>
      <c r="U68" s="19">
        <v>536622.875</v>
      </c>
      <c r="V68" s="19">
        <v>540072.5</v>
      </c>
      <c r="X68" s="19">
        <v>1111819.4963227548</v>
      </c>
      <c r="Y68" s="19">
        <v>1111037.5111513189</v>
      </c>
      <c r="Z68" s="19">
        <v>1163150.4235723007</v>
      </c>
      <c r="AA68" s="181">
        <v>637985.56894966506</v>
      </c>
    </row>
    <row r="69" spans="1:27" x14ac:dyDescent="0.2">
      <c r="A69" s="18" t="s">
        <v>141</v>
      </c>
      <c r="B69" s="18" t="s">
        <v>142</v>
      </c>
      <c r="D69" s="19">
        <v>318719</v>
      </c>
      <c r="E69" s="20">
        <v>202.52764625963755</v>
      </c>
      <c r="F69" s="20">
        <v>318921.52764625964</v>
      </c>
      <c r="G69" s="21">
        <v>-2.1108169913680697E-2</v>
      </c>
      <c r="I69" s="21">
        <v>-1.849153100123635E-2</v>
      </c>
      <c r="M69" s="19">
        <v>333345</v>
      </c>
      <c r="N69" s="21">
        <v>4.5225772183490109E-2</v>
      </c>
      <c r="O69" s="21">
        <v>4.300940383559726E-2</v>
      </c>
      <c r="P69" s="21">
        <v>-2.1456291701199004E-2</v>
      </c>
      <c r="R69" s="20">
        <v>154</v>
      </c>
      <c r="S69" s="42">
        <v>333499</v>
      </c>
      <c r="U69" s="19">
        <v>186311.0625</v>
      </c>
      <c r="V69" s="19">
        <v>186706.96875</v>
      </c>
      <c r="X69" s="19">
        <v>325798.53855572268</v>
      </c>
      <c r="Y69" s="19">
        <v>325620.44836378674</v>
      </c>
      <c r="Z69" s="19">
        <v>340654.17535566248</v>
      </c>
      <c r="AA69" s="181">
        <v>186848.10104946158</v>
      </c>
    </row>
    <row r="70" spans="1:27" x14ac:dyDescent="0.2">
      <c r="A70" s="18" t="s">
        <v>143</v>
      </c>
      <c r="B70" s="18" t="s">
        <v>144</v>
      </c>
      <c r="D70" s="19">
        <v>334598</v>
      </c>
      <c r="E70" s="20">
        <v>177.10576597601175</v>
      </c>
      <c r="F70" s="20">
        <v>334775.10576597601</v>
      </c>
      <c r="G70" s="21">
        <v>3.5210750551923242E-2</v>
      </c>
      <c r="I70" s="21">
        <v>3.9823629424407869E-2</v>
      </c>
      <c r="M70" s="19">
        <v>347999.41577723098</v>
      </c>
      <c r="N70" s="21">
        <v>3.9502071042580411E-2</v>
      </c>
      <c r="O70" s="21">
        <v>3.8864840000000012E-2</v>
      </c>
      <c r="P70" s="21">
        <v>3.1975124394304721E-2</v>
      </c>
      <c r="R70" s="20">
        <v>-696</v>
      </c>
      <c r="S70" s="42">
        <v>347303.41577723098</v>
      </c>
      <c r="U70" s="19">
        <v>155182.25</v>
      </c>
      <c r="V70" s="19">
        <v>155277.4375</v>
      </c>
      <c r="X70" s="19">
        <v>323388.35892835393</v>
      </c>
      <c r="Y70" s="19">
        <v>322151.22310090385</v>
      </c>
      <c r="Z70" s="19">
        <v>337216.86458429089</v>
      </c>
      <c r="AA70" s="181">
        <v>184962.74329719835</v>
      </c>
    </row>
    <row r="71" spans="1:27" x14ac:dyDescent="0.2">
      <c r="A71" s="18" t="s">
        <v>145</v>
      </c>
      <c r="B71" s="18" t="s">
        <v>146</v>
      </c>
      <c r="D71" s="19">
        <v>250072</v>
      </c>
      <c r="E71" s="20">
        <v>139.82034156000009</v>
      </c>
      <c r="F71" s="20">
        <v>250211.82034156</v>
      </c>
      <c r="G71" s="21">
        <v>6.3321665277180639E-3</v>
      </c>
      <c r="I71" s="21">
        <v>1.0343619023130524E-2</v>
      </c>
      <c r="M71" s="19">
        <v>260504.83804588599</v>
      </c>
      <c r="N71" s="21">
        <v>4.1137216020710632E-2</v>
      </c>
      <c r="O71" s="21">
        <v>3.8864840000000012E-2</v>
      </c>
      <c r="P71" s="21">
        <v>2.9854193238914029E-3</v>
      </c>
      <c r="R71" s="20">
        <v>-531</v>
      </c>
      <c r="S71" s="42">
        <v>259973.83804588599</v>
      </c>
      <c r="U71" s="19">
        <v>125268.4765625</v>
      </c>
      <c r="V71" s="19">
        <v>125542.484375</v>
      </c>
      <c r="X71" s="19">
        <v>248637.40687619994</v>
      </c>
      <c r="Y71" s="19">
        <v>248191.92209588917</v>
      </c>
      <c r="Z71" s="19">
        <v>259729.43676638018</v>
      </c>
      <c r="AA71" s="181">
        <v>142461.05158046659</v>
      </c>
    </row>
    <row r="72" spans="1:27" x14ac:dyDescent="0.2">
      <c r="A72" s="18" t="s">
        <v>147</v>
      </c>
      <c r="B72" s="18" t="s">
        <v>148</v>
      </c>
      <c r="D72" s="19">
        <v>406357</v>
      </c>
      <c r="E72" s="20">
        <v>198.29066621238599</v>
      </c>
      <c r="F72" s="20">
        <v>406555.29066621239</v>
      </c>
      <c r="G72" s="21">
        <v>1.1766592987284996E-2</v>
      </c>
      <c r="I72" s="21">
        <v>1.6299526944625997E-2</v>
      </c>
      <c r="M72" s="19">
        <v>423552.63885460835</v>
      </c>
      <c r="N72" s="21">
        <v>4.180820808048713E-2</v>
      </c>
      <c r="O72" s="21">
        <v>3.8864840000000012E-2</v>
      </c>
      <c r="P72" s="21">
        <v>9.2863055638316983E-3</v>
      </c>
      <c r="R72" s="20">
        <v>-903</v>
      </c>
      <c r="S72" s="42">
        <v>422649.63885460835</v>
      </c>
      <c r="U72" s="19">
        <v>198154.4375</v>
      </c>
      <c r="V72" s="19">
        <v>198715.859375</v>
      </c>
      <c r="X72" s="19">
        <v>401827.15409276378</v>
      </c>
      <c r="Y72" s="19">
        <v>401168.31141431158</v>
      </c>
      <c r="Z72" s="19">
        <v>419655.58882520779</v>
      </c>
      <c r="AA72" s="181">
        <v>230180.2107222589</v>
      </c>
    </row>
    <row r="73" spans="1:27" x14ac:dyDescent="0.2">
      <c r="A73" s="18" t="s">
        <v>149</v>
      </c>
      <c r="B73" s="18" t="s">
        <v>150</v>
      </c>
      <c r="D73" s="19">
        <v>180314</v>
      </c>
      <c r="E73" s="20">
        <v>106.77189719126909</v>
      </c>
      <c r="F73" s="20">
        <v>180420.77189719127</v>
      </c>
      <c r="G73" s="21">
        <v>-2.5523929343293839E-2</v>
      </c>
      <c r="I73" s="21">
        <v>-2.1237379420776858E-2</v>
      </c>
      <c r="M73" s="19">
        <v>188444.84559438308</v>
      </c>
      <c r="N73" s="21">
        <v>4.4474223299322491E-2</v>
      </c>
      <c r="O73" s="21">
        <v>4.1813824149792067E-2</v>
      </c>
      <c r="P73" s="21">
        <v>-2.5036779666530062E-2</v>
      </c>
      <c r="R73" s="20">
        <v>62</v>
      </c>
      <c r="S73" s="42">
        <v>188506.84559438308</v>
      </c>
      <c r="U73" s="19">
        <v>107292.4375</v>
      </c>
      <c r="V73" s="19">
        <v>107566.421875</v>
      </c>
      <c r="X73" s="19">
        <v>185146.4364595474</v>
      </c>
      <c r="Y73" s="19">
        <v>184806.2999383377</v>
      </c>
      <c r="Z73" s="19">
        <v>193284.05591538997</v>
      </c>
      <c r="AA73" s="181">
        <v>106015.89947700682</v>
      </c>
    </row>
    <row r="74" spans="1:27" x14ac:dyDescent="0.2">
      <c r="A74" s="18" t="s">
        <v>151</v>
      </c>
      <c r="B74" s="18" t="s">
        <v>152</v>
      </c>
      <c r="D74" s="19">
        <v>387184</v>
      </c>
      <c r="E74" s="20">
        <v>216.93337842036271</v>
      </c>
      <c r="F74" s="20">
        <v>387400.93337842036</v>
      </c>
      <c r="G74" s="21">
        <v>-4.707183995834141E-3</v>
      </c>
      <c r="I74" s="21">
        <v>-1.3583789295968929E-3</v>
      </c>
      <c r="M74" s="19">
        <v>404579</v>
      </c>
      <c r="N74" s="21">
        <v>4.4341830753411804E-2</v>
      </c>
      <c r="O74" s="21">
        <v>3.9185822916778301E-2</v>
      </c>
      <c r="P74" s="21">
        <v>-8.039178229620414E-3</v>
      </c>
      <c r="R74" s="20">
        <v>391</v>
      </c>
      <c r="S74" s="42">
        <v>404970</v>
      </c>
      <c r="U74" s="19">
        <v>219281.65625</v>
      </c>
      <c r="V74" s="19">
        <v>220369.640625</v>
      </c>
      <c r="X74" s="19">
        <v>389233.12531655899</v>
      </c>
      <c r="Y74" s="19">
        <v>389852.62327170291</v>
      </c>
      <c r="Z74" s="19">
        <v>407857.84188324778</v>
      </c>
      <c r="AA74" s="181">
        <v>223709.1712568955</v>
      </c>
    </row>
    <row r="75" spans="1:27" x14ac:dyDescent="0.2">
      <c r="A75" s="18" t="s">
        <v>153</v>
      </c>
      <c r="B75" s="18" t="s">
        <v>154</v>
      </c>
      <c r="D75" s="19">
        <v>476533</v>
      </c>
      <c r="E75" s="20">
        <v>260.15057490253821</v>
      </c>
      <c r="F75" s="20">
        <v>476793.15057490254</v>
      </c>
      <c r="G75" s="21">
        <v>1.3658996715149696E-2</v>
      </c>
      <c r="I75" s="21">
        <v>1.6227454924749196E-2</v>
      </c>
      <c r="M75" s="19">
        <v>496859.20984426246</v>
      </c>
      <c r="N75" s="21">
        <v>4.2085460424850618E-2</v>
      </c>
      <c r="O75" s="21">
        <v>3.8864840000000012E-2</v>
      </c>
      <c r="P75" s="21">
        <v>8.9951627726889694E-3</v>
      </c>
      <c r="R75" s="20">
        <v>427</v>
      </c>
      <c r="S75" s="42">
        <v>497286.20984426246</v>
      </c>
      <c r="U75" s="19">
        <v>264776.84375</v>
      </c>
      <c r="V75" s="19">
        <v>265597.6875</v>
      </c>
      <c r="X75" s="19">
        <v>470368.39027719607</v>
      </c>
      <c r="Y75" s="19">
        <v>470634.08001028938</v>
      </c>
      <c r="Z75" s="19">
        <v>492429.72431989462</v>
      </c>
      <c r="AA75" s="181">
        <v>270096.6714804506</v>
      </c>
    </row>
    <row r="76" spans="1:27" x14ac:dyDescent="0.2">
      <c r="A76" s="18" t="s">
        <v>155</v>
      </c>
      <c r="B76" s="18" t="s">
        <v>156</v>
      </c>
      <c r="D76" s="19">
        <v>696092</v>
      </c>
      <c r="E76" s="20">
        <v>387.25997632066719</v>
      </c>
      <c r="F76" s="20">
        <v>696479.25997632067</v>
      </c>
      <c r="G76" s="21">
        <v>8.5730337329164019E-3</v>
      </c>
      <c r="I76" s="21">
        <v>1.2481293678031191E-2</v>
      </c>
      <c r="M76" s="19">
        <v>724493.52159956517</v>
      </c>
      <c r="N76" s="21">
        <v>4.0222678883786056E-2</v>
      </c>
      <c r="O76" s="21">
        <v>3.8864840000000012E-2</v>
      </c>
      <c r="P76" s="21">
        <v>5.3198278286592515E-3</v>
      </c>
      <c r="R76" s="20">
        <v>-1493</v>
      </c>
      <c r="S76" s="42">
        <v>723000.52159956517</v>
      </c>
      <c r="U76" s="19">
        <v>336757.8125</v>
      </c>
      <c r="V76" s="19">
        <v>337197.96875</v>
      </c>
      <c r="X76" s="19">
        <v>690559.07374255417</v>
      </c>
      <c r="Y76" s="19">
        <v>688792.56460543117</v>
      </c>
      <c r="Z76" s="19">
        <v>720659.73588162789</v>
      </c>
      <c r="AA76" s="181">
        <v>395280.35437024164</v>
      </c>
    </row>
    <row r="77" spans="1:27" ht="25.5" customHeight="1" x14ac:dyDescent="0.2">
      <c r="A77" s="22" t="s">
        <v>157</v>
      </c>
      <c r="B77" s="22" t="s">
        <v>158</v>
      </c>
      <c r="C77" s="54"/>
      <c r="D77" s="24">
        <v>5185874</v>
      </c>
      <c r="E77" s="25">
        <v>2855.7245518621057</v>
      </c>
      <c r="F77" s="25">
        <v>5188729.7245518621</v>
      </c>
      <c r="G77" s="26">
        <v>1.25079329244282E-2</v>
      </c>
      <c r="H77" s="23"/>
      <c r="I77" s="26">
        <v>1.6987518701472082E-2</v>
      </c>
      <c r="M77" s="24">
        <v>5409590.3938029446</v>
      </c>
      <c r="N77" s="26">
        <v>4.2565460329533344E-2</v>
      </c>
      <c r="O77" s="26">
        <v>3.9068921352976016E-2</v>
      </c>
      <c r="P77" s="26">
        <v>9.8221916153617972E-3</v>
      </c>
      <c r="Q77" s="23"/>
      <c r="R77" s="25">
        <v>-5452</v>
      </c>
      <c r="S77" s="41">
        <v>5404138.3938029446</v>
      </c>
      <c r="T77" s="23"/>
      <c r="U77" s="24">
        <v>2636129.2734375</v>
      </c>
      <c r="V77" s="24">
        <v>2645000.03125</v>
      </c>
      <c r="W77" s="23"/>
      <c r="X77" s="24">
        <v>5124631.1814715825</v>
      </c>
      <c r="Y77" s="24">
        <v>5119227.1922321524</v>
      </c>
      <c r="Z77" s="24">
        <v>5356973.1767822364</v>
      </c>
      <c r="AA77" s="182">
        <f>SUM(AA65:AA76)</f>
        <v>2938288.5573312691</v>
      </c>
    </row>
    <row r="78" spans="1:27" ht="25.5" customHeight="1" x14ac:dyDescent="0.2">
      <c r="A78" s="22" t="s">
        <v>159</v>
      </c>
      <c r="B78" s="22" t="s">
        <v>160</v>
      </c>
      <c r="C78" s="54"/>
      <c r="D78" s="24">
        <v>14365707</v>
      </c>
      <c r="E78" s="25">
        <v>7942.248502260074</v>
      </c>
      <c r="F78" s="25">
        <v>14373649.24850226</v>
      </c>
      <c r="G78" s="26">
        <v>5.24210761182764E-3</v>
      </c>
      <c r="H78" s="23"/>
      <c r="I78" s="26">
        <v>1.0166663815944554E-2</v>
      </c>
      <c r="M78" s="24">
        <v>14999811.839192012</v>
      </c>
      <c r="N78" s="26">
        <v>4.3563230176567602E-2</v>
      </c>
      <c r="O78" s="26">
        <v>3.9534882251704984E-2</v>
      </c>
      <c r="P78" s="26">
        <v>3.3570668331746045E-3</v>
      </c>
      <c r="Q78" s="23"/>
      <c r="R78" s="25">
        <v>-20825</v>
      </c>
      <c r="S78" s="41">
        <v>14978986.839192012</v>
      </c>
      <c r="T78" s="23"/>
      <c r="U78" s="24">
        <v>7464413.1015625</v>
      </c>
      <c r="V78" s="24">
        <v>7493338.78125</v>
      </c>
      <c r="W78" s="23"/>
      <c r="X78" s="24">
        <v>14298693.95607592</v>
      </c>
      <c r="Y78" s="24">
        <v>14284127.296801142</v>
      </c>
      <c r="Z78" s="24">
        <v>14949624.949106965</v>
      </c>
      <c r="AA78" s="182">
        <f>AA77+AA64+AA53</f>
        <v>8199837.9448187184</v>
      </c>
    </row>
    <row r="79" spans="1:27" x14ac:dyDescent="0.2">
      <c r="A79" s="18" t="s">
        <v>161</v>
      </c>
      <c r="B79" s="18" t="s">
        <v>162</v>
      </c>
      <c r="D79" s="19">
        <v>236807</v>
      </c>
      <c r="E79" s="20">
        <v>170.2745290180028</v>
      </c>
      <c r="F79" s="20">
        <v>236977.274529018</v>
      </c>
      <c r="G79" s="21">
        <v>-1.0323674328879817E-2</v>
      </c>
      <c r="I79" s="21">
        <v>-9.1992477184312804E-3</v>
      </c>
      <c r="M79" s="19">
        <v>246868</v>
      </c>
      <c r="N79" s="21">
        <v>4.1737020947005821E-2</v>
      </c>
      <c r="O79" s="21">
        <v>4.0732255444267729E-2</v>
      </c>
      <c r="P79" s="21">
        <v>-1.4524123792887256E-2</v>
      </c>
      <c r="R79" s="20">
        <v>-278</v>
      </c>
      <c r="S79" s="42">
        <v>246590</v>
      </c>
      <c r="U79" s="19">
        <v>133391.125</v>
      </c>
      <c r="V79" s="19">
        <v>133519.90625</v>
      </c>
      <c r="X79" s="19">
        <v>239449.27081924363</v>
      </c>
      <c r="Y79" s="19">
        <v>239408.43962819994</v>
      </c>
      <c r="Z79" s="19">
        <v>250506.38575765293</v>
      </c>
      <c r="AA79" s="181">
        <v>137402.22743699682</v>
      </c>
    </row>
    <row r="80" spans="1:27" x14ac:dyDescent="0.2">
      <c r="A80" s="18" t="s">
        <v>163</v>
      </c>
      <c r="B80" s="18" t="s">
        <v>164</v>
      </c>
      <c r="D80" s="19">
        <v>224954</v>
      </c>
      <c r="E80" s="20">
        <v>140.57548325904645</v>
      </c>
      <c r="F80" s="20">
        <v>225094.57548325905</v>
      </c>
      <c r="G80" s="21">
        <v>-4.4044726053567129E-2</v>
      </c>
      <c r="I80" s="21">
        <v>-4.2772904265769185E-2</v>
      </c>
      <c r="M80" s="19">
        <v>236041.07888555297</v>
      </c>
      <c r="N80" s="21">
        <v>4.8630685030026655E-2</v>
      </c>
      <c r="O80" s="21">
        <v>4.480420823471376E-2</v>
      </c>
      <c r="P80" s="21">
        <v>-4.4017929149254731E-2</v>
      </c>
      <c r="R80" s="20">
        <v>-590</v>
      </c>
      <c r="S80" s="42">
        <v>235451.07888555297</v>
      </c>
      <c r="U80" s="19">
        <v>142623.875</v>
      </c>
      <c r="V80" s="19">
        <v>143146.21875</v>
      </c>
      <c r="X80" s="19">
        <v>235465.59302299769</v>
      </c>
      <c r="Y80" s="19">
        <v>236013.96138659702</v>
      </c>
      <c r="Z80" s="19">
        <v>246909.52485698383</v>
      </c>
      <c r="AA80" s="181">
        <v>135429.35677328811</v>
      </c>
    </row>
    <row r="81" spans="1:27" x14ac:dyDescent="0.2">
      <c r="A81" s="18" t="s">
        <v>165</v>
      </c>
      <c r="B81" s="18" t="s">
        <v>166</v>
      </c>
      <c r="D81" s="19">
        <v>409640</v>
      </c>
      <c r="E81" s="20">
        <v>249.47198437521001</v>
      </c>
      <c r="F81" s="20">
        <v>409889.47198437521</v>
      </c>
      <c r="G81" s="21">
        <v>3.2671771542038597E-2</v>
      </c>
      <c r="I81" s="21">
        <v>3.6346374531168069E-2</v>
      </c>
      <c r="M81" s="19">
        <v>427271.96684943471</v>
      </c>
      <c r="N81" s="21">
        <v>4.2407761245748965E-2</v>
      </c>
      <c r="O81" s="21">
        <v>3.8864840000000012E-2</v>
      </c>
      <c r="P81" s="21">
        <v>2.8314127444212023E-2</v>
      </c>
      <c r="R81" s="20">
        <v>-913</v>
      </c>
      <c r="S81" s="42">
        <v>426358.96684943471</v>
      </c>
      <c r="U81" s="19">
        <v>218799.09375</v>
      </c>
      <c r="V81" s="19">
        <v>219545.28125</v>
      </c>
      <c r="X81" s="19">
        <v>396921.34837026405</v>
      </c>
      <c r="Y81" s="19">
        <v>396862.82493272808</v>
      </c>
      <c r="Z81" s="19">
        <v>415507.24184970907</v>
      </c>
      <c r="AA81" s="181">
        <v>227904.85110261838</v>
      </c>
    </row>
    <row r="82" spans="1:27" x14ac:dyDescent="0.2">
      <c r="A82" s="18" t="s">
        <v>167</v>
      </c>
      <c r="B82" s="18" t="s">
        <v>168</v>
      </c>
      <c r="D82" s="19">
        <v>361816</v>
      </c>
      <c r="E82" s="20">
        <v>257.39172991091618</v>
      </c>
      <c r="F82" s="20">
        <v>362073.39172991092</v>
      </c>
      <c r="G82" s="21">
        <v>-3.3384330855451672E-2</v>
      </c>
      <c r="I82" s="21">
        <v>-3.423806016350539E-2</v>
      </c>
      <c r="M82" s="19">
        <v>380121</v>
      </c>
      <c r="N82" s="21">
        <v>4.9845165876071018E-2</v>
      </c>
      <c r="O82" s="21">
        <v>4.8287665795213819E-2</v>
      </c>
      <c r="P82" s="21">
        <v>-3.2418295506421835E-2</v>
      </c>
      <c r="R82" s="20">
        <v>-865</v>
      </c>
      <c r="S82" s="42">
        <v>379256</v>
      </c>
      <c r="U82" s="19">
        <v>218123.328125</v>
      </c>
      <c r="V82" s="19">
        <v>218447.40625</v>
      </c>
      <c r="X82" s="19">
        <v>374578.44238170137</v>
      </c>
      <c r="Y82" s="19">
        <v>375466.59235793428</v>
      </c>
      <c r="Z82" s="19">
        <v>392856.74608631758</v>
      </c>
      <c r="AA82" s="181">
        <v>215481.10165994707</v>
      </c>
    </row>
    <row r="83" spans="1:27" x14ac:dyDescent="0.2">
      <c r="A83" s="18" t="s">
        <v>169</v>
      </c>
      <c r="B83" s="18" t="s">
        <v>170</v>
      </c>
      <c r="D83" s="19">
        <v>255478</v>
      </c>
      <c r="E83" s="20">
        <v>213.83312946444494</v>
      </c>
      <c r="F83" s="20">
        <v>255691.83312946444</v>
      </c>
      <c r="G83" s="21">
        <v>-1.3261202504332825E-2</v>
      </c>
      <c r="I83" s="21">
        <v>-1.1079639866205304E-2</v>
      </c>
      <c r="M83" s="19">
        <v>267789</v>
      </c>
      <c r="N83" s="21">
        <v>4.7311510588648353E-2</v>
      </c>
      <c r="O83" s="21">
        <v>4.3794497809543698E-2</v>
      </c>
      <c r="P83" s="21">
        <v>-1.3887512832201909E-2</v>
      </c>
      <c r="R83" s="20">
        <v>115</v>
      </c>
      <c r="S83" s="42">
        <v>267904</v>
      </c>
      <c r="U83" s="19">
        <v>149500.5</v>
      </c>
      <c r="V83" s="19">
        <v>150004.234375</v>
      </c>
      <c r="X83" s="19">
        <v>259128.18445814401</v>
      </c>
      <c r="Y83" s="19">
        <v>259427.73975953599</v>
      </c>
      <c r="Z83" s="19">
        <v>271560.29711084341</v>
      </c>
      <c r="AA83" s="181">
        <v>148950.25367768548</v>
      </c>
    </row>
    <row r="84" spans="1:27" x14ac:dyDescent="0.2">
      <c r="A84" s="18" t="s">
        <v>171</v>
      </c>
      <c r="B84" s="18" t="s">
        <v>172</v>
      </c>
      <c r="D84" s="19">
        <v>562085</v>
      </c>
      <c r="E84" s="20">
        <v>409.84683147352189</v>
      </c>
      <c r="F84" s="20">
        <v>562494.84683147352</v>
      </c>
      <c r="G84" s="21">
        <v>-1.7747480102899837E-3</v>
      </c>
      <c r="I84" s="21">
        <v>2.9063066422816419E-3</v>
      </c>
      <c r="M84" s="19">
        <v>586171.98409894295</v>
      </c>
      <c r="N84" s="21">
        <v>4.2093074098087158E-2</v>
      </c>
      <c r="O84" s="21">
        <v>3.8864840000000012E-2</v>
      </c>
      <c r="P84" s="21">
        <v>-4.8606005122909801E-3</v>
      </c>
      <c r="R84" s="20">
        <v>-1253</v>
      </c>
      <c r="S84" s="42">
        <v>584918.98409894295</v>
      </c>
      <c r="U84" s="19">
        <v>292240</v>
      </c>
      <c r="V84" s="19">
        <v>293148.125</v>
      </c>
      <c r="X84" s="19">
        <v>563494.90829878533</v>
      </c>
      <c r="Y84" s="19">
        <v>562607.66837688163</v>
      </c>
      <c r="Z84" s="19">
        <v>589035.04815576621</v>
      </c>
      <c r="AA84" s="181">
        <v>323084.48908507882</v>
      </c>
    </row>
    <row r="85" spans="1:27" ht="25.5" customHeight="1" x14ac:dyDescent="0.2">
      <c r="A85" s="22" t="s">
        <v>173</v>
      </c>
      <c r="B85" s="22" t="s">
        <v>174</v>
      </c>
      <c r="C85" s="54"/>
      <c r="D85" s="24">
        <v>2050780</v>
      </c>
      <c r="E85" s="25">
        <v>1441.3936875010841</v>
      </c>
      <c r="F85" s="25">
        <v>2052221.3936875011</v>
      </c>
      <c r="G85" s="26">
        <v>-8.1276205256110012E-3</v>
      </c>
      <c r="H85" s="23"/>
      <c r="I85" s="26">
        <v>-5.7962837614116136E-3</v>
      </c>
      <c r="M85" s="24">
        <v>2144263.0298339305</v>
      </c>
      <c r="N85" s="26">
        <v>4.4849759596865768E-2</v>
      </c>
      <c r="O85" s="26">
        <v>4.2022203956721738E-2</v>
      </c>
      <c r="P85" s="26">
        <v>-1.0207010095065305E-2</v>
      </c>
      <c r="Q85" s="23"/>
      <c r="R85" s="25">
        <v>-3784</v>
      </c>
      <c r="S85" s="41">
        <v>2140479.0298339305</v>
      </c>
      <c r="T85" s="23"/>
      <c r="U85" s="24">
        <v>1154677.921875</v>
      </c>
      <c r="V85" s="24">
        <v>1157811.171875</v>
      </c>
      <c r="W85" s="23"/>
      <c r="X85" s="24">
        <v>2069037.7473511361</v>
      </c>
      <c r="Y85" s="24">
        <v>2069787.226441877</v>
      </c>
      <c r="Z85" s="24">
        <v>2166375.2438172731</v>
      </c>
      <c r="AA85" s="182">
        <f>SUM(AA79:AA84)</f>
        <v>1188252.2797356145</v>
      </c>
    </row>
    <row r="86" spans="1:27" x14ac:dyDescent="0.2">
      <c r="A86" s="18" t="s">
        <v>175</v>
      </c>
      <c r="B86" s="18" t="s">
        <v>176</v>
      </c>
      <c r="D86" s="19">
        <v>541956</v>
      </c>
      <c r="E86" s="20">
        <v>419.74651339324191</v>
      </c>
      <c r="F86" s="20">
        <v>542375.74651339324</v>
      </c>
      <c r="G86" s="21">
        <v>-2.398938712250609E-2</v>
      </c>
      <c r="I86" s="21">
        <v>-2.4244094884662171E-2</v>
      </c>
      <c r="M86" s="19">
        <v>567648.56460853422</v>
      </c>
      <c r="N86" s="21">
        <v>4.6596512210593355E-2</v>
      </c>
      <c r="O86" s="21">
        <v>4.2231331228714364E-2</v>
      </c>
      <c r="P86" s="21">
        <v>-2.7959549149637164E-2</v>
      </c>
      <c r="R86" s="20">
        <v>-1369</v>
      </c>
      <c r="S86" s="42">
        <v>566279.56460853422</v>
      </c>
      <c r="U86" s="19">
        <v>311223.875</v>
      </c>
      <c r="V86" s="19">
        <v>312527.375</v>
      </c>
      <c r="X86" s="19">
        <v>555706.8123617532</v>
      </c>
      <c r="Y86" s="19">
        <v>558179.94830184791</v>
      </c>
      <c r="Z86" s="19">
        <v>583976.27805709373</v>
      </c>
      <c r="AA86" s="181">
        <v>320309.76429095038</v>
      </c>
    </row>
    <row r="87" spans="1:27" x14ac:dyDescent="0.2">
      <c r="A87" s="18" t="s">
        <v>177</v>
      </c>
      <c r="B87" s="18" t="s">
        <v>178</v>
      </c>
      <c r="D87" s="19">
        <v>307114</v>
      </c>
      <c r="E87" s="20">
        <v>207.89332031266531</v>
      </c>
      <c r="F87" s="20">
        <v>307321.89332031267</v>
      </c>
      <c r="G87" s="21">
        <v>-3.3826699336091171E-2</v>
      </c>
      <c r="I87" s="21">
        <v>-3.2783783265575961E-2</v>
      </c>
      <c r="M87" s="19">
        <v>323036</v>
      </c>
      <c r="N87" s="21">
        <v>5.1132402283194933E-2</v>
      </c>
      <c r="O87" s="21">
        <v>4.5088729909449787E-2</v>
      </c>
      <c r="P87" s="21">
        <v>-3.4168491012313007E-2</v>
      </c>
      <c r="R87" s="20">
        <v>-275</v>
      </c>
      <c r="S87" s="42">
        <v>322761</v>
      </c>
      <c r="U87" s="19">
        <v>187726.609375</v>
      </c>
      <c r="V87" s="19">
        <v>188812.21875</v>
      </c>
      <c r="X87" s="19">
        <v>318081.54200611374</v>
      </c>
      <c r="Y87" s="19">
        <v>319576.02468383498</v>
      </c>
      <c r="Z87" s="19">
        <v>334464.13478328369</v>
      </c>
      <c r="AA87" s="181">
        <v>183452.87677205313</v>
      </c>
    </row>
    <row r="88" spans="1:27" ht="25.5" customHeight="1" x14ac:dyDescent="0.2">
      <c r="A88" s="22" t="s">
        <v>179</v>
      </c>
      <c r="B88" s="22" t="s">
        <v>180</v>
      </c>
      <c r="C88" s="54"/>
      <c r="D88" s="24">
        <v>849070</v>
      </c>
      <c r="E88" s="25">
        <v>627.63983370596543</v>
      </c>
      <c r="F88" s="25">
        <v>849697.63983370597</v>
      </c>
      <c r="G88" s="26">
        <v>-2.7570422990575438E-2</v>
      </c>
      <c r="H88" s="23"/>
      <c r="I88" s="26">
        <v>-2.7330775997633006E-2</v>
      </c>
      <c r="M88" s="24">
        <v>890684.56460853422</v>
      </c>
      <c r="N88" s="26">
        <v>4.8237070286378358E-2</v>
      </c>
      <c r="O88" s="26">
        <v>4.3241747668606889E-2</v>
      </c>
      <c r="P88" s="26">
        <v>-3.0220630368392842E-2</v>
      </c>
      <c r="Q88" s="23"/>
      <c r="R88" s="25">
        <v>-1644</v>
      </c>
      <c r="S88" s="41">
        <v>889040.56460853422</v>
      </c>
      <c r="T88" s="23"/>
      <c r="U88" s="24">
        <v>498950.484375</v>
      </c>
      <c r="V88" s="24">
        <v>501339.59375</v>
      </c>
      <c r="W88" s="23"/>
      <c r="X88" s="24">
        <v>873788.35436786688</v>
      </c>
      <c r="Y88" s="24">
        <v>877755.97298568289</v>
      </c>
      <c r="Z88" s="24">
        <v>918440.41284037742</v>
      </c>
      <c r="AA88" s="182">
        <f>SUM(AA86:AA87)</f>
        <v>503762.64106300351</v>
      </c>
    </row>
    <row r="89" spans="1:27" x14ac:dyDescent="0.2">
      <c r="A89" s="18" t="s">
        <v>181</v>
      </c>
      <c r="B89" s="18" t="s">
        <v>182</v>
      </c>
      <c r="D89" s="19">
        <v>1863166</v>
      </c>
      <c r="E89" s="20">
        <v>1102.1562002184801</v>
      </c>
      <c r="F89" s="20">
        <v>1864268.1562002185</v>
      </c>
      <c r="G89" s="21">
        <v>1.8574851497245914E-2</v>
      </c>
      <c r="I89" s="21">
        <v>2.1076525185931061E-2</v>
      </c>
      <c r="M89" s="19">
        <v>1944440.161789245</v>
      </c>
      <c r="N89" s="21">
        <v>4.3004545951390583E-2</v>
      </c>
      <c r="O89" s="21">
        <v>3.8864840000000012E-2</v>
      </c>
      <c r="P89" s="21">
        <v>1.3893659650360268E-2</v>
      </c>
      <c r="R89" s="20">
        <v>-2545</v>
      </c>
      <c r="S89" s="42">
        <v>1941895.161789245</v>
      </c>
      <c r="U89" s="19">
        <v>1053807.5</v>
      </c>
      <c r="V89" s="19">
        <v>1058006.75</v>
      </c>
      <c r="X89" s="19">
        <v>1830271.1415463011</v>
      </c>
      <c r="Y89" s="19">
        <v>1833062.3736651861</v>
      </c>
      <c r="Z89" s="19">
        <v>1917794.9711804909</v>
      </c>
      <c r="AA89" s="181">
        <v>1051906.5213075927</v>
      </c>
    </row>
    <row r="90" spans="1:27" ht="25.5" customHeight="1" x14ac:dyDescent="0.2">
      <c r="A90" s="22" t="s">
        <v>183</v>
      </c>
      <c r="B90" s="22" t="s">
        <v>184</v>
      </c>
      <c r="C90" s="54"/>
      <c r="D90" s="24">
        <v>1863166</v>
      </c>
      <c r="E90" s="25">
        <v>1102.1562002184801</v>
      </c>
      <c r="F90" s="25">
        <v>1864268.1562002185</v>
      </c>
      <c r="G90" s="26">
        <v>1.8574851497245914E-2</v>
      </c>
      <c r="H90" s="23"/>
      <c r="I90" s="26">
        <v>2.1076525185931061E-2</v>
      </c>
      <c r="M90" s="24">
        <v>1944440.161789245</v>
      </c>
      <c r="N90" s="26">
        <v>4.3004545951390583E-2</v>
      </c>
      <c r="O90" s="26">
        <v>3.8864840000000012E-2</v>
      </c>
      <c r="P90" s="26">
        <v>1.3893659650360268E-2</v>
      </c>
      <c r="Q90" s="23"/>
      <c r="R90" s="25">
        <v>-2545</v>
      </c>
      <c r="S90" s="41">
        <v>1941895.161789245</v>
      </c>
      <c r="T90" s="23"/>
      <c r="U90" s="24">
        <v>1053807.5</v>
      </c>
      <c r="V90" s="24">
        <v>1058006.75</v>
      </c>
      <c r="W90" s="23"/>
      <c r="X90" s="24">
        <v>1830271.1415463011</v>
      </c>
      <c r="Y90" s="24">
        <v>1833062.3736651861</v>
      </c>
      <c r="Z90" s="24">
        <v>1917794.9711804909</v>
      </c>
      <c r="AA90" s="182">
        <f>AA89</f>
        <v>1051906.5213075927</v>
      </c>
    </row>
    <row r="91" spans="1:27" x14ac:dyDescent="0.2">
      <c r="A91" s="18" t="s">
        <v>185</v>
      </c>
      <c r="B91" s="18" t="s">
        <v>186</v>
      </c>
      <c r="D91" s="19">
        <v>473859</v>
      </c>
      <c r="E91" s="20">
        <v>325.11982307332801</v>
      </c>
      <c r="F91" s="20">
        <v>474184.11982307333</v>
      </c>
      <c r="G91" s="21">
        <v>-3.7426931543066977E-2</v>
      </c>
      <c r="I91" s="21">
        <v>-3.4996830421773817E-2</v>
      </c>
      <c r="M91" s="19">
        <v>496963.22348050668</v>
      </c>
      <c r="N91" s="21">
        <v>4.803852070358805E-2</v>
      </c>
      <c r="O91" s="21">
        <v>4.3724436665010469E-2</v>
      </c>
      <c r="P91" s="21">
        <v>-3.7211653115991505E-2</v>
      </c>
      <c r="R91" s="20">
        <v>-1100</v>
      </c>
      <c r="S91" s="42">
        <v>495863.22348050668</v>
      </c>
      <c r="U91" s="19">
        <v>251486.8125</v>
      </c>
      <c r="V91" s="19">
        <v>252526.296875</v>
      </c>
      <c r="X91" s="19">
        <v>492621.42829657719</v>
      </c>
      <c r="Y91" s="19">
        <v>493411.94550110667</v>
      </c>
      <c r="Z91" s="19">
        <v>516170.79193873762</v>
      </c>
      <c r="AA91" s="181">
        <v>283118.59729960805</v>
      </c>
    </row>
    <row r="92" spans="1:27" x14ac:dyDescent="0.2">
      <c r="A92" s="18" t="s">
        <v>187</v>
      </c>
      <c r="B92" s="18" t="s">
        <v>188</v>
      </c>
      <c r="D92" s="19">
        <v>401758</v>
      </c>
      <c r="E92" s="20">
        <v>253.59346199716674</v>
      </c>
      <c r="F92" s="20">
        <v>402011.59346199717</v>
      </c>
      <c r="G92" s="21">
        <v>-1.9476359175860547E-2</v>
      </c>
      <c r="I92" s="21">
        <v>-1.7219121652307656E-2</v>
      </c>
      <c r="M92" s="19">
        <v>420560.18692516617</v>
      </c>
      <c r="N92" s="21">
        <v>4.6139449122435394E-2</v>
      </c>
      <c r="O92" s="21">
        <v>4.1255856133389779E-2</v>
      </c>
      <c r="P92" s="21">
        <v>-2.2537202019038416E-2</v>
      </c>
      <c r="R92" s="20">
        <v>-990</v>
      </c>
      <c r="S92" s="42">
        <v>419570.18692516617</v>
      </c>
      <c r="U92" s="19">
        <v>238697.65625</v>
      </c>
      <c r="V92" s="19">
        <v>239817.171875</v>
      </c>
      <c r="X92" s="19">
        <v>409996.83916249342</v>
      </c>
      <c r="Y92" s="19">
        <v>410973.67328733474</v>
      </c>
      <c r="Z92" s="19">
        <v>430256.97529754741</v>
      </c>
      <c r="AA92" s="181">
        <v>235995.04897803543</v>
      </c>
    </row>
    <row r="93" spans="1:27" x14ac:dyDescent="0.2">
      <c r="A93" s="18" t="s">
        <v>189</v>
      </c>
      <c r="B93" s="18" t="s">
        <v>190</v>
      </c>
      <c r="D93" s="19">
        <v>281550</v>
      </c>
      <c r="E93" s="20">
        <v>152.80631684442051</v>
      </c>
      <c r="F93" s="20">
        <v>281702.80631684442</v>
      </c>
      <c r="G93" s="21">
        <v>-2.4044102239096254E-2</v>
      </c>
      <c r="I93" s="21">
        <v>-1.874356891400375E-2</v>
      </c>
      <c r="M93" s="19">
        <v>295494.30719682021</v>
      </c>
      <c r="N93" s="21">
        <v>4.8957626870297588E-2</v>
      </c>
      <c r="O93" s="21">
        <v>4.1467538126862769E-2</v>
      </c>
      <c r="P93" s="21">
        <v>-2.3045780712304564E-2</v>
      </c>
      <c r="R93" s="20">
        <v>-573</v>
      </c>
      <c r="S93" s="42">
        <v>294921.30719682021</v>
      </c>
      <c r="U93" s="19">
        <v>168384.8125</v>
      </c>
      <c r="V93" s="19">
        <v>169595.8125</v>
      </c>
      <c r="X93" s="19">
        <v>288642.96733401972</v>
      </c>
      <c r="Y93" s="19">
        <v>289148.44731406181</v>
      </c>
      <c r="Z93" s="19">
        <v>302464.84570409788</v>
      </c>
      <c r="AA93" s="181">
        <v>165901.33379408665</v>
      </c>
    </row>
    <row r="94" spans="1:27" x14ac:dyDescent="0.2">
      <c r="A94" s="18" t="s">
        <v>191</v>
      </c>
      <c r="B94" s="18" t="s">
        <v>192</v>
      </c>
      <c r="D94" s="19">
        <v>225539</v>
      </c>
      <c r="E94" s="20">
        <v>130.0479292293312</v>
      </c>
      <c r="F94" s="20">
        <v>225669.04792922933</v>
      </c>
      <c r="G94" s="21">
        <v>-9.7816777918251496E-3</v>
      </c>
      <c r="I94" s="21">
        <v>-8.2394927963346243E-3</v>
      </c>
      <c r="M94" s="19">
        <v>236412.22016825262</v>
      </c>
      <c r="N94" s="21">
        <v>4.760587390075921E-2</v>
      </c>
      <c r="O94" s="21">
        <v>4.0008961088449535E-2</v>
      </c>
      <c r="P94" s="21">
        <v>-1.4251663638702561E-2</v>
      </c>
      <c r="R94" s="20">
        <v>-521</v>
      </c>
      <c r="S94" s="42">
        <v>235891.22016825262</v>
      </c>
      <c r="U94" s="19">
        <v>134597.28125</v>
      </c>
      <c r="V94" s="19">
        <v>135580.46875</v>
      </c>
      <c r="X94" s="19">
        <v>227898.27542878635</v>
      </c>
      <c r="Y94" s="19">
        <v>229206.02519750484</v>
      </c>
      <c r="Z94" s="19">
        <v>239830.19950195745</v>
      </c>
      <c r="AA94" s="181">
        <v>131546.36165685675</v>
      </c>
    </row>
    <row r="95" spans="1:27" ht="25.5" customHeight="1" x14ac:dyDescent="0.2">
      <c r="A95" s="22" t="s">
        <v>193</v>
      </c>
      <c r="B95" s="149" t="s">
        <v>194</v>
      </c>
      <c r="C95" s="54"/>
      <c r="D95" s="24">
        <v>1382706</v>
      </c>
      <c r="E95" s="25">
        <v>861.56753114424646</v>
      </c>
      <c r="F95" s="25">
        <v>1383567.5675311442</v>
      </c>
      <c r="G95" s="26">
        <v>-2.5079592839544751E-2</v>
      </c>
      <c r="H95" s="23"/>
      <c r="I95" s="26">
        <v>-2.2195902347180829E-2</v>
      </c>
      <c r="M95" s="24">
        <v>1449429.9377707457</v>
      </c>
      <c r="N95" s="26">
        <v>4.7603291509013212E-2</v>
      </c>
      <c r="O95" s="26">
        <v>4.1885046219719779E-2</v>
      </c>
      <c r="P95" s="26">
        <v>-2.639368077334181E-2</v>
      </c>
      <c r="Q95" s="23"/>
      <c r="R95" s="25">
        <v>-3184</v>
      </c>
      <c r="S95" s="41">
        <v>1446245.9377707457</v>
      </c>
      <c r="T95" s="23"/>
      <c r="U95" s="24">
        <v>793166.5625</v>
      </c>
      <c r="V95" s="24">
        <v>797519.75</v>
      </c>
      <c r="W95" s="23"/>
      <c r="X95" s="24">
        <v>1419159.5102218767</v>
      </c>
      <c r="Y95" s="24">
        <v>1422740.0913000081</v>
      </c>
      <c r="Z95" s="24">
        <v>1488722.8124423404</v>
      </c>
      <c r="AA95" s="182">
        <f>SUM(AA91:AA94)</f>
        <v>816561.34172858694</v>
      </c>
    </row>
    <row r="96" spans="1:27" x14ac:dyDescent="0.2">
      <c r="A96" s="18" t="s">
        <v>195</v>
      </c>
      <c r="B96" s="18" t="s">
        <v>196</v>
      </c>
      <c r="D96" s="19">
        <v>364246</v>
      </c>
      <c r="E96" s="20">
        <v>237.33747084351489</v>
      </c>
      <c r="F96" s="20">
        <v>364483.33747084351</v>
      </c>
      <c r="G96" s="21">
        <v>-1.0555483734569049E-2</v>
      </c>
      <c r="I96" s="21">
        <v>-6.7822413841752693E-3</v>
      </c>
      <c r="M96" s="19">
        <v>381273.59173428931</v>
      </c>
      <c r="N96" s="21">
        <v>4.6065903533351271E-2</v>
      </c>
      <c r="O96" s="21">
        <v>3.9806609789281522E-2</v>
      </c>
      <c r="P96" s="21">
        <v>-1.3027399824407593E-2</v>
      </c>
      <c r="R96" s="20">
        <v>321</v>
      </c>
      <c r="S96" s="42">
        <v>381594.59173428931</v>
      </c>
      <c r="U96" s="19">
        <v>195172.625</v>
      </c>
      <c r="V96" s="19">
        <v>196347.5</v>
      </c>
      <c r="X96" s="19">
        <v>368371.67873399612</v>
      </c>
      <c r="Y96" s="19">
        <v>369181.28384632117</v>
      </c>
      <c r="Z96" s="19">
        <v>386306.15648950828</v>
      </c>
      <c r="AA96" s="181">
        <v>211888.1169984783</v>
      </c>
    </row>
    <row r="97" spans="1:27" x14ac:dyDescent="0.2">
      <c r="A97" s="18" t="s">
        <v>197</v>
      </c>
      <c r="B97" s="18" t="s">
        <v>198</v>
      </c>
      <c r="D97" s="19">
        <v>236146</v>
      </c>
      <c r="E97" s="20">
        <v>139.80152392151649</v>
      </c>
      <c r="F97" s="20">
        <v>236285.80152392152</v>
      </c>
      <c r="G97" s="21">
        <v>-8.4408071942826401E-3</v>
      </c>
      <c r="I97" s="21">
        <v>-4.9646179304925209E-3</v>
      </c>
      <c r="M97" s="19">
        <v>247347.5311323606</v>
      </c>
      <c r="N97" s="21">
        <v>4.6815041517927147E-2</v>
      </c>
      <c r="O97" s="21">
        <v>3.9554217879291143E-2</v>
      </c>
      <c r="P97" s="21">
        <v>-1.1176782268607188E-2</v>
      </c>
      <c r="R97" s="20">
        <v>196</v>
      </c>
      <c r="S97" s="42">
        <v>247543.5311323606</v>
      </c>
      <c r="U97" s="19">
        <v>136000.96875</v>
      </c>
      <c r="V97" s="19">
        <v>136950.875</v>
      </c>
      <c r="X97" s="19">
        <v>238297.22243341507</v>
      </c>
      <c r="Y97" s="19">
        <v>239123.30857217032</v>
      </c>
      <c r="Z97" s="19">
        <v>250143.328652656</v>
      </c>
      <c r="AA97" s="181">
        <v>137203.09137600369</v>
      </c>
    </row>
    <row r="98" spans="1:27" x14ac:dyDescent="0.2">
      <c r="A98" s="18" t="s">
        <v>199</v>
      </c>
      <c r="B98" s="18" t="s">
        <v>200</v>
      </c>
      <c r="D98" s="19">
        <v>648020</v>
      </c>
      <c r="E98" s="20">
        <v>399.897382380208</v>
      </c>
      <c r="F98" s="20">
        <v>648419.89738238021</v>
      </c>
      <c r="G98" s="21">
        <v>-2.6608156941487326E-2</v>
      </c>
      <c r="I98" s="21">
        <v>-2.1304363452738784E-2</v>
      </c>
      <c r="M98" s="19">
        <v>679665</v>
      </c>
      <c r="N98" s="21">
        <v>4.8186526575994648E-2</v>
      </c>
      <c r="O98" s="21">
        <v>4.3589587675650687E-2</v>
      </c>
      <c r="P98" s="21">
        <v>-2.4901158975547566E-2</v>
      </c>
      <c r="R98" s="20">
        <v>678</v>
      </c>
      <c r="S98" s="42">
        <v>680343</v>
      </c>
      <c r="U98" s="19">
        <v>381504.375</v>
      </c>
      <c r="V98" s="19">
        <v>383184.875</v>
      </c>
      <c r="X98" s="19">
        <v>666144.78229545045</v>
      </c>
      <c r="Y98" s="19">
        <v>665453.19832573272</v>
      </c>
      <c r="Z98" s="19">
        <v>697021.6468372934</v>
      </c>
      <c r="AA98" s="181">
        <v>382314.91208332218</v>
      </c>
    </row>
    <row r="99" spans="1:27" x14ac:dyDescent="0.2">
      <c r="A99" s="18" t="s">
        <v>201</v>
      </c>
      <c r="B99" s="18" t="s">
        <v>202</v>
      </c>
      <c r="D99" s="19">
        <v>266077</v>
      </c>
      <c r="E99" s="20">
        <v>143.05272215226432</v>
      </c>
      <c r="F99" s="20">
        <v>266220.05272215226</v>
      </c>
      <c r="G99" s="21">
        <v>-1.196178037982687E-2</v>
      </c>
      <c r="I99" s="21">
        <v>-7.3762678997837394E-3</v>
      </c>
      <c r="M99" s="19">
        <v>279175</v>
      </c>
      <c r="N99" s="21">
        <v>4.8662552446297136E-2</v>
      </c>
      <c r="O99" s="21">
        <v>4.1757971085488732E-2</v>
      </c>
      <c r="P99" s="21">
        <v>-1.1918965636821044E-2</v>
      </c>
      <c r="R99" s="20">
        <v>-621</v>
      </c>
      <c r="S99" s="42">
        <v>278554</v>
      </c>
      <c r="U99" s="19">
        <v>153479.546875</v>
      </c>
      <c r="V99" s="19">
        <v>154496.78125</v>
      </c>
      <c r="X99" s="19">
        <v>269443.07156912814</v>
      </c>
      <c r="Y99" s="19">
        <v>269975.92530837643</v>
      </c>
      <c r="Z99" s="19">
        <v>282542.61572779715</v>
      </c>
      <c r="AA99" s="181">
        <v>154974.03241621266</v>
      </c>
    </row>
    <row r="100" spans="1:27" x14ac:dyDescent="0.2">
      <c r="A100" s="18" t="s">
        <v>203</v>
      </c>
      <c r="B100" s="18" t="s">
        <v>204</v>
      </c>
      <c r="D100" s="19">
        <v>168212</v>
      </c>
      <c r="E100" s="20">
        <v>100.78714515274623</v>
      </c>
      <c r="F100" s="20">
        <v>168312.78714515275</v>
      </c>
      <c r="G100" s="21">
        <v>2.3461641924255705E-2</v>
      </c>
      <c r="I100" s="21">
        <v>2.7416899803899941E-2</v>
      </c>
      <c r="M100" s="19">
        <v>175775.1105533051</v>
      </c>
      <c r="N100" s="21">
        <v>4.4336045613200259E-2</v>
      </c>
      <c r="O100" s="21">
        <v>3.8864840000000012E-2</v>
      </c>
      <c r="P100" s="21">
        <v>1.9638847788686187E-2</v>
      </c>
      <c r="R100" s="20">
        <v>-399</v>
      </c>
      <c r="S100" s="42">
        <v>175376.1105533051</v>
      </c>
      <c r="U100" s="19">
        <v>94623.328125</v>
      </c>
      <c r="V100" s="19">
        <v>95121.6640625</v>
      </c>
      <c r="X100" s="19">
        <v>164454.41651208382</v>
      </c>
      <c r="Y100" s="19">
        <v>164684.08330496875</v>
      </c>
      <c r="Z100" s="19">
        <v>172389.57787309942</v>
      </c>
      <c r="AA100" s="181">
        <v>94555.322073117495</v>
      </c>
    </row>
    <row r="101" spans="1:27" x14ac:dyDescent="0.2">
      <c r="A101" s="18" t="s">
        <v>205</v>
      </c>
      <c r="B101" s="18" t="s">
        <v>206</v>
      </c>
      <c r="D101" s="19">
        <v>206465</v>
      </c>
      <c r="E101" s="20">
        <v>94.28474869125057</v>
      </c>
      <c r="F101" s="20">
        <v>206559.28474869125</v>
      </c>
      <c r="G101" s="21">
        <v>2.5215121477572433E-2</v>
      </c>
      <c r="I101" s="21">
        <v>2.7936821275862167E-2</v>
      </c>
      <c r="M101" s="19">
        <v>216120.8035953975</v>
      </c>
      <c r="N101" s="21">
        <v>4.628946531422784E-2</v>
      </c>
      <c r="O101" s="21">
        <v>3.8864840000000012E-2</v>
      </c>
      <c r="P101" s="21">
        <v>2.018297339035735E-2</v>
      </c>
      <c r="R101" s="20">
        <v>168</v>
      </c>
      <c r="S101" s="42">
        <v>216288.8035953975</v>
      </c>
      <c r="U101" s="19">
        <v>128001.953125</v>
      </c>
      <c r="V101" s="19">
        <v>128916.765625</v>
      </c>
      <c r="X101" s="19">
        <v>201478.96809304907</v>
      </c>
      <c r="Y101" s="19">
        <v>202381.63618331184</v>
      </c>
      <c r="Z101" s="19">
        <v>211845.13879619731</v>
      </c>
      <c r="AA101" s="181">
        <v>116196.61452645433</v>
      </c>
    </row>
    <row r="102" spans="1:27" ht="25.5" customHeight="1" x14ac:dyDescent="0.2">
      <c r="A102" s="22" t="s">
        <v>207</v>
      </c>
      <c r="B102" s="22" t="s">
        <v>208</v>
      </c>
      <c r="C102" s="54"/>
      <c r="D102" s="24">
        <v>1889166</v>
      </c>
      <c r="E102" s="25">
        <v>1115.1609931415878</v>
      </c>
      <c r="F102" s="25">
        <v>1890281.1609931416</v>
      </c>
      <c r="G102" s="26">
        <v>-9.3853218670265637E-3</v>
      </c>
      <c r="H102" s="23"/>
      <c r="I102" s="26">
        <v>-5.0723682851335772E-3</v>
      </c>
      <c r="M102" s="24">
        <v>1979357.0370153524</v>
      </c>
      <c r="N102" s="26">
        <v>4.7123082989099396E-2</v>
      </c>
      <c r="O102" s="26">
        <v>4.1160162718313131E-2</v>
      </c>
      <c r="P102" s="26">
        <v>-1.0444416147926128E-2</v>
      </c>
      <c r="Q102" s="23"/>
      <c r="R102" s="25">
        <v>343</v>
      </c>
      <c r="S102" s="41">
        <v>1979700.0370153524</v>
      </c>
      <c r="T102" s="23"/>
      <c r="U102" s="24">
        <v>1088782.796875</v>
      </c>
      <c r="V102" s="24">
        <v>1095018.4609375</v>
      </c>
      <c r="W102" s="23"/>
      <c r="X102" s="24">
        <v>1908190.1396371224</v>
      </c>
      <c r="Y102" s="24">
        <v>1910799.4355408812</v>
      </c>
      <c r="Z102" s="24">
        <v>2000248.4643765513</v>
      </c>
      <c r="AA102" s="182">
        <f>SUM(AA96:AA101)</f>
        <v>1097132.0894735886</v>
      </c>
    </row>
    <row r="103" spans="1:27" x14ac:dyDescent="0.2">
      <c r="A103" s="18" t="s">
        <v>209</v>
      </c>
      <c r="B103" s="18" t="s">
        <v>210</v>
      </c>
      <c r="D103" s="19">
        <v>526328</v>
      </c>
      <c r="E103" s="20">
        <v>276.35184961231425</v>
      </c>
      <c r="F103" s="20">
        <v>526604.35184961231</v>
      </c>
      <c r="G103" s="21">
        <v>-1.352105466722453E-2</v>
      </c>
      <c r="I103" s="21">
        <v>-1.0893664679069825E-2</v>
      </c>
      <c r="M103" s="19">
        <v>550853.61960367311</v>
      </c>
      <c r="N103" s="21">
        <v>4.6048361865771215E-2</v>
      </c>
      <c r="O103" s="21">
        <v>4.0377514602418119E-2</v>
      </c>
      <c r="P103" s="21">
        <v>-1.6870645419637897E-2</v>
      </c>
      <c r="R103" s="20">
        <v>-1335</v>
      </c>
      <c r="S103" s="42">
        <v>549518.61960367311</v>
      </c>
      <c r="U103" s="19">
        <v>333199</v>
      </c>
      <c r="V103" s="19">
        <v>335015.1875</v>
      </c>
      <c r="X103" s="19">
        <v>533822.19087501091</v>
      </c>
      <c r="Y103" s="19">
        <v>535306.19149276649</v>
      </c>
      <c r="Z103" s="19">
        <v>560306.34934992751</v>
      </c>
      <c r="AA103" s="181">
        <v>307326.85801571503</v>
      </c>
    </row>
    <row r="104" spans="1:27" x14ac:dyDescent="0.2">
      <c r="A104" s="18" t="s">
        <v>211</v>
      </c>
      <c r="B104" s="18" t="s">
        <v>212</v>
      </c>
      <c r="D104" s="19">
        <v>642629</v>
      </c>
      <c r="E104" s="20">
        <v>396.64618414943106</v>
      </c>
      <c r="F104" s="20">
        <v>643025.64618414943</v>
      </c>
      <c r="G104" s="21">
        <v>-1.9657757935353737E-2</v>
      </c>
      <c r="I104" s="21">
        <v>-1.3037033806552301E-2</v>
      </c>
      <c r="M104" s="19">
        <v>674278.49578116718</v>
      </c>
      <c r="N104" s="21">
        <v>4.8602804231026919E-2</v>
      </c>
      <c r="O104" s="21">
        <v>4.0675138968347069E-2</v>
      </c>
      <c r="P104" s="21">
        <v>-1.9125843579194002E-2</v>
      </c>
      <c r="R104" s="20">
        <v>740</v>
      </c>
      <c r="S104" s="42">
        <v>675018.49578116718</v>
      </c>
      <c r="U104" s="19">
        <v>409607.5625</v>
      </c>
      <c r="V104" s="19">
        <v>412727.875</v>
      </c>
      <c r="X104" s="19">
        <v>655919.55400178162</v>
      </c>
      <c r="Y104" s="19">
        <v>656482.68014181429</v>
      </c>
      <c r="Z104" s="19">
        <v>687426.09983894217</v>
      </c>
      <c r="AA104" s="181">
        <v>377051.77467042865</v>
      </c>
    </row>
    <row r="105" spans="1:27" x14ac:dyDescent="0.2">
      <c r="A105" s="18" t="s">
        <v>213</v>
      </c>
      <c r="B105" s="18" t="s">
        <v>214</v>
      </c>
      <c r="D105" s="19">
        <v>607108</v>
      </c>
      <c r="E105" s="20">
        <v>334.87341776560061</v>
      </c>
      <c r="F105" s="20">
        <v>607442.8734177656</v>
      </c>
      <c r="G105" s="21">
        <v>-2.3207477084281281E-2</v>
      </c>
      <c r="I105" s="21">
        <v>-1.9076300527055778E-2</v>
      </c>
      <c r="M105" s="19">
        <v>637967.92432338826</v>
      </c>
      <c r="N105" s="21">
        <v>5.0251722822714173E-2</v>
      </c>
      <c r="O105" s="21">
        <v>4.1513740637708629E-2</v>
      </c>
      <c r="P105" s="21">
        <v>-2.3927335207782119E-2</v>
      </c>
      <c r="R105" s="20">
        <v>-1508</v>
      </c>
      <c r="S105" s="42">
        <v>636459.92432338826</v>
      </c>
      <c r="U105" s="19">
        <v>396364.25</v>
      </c>
      <c r="V105" s="19">
        <v>399689.625</v>
      </c>
      <c r="X105" s="19">
        <v>621875.02378146071</v>
      </c>
      <c r="Y105" s="19">
        <v>624451.35531924141</v>
      </c>
      <c r="Z105" s="19">
        <v>653606.99806012504</v>
      </c>
      <c r="AA105" s="181">
        <v>358502.06824169331</v>
      </c>
    </row>
    <row r="106" spans="1:27" ht="25.5" customHeight="1" x14ac:dyDescent="0.2">
      <c r="A106" s="22" t="s">
        <v>215</v>
      </c>
      <c r="B106" s="22" t="s">
        <v>216</v>
      </c>
      <c r="C106" s="54"/>
      <c r="D106" s="24">
        <v>1776065</v>
      </c>
      <c r="E106" s="25">
        <v>1007.8714515273459</v>
      </c>
      <c r="F106" s="25">
        <v>1777072.8714515273</v>
      </c>
      <c r="G106" s="26">
        <v>-1.9067993741474609E-2</v>
      </c>
      <c r="H106" s="23"/>
      <c r="I106" s="26">
        <v>-1.4468941811101921E-2</v>
      </c>
      <c r="M106" s="24">
        <v>1863100.0397082288</v>
      </c>
      <c r="N106" s="26">
        <v>4.8409476976841059E-2</v>
      </c>
      <c r="O106" s="26">
        <v>4.086060013033066E-2</v>
      </c>
      <c r="P106" s="26">
        <v>-2.0111825690091178E-2</v>
      </c>
      <c r="Q106" s="23"/>
      <c r="R106" s="25">
        <v>-2103</v>
      </c>
      <c r="S106" s="41">
        <v>1860997.0397082288</v>
      </c>
      <c r="T106" s="23"/>
      <c r="U106" s="24">
        <v>1139170.8125</v>
      </c>
      <c r="V106" s="24">
        <v>1147432.6875</v>
      </c>
      <c r="W106" s="23"/>
      <c r="X106" s="24">
        <v>1811616.7686582534</v>
      </c>
      <c r="Y106" s="24">
        <v>1816240.2269538222</v>
      </c>
      <c r="Z106" s="24">
        <v>1901339.4472489948</v>
      </c>
      <c r="AA106" s="182">
        <f>SUM(AA103:AA105)</f>
        <v>1042880.7009278371</v>
      </c>
    </row>
    <row r="107" spans="1:27" x14ac:dyDescent="0.2">
      <c r="A107" s="18" t="s">
        <v>217</v>
      </c>
      <c r="B107" s="18" t="s">
        <v>218</v>
      </c>
      <c r="D107" s="19">
        <v>580193</v>
      </c>
      <c r="E107" s="20">
        <v>340.54905803594738</v>
      </c>
      <c r="F107" s="20">
        <v>580533.54905803595</v>
      </c>
      <c r="G107" s="21">
        <v>-1.5921559866070134E-2</v>
      </c>
      <c r="I107" s="21">
        <v>-1.0955999675217432E-2</v>
      </c>
      <c r="M107" s="19">
        <v>605590.33595345251</v>
      </c>
      <c r="N107" s="21">
        <v>4.3161651787520849E-2</v>
      </c>
      <c r="O107" s="21">
        <v>4.0386170327400661E-2</v>
      </c>
      <c r="P107" s="21">
        <v>-1.6583795087637299E-2</v>
      </c>
      <c r="R107" s="20">
        <v>605</v>
      </c>
      <c r="S107" s="42">
        <v>606195.33595345251</v>
      </c>
      <c r="U107" s="19">
        <v>320331.8125</v>
      </c>
      <c r="V107" s="19">
        <v>321186.375</v>
      </c>
      <c r="X107" s="19">
        <v>589926.09265886084</v>
      </c>
      <c r="Y107" s="19">
        <v>588530.19922497612</v>
      </c>
      <c r="Z107" s="19">
        <v>615802.68143681833</v>
      </c>
      <c r="AA107" s="181">
        <v>337766.47982519271</v>
      </c>
    </row>
    <row r="108" spans="1:27" x14ac:dyDescent="0.2">
      <c r="A108" s="18" t="s">
        <v>219</v>
      </c>
      <c r="B108" s="18" t="s">
        <v>220</v>
      </c>
      <c r="D108" s="19">
        <v>994915</v>
      </c>
      <c r="E108" s="20">
        <v>671.19843415229116</v>
      </c>
      <c r="F108" s="20">
        <v>995586.19843415229</v>
      </c>
      <c r="G108" s="21">
        <v>-3.9794915928342167E-2</v>
      </c>
      <c r="I108" s="21">
        <v>-3.3993654258057449E-2</v>
      </c>
      <c r="M108" s="19">
        <v>1047475</v>
      </c>
      <c r="N108" s="21">
        <v>5.2118843800223358E-2</v>
      </c>
      <c r="O108" s="21">
        <v>4.4569076796985296E-2</v>
      </c>
      <c r="P108" s="21">
        <v>-3.6142134760512867E-2</v>
      </c>
      <c r="R108" s="20">
        <v>1163</v>
      </c>
      <c r="S108" s="42">
        <v>1048638</v>
      </c>
      <c r="U108" s="19">
        <v>575628.9375</v>
      </c>
      <c r="V108" s="19">
        <v>579789.375</v>
      </c>
      <c r="X108" s="19">
        <v>1036847.4557669121</v>
      </c>
      <c r="Y108" s="19">
        <v>1038069.7180215979</v>
      </c>
      <c r="Z108" s="19">
        <v>1086752.5573801659</v>
      </c>
      <c r="AA108" s="181">
        <v>596081.49950056011</v>
      </c>
    </row>
    <row r="109" spans="1:27" x14ac:dyDescent="0.2">
      <c r="A109" s="18" t="s">
        <v>221</v>
      </c>
      <c r="B109" s="18" t="s">
        <v>222</v>
      </c>
      <c r="D109" s="19">
        <v>533367</v>
      </c>
      <c r="E109" s="20">
        <v>362.32835825928487</v>
      </c>
      <c r="F109" s="20">
        <v>533729.32835825928</v>
      </c>
      <c r="G109" s="21">
        <v>1.2205835025208556E-2</v>
      </c>
      <c r="I109" s="21">
        <v>1.8849697506428509E-2</v>
      </c>
      <c r="M109" s="19">
        <v>557779.01278257999</v>
      </c>
      <c r="N109" s="21">
        <v>4.5059701887278703E-2</v>
      </c>
      <c r="O109" s="21">
        <v>3.8864840000000012E-2</v>
      </c>
      <c r="P109" s="21">
        <v>1.1457311393680669E-2</v>
      </c>
      <c r="R109" s="20">
        <v>-1277</v>
      </c>
      <c r="S109" s="42">
        <v>556502.01278257999</v>
      </c>
      <c r="U109" s="19">
        <v>287643.6875</v>
      </c>
      <c r="V109" s="19">
        <v>289358.9375</v>
      </c>
      <c r="X109" s="19">
        <v>527293.27365018299</v>
      </c>
      <c r="Y109" s="19">
        <v>526978.62560686888</v>
      </c>
      <c r="Z109" s="19">
        <v>551460.75518898549</v>
      </c>
      <c r="AA109" s="181">
        <v>302475.06816197076</v>
      </c>
    </row>
    <row r="110" spans="1:27" x14ac:dyDescent="0.2">
      <c r="A110" s="18" t="s">
        <v>223</v>
      </c>
      <c r="B110" s="18" t="s">
        <v>224</v>
      </c>
      <c r="D110" s="19">
        <v>514867</v>
      </c>
      <c r="E110" s="20">
        <v>366.28823102707975</v>
      </c>
      <c r="F110" s="20">
        <v>515233.28823102708</v>
      </c>
      <c r="G110" s="21">
        <v>-3.1182285008378385E-2</v>
      </c>
      <c r="I110" s="21">
        <v>-2.4462642223157638E-2</v>
      </c>
      <c r="M110" s="19">
        <v>541120</v>
      </c>
      <c r="N110" s="21">
        <v>5.0242700462640677E-2</v>
      </c>
      <c r="O110" s="21">
        <v>4.4616660521504148E-2</v>
      </c>
      <c r="P110" s="21">
        <v>-2.6454970041616899E-2</v>
      </c>
      <c r="R110" s="20">
        <v>-1183</v>
      </c>
      <c r="S110" s="42">
        <v>539937</v>
      </c>
      <c r="U110" s="19">
        <v>282238.0625</v>
      </c>
      <c r="V110" s="19">
        <v>283758.125</v>
      </c>
      <c r="X110" s="19">
        <v>531816.5432549743</v>
      </c>
      <c r="Y110" s="19">
        <v>530997.81335199787</v>
      </c>
      <c r="Z110" s="19">
        <v>555824.31561807846</v>
      </c>
      <c r="AA110" s="181">
        <v>304868.47190974333</v>
      </c>
    </row>
    <row r="111" spans="1:27" ht="25.5" customHeight="1" x14ac:dyDescent="0.2">
      <c r="A111" s="22" t="s">
        <v>225</v>
      </c>
      <c r="B111" s="22" t="s">
        <v>226</v>
      </c>
      <c r="C111" s="54"/>
      <c r="D111" s="24">
        <v>2623342</v>
      </c>
      <c r="E111" s="25">
        <v>1740.3640814749524</v>
      </c>
      <c r="F111" s="25">
        <v>2625082.364081475</v>
      </c>
      <c r="G111" s="26">
        <v>-2.2637245546201945E-2</v>
      </c>
      <c r="H111" s="23"/>
      <c r="I111" s="26">
        <v>-1.6657764971564348E-2</v>
      </c>
      <c r="M111" s="24">
        <v>2751964.3487360328</v>
      </c>
      <c r="N111" s="26">
        <v>4.8334477573222401E-2</v>
      </c>
      <c r="O111" s="26">
        <v>4.2467081048959576E-2</v>
      </c>
      <c r="P111" s="26">
        <v>-2.0597597909668641E-2</v>
      </c>
      <c r="Q111" s="23"/>
      <c r="R111" s="25">
        <v>-692</v>
      </c>
      <c r="S111" s="41">
        <v>2751272.3487360328</v>
      </c>
      <c r="T111" s="23"/>
      <c r="U111" s="24">
        <v>1465842.5</v>
      </c>
      <c r="V111" s="24">
        <v>1474092.8125</v>
      </c>
      <c r="W111" s="23"/>
      <c r="X111" s="24">
        <v>2685883.3653309303</v>
      </c>
      <c r="Y111" s="24">
        <v>2684576.3562054411</v>
      </c>
      <c r="Z111" s="24">
        <v>2809840.3096240479</v>
      </c>
      <c r="AA111" s="182">
        <f>SUM(AA107:AA110)</f>
        <v>1541191.5193974669</v>
      </c>
    </row>
    <row r="112" spans="1:27" x14ac:dyDescent="0.2">
      <c r="A112" s="18" t="s">
        <v>227</v>
      </c>
      <c r="B112" s="18" t="s">
        <v>228</v>
      </c>
      <c r="D112" s="19">
        <v>2355171</v>
      </c>
      <c r="E112" s="20">
        <v>1427.5341328135692</v>
      </c>
      <c r="F112" s="20">
        <v>2356598.5341328136</v>
      </c>
      <c r="G112" s="21">
        <v>-7.972923332148607E-3</v>
      </c>
      <c r="I112" s="21">
        <v>-2.590879542414215E-3</v>
      </c>
      <c r="M112" s="19">
        <v>2470612</v>
      </c>
      <c r="N112" s="21">
        <v>4.8380521423493805E-2</v>
      </c>
      <c r="O112" s="21">
        <v>4.1064521709371471E-2</v>
      </c>
      <c r="P112" s="21">
        <v>-8.401362757527564E-3</v>
      </c>
      <c r="R112" s="20">
        <v>-4868</v>
      </c>
      <c r="S112" s="42">
        <v>2465744</v>
      </c>
      <c r="U112" s="19">
        <v>1320167.625</v>
      </c>
      <c r="V112" s="19">
        <v>1329445</v>
      </c>
      <c r="X112" s="19">
        <v>2375538.5206303652</v>
      </c>
      <c r="Y112" s="19">
        <v>2379323.8880824265</v>
      </c>
      <c r="Z112" s="19">
        <v>2491544.3680625684</v>
      </c>
      <c r="AA112" s="181">
        <v>1366606.8627132513</v>
      </c>
    </row>
    <row r="113" spans="1:27" ht="25.5" customHeight="1" x14ac:dyDescent="0.2">
      <c r="A113" s="22" t="s">
        <v>229</v>
      </c>
      <c r="B113" s="22" t="s">
        <v>230</v>
      </c>
      <c r="C113" s="54"/>
      <c r="D113" s="24">
        <v>2355171</v>
      </c>
      <c r="E113" s="25">
        <v>1427.5341328135692</v>
      </c>
      <c r="F113" s="25">
        <v>2356598.5341328136</v>
      </c>
      <c r="G113" s="26">
        <v>-7.972923332148607E-3</v>
      </c>
      <c r="H113" s="23"/>
      <c r="I113" s="26">
        <v>-2.590879542414215E-3</v>
      </c>
      <c r="M113" s="24">
        <v>2470612</v>
      </c>
      <c r="N113" s="26">
        <v>4.8380521423493805E-2</v>
      </c>
      <c r="O113" s="26">
        <v>4.1064521709371471E-2</v>
      </c>
      <c r="P113" s="26">
        <v>-8.401362757527564E-3</v>
      </c>
      <c r="Q113" s="23"/>
      <c r="R113" s="25">
        <v>-4868</v>
      </c>
      <c r="S113" s="41">
        <v>2465744</v>
      </c>
      <c r="T113" s="23"/>
      <c r="U113" s="24">
        <v>1320167.625</v>
      </c>
      <c r="V113" s="24">
        <v>1329445</v>
      </c>
      <c r="W113" s="23"/>
      <c r="X113" s="24">
        <v>2375538.5206303652</v>
      </c>
      <c r="Y113" s="24">
        <v>2379323.8880824265</v>
      </c>
      <c r="Z113" s="24">
        <v>2491544.3680625684</v>
      </c>
      <c r="AA113" s="182">
        <f>AA112</f>
        <v>1366606.8627132513</v>
      </c>
    </row>
    <row r="114" spans="1:27" x14ac:dyDescent="0.2">
      <c r="A114" s="18" t="s">
        <v>231</v>
      </c>
      <c r="B114" s="18" t="s">
        <v>232</v>
      </c>
      <c r="D114" s="19">
        <v>870901</v>
      </c>
      <c r="E114" s="20">
        <v>520.7232689736411</v>
      </c>
      <c r="F114" s="20">
        <v>871421.72326897364</v>
      </c>
      <c r="G114" s="21">
        <v>-5.4964346749895032E-3</v>
      </c>
      <c r="I114" s="21">
        <v>3.9364597646005528E-3</v>
      </c>
      <c r="M114" s="19">
        <v>916864</v>
      </c>
      <c r="N114" s="21">
        <v>5.2147284738964572E-2</v>
      </c>
      <c r="O114" s="21">
        <v>3.8865171546572874E-2</v>
      </c>
      <c r="P114" s="21">
        <v>-3.7140381512487108E-3</v>
      </c>
      <c r="R114" s="20">
        <v>-466</v>
      </c>
      <c r="S114" s="42">
        <v>916398</v>
      </c>
      <c r="U114" s="19">
        <v>521674.40625</v>
      </c>
      <c r="V114" s="19">
        <v>528344.125</v>
      </c>
      <c r="X114" s="19">
        <v>876237.90768833202</v>
      </c>
      <c r="Y114" s="19">
        <v>879102.48463778198</v>
      </c>
      <c r="Z114" s="19">
        <v>920281.96231795487</v>
      </c>
      <c r="AA114" s="181">
        <v>504772.72709090769</v>
      </c>
    </row>
    <row r="115" spans="1:27" x14ac:dyDescent="0.2">
      <c r="A115" s="18" t="s">
        <v>233</v>
      </c>
      <c r="B115" s="18" t="s">
        <v>234</v>
      </c>
      <c r="D115" s="19">
        <v>472443</v>
      </c>
      <c r="E115" s="20">
        <v>312.82994866097579</v>
      </c>
      <c r="F115" s="20">
        <v>472755.82994866098</v>
      </c>
      <c r="G115" s="21">
        <v>-6.7505428996400552E-3</v>
      </c>
      <c r="I115" s="21">
        <v>-4.4093005660331697E-3</v>
      </c>
      <c r="M115" s="19">
        <v>493989</v>
      </c>
      <c r="N115" s="21">
        <v>4.4913608053537502E-2</v>
      </c>
      <c r="O115" s="21">
        <v>4.1043937101673977E-2</v>
      </c>
      <c r="P115" s="21">
        <v>-9.5235230410845029E-3</v>
      </c>
      <c r="R115" s="20">
        <v>-1182</v>
      </c>
      <c r="S115" s="42">
        <v>492807</v>
      </c>
      <c r="U115" s="19">
        <v>288329.125</v>
      </c>
      <c r="V115" s="19">
        <v>289400.875</v>
      </c>
      <c r="X115" s="19">
        <v>475968.87828038627</v>
      </c>
      <c r="Y115" s="19">
        <v>476614.65086084977</v>
      </c>
      <c r="Z115" s="19">
        <v>498738.74997688655</v>
      </c>
      <c r="AA115" s="181">
        <v>273557.158827334</v>
      </c>
    </row>
    <row r="116" spans="1:27" x14ac:dyDescent="0.2">
      <c r="A116" s="18" t="s">
        <v>235</v>
      </c>
      <c r="B116" s="18" t="s">
        <v>236</v>
      </c>
      <c r="D116" s="19">
        <v>335496</v>
      </c>
      <c r="E116" s="20">
        <v>235.61242968769511</v>
      </c>
      <c r="F116" s="20">
        <v>335731.6124296877</v>
      </c>
      <c r="G116" s="21">
        <v>-1.5920961494175767E-2</v>
      </c>
      <c r="I116" s="21">
        <v>-1.2647580370872991E-2</v>
      </c>
      <c r="M116" s="19">
        <v>350653.92663687153</v>
      </c>
      <c r="N116" s="21">
        <v>4.4447152590699313E-2</v>
      </c>
      <c r="O116" s="21">
        <v>4.0621060167655765E-2</v>
      </c>
      <c r="P116" s="21">
        <v>-1.8425621699231898E-2</v>
      </c>
      <c r="R116" s="20">
        <v>-809</v>
      </c>
      <c r="S116" s="42">
        <v>349844.92663687153</v>
      </c>
      <c r="U116" s="19">
        <v>192349.4375</v>
      </c>
      <c r="V116" s="19">
        <v>193056.65625</v>
      </c>
      <c r="X116" s="19">
        <v>341163.25954818178</v>
      </c>
      <c r="Y116" s="19">
        <v>341282.40673582238</v>
      </c>
      <c r="Z116" s="19">
        <v>357236.22619805817</v>
      </c>
      <c r="AA116" s="181">
        <v>195943.32117460002</v>
      </c>
    </row>
    <row r="117" spans="1:27" ht="25.5" customHeight="1" x14ac:dyDescent="0.2">
      <c r="A117" s="22" t="s">
        <v>237</v>
      </c>
      <c r="B117" s="22" t="s">
        <v>238</v>
      </c>
      <c r="C117" s="54"/>
      <c r="D117" s="24">
        <v>1678840</v>
      </c>
      <c r="E117" s="25">
        <v>1069.165647322312</v>
      </c>
      <c r="F117" s="25">
        <v>1679909.1656473223</v>
      </c>
      <c r="G117" s="26">
        <v>-7.9491661643683598E-3</v>
      </c>
      <c r="H117" s="23"/>
      <c r="I117" s="26">
        <v>-1.7269694545550829E-3</v>
      </c>
      <c r="M117" s="24">
        <v>1761506.9266368714</v>
      </c>
      <c r="N117" s="26">
        <v>4.8572722060306717E-2</v>
      </c>
      <c r="O117" s="26">
        <v>3.9808328774112001E-2</v>
      </c>
      <c r="P117" s="26">
        <v>-8.3039854969084725E-3</v>
      </c>
      <c r="Q117" s="23"/>
      <c r="R117" s="25">
        <v>-2457</v>
      </c>
      <c r="S117" s="41">
        <v>1759049.9266368714</v>
      </c>
      <c r="T117" s="23"/>
      <c r="U117" s="24">
        <v>1002352.96875</v>
      </c>
      <c r="V117" s="24">
        <v>1010801.65625</v>
      </c>
      <c r="W117" s="23"/>
      <c r="X117" s="24">
        <v>1693370.0455169003</v>
      </c>
      <c r="Y117" s="24">
        <v>1696999.5422344541</v>
      </c>
      <c r="Z117" s="24">
        <v>1776256.9384928995</v>
      </c>
      <c r="AA117" s="182">
        <f>SUM(AA114:AA116)</f>
        <v>974273.20709284174</v>
      </c>
    </row>
    <row r="118" spans="1:27" x14ac:dyDescent="0.2">
      <c r="A118" s="18" t="s">
        <v>239</v>
      </c>
      <c r="B118" s="18" t="s">
        <v>240</v>
      </c>
      <c r="D118" s="19">
        <v>330844</v>
      </c>
      <c r="E118" s="20">
        <v>275.21115736628417</v>
      </c>
      <c r="F118" s="20">
        <v>331119.21115736628</v>
      </c>
      <c r="G118" s="21">
        <v>3.4197689927188968E-3</v>
      </c>
      <c r="I118" s="21">
        <v>7.293425256778896E-3</v>
      </c>
      <c r="M118" s="19">
        <v>345618.43999809603</v>
      </c>
      <c r="N118" s="21">
        <v>4.3788546095076653E-2</v>
      </c>
      <c r="O118" s="21">
        <v>3.8864840000000012E-2</v>
      </c>
      <c r="P118" s="21">
        <v>1.1162193297820089E-4</v>
      </c>
      <c r="R118" s="20">
        <v>241</v>
      </c>
      <c r="S118" s="42">
        <v>345859.43999809603</v>
      </c>
      <c r="U118" s="19">
        <v>188340.4375</v>
      </c>
      <c r="V118" s="19">
        <v>189233.078125</v>
      </c>
      <c r="X118" s="19">
        <v>329990.71912820661</v>
      </c>
      <c r="Y118" s="19">
        <v>330279.68245248834</v>
      </c>
      <c r="Z118" s="19">
        <v>345579.86570548767</v>
      </c>
      <c r="AA118" s="181">
        <v>189549.83188033014</v>
      </c>
    </row>
    <row r="119" spans="1:27" x14ac:dyDescent="0.2">
      <c r="A119" s="18" t="s">
        <v>241</v>
      </c>
      <c r="B119" s="18" t="s">
        <v>242</v>
      </c>
      <c r="D119" s="19">
        <v>292559</v>
      </c>
      <c r="E119" s="20">
        <v>237.59236607165076</v>
      </c>
      <c r="F119" s="20">
        <v>292796.59236607165</v>
      </c>
      <c r="G119" s="21">
        <v>-2.6012603587993954E-2</v>
      </c>
      <c r="I119" s="21">
        <v>-2.4130397993233133E-2</v>
      </c>
      <c r="M119" s="19">
        <v>306762</v>
      </c>
      <c r="N119" s="21">
        <v>4.7696619421266906E-2</v>
      </c>
      <c r="O119" s="21">
        <v>4.3863648312648884E-2</v>
      </c>
      <c r="P119" s="21">
        <v>-2.6700427403659854E-2</v>
      </c>
      <c r="R119" s="20">
        <v>-728</v>
      </c>
      <c r="S119" s="42">
        <v>306034</v>
      </c>
      <c r="U119" s="19">
        <v>178487.765625</v>
      </c>
      <c r="V119" s="19">
        <v>179143.15625</v>
      </c>
      <c r="X119" s="19">
        <v>300616.40781459957</v>
      </c>
      <c r="Y119" s="19">
        <v>301138.30153459584</v>
      </c>
      <c r="Z119" s="19">
        <v>315177.37050032022</v>
      </c>
      <c r="AA119" s="181">
        <v>172874.12699481106</v>
      </c>
    </row>
    <row r="120" spans="1:27" x14ac:dyDescent="0.2">
      <c r="A120" s="18" t="s">
        <v>243</v>
      </c>
      <c r="B120" s="18" t="s">
        <v>244</v>
      </c>
      <c r="D120" s="19">
        <v>517405</v>
      </c>
      <c r="E120" s="20">
        <v>392.0274040181539</v>
      </c>
      <c r="F120" s="20">
        <v>517797.02740401815</v>
      </c>
      <c r="G120" s="21">
        <v>-3.3295510858613597E-2</v>
      </c>
      <c r="I120" s="21">
        <v>-3.1285428606192878E-2</v>
      </c>
      <c r="M120" s="19">
        <v>544468</v>
      </c>
      <c r="N120" s="21">
        <v>5.1508547141912109E-2</v>
      </c>
      <c r="O120" s="21">
        <v>4.5265172794838104E-2</v>
      </c>
      <c r="P120" s="21">
        <v>-3.2463534196934263E-2</v>
      </c>
      <c r="R120" s="20">
        <v>297</v>
      </c>
      <c r="S120" s="42">
        <v>544765</v>
      </c>
      <c r="U120" s="19">
        <v>313593.1875</v>
      </c>
      <c r="V120" s="19">
        <v>315466.28125</v>
      </c>
      <c r="X120" s="19">
        <v>535631.13983666128</v>
      </c>
      <c r="Y120" s="19">
        <v>537712.39448676328</v>
      </c>
      <c r="Z120" s="19">
        <v>562736.41278014844</v>
      </c>
      <c r="AA120" s="181">
        <v>308659.74271290819</v>
      </c>
    </row>
    <row r="121" spans="1:27" x14ac:dyDescent="0.2">
      <c r="A121" s="18" t="s">
        <v>245</v>
      </c>
      <c r="B121" s="18" t="s">
        <v>246</v>
      </c>
      <c r="D121" s="19">
        <v>202185</v>
      </c>
      <c r="E121" s="20">
        <v>134.63567410723772</v>
      </c>
      <c r="F121" s="20">
        <v>202319.63567410724</v>
      </c>
      <c r="G121" s="21">
        <v>-4.2930013906403053E-2</v>
      </c>
      <c r="I121" s="21">
        <v>-4.1036536550803304E-2</v>
      </c>
      <c r="M121" s="19">
        <v>212227</v>
      </c>
      <c r="N121" s="21">
        <v>4.8968871918350754E-2</v>
      </c>
      <c r="O121" s="21">
        <v>4.5230195891372782E-2</v>
      </c>
      <c r="P121" s="21">
        <v>-4.1977162674910584E-2</v>
      </c>
      <c r="R121" s="20">
        <v>-531</v>
      </c>
      <c r="S121" s="42">
        <v>211696</v>
      </c>
      <c r="U121" s="19">
        <v>116725.796875</v>
      </c>
      <c r="V121" s="19">
        <v>117143.3125</v>
      </c>
      <c r="X121" s="19">
        <v>211394.81815734354</v>
      </c>
      <c r="Y121" s="19">
        <v>211732.06174830635</v>
      </c>
      <c r="Z121" s="19">
        <v>221526.03438198022</v>
      </c>
      <c r="AA121" s="181">
        <v>121506.56546063296</v>
      </c>
    </row>
    <row r="122" spans="1:27" ht="25.5" customHeight="1" x14ac:dyDescent="0.2">
      <c r="A122" s="22" t="s">
        <v>247</v>
      </c>
      <c r="B122" s="22" t="s">
        <v>248</v>
      </c>
      <c r="C122" s="54"/>
      <c r="D122" s="24">
        <v>1342993</v>
      </c>
      <c r="E122" s="25">
        <v>1039.4666015631519</v>
      </c>
      <c r="F122" s="25">
        <v>1344032.4666015632</v>
      </c>
      <c r="G122" s="26">
        <v>-2.4390106990490268E-2</v>
      </c>
      <c r="H122" s="23"/>
      <c r="I122" s="26">
        <v>-2.1984682114054133E-2</v>
      </c>
      <c r="M122" s="24">
        <v>1409075.4399980961</v>
      </c>
      <c r="N122" s="26">
        <v>4.8393900454649419E-2</v>
      </c>
      <c r="O122" s="26">
        <v>4.3369582575383037E-2</v>
      </c>
      <c r="P122" s="26">
        <v>-2.4874570072336066E-2</v>
      </c>
      <c r="Q122" s="23"/>
      <c r="R122" s="25">
        <v>-721</v>
      </c>
      <c r="S122" s="41">
        <v>1408354.4399980961</v>
      </c>
      <c r="T122" s="23"/>
      <c r="U122" s="24">
        <v>797147.1875</v>
      </c>
      <c r="V122" s="24">
        <v>800985.828125</v>
      </c>
      <c r="W122" s="23"/>
      <c r="X122" s="24">
        <v>1377633.0849368111</v>
      </c>
      <c r="Y122" s="24">
        <v>1380862.4402221537</v>
      </c>
      <c r="Z122" s="24">
        <v>1445019.6833679366</v>
      </c>
      <c r="AA122" s="182">
        <f>SUM(AA118:AA121)</f>
        <v>792590.26704868232</v>
      </c>
    </row>
    <row r="123" spans="1:27" x14ac:dyDescent="0.2">
      <c r="A123" s="18" t="s">
        <v>249</v>
      </c>
      <c r="B123" s="18" t="s">
        <v>250</v>
      </c>
      <c r="D123" s="19">
        <v>136086</v>
      </c>
      <c r="E123" s="20">
        <v>81.27995576831745</v>
      </c>
      <c r="F123" s="20">
        <v>136167.27995576832</v>
      </c>
      <c r="G123" s="21">
        <v>-6.6213311114137197E-3</v>
      </c>
      <c r="I123" s="21">
        <v>-3.9328843045427497E-4</v>
      </c>
      <c r="M123" s="19">
        <v>143647.42702886811</v>
      </c>
      <c r="N123" s="21">
        <v>5.4933513216461449E-2</v>
      </c>
      <c r="O123" s="21">
        <v>3.8919451321139276E-2</v>
      </c>
      <c r="P123" s="21">
        <v>-7.2175035425799949E-3</v>
      </c>
      <c r="R123" s="20">
        <v>-344</v>
      </c>
      <c r="S123" s="42">
        <v>143303.42702886811</v>
      </c>
      <c r="U123" s="19">
        <v>79913.375</v>
      </c>
      <c r="V123" s="19">
        <v>81145.171875</v>
      </c>
      <c r="X123" s="19">
        <v>137074.89824410589</v>
      </c>
      <c r="Y123" s="19">
        <v>138320.58293331921</v>
      </c>
      <c r="Z123" s="19">
        <v>144691.7401761717</v>
      </c>
      <c r="AA123" s="181">
        <v>79363.116160937381</v>
      </c>
    </row>
    <row r="124" spans="1:27" x14ac:dyDescent="0.2">
      <c r="A124" s="18" t="s">
        <v>251</v>
      </c>
      <c r="B124" s="18" t="s">
        <v>252</v>
      </c>
      <c r="D124" s="19">
        <v>1123636</v>
      </c>
      <c r="E124" s="20">
        <v>656.74204260809347</v>
      </c>
      <c r="F124" s="20">
        <v>1124292.7420426081</v>
      </c>
      <c r="G124" s="21">
        <v>-1.4311994563814157E-2</v>
      </c>
      <c r="I124" s="21">
        <v>-1.0982239220278189E-2</v>
      </c>
      <c r="M124" s="19">
        <v>1177994.0290563914</v>
      </c>
      <c r="N124" s="21">
        <v>4.7764505635978116E-2</v>
      </c>
      <c r="O124" s="21">
        <v>4.0389813903236815E-2</v>
      </c>
      <c r="P124" s="21">
        <v>-1.6970025861297922E-2</v>
      </c>
      <c r="R124" s="20">
        <v>-2743</v>
      </c>
      <c r="S124" s="42">
        <v>1175251.0290563914</v>
      </c>
      <c r="U124" s="19">
        <v>691032.875</v>
      </c>
      <c r="V124" s="19">
        <v>695931.1875</v>
      </c>
      <c r="X124" s="19">
        <v>1140617.2499228972</v>
      </c>
      <c r="Y124" s="19">
        <v>1144835.0227803751</v>
      </c>
      <c r="Z124" s="19">
        <v>1198329.71531566</v>
      </c>
      <c r="AA124" s="181">
        <v>657281.33672250656</v>
      </c>
    </row>
    <row r="125" spans="1:27" ht="25.5" customHeight="1" x14ac:dyDescent="0.2">
      <c r="A125" s="22" t="s">
        <v>253</v>
      </c>
      <c r="B125" s="22" t="s">
        <v>254</v>
      </c>
      <c r="C125" s="54"/>
      <c r="D125" s="24">
        <v>1259722</v>
      </c>
      <c r="E125" s="25">
        <v>738.02199837635271</v>
      </c>
      <c r="F125" s="25">
        <v>1260460.0219983764</v>
      </c>
      <c r="G125" s="26">
        <v>-1.3486915602751615E-2</v>
      </c>
      <c r="H125" s="23"/>
      <c r="I125" s="26">
        <v>-9.8765495020451954E-3</v>
      </c>
      <c r="M125" s="24">
        <v>1321641.4560852596</v>
      </c>
      <c r="N125" s="26">
        <v>4.8538972295118166E-2</v>
      </c>
      <c r="O125" s="26">
        <v>4.0267380312460466E-2</v>
      </c>
      <c r="P125" s="26">
        <v>-1.5919328257300691E-2</v>
      </c>
      <c r="Q125" s="23"/>
      <c r="R125" s="25">
        <v>-3087</v>
      </c>
      <c r="S125" s="41">
        <v>1318554.4560852596</v>
      </c>
      <c r="T125" s="23"/>
      <c r="U125" s="24">
        <v>770946.25</v>
      </c>
      <c r="V125" s="24">
        <v>777076.359375</v>
      </c>
      <c r="W125" s="23"/>
      <c r="X125" s="24">
        <v>1277692.1481670032</v>
      </c>
      <c r="Y125" s="24">
        <v>1283155.6057136944</v>
      </c>
      <c r="Z125" s="24">
        <v>1343021.4554918318</v>
      </c>
      <c r="AA125" s="182">
        <f>SUM(AA123:AA124)</f>
        <v>736644.45288344391</v>
      </c>
    </row>
    <row r="126" spans="1:27" ht="25.5" customHeight="1" x14ac:dyDescent="0.2">
      <c r="A126" s="22" t="s">
        <v>255</v>
      </c>
      <c r="B126" s="22" t="s">
        <v>256</v>
      </c>
      <c r="C126" s="54"/>
      <c r="D126" s="24">
        <v>19071021</v>
      </c>
      <c r="E126" s="25">
        <v>12170.342158786952</v>
      </c>
      <c r="F126" s="25">
        <v>19083191.342158787</v>
      </c>
      <c r="G126" s="26">
        <v>-1.2368659953729821E-2</v>
      </c>
      <c r="H126" s="23"/>
      <c r="I126" s="26">
        <v>-8.3203562118234764E-3</v>
      </c>
      <c r="M126" s="24">
        <v>19986074.942182295</v>
      </c>
      <c r="N126" s="26">
        <v>4.7313029767135806E-2</v>
      </c>
      <c r="O126" s="26">
        <v>4.1252686679918771E-2</v>
      </c>
      <c r="P126" s="26">
        <v>-1.3452514463698106E-2</v>
      </c>
      <c r="Q126" s="23"/>
      <c r="R126" s="25">
        <v>-24742</v>
      </c>
      <c r="S126" s="41">
        <v>19961332.942182295</v>
      </c>
      <c r="T126" s="23"/>
      <c r="U126" s="24">
        <v>11085012.609375</v>
      </c>
      <c r="V126" s="24">
        <v>11149530.0703125</v>
      </c>
      <c r="W126" s="23"/>
      <c r="X126" s="24">
        <v>19322180.826364569</v>
      </c>
      <c r="Y126" s="24">
        <v>19355303.159345627</v>
      </c>
      <c r="Z126" s="24">
        <v>20258604.10694531</v>
      </c>
      <c r="AA126" s="182">
        <f>AA125+AA122+AA117+AA113+AA111+AA106+AA102+AA95+AA90+AA88+AA85</f>
        <v>11111801.883371908</v>
      </c>
    </row>
    <row r="127" spans="1:27" x14ac:dyDescent="0.2">
      <c r="A127" s="18" t="s">
        <v>257</v>
      </c>
      <c r="B127" s="18" t="s">
        <v>258</v>
      </c>
      <c r="D127" s="19">
        <v>1475777</v>
      </c>
      <c r="E127" s="20">
        <v>629.52589997486211</v>
      </c>
      <c r="F127" s="20">
        <v>1476406.5258999749</v>
      </c>
      <c r="G127" s="21">
        <v>-2.7765806445977814E-2</v>
      </c>
      <c r="I127" s="21">
        <v>-2.3797808266595166E-2</v>
      </c>
      <c r="M127" s="19">
        <v>1547711</v>
      </c>
      <c r="N127" s="21">
        <v>4.8295962425768835E-2</v>
      </c>
      <c r="O127" s="21">
        <v>4.2777574012514696E-2</v>
      </c>
      <c r="P127" s="21">
        <v>-2.7457236135025154E-2</v>
      </c>
      <c r="R127" s="20">
        <v>-1989</v>
      </c>
      <c r="S127" s="42">
        <v>1545722</v>
      </c>
      <c r="U127" s="19">
        <v>973472.4375</v>
      </c>
      <c r="V127" s="19">
        <v>978624.0625</v>
      </c>
      <c r="X127" s="19">
        <v>1518570.8707723396</v>
      </c>
      <c r="Y127" s="19">
        <v>1520401.9159577249</v>
      </c>
      <c r="Z127" s="19">
        <v>1591406.6275597522</v>
      </c>
      <c r="AA127" s="181">
        <v>872883.19905844587</v>
      </c>
    </row>
    <row r="128" spans="1:27" ht="25.5" customHeight="1" x14ac:dyDescent="0.2">
      <c r="A128" s="22" t="s">
        <v>259</v>
      </c>
      <c r="B128" s="22" t="s">
        <v>260</v>
      </c>
      <c r="C128" s="54"/>
      <c r="D128" s="24">
        <v>1475777</v>
      </c>
      <c r="E128" s="25">
        <v>629.52589997486211</v>
      </c>
      <c r="F128" s="25">
        <v>1476406.5258999749</v>
      </c>
      <c r="G128" s="26">
        <v>-2.7765806445977814E-2</v>
      </c>
      <c r="H128" s="23"/>
      <c r="I128" s="26">
        <v>-2.3797808266595166E-2</v>
      </c>
      <c r="M128" s="24">
        <v>1547711</v>
      </c>
      <c r="N128" s="26">
        <v>4.8295962425768835E-2</v>
      </c>
      <c r="O128" s="26">
        <v>4.2777574012514696E-2</v>
      </c>
      <c r="P128" s="26">
        <v>-2.7457236135025154E-2</v>
      </c>
      <c r="Q128" s="23"/>
      <c r="R128" s="25">
        <v>-1989</v>
      </c>
      <c r="S128" s="41">
        <v>1545722</v>
      </c>
      <c r="T128" s="23"/>
      <c r="U128" s="24">
        <v>973472.4375</v>
      </c>
      <c r="V128" s="24">
        <v>978624.0625</v>
      </c>
      <c r="W128" s="23"/>
      <c r="X128" s="24">
        <v>1518570.8707723396</v>
      </c>
      <c r="Y128" s="24">
        <v>1520401.9159577249</v>
      </c>
      <c r="Z128" s="24">
        <v>1591406.6275597522</v>
      </c>
      <c r="AA128" s="182">
        <f>AA127</f>
        <v>872883.19905844587</v>
      </c>
    </row>
    <row r="129" spans="1:27" x14ac:dyDescent="0.2">
      <c r="A129" s="18" t="s">
        <v>261</v>
      </c>
      <c r="B129" s="18" t="s">
        <v>262</v>
      </c>
      <c r="D129" s="19">
        <v>447892</v>
      </c>
      <c r="E129" s="20">
        <v>233.72641814785311</v>
      </c>
      <c r="F129" s="20">
        <v>448125.72641814785</v>
      </c>
      <c r="G129" s="21">
        <v>-2.6594829590669278E-2</v>
      </c>
      <c r="I129" s="21">
        <v>-2.4656234030517643E-2</v>
      </c>
      <c r="M129" s="19">
        <v>468605.68138276524</v>
      </c>
      <c r="N129" s="21">
        <v>4.5701359590115231E-2</v>
      </c>
      <c r="O129" s="21">
        <v>4.2288560126148234E-2</v>
      </c>
      <c r="P129" s="21">
        <v>-2.8269512656941775E-2</v>
      </c>
      <c r="R129" s="20">
        <v>-1074</v>
      </c>
      <c r="S129" s="42">
        <v>467531.68138276524</v>
      </c>
      <c r="U129" s="19">
        <v>240583.375</v>
      </c>
      <c r="V129" s="19">
        <v>241371.125</v>
      </c>
      <c r="X129" s="19">
        <v>460369.16593498737</v>
      </c>
      <c r="Y129" s="19">
        <v>460958.54077554599</v>
      </c>
      <c r="Z129" s="19">
        <v>482238.32378054166</v>
      </c>
      <c r="AA129" s="181">
        <v>264506.70964943996</v>
      </c>
    </row>
    <row r="130" spans="1:27" x14ac:dyDescent="0.2">
      <c r="A130" s="18" t="s">
        <v>263</v>
      </c>
      <c r="B130" s="18" t="s">
        <v>264</v>
      </c>
      <c r="D130" s="19">
        <v>326903</v>
      </c>
      <c r="E130" s="20">
        <v>139.89464443887118</v>
      </c>
      <c r="F130" s="20">
        <v>327042.89464443887</v>
      </c>
      <c r="G130" s="21">
        <v>-1.0203651190297536E-2</v>
      </c>
      <c r="I130" s="21">
        <v>-8.7243403372566641E-3</v>
      </c>
      <c r="M130" s="19">
        <v>341524.64265800576</v>
      </c>
      <c r="N130" s="21">
        <v>4.4280882571417601E-2</v>
      </c>
      <c r="O130" s="21">
        <v>4.007628614230474E-2</v>
      </c>
      <c r="P130" s="21">
        <v>-1.4723722418319318E-2</v>
      </c>
      <c r="R130" s="20">
        <v>-889</v>
      </c>
      <c r="S130" s="42">
        <v>340635.64265800576</v>
      </c>
      <c r="U130" s="19">
        <v>174474.546875</v>
      </c>
      <c r="V130" s="19">
        <v>175179.875</v>
      </c>
      <c r="X130" s="19">
        <v>330414.32718733529</v>
      </c>
      <c r="Y130" s="19">
        <v>331254.97436496569</v>
      </c>
      <c r="Z130" s="19">
        <v>346628.30155239673</v>
      </c>
      <c r="AA130" s="181">
        <v>190124.89674446284</v>
      </c>
    </row>
    <row r="131" spans="1:27" x14ac:dyDescent="0.2">
      <c r="A131" s="18" t="s">
        <v>265</v>
      </c>
      <c r="B131" s="18" t="s">
        <v>266</v>
      </c>
      <c r="D131" s="19">
        <v>370208</v>
      </c>
      <c r="E131" s="20">
        <v>182.54545067023719</v>
      </c>
      <c r="F131" s="20">
        <v>370390.54545067024</v>
      </c>
      <c r="G131" s="21">
        <v>-8.0434413956818052E-3</v>
      </c>
      <c r="I131" s="21">
        <v>-4.5155028848010703E-3</v>
      </c>
      <c r="M131" s="19">
        <v>386720.13999804133</v>
      </c>
      <c r="N131" s="21">
        <v>4.4087503711797371E-2</v>
      </c>
      <c r="O131" s="21">
        <v>3.9491854575187668E-2</v>
      </c>
      <c r="P131" s="21">
        <v>-1.123919622136893E-2</v>
      </c>
      <c r="R131" s="20">
        <v>-972</v>
      </c>
      <c r="S131" s="42">
        <v>385748.13999804133</v>
      </c>
      <c r="U131" s="19">
        <v>237093.515625</v>
      </c>
      <c r="V131" s="19">
        <v>238141.71875</v>
      </c>
      <c r="X131" s="19">
        <v>373393.91754393897</v>
      </c>
      <c r="Y131" s="19">
        <v>373715.57564027142</v>
      </c>
      <c r="Z131" s="19">
        <v>391115.96912029519</v>
      </c>
      <c r="AA131" s="181">
        <v>214526.28914337559</v>
      </c>
    </row>
    <row r="132" spans="1:27" x14ac:dyDescent="0.2">
      <c r="A132" s="18" t="s">
        <v>267</v>
      </c>
      <c r="B132" s="18" t="s">
        <v>268</v>
      </c>
      <c r="D132" s="19">
        <v>371871</v>
      </c>
      <c r="E132" s="20">
        <v>177.42735392245231</v>
      </c>
      <c r="F132" s="20">
        <v>372048.42735392245</v>
      </c>
      <c r="G132" s="21">
        <v>-2.8736546327746249E-2</v>
      </c>
      <c r="I132" s="21">
        <v>-2.6514428355459918E-2</v>
      </c>
      <c r="M132" s="19">
        <v>391535</v>
      </c>
      <c r="N132" s="21">
        <v>5.237644138068176E-2</v>
      </c>
      <c r="O132" s="21">
        <v>4.292893144547727E-2</v>
      </c>
      <c r="P132" s="21">
        <v>-2.9789688973694606E-2</v>
      </c>
      <c r="R132" s="20">
        <v>-1031</v>
      </c>
      <c r="S132" s="42">
        <v>390504</v>
      </c>
      <c r="U132" s="19">
        <v>230298.28125</v>
      </c>
      <c r="V132" s="19">
        <v>232384.46875</v>
      </c>
      <c r="X132" s="19">
        <v>383056.13780405628</v>
      </c>
      <c r="Y132" s="19">
        <v>385643.8023041588</v>
      </c>
      <c r="Z132" s="19">
        <v>403556.83252410236</v>
      </c>
      <c r="AA132" s="181">
        <v>221350.07663985979</v>
      </c>
    </row>
    <row r="133" spans="1:27" x14ac:dyDescent="0.2">
      <c r="A133" s="18" t="s">
        <v>269</v>
      </c>
      <c r="B133" s="18" t="s">
        <v>270</v>
      </c>
      <c r="D133" s="19">
        <v>332469</v>
      </c>
      <c r="E133" s="20">
        <v>163.77909592841752</v>
      </c>
      <c r="F133" s="20">
        <v>332632.77909592842</v>
      </c>
      <c r="G133" s="21">
        <v>-3.9923097546717301E-2</v>
      </c>
      <c r="I133" s="21">
        <v>-3.7092578575954938E-2</v>
      </c>
      <c r="M133" s="19">
        <v>349118.54886539013</v>
      </c>
      <c r="N133" s="21">
        <v>4.9561470803535457E-2</v>
      </c>
      <c r="O133" s="21">
        <v>4.4015448468594398E-2</v>
      </c>
      <c r="P133" s="21">
        <v>-3.903298992785198E-2</v>
      </c>
      <c r="R133" s="20">
        <v>-897</v>
      </c>
      <c r="S133" s="42">
        <v>348221.54886539013</v>
      </c>
      <c r="U133" s="19">
        <v>176762.8125</v>
      </c>
      <c r="V133" s="19">
        <v>177701.8125</v>
      </c>
      <c r="X133" s="19">
        <v>346464.72407153272</v>
      </c>
      <c r="Y133" s="19">
        <v>347281.35292169533</v>
      </c>
      <c r="Z133" s="19">
        <v>363299.20299675927</v>
      </c>
      <c r="AA133" s="181">
        <v>199268.85123851741</v>
      </c>
    </row>
    <row r="134" spans="1:27" ht="25.5" customHeight="1" x14ac:dyDescent="0.2">
      <c r="A134" s="22" t="s">
        <v>271</v>
      </c>
      <c r="B134" s="22" t="s">
        <v>272</v>
      </c>
      <c r="C134" s="54"/>
      <c r="D134" s="24">
        <v>1849343</v>
      </c>
      <c r="E134" s="25">
        <v>897.37296310788952</v>
      </c>
      <c r="F134" s="25">
        <v>1850240.3729631079</v>
      </c>
      <c r="G134" s="26">
        <v>-2.29486926237783E-2</v>
      </c>
      <c r="H134" s="23"/>
      <c r="I134" s="26">
        <v>-2.0480942059235452E-2</v>
      </c>
      <c r="M134" s="24">
        <v>1937504.0129042026</v>
      </c>
      <c r="N134" s="26">
        <v>4.7163407099016119E-2</v>
      </c>
      <c r="O134" s="26">
        <v>4.1689029428382041E-2</v>
      </c>
      <c r="P134" s="26">
        <v>-2.4830711626809832E-2</v>
      </c>
      <c r="Q134" s="23"/>
      <c r="R134" s="25">
        <v>-4863</v>
      </c>
      <c r="S134" s="41">
        <v>1932641.0129042026</v>
      </c>
      <c r="T134" s="23"/>
      <c r="U134" s="24">
        <v>1059212.53125</v>
      </c>
      <c r="V134" s="24">
        <v>1064779</v>
      </c>
      <c r="W134" s="23"/>
      <c r="X134" s="24">
        <v>1893698.2725418508</v>
      </c>
      <c r="Y134" s="24">
        <v>1898854.2460066373</v>
      </c>
      <c r="Z134" s="24">
        <v>1986838.6299740952</v>
      </c>
      <c r="AA134" s="182">
        <f>SUM(AA129:AA133)</f>
        <v>1089776.8234156556</v>
      </c>
    </row>
    <row r="135" spans="1:27" x14ac:dyDescent="0.2">
      <c r="A135" s="18" t="s">
        <v>273</v>
      </c>
      <c r="B135" s="18" t="s">
        <v>274</v>
      </c>
      <c r="D135" s="19">
        <v>673451</v>
      </c>
      <c r="E135" s="20">
        <v>266.14103088364936</v>
      </c>
      <c r="F135" s="20">
        <v>673717.14103088365</v>
      </c>
      <c r="G135" s="21">
        <v>-2.4887981982605001E-2</v>
      </c>
      <c r="I135" s="21">
        <v>-2.2439963738242974E-2</v>
      </c>
      <c r="M135" s="19">
        <v>705594</v>
      </c>
      <c r="N135" s="21">
        <v>4.7314899722367354E-2</v>
      </c>
      <c r="O135" s="21">
        <v>4.2114588232189609E-2</v>
      </c>
      <c r="P135" s="21">
        <v>-2.6357505981465135E-2</v>
      </c>
      <c r="R135" s="20">
        <v>854</v>
      </c>
      <c r="S135" s="42">
        <v>706448</v>
      </c>
      <c r="U135" s="19">
        <v>409731.90625</v>
      </c>
      <c r="V135" s="19">
        <v>411776.53125</v>
      </c>
      <c r="X135" s="19">
        <v>690912.56038530869</v>
      </c>
      <c r="Y135" s="19">
        <v>692621.49401590112</v>
      </c>
      <c r="Z135" s="19">
        <v>724695.15693361661</v>
      </c>
      <c r="AA135" s="181">
        <v>397493.7743575701</v>
      </c>
    </row>
    <row r="136" spans="1:27" x14ac:dyDescent="0.2">
      <c r="A136" s="18" t="s">
        <v>275</v>
      </c>
      <c r="B136" s="18" t="s">
        <v>276</v>
      </c>
      <c r="D136" s="19">
        <v>645381</v>
      </c>
      <c r="E136" s="20">
        <v>266.14103088364936</v>
      </c>
      <c r="F136" s="20">
        <v>645647.14103088365</v>
      </c>
      <c r="G136" s="21">
        <v>-9.9818244342030349E-3</v>
      </c>
      <c r="I136" s="21">
        <v>-3.305429694933415E-3</v>
      </c>
      <c r="M136" s="19">
        <v>677779.26938552316</v>
      </c>
      <c r="N136" s="21">
        <v>4.9767320743239418E-2</v>
      </c>
      <c r="O136" s="21">
        <v>3.9323825997541473E-2</v>
      </c>
      <c r="P136" s="21">
        <v>-9.963343102376232E-3</v>
      </c>
      <c r="R136" s="20">
        <v>-1533</v>
      </c>
      <c r="S136" s="42">
        <v>676246.26938552316</v>
      </c>
      <c r="U136" s="19">
        <v>355431.3125</v>
      </c>
      <c r="V136" s="19">
        <v>359002.8125</v>
      </c>
      <c r="X136" s="19">
        <v>652156.85627377022</v>
      </c>
      <c r="Y136" s="19">
        <v>654297.56730588281</v>
      </c>
      <c r="Z136" s="19">
        <v>684600.17582521692</v>
      </c>
      <c r="AA136" s="181">
        <v>375501.76127304888</v>
      </c>
    </row>
    <row r="137" spans="1:27" x14ac:dyDescent="0.2">
      <c r="A137" s="18" t="s">
        <v>277</v>
      </c>
      <c r="B137" s="18" t="s">
        <v>278</v>
      </c>
      <c r="D137" s="19">
        <v>429234</v>
      </c>
      <c r="E137" s="20">
        <v>165.48512817767914</v>
      </c>
      <c r="F137" s="20">
        <v>429399.48512817768</v>
      </c>
      <c r="G137" s="21">
        <v>-1.8177741580626572E-2</v>
      </c>
      <c r="I137" s="21">
        <v>-1.5989733823583596E-2</v>
      </c>
      <c r="M137" s="19">
        <v>449648.07674152427</v>
      </c>
      <c r="N137" s="21">
        <v>4.7155602916715944E-2</v>
      </c>
      <c r="O137" s="21">
        <v>4.1085145559875746E-2</v>
      </c>
      <c r="P137" s="21">
        <v>-2.1033757130251129E-2</v>
      </c>
      <c r="R137" s="20">
        <v>-941</v>
      </c>
      <c r="S137" s="42">
        <v>448707.07674152427</v>
      </c>
      <c r="U137" s="19">
        <v>252258.15625</v>
      </c>
      <c r="V137" s="19">
        <v>253729.046875</v>
      </c>
      <c r="X137" s="19">
        <v>437349.51152916817</v>
      </c>
      <c r="Y137" s="19">
        <v>438921.50615658809</v>
      </c>
      <c r="Z137" s="19">
        <v>459309.07221419871</v>
      </c>
      <c r="AA137" s="181">
        <v>251930.06323322174</v>
      </c>
    </row>
    <row r="138" spans="1:27" ht="25.5" customHeight="1" x14ac:dyDescent="0.2">
      <c r="A138" s="22" t="s">
        <v>279</v>
      </c>
      <c r="B138" s="22" t="s">
        <v>280</v>
      </c>
      <c r="C138" s="54"/>
      <c r="D138" s="24">
        <v>1748066</v>
      </c>
      <c r="E138" s="25">
        <v>697.76718994509429</v>
      </c>
      <c r="F138" s="25">
        <v>1748763.7671899451</v>
      </c>
      <c r="G138" s="26">
        <v>-1.7779613829714935E-2</v>
      </c>
      <c r="H138" s="23"/>
      <c r="I138" s="26">
        <v>-1.3940493689199696E-2</v>
      </c>
      <c r="M138" s="24">
        <v>1833021.3461270474</v>
      </c>
      <c r="N138" s="26">
        <v>4.8181224084082208E-2</v>
      </c>
      <c r="O138" s="26">
        <v>4.0930452122728278E-2</v>
      </c>
      <c r="P138" s="26">
        <v>-1.9042585338708173E-2</v>
      </c>
      <c r="Q138" s="23"/>
      <c r="R138" s="25">
        <v>-1620</v>
      </c>
      <c r="S138" s="41">
        <v>1831401.3461270474</v>
      </c>
      <c r="T138" s="23"/>
      <c r="U138" s="24">
        <v>1017421.375</v>
      </c>
      <c r="V138" s="24">
        <v>1024508.390625</v>
      </c>
      <c r="W138" s="23"/>
      <c r="X138" s="24">
        <v>1780418.9281882471</v>
      </c>
      <c r="Y138" s="24">
        <v>1785840.5674783718</v>
      </c>
      <c r="Z138" s="24">
        <v>1868604.4049730324</v>
      </c>
      <c r="AA138" s="182">
        <f>SUM(AA135:AA137)</f>
        <v>1024925.5988638407</v>
      </c>
    </row>
    <row r="139" spans="1:27" x14ac:dyDescent="0.2">
      <c r="A139" s="18" t="s">
        <v>281</v>
      </c>
      <c r="B139" s="18" t="s">
        <v>282</v>
      </c>
      <c r="D139" s="19">
        <v>798664</v>
      </c>
      <c r="E139" s="20">
        <v>261.02293413586449</v>
      </c>
      <c r="F139" s="20">
        <v>798925.02293413586</v>
      </c>
      <c r="G139" s="21">
        <v>1.6092437189718645E-4</v>
      </c>
      <c r="I139" s="21">
        <v>8.4326438439443763E-3</v>
      </c>
      <c r="M139" s="19">
        <v>840008.29628753068</v>
      </c>
      <c r="N139" s="21">
        <v>5.1423190129296747E-2</v>
      </c>
      <c r="O139" s="21">
        <v>3.8864840000000012E-2</v>
      </c>
      <c r="P139" s="21">
        <v>1.029144385329861E-3</v>
      </c>
      <c r="R139" s="20">
        <v>-1185</v>
      </c>
      <c r="S139" s="42">
        <v>838823.29628753068</v>
      </c>
      <c r="U139" s="19">
        <v>486320.96875</v>
      </c>
      <c r="V139" s="19">
        <v>492199.875</v>
      </c>
      <c r="X139" s="19">
        <v>798796.47711278289</v>
      </c>
      <c r="Y139" s="19">
        <v>801821.37896075239</v>
      </c>
      <c r="Z139" s="19">
        <v>839144.69523594924</v>
      </c>
      <c r="AA139" s="181">
        <v>460269.10618918977</v>
      </c>
    </row>
    <row r="140" spans="1:27" x14ac:dyDescent="0.2">
      <c r="A140" s="18" t="s">
        <v>283</v>
      </c>
      <c r="B140" s="18" t="s">
        <v>284</v>
      </c>
      <c r="D140" s="19">
        <v>394554</v>
      </c>
      <c r="E140" s="20">
        <v>156.95496693137102</v>
      </c>
      <c r="F140" s="20">
        <v>394710.95496693137</v>
      </c>
      <c r="G140" s="21">
        <v>-2.6441790129359322E-2</v>
      </c>
      <c r="I140" s="21">
        <v>-1.7149631703066492E-2</v>
      </c>
      <c r="M140" s="19">
        <v>414347.61594897968</v>
      </c>
      <c r="N140" s="21">
        <v>4.9749470428793741E-2</v>
      </c>
      <c r="O140" s="21">
        <v>4.1246206884542946E-2</v>
      </c>
      <c r="P140" s="21">
        <v>-2.2426719827405628E-2</v>
      </c>
      <c r="R140" s="20">
        <v>-962</v>
      </c>
      <c r="S140" s="42">
        <v>413385.61594897968</v>
      </c>
      <c r="U140" s="19">
        <v>236174.59375</v>
      </c>
      <c r="V140" s="19">
        <v>238103.296875</v>
      </c>
      <c r="X140" s="19">
        <v>405431.28388735757</v>
      </c>
      <c r="Y140" s="19">
        <v>404877.83991842472</v>
      </c>
      <c r="Z140" s="19">
        <v>423853.25412722514</v>
      </c>
      <c r="AA140" s="181">
        <v>232482.62134060601</v>
      </c>
    </row>
    <row r="141" spans="1:27" x14ac:dyDescent="0.2">
      <c r="A141" s="18" t="s">
        <v>285</v>
      </c>
      <c r="B141" s="18" t="s">
        <v>286</v>
      </c>
      <c r="D141" s="19">
        <v>450351</v>
      </c>
      <c r="E141" s="20">
        <v>255.43723633210175</v>
      </c>
      <c r="F141" s="20">
        <v>450606.4372363321</v>
      </c>
      <c r="G141" s="21">
        <v>-3.3705890824523244E-2</v>
      </c>
      <c r="I141" s="21">
        <v>-2.8682791961838427E-2</v>
      </c>
      <c r="M141" s="19">
        <v>474494</v>
      </c>
      <c r="N141" s="21">
        <v>5.3012031763628453E-2</v>
      </c>
      <c r="O141" s="21">
        <v>4.2943838310812277E-2</v>
      </c>
      <c r="P141" s="21">
        <v>-3.220342629429862E-2</v>
      </c>
      <c r="R141" s="20">
        <v>227</v>
      </c>
      <c r="S141" s="42">
        <v>474721</v>
      </c>
      <c r="U141" s="19">
        <v>297252.1875</v>
      </c>
      <c r="V141" s="19">
        <v>300121.75</v>
      </c>
      <c r="X141" s="19">
        <v>466324.3136407272</v>
      </c>
      <c r="Y141" s="19">
        <v>468391.19196865655</v>
      </c>
      <c r="Z141" s="19">
        <v>490282.78554775042</v>
      </c>
      <c r="AA141" s="181">
        <v>268919.08006468182</v>
      </c>
    </row>
    <row r="142" spans="1:27" ht="25.5" customHeight="1" x14ac:dyDescent="0.2">
      <c r="A142" s="22" t="s">
        <v>287</v>
      </c>
      <c r="B142" s="22" t="s">
        <v>288</v>
      </c>
      <c r="C142" s="54"/>
      <c r="D142" s="24">
        <v>1643569</v>
      </c>
      <c r="E142" s="25">
        <v>673.41513739922084</v>
      </c>
      <c r="F142" s="25">
        <v>1644242.4151373992</v>
      </c>
      <c r="G142" s="26">
        <v>-1.5749080739745569E-2</v>
      </c>
      <c r="H142" s="23"/>
      <c r="I142" s="26">
        <v>-8.1381349465311503E-3</v>
      </c>
      <c r="M142" s="24">
        <v>1728849.9122365103</v>
      </c>
      <c r="N142" s="26">
        <v>5.1456826755099216E-2</v>
      </c>
      <c r="O142" s="26">
        <v>4.0561724142501365E-2</v>
      </c>
      <c r="P142" s="26">
        <v>-1.3934347299866867E-2</v>
      </c>
      <c r="Q142" s="23"/>
      <c r="R142" s="25">
        <v>-1920</v>
      </c>
      <c r="S142" s="41">
        <v>1726929.9122365103</v>
      </c>
      <c r="T142" s="23"/>
      <c r="U142" s="24">
        <v>1019747.75</v>
      </c>
      <c r="V142" s="24">
        <v>1030424.921875</v>
      </c>
      <c r="W142" s="23"/>
      <c r="X142" s="24">
        <v>1670552.0746408678</v>
      </c>
      <c r="Y142" s="24">
        <v>1675090.4108478338</v>
      </c>
      <c r="Z142" s="24">
        <v>1753280.7349109249</v>
      </c>
      <c r="AA142" s="182">
        <f>SUM(AA139:AA141)</f>
        <v>961670.80759447766</v>
      </c>
    </row>
    <row r="143" spans="1:27" x14ac:dyDescent="0.2">
      <c r="A143" s="18" t="s">
        <v>289</v>
      </c>
      <c r="B143" s="18" t="s">
        <v>290</v>
      </c>
      <c r="D143" s="19">
        <v>1017248</v>
      </c>
      <c r="E143" s="20">
        <v>361.67883684195112</v>
      </c>
      <c r="F143" s="20">
        <v>1017609.678836842</v>
      </c>
      <c r="G143" s="21">
        <v>2.3568564771479394E-2</v>
      </c>
      <c r="I143" s="21">
        <v>3.3906286951146614E-2</v>
      </c>
      <c r="M143" s="19">
        <v>1065790.774486823</v>
      </c>
      <c r="N143" s="21">
        <v>4.7347324472241104E-2</v>
      </c>
      <c r="O143" s="21">
        <v>3.8864840000000012E-2</v>
      </c>
      <c r="P143" s="21">
        <v>2.6303138688112959E-2</v>
      </c>
      <c r="R143" s="20">
        <v>-2319</v>
      </c>
      <c r="S143" s="42">
        <v>1063471.774486823</v>
      </c>
      <c r="U143" s="19">
        <v>603318.875</v>
      </c>
      <c r="V143" s="19">
        <v>608245.0625</v>
      </c>
      <c r="X143" s="19">
        <v>994178.3226451783</v>
      </c>
      <c r="Y143" s="19">
        <v>992274.27546843642</v>
      </c>
      <c r="Z143" s="19">
        <v>1038475.6065826571</v>
      </c>
      <c r="AA143" s="181">
        <v>569601.6931939004</v>
      </c>
    </row>
    <row r="144" spans="1:27" x14ac:dyDescent="0.2">
      <c r="A144" s="18" t="s">
        <v>291</v>
      </c>
      <c r="B144" s="18" t="s">
        <v>292</v>
      </c>
      <c r="D144" s="19">
        <v>1096472</v>
      </c>
      <c r="E144" s="20">
        <v>337.79438535240479</v>
      </c>
      <c r="F144" s="20">
        <v>1096809.7943853524</v>
      </c>
      <c r="G144" s="21">
        <v>2.2272530902884835E-2</v>
      </c>
      <c r="I144" s="21">
        <v>3.4348202522551219E-2</v>
      </c>
      <c r="M144" s="19">
        <v>1148049.9651976449</v>
      </c>
      <c r="N144" s="21">
        <v>4.6717462840498492E-2</v>
      </c>
      <c r="O144" s="21">
        <v>3.8864840000000012E-2</v>
      </c>
      <c r="P144" s="21">
        <v>2.6388443612054058E-2</v>
      </c>
      <c r="R144" s="20">
        <v>-1812</v>
      </c>
      <c r="S144" s="42">
        <v>1146237.9651976449</v>
      </c>
      <c r="U144" s="19">
        <v>651355.75</v>
      </c>
      <c r="V144" s="19">
        <v>656279.25</v>
      </c>
      <c r="X144" s="19">
        <v>1072913.2997603244</v>
      </c>
      <c r="Y144" s="19">
        <v>1068402.7020230261</v>
      </c>
      <c r="Z144" s="19">
        <v>1118533.6042536108</v>
      </c>
      <c r="AA144" s="181">
        <v>613513.33708619152</v>
      </c>
    </row>
    <row r="145" spans="1:27" x14ac:dyDescent="0.2">
      <c r="A145" s="18" t="s">
        <v>293</v>
      </c>
      <c r="B145" s="18" t="s">
        <v>294</v>
      </c>
      <c r="D145" s="19">
        <v>551148</v>
      </c>
      <c r="E145" s="20">
        <v>214.96006340603344</v>
      </c>
      <c r="F145" s="20">
        <v>551362.96006340603</v>
      </c>
      <c r="G145" s="21">
        <v>1.1983079750098602E-2</v>
      </c>
      <c r="I145" s="21">
        <v>2.240900976654947E-2</v>
      </c>
      <c r="M145" s="19">
        <v>577752.20198665583</v>
      </c>
      <c r="N145" s="21">
        <v>4.7861833011443311E-2</v>
      </c>
      <c r="O145" s="21">
        <v>3.8864840000000012E-2</v>
      </c>
      <c r="P145" s="21">
        <v>1.4863432412913768E-2</v>
      </c>
      <c r="R145" s="20">
        <v>471</v>
      </c>
      <c r="S145" s="42">
        <v>578223.20198665583</v>
      </c>
      <c r="U145" s="19">
        <v>316014.28125</v>
      </c>
      <c r="V145" s="19">
        <v>318751.09375</v>
      </c>
      <c r="X145" s="19">
        <v>544834.16876847472</v>
      </c>
      <c r="Y145" s="19">
        <v>543948.63772734464</v>
      </c>
      <c r="Z145" s="19">
        <v>569290.58978212147</v>
      </c>
      <c r="AA145" s="181">
        <v>312254.69505858881</v>
      </c>
    </row>
    <row r="146" spans="1:27" ht="25.5" customHeight="1" x14ac:dyDescent="0.2">
      <c r="A146" s="22" t="s">
        <v>295</v>
      </c>
      <c r="B146" s="22" t="s">
        <v>296</v>
      </c>
      <c r="C146" s="54"/>
      <c r="D146" s="24">
        <v>2664868</v>
      </c>
      <c r="E146" s="25">
        <v>914.43328560050577</v>
      </c>
      <c r="F146" s="25">
        <v>2665782.4332856005</v>
      </c>
      <c r="G146" s="26">
        <v>2.0619514648391402E-2</v>
      </c>
      <c r="H146" s="23"/>
      <c r="I146" s="26">
        <v>3.1681597263210515E-2</v>
      </c>
      <c r="M146" s="24">
        <v>2791592.9416711237</v>
      </c>
      <c r="N146" s="26">
        <v>4.7194589781455187E-2</v>
      </c>
      <c r="O146" s="26">
        <v>3.8869749610090265E-2</v>
      </c>
      <c r="P146" s="26">
        <v>2.3949362075999181E-2</v>
      </c>
      <c r="Q146" s="23"/>
      <c r="R146" s="25">
        <v>-3660</v>
      </c>
      <c r="S146" s="41">
        <v>2787932.9416711237</v>
      </c>
      <c r="T146" s="23"/>
      <c r="U146" s="24">
        <v>1570688.90625</v>
      </c>
      <c r="V146" s="24">
        <v>1583275.40625</v>
      </c>
      <c r="W146" s="23"/>
      <c r="X146" s="24">
        <v>2611925.7911739773</v>
      </c>
      <c r="Y146" s="24">
        <v>2604625.615218807</v>
      </c>
      <c r="Z146" s="24">
        <v>2726299.8006183896</v>
      </c>
      <c r="AA146" s="182">
        <f>SUM(AA143:AA145)</f>
        <v>1495369.7253386807</v>
      </c>
    </row>
    <row r="147" spans="1:27" x14ac:dyDescent="0.2">
      <c r="A147" s="18" t="s">
        <v>297</v>
      </c>
      <c r="B147" s="18" t="s">
        <v>298</v>
      </c>
      <c r="D147" s="19">
        <v>487950</v>
      </c>
      <c r="E147" s="20">
        <v>180.83941842097556</v>
      </c>
      <c r="F147" s="20">
        <v>488130.83941842098</v>
      </c>
      <c r="G147" s="21">
        <v>6.139485141283485E-3</v>
      </c>
      <c r="I147" s="21">
        <v>1.8296958911605543E-2</v>
      </c>
      <c r="M147" s="19">
        <v>511500.51935202494</v>
      </c>
      <c r="N147" s="21">
        <v>4.7875852223243198E-2</v>
      </c>
      <c r="O147" s="21">
        <v>3.8864840000000012E-2</v>
      </c>
      <c r="P147" s="21">
        <v>1.0513212730585808E-2</v>
      </c>
      <c r="R147" s="20">
        <v>-629</v>
      </c>
      <c r="S147" s="42">
        <v>510871.51935202494</v>
      </c>
      <c r="U147" s="19">
        <v>281462.125</v>
      </c>
      <c r="V147" s="19">
        <v>283903.5</v>
      </c>
      <c r="X147" s="19">
        <v>485152.25436150836</v>
      </c>
      <c r="Y147" s="19">
        <v>483517.93095949385</v>
      </c>
      <c r="Z147" s="19">
        <v>506178.95234626363</v>
      </c>
      <c r="AA147" s="181">
        <v>277638.0942296093</v>
      </c>
    </row>
    <row r="148" spans="1:27" x14ac:dyDescent="0.2">
      <c r="A148" s="18" t="s">
        <v>299</v>
      </c>
      <c r="B148" s="18" t="s">
        <v>300</v>
      </c>
      <c r="D148" s="19">
        <v>320593</v>
      </c>
      <c r="E148" s="20">
        <v>117.71622519858647</v>
      </c>
      <c r="F148" s="20">
        <v>320710.71622519859</v>
      </c>
      <c r="G148" s="21">
        <v>1.2669353355968305E-2</v>
      </c>
      <c r="I148" s="21">
        <v>2.0315426719992979E-2</v>
      </c>
      <c r="M148" s="19">
        <v>334894.37543280254</v>
      </c>
      <c r="N148" s="21">
        <v>4.4225710243010363E-2</v>
      </c>
      <c r="O148" s="21">
        <v>3.8864840000000012E-2</v>
      </c>
      <c r="P148" s="21">
        <v>1.309182175979795E-2</v>
      </c>
      <c r="R148" s="20">
        <v>-749</v>
      </c>
      <c r="S148" s="42">
        <v>334145.37543280254</v>
      </c>
      <c r="U148" s="19">
        <v>186162.3125</v>
      </c>
      <c r="V148" s="19">
        <v>187122.96875</v>
      </c>
      <c r="X148" s="19">
        <v>316698.35288524232</v>
      </c>
      <c r="Y148" s="19">
        <v>315947.08482716361</v>
      </c>
      <c r="Z148" s="19">
        <v>330566.65569668898</v>
      </c>
      <c r="AA148" s="181">
        <v>181315.11766356757</v>
      </c>
    </row>
    <row r="149" spans="1:27" x14ac:dyDescent="0.2">
      <c r="A149" s="18" t="s">
        <v>301</v>
      </c>
      <c r="B149" s="18" t="s">
        <v>302</v>
      </c>
      <c r="D149" s="19">
        <v>644521</v>
      </c>
      <c r="E149" s="20">
        <v>281.49532112688757</v>
      </c>
      <c r="F149" s="20">
        <v>644802.49532112689</v>
      </c>
      <c r="G149" s="21">
        <v>-2.4830149443788585E-3</v>
      </c>
      <c r="I149" s="21">
        <v>4.466762136818847E-3</v>
      </c>
      <c r="M149" s="19">
        <v>673466.44471327704</v>
      </c>
      <c r="N149" s="21">
        <v>4.4453843774092228E-2</v>
      </c>
      <c r="O149" s="21">
        <v>3.8864840000000012E-2</v>
      </c>
      <c r="P149" s="21">
        <v>-2.9634222107191022E-3</v>
      </c>
      <c r="R149" s="20">
        <v>-1545</v>
      </c>
      <c r="S149" s="42">
        <v>671921.44471327704</v>
      </c>
      <c r="U149" s="19">
        <v>393605.25</v>
      </c>
      <c r="V149" s="19">
        <v>395722.8125</v>
      </c>
      <c r="X149" s="19">
        <v>646407.53489041887</v>
      </c>
      <c r="Y149" s="19">
        <v>645388.67974681035</v>
      </c>
      <c r="Z149" s="19">
        <v>675468.14200793649</v>
      </c>
      <c r="AA149" s="181">
        <v>370492.85986828303</v>
      </c>
    </row>
    <row r="150" spans="1:27" x14ac:dyDescent="0.2">
      <c r="A150" s="18" t="s">
        <v>303</v>
      </c>
      <c r="B150" s="18" t="s">
        <v>304</v>
      </c>
      <c r="D150" s="19">
        <v>338656</v>
      </c>
      <c r="E150" s="20">
        <v>158.66099918063264</v>
      </c>
      <c r="F150" s="20">
        <v>338814.66099918063</v>
      </c>
      <c r="G150" s="21">
        <v>-1.4800690123793148E-2</v>
      </c>
      <c r="I150" s="21">
        <v>-7.0966571474202489E-3</v>
      </c>
      <c r="M150" s="19">
        <v>354812.47268675471</v>
      </c>
      <c r="N150" s="21">
        <v>4.7216999525332648E-2</v>
      </c>
      <c r="O150" s="21">
        <v>3.9850268994303217E-2</v>
      </c>
      <c r="P150" s="21">
        <v>-1.3321927421065305E-2</v>
      </c>
      <c r="R150" s="20">
        <v>-791</v>
      </c>
      <c r="S150" s="42">
        <v>354021.47268675471</v>
      </c>
      <c r="U150" s="19">
        <v>189659.28125</v>
      </c>
      <c r="V150" s="19">
        <v>191002.90625</v>
      </c>
      <c r="X150" s="19">
        <v>343904.68771415774</v>
      </c>
      <c r="Y150" s="19">
        <v>343653.75745810062</v>
      </c>
      <c r="Z150" s="19">
        <v>359603.07880295935</v>
      </c>
      <c r="AA150" s="181">
        <v>197241.53486661785</v>
      </c>
    </row>
    <row r="151" spans="1:27" x14ac:dyDescent="0.2">
      <c r="A151" s="18" t="s">
        <v>305</v>
      </c>
      <c r="B151" s="18" t="s">
        <v>306</v>
      </c>
      <c r="D151" s="19">
        <v>295222</v>
      </c>
      <c r="E151" s="20">
        <v>100.65590270597022</v>
      </c>
      <c r="F151" s="20">
        <v>295322.65590270597</v>
      </c>
      <c r="G151" s="21">
        <v>9.9094865019810907E-3</v>
      </c>
      <c r="I151" s="21">
        <v>2.2035331294614879E-2</v>
      </c>
      <c r="M151" s="19">
        <v>310322.0723413126</v>
      </c>
      <c r="N151" s="21">
        <v>5.0789928028915465E-2</v>
      </c>
      <c r="O151" s="21">
        <v>3.8864840000000012E-2</v>
      </c>
      <c r="P151" s="21">
        <v>1.4356547852222734E-2</v>
      </c>
      <c r="R151" s="20">
        <v>-695</v>
      </c>
      <c r="S151" s="42">
        <v>309627.0723413126</v>
      </c>
      <c r="U151" s="19">
        <v>178554.9375</v>
      </c>
      <c r="V151" s="19">
        <v>180604.5625</v>
      </c>
      <c r="X151" s="19">
        <v>292424.87554564292</v>
      </c>
      <c r="Y151" s="19">
        <v>292272.33514787839</v>
      </c>
      <c r="Z151" s="19">
        <v>305929.97402972559</v>
      </c>
      <c r="AA151" s="181">
        <v>167801.94941654382</v>
      </c>
    </row>
    <row r="152" spans="1:27" ht="25.5" customHeight="1" x14ac:dyDescent="0.2">
      <c r="A152" s="22" t="s">
        <v>307</v>
      </c>
      <c r="B152" s="22" t="s">
        <v>308</v>
      </c>
      <c r="C152" s="54"/>
      <c r="D152" s="24">
        <v>2086942</v>
      </c>
      <c r="E152" s="25">
        <v>839.36786663299426</v>
      </c>
      <c r="F152" s="25">
        <v>2087781.367866633</v>
      </c>
      <c r="G152" s="26">
        <v>1.5320355489933934E-3</v>
      </c>
      <c r="H152" s="23"/>
      <c r="I152" s="26">
        <v>1.063876829048227E-2</v>
      </c>
      <c r="M152" s="24">
        <v>2184995.8845261717</v>
      </c>
      <c r="N152" s="26">
        <v>4.6563552178299217E-2</v>
      </c>
      <c r="O152" s="26">
        <v>3.9031104509232639E-2</v>
      </c>
      <c r="P152" s="26">
        <v>3.3287072826828634E-3</v>
      </c>
      <c r="Q152" s="23"/>
      <c r="R152" s="25">
        <v>-4409</v>
      </c>
      <c r="S152" s="41">
        <v>2180586.8845261717</v>
      </c>
      <c r="T152" s="23"/>
      <c r="U152" s="24">
        <v>1229443.90625</v>
      </c>
      <c r="V152" s="24">
        <v>1238356.75</v>
      </c>
      <c r="W152" s="23"/>
      <c r="X152" s="24">
        <v>2084587.7053969703</v>
      </c>
      <c r="Y152" s="24">
        <v>2080779.7881394469</v>
      </c>
      <c r="Z152" s="24">
        <v>2177746.8028835738</v>
      </c>
      <c r="AA152" s="182">
        <f>SUM(AA147:AA151)</f>
        <v>1194489.5560446216</v>
      </c>
    </row>
    <row r="153" spans="1:27" ht="25.5" customHeight="1" x14ac:dyDescent="0.2">
      <c r="A153" s="22" t="s">
        <v>309</v>
      </c>
      <c r="B153" s="22" t="s">
        <v>310</v>
      </c>
      <c r="C153" s="54"/>
      <c r="D153" s="24">
        <v>11468565</v>
      </c>
      <c r="E153" s="25">
        <v>4651.8823426607996</v>
      </c>
      <c r="F153" s="25">
        <v>11473216.882342661</v>
      </c>
      <c r="G153" s="26">
        <v>-7.4860384612204234E-3</v>
      </c>
      <c r="H153" s="23"/>
      <c r="I153" s="26">
        <v>-7.6985965072406959E-4</v>
      </c>
      <c r="M153" s="24">
        <v>12023675.097465055</v>
      </c>
      <c r="N153" s="26">
        <v>4.7977670148426466E-2</v>
      </c>
      <c r="O153" s="26">
        <v>4.0408325478549667E-2</v>
      </c>
      <c r="P153" s="26">
        <v>-6.6507539875361177E-3</v>
      </c>
      <c r="Q153" s="23"/>
      <c r="R153" s="25">
        <v>-18461</v>
      </c>
      <c r="S153" s="41">
        <v>12005214.097465055</v>
      </c>
      <c r="T153" s="23"/>
      <c r="U153" s="24">
        <v>6869986.90625</v>
      </c>
      <c r="V153" s="24">
        <v>6919968.53125</v>
      </c>
      <c r="W153" s="23"/>
      <c r="X153" s="24">
        <v>11559753.642714253</v>
      </c>
      <c r="Y153" s="24">
        <v>11565592.543648822</v>
      </c>
      <c r="Z153" s="24">
        <v>12104177.000919765</v>
      </c>
      <c r="AA153" s="182">
        <f>AA152+AA146+AA142+AA138+AA134+AA128</f>
        <v>6639115.710315722</v>
      </c>
    </row>
    <row r="154" spans="1:27" x14ac:dyDescent="0.2">
      <c r="A154" s="18" t="s">
        <v>311</v>
      </c>
      <c r="B154" s="18" t="s">
        <v>312</v>
      </c>
      <c r="D154" s="19">
        <v>630310</v>
      </c>
      <c r="E154" s="20">
        <v>498.89506909600459</v>
      </c>
      <c r="F154" s="20">
        <v>630808.895069096</v>
      </c>
      <c r="G154" s="21">
        <v>-3.5335900861866443E-2</v>
      </c>
      <c r="I154" s="21">
        <v>-2.7810835808987466E-2</v>
      </c>
      <c r="M154" s="19">
        <v>661355</v>
      </c>
      <c r="N154" s="21">
        <v>4.8423706719541659E-2</v>
      </c>
      <c r="O154" s="21">
        <v>4.4063544053246417E-2</v>
      </c>
      <c r="P154" s="21">
        <v>-3.0915777670159406E-2</v>
      </c>
      <c r="R154" s="20">
        <v>-1553</v>
      </c>
      <c r="S154" s="42">
        <v>659802</v>
      </c>
      <c r="U154" s="19">
        <v>383764.34375</v>
      </c>
      <c r="V154" s="19">
        <v>385367</v>
      </c>
      <c r="X154" s="19">
        <v>653915.59158538596</v>
      </c>
      <c r="Y154" s="19">
        <v>651563.77891497698</v>
      </c>
      <c r="Z154" s="19">
        <v>682453.5832499594</v>
      </c>
      <c r="AA154" s="181">
        <v>374324.35974554671</v>
      </c>
    </row>
    <row r="155" spans="1:27" x14ac:dyDescent="0.2">
      <c r="A155" s="18" t="s">
        <v>313</v>
      </c>
      <c r="B155" s="18" t="s">
        <v>314</v>
      </c>
      <c r="D155" s="19">
        <v>388309</v>
      </c>
      <c r="E155" s="20">
        <v>466.49928538850509</v>
      </c>
      <c r="F155" s="20">
        <v>388775.49928538851</v>
      </c>
      <c r="G155" s="21">
        <v>5.0463483998758996E-2</v>
      </c>
      <c r="I155" s="21">
        <v>6.0788436900160336E-2</v>
      </c>
      <c r="M155" s="19">
        <v>405550.9404062489</v>
      </c>
      <c r="N155" s="21">
        <v>4.3149429816682128E-2</v>
      </c>
      <c r="O155" s="21">
        <v>3.5981006317936881E-2</v>
      </c>
      <c r="P155" s="21">
        <v>4.9258484122876256E-2</v>
      </c>
      <c r="R155" s="20">
        <v>-1004</v>
      </c>
      <c r="S155" s="42">
        <v>404546.9404062489</v>
      </c>
      <c r="U155" s="19">
        <v>231308.875</v>
      </c>
      <c r="V155" s="19">
        <v>232909.40625</v>
      </c>
      <c r="X155" s="19">
        <v>370099.01363296487</v>
      </c>
      <c r="Y155" s="19">
        <v>369032.69310784235</v>
      </c>
      <c r="Z155" s="19">
        <v>386511.94776401331</v>
      </c>
      <c r="AA155" s="181">
        <v>212000.99308113212</v>
      </c>
    </row>
    <row r="156" spans="1:27" x14ac:dyDescent="0.2">
      <c r="A156" s="18" t="s">
        <v>315</v>
      </c>
      <c r="B156" s="18" t="s">
        <v>316</v>
      </c>
      <c r="D156" s="19">
        <v>716532</v>
      </c>
      <c r="E156" s="20">
        <v>501.05478800984565</v>
      </c>
      <c r="F156" s="20">
        <v>717033.05478800985</v>
      </c>
      <c r="G156" s="21">
        <v>-1.5789461840424623E-2</v>
      </c>
      <c r="I156" s="21">
        <v>-8.5544930542269526E-3</v>
      </c>
      <c r="M156" s="19">
        <v>747340</v>
      </c>
      <c r="N156" s="21">
        <v>4.2267152134221275E-2</v>
      </c>
      <c r="O156" s="21">
        <v>4.0849429815812632E-2</v>
      </c>
      <c r="P156" s="21">
        <v>-1.4561343756802625E-2</v>
      </c>
      <c r="R156" s="20">
        <v>-1740</v>
      </c>
      <c r="S156" s="42">
        <v>745600</v>
      </c>
      <c r="U156" s="19">
        <v>438184.875</v>
      </c>
      <c r="V156" s="19">
        <v>438781.71875</v>
      </c>
      <c r="X156" s="19">
        <v>728536.25010846346</v>
      </c>
      <c r="Y156" s="19">
        <v>724204.91858243069</v>
      </c>
      <c r="Z156" s="19">
        <v>758383.07667886256</v>
      </c>
      <c r="AA156" s="181">
        <v>415971.52771589608</v>
      </c>
    </row>
    <row r="157" spans="1:27" x14ac:dyDescent="0.2">
      <c r="A157" s="18" t="s">
        <v>317</v>
      </c>
      <c r="B157" s="18" t="s">
        <v>318</v>
      </c>
      <c r="D157" s="19">
        <v>381598</v>
      </c>
      <c r="E157" s="20">
        <v>293.72177228162764</v>
      </c>
      <c r="F157" s="20">
        <v>381891.72177228163</v>
      </c>
      <c r="G157" s="21">
        <v>-2.8305431848106632E-2</v>
      </c>
      <c r="I157" s="21">
        <v>-2.061961112349997E-2</v>
      </c>
      <c r="M157" s="19">
        <v>397524</v>
      </c>
      <c r="N157" s="21">
        <v>4.0933797033285035E-2</v>
      </c>
      <c r="O157" s="21">
        <v>4.2748803988140072E-2</v>
      </c>
      <c r="P157" s="21">
        <v>-2.4729257387781534E-2</v>
      </c>
      <c r="R157" s="20">
        <v>-930</v>
      </c>
      <c r="S157" s="42">
        <v>396594</v>
      </c>
      <c r="U157" s="19">
        <v>239545.84375</v>
      </c>
      <c r="V157" s="19">
        <v>239128.890625</v>
      </c>
      <c r="X157" s="19">
        <v>393016.21547459869</v>
      </c>
      <c r="Y157" s="19">
        <v>389253.2523237096</v>
      </c>
      <c r="Z157" s="19">
        <v>407603.73774286511</v>
      </c>
      <c r="AA157" s="181">
        <v>223569.79566858886</v>
      </c>
    </row>
    <row r="158" spans="1:27" x14ac:dyDescent="0.2">
      <c r="A158" s="18" t="s">
        <v>319</v>
      </c>
      <c r="B158" s="18" t="s">
        <v>320</v>
      </c>
      <c r="D158" s="19">
        <v>431529</v>
      </c>
      <c r="E158" s="20">
        <v>310.99952359229792</v>
      </c>
      <c r="F158" s="20">
        <v>431839.9995235923</v>
      </c>
      <c r="G158" s="21">
        <v>-7.9151752134768438E-3</v>
      </c>
      <c r="I158" s="21">
        <v>9.3350752036513995E-4</v>
      </c>
      <c r="M158" s="19">
        <v>450393.4998410492</v>
      </c>
      <c r="N158" s="21">
        <v>4.2963829978522661E-2</v>
      </c>
      <c r="O158" s="21">
        <v>3.8864840000000012E-2</v>
      </c>
      <c r="P158" s="21">
        <v>-7.0998587962171067E-3</v>
      </c>
      <c r="R158" s="20">
        <v>-1001</v>
      </c>
      <c r="S158" s="42">
        <v>449392.4998410492</v>
      </c>
      <c r="U158" s="19">
        <v>268365.625</v>
      </c>
      <c r="V158" s="19">
        <v>269424.5</v>
      </c>
      <c r="X158" s="19">
        <v>435285.35941119312</v>
      </c>
      <c r="Y158" s="19">
        <v>433139.54705119767</v>
      </c>
      <c r="Z158" s="19">
        <v>453614.09586969775</v>
      </c>
      <c r="AA158" s="181">
        <v>248806.38064697236</v>
      </c>
    </row>
    <row r="159" spans="1:27" x14ac:dyDescent="0.2">
      <c r="A159" s="18" t="s">
        <v>321</v>
      </c>
      <c r="B159" s="18" t="s">
        <v>322</v>
      </c>
      <c r="D159" s="19">
        <v>524693</v>
      </c>
      <c r="E159" s="20">
        <v>535.61029063118622</v>
      </c>
      <c r="F159" s="20">
        <v>525228.61029063119</v>
      </c>
      <c r="G159" s="21">
        <v>-1.0024160490483491E-2</v>
      </c>
      <c r="I159" s="21">
        <v>2.0223635703697784E-3</v>
      </c>
      <c r="M159" s="19">
        <v>551989.34603721078</v>
      </c>
      <c r="N159" s="21">
        <v>5.0950643628822512E-2</v>
      </c>
      <c r="O159" s="21">
        <v>3.8864840000000012E-2</v>
      </c>
      <c r="P159" s="21">
        <v>-5.660203944350406E-3</v>
      </c>
      <c r="R159" s="20">
        <v>-1284</v>
      </c>
      <c r="S159" s="42">
        <v>550705.34603721078</v>
      </c>
      <c r="U159" s="19">
        <v>316898.25</v>
      </c>
      <c r="V159" s="19">
        <v>320584.9375</v>
      </c>
      <c r="X159" s="19">
        <v>530546.89753929316</v>
      </c>
      <c r="Y159" s="19">
        <v>530266.55127467541</v>
      </c>
      <c r="Z159" s="19">
        <v>555131.50356331305</v>
      </c>
      <c r="AA159" s="181">
        <v>304488.4659500866</v>
      </c>
    </row>
    <row r="160" spans="1:27" x14ac:dyDescent="0.2">
      <c r="A160" s="18" t="s">
        <v>323</v>
      </c>
      <c r="B160" s="18" t="s">
        <v>324</v>
      </c>
      <c r="D160" s="19">
        <v>504626</v>
      </c>
      <c r="E160" s="20">
        <v>410.34659362875391</v>
      </c>
      <c r="F160" s="20">
        <v>505036.34659362875</v>
      </c>
      <c r="G160" s="21">
        <v>-1.0815186309826696E-2</v>
      </c>
      <c r="I160" s="21">
        <v>-1.0378711908430871E-3</v>
      </c>
      <c r="M160" s="19">
        <v>527950</v>
      </c>
      <c r="N160" s="21">
        <v>4.5370305644176545E-2</v>
      </c>
      <c r="O160" s="21">
        <v>3.9088756890480747E-2</v>
      </c>
      <c r="P160" s="21">
        <v>-8.6135318159223928E-3</v>
      </c>
      <c r="R160" s="20">
        <v>-1265</v>
      </c>
      <c r="S160" s="42">
        <v>526685</v>
      </c>
      <c r="U160" s="19">
        <v>318917.875</v>
      </c>
      <c r="V160" s="19">
        <v>320845.8125</v>
      </c>
      <c r="X160" s="19">
        <v>510558.12786852318</v>
      </c>
      <c r="Y160" s="19">
        <v>508617.29556481511</v>
      </c>
      <c r="Z160" s="19">
        <v>532537.02460458828</v>
      </c>
      <c r="AA160" s="181">
        <v>292095.44160734367</v>
      </c>
    </row>
    <row r="161" spans="1:27" x14ac:dyDescent="0.2">
      <c r="A161" s="18" t="s">
        <v>325</v>
      </c>
      <c r="B161" s="18" t="s">
        <v>326</v>
      </c>
      <c r="D161" s="19">
        <v>501740</v>
      </c>
      <c r="E161" s="20">
        <v>369.31193426589016</v>
      </c>
      <c r="F161" s="20">
        <v>502109.31193426589</v>
      </c>
      <c r="G161" s="21">
        <v>0.14840193375208077</v>
      </c>
      <c r="I161" s="21">
        <v>0.15668630675581197</v>
      </c>
      <c r="M161" s="19">
        <v>516697</v>
      </c>
      <c r="N161" s="21">
        <v>2.9052813240085573E-2</v>
      </c>
      <c r="O161" s="21">
        <v>2.8738708268752022E-2</v>
      </c>
      <c r="P161" s="21">
        <v>0.13588596871211367</v>
      </c>
      <c r="R161" s="20">
        <v>-1148</v>
      </c>
      <c r="S161" s="42">
        <v>515549</v>
      </c>
      <c r="U161" s="19">
        <v>250446.09375</v>
      </c>
      <c r="V161" s="19">
        <v>250522.5625</v>
      </c>
      <c r="X161" s="19">
        <v>437224.36995013122</v>
      </c>
      <c r="Y161" s="19">
        <v>434225.44048938662</v>
      </c>
      <c r="Z161" s="19">
        <v>454884.56960678863</v>
      </c>
      <c r="AA161" s="181">
        <v>249503.2328283989</v>
      </c>
    </row>
    <row r="162" spans="1:27" ht="25.5" customHeight="1" x14ac:dyDescent="0.2">
      <c r="A162" s="22" t="s">
        <v>327</v>
      </c>
      <c r="B162" s="22" t="s">
        <v>328</v>
      </c>
      <c r="C162" s="54"/>
      <c r="D162" s="24">
        <v>4079337</v>
      </c>
      <c r="E162" s="25">
        <v>3386.4392568934709</v>
      </c>
      <c r="F162" s="25">
        <v>4082723.4392568935</v>
      </c>
      <c r="G162" s="26">
        <v>5.7995957554897171E-3</v>
      </c>
      <c r="H162" s="23"/>
      <c r="I162" s="26">
        <v>1.4682949067075013E-2</v>
      </c>
      <c r="M162" s="24">
        <v>4258799.7862845091</v>
      </c>
      <c r="N162" s="26">
        <v>4.3127179601384791E-2</v>
      </c>
      <c r="O162" s="26">
        <v>3.8826151003269693E-2</v>
      </c>
      <c r="P162" s="26">
        <v>6.542062200974641E-3</v>
      </c>
      <c r="Q162" s="23"/>
      <c r="R162" s="25">
        <v>-9925</v>
      </c>
      <c r="S162" s="41">
        <v>4248874.7862845091</v>
      </c>
      <c r="T162" s="23"/>
      <c r="U162" s="24">
        <v>2447431.78125</v>
      </c>
      <c r="V162" s="24">
        <v>2457564.828125</v>
      </c>
      <c r="W162" s="23"/>
      <c r="X162" s="24">
        <v>4059181.8255705535</v>
      </c>
      <c r="Y162" s="24">
        <v>4040303.4773090342</v>
      </c>
      <c r="Z162" s="24">
        <v>4231119.539080088</v>
      </c>
      <c r="AA162" s="182">
        <f>SUM(AA154:AA161)</f>
        <v>2320760.1972439657</v>
      </c>
    </row>
    <row r="163" spans="1:27" x14ac:dyDescent="0.2">
      <c r="A163" s="18" t="s">
        <v>329</v>
      </c>
      <c r="B163" s="18" t="s">
        <v>330</v>
      </c>
      <c r="D163" s="19">
        <v>722321</v>
      </c>
      <c r="E163" s="20">
        <v>531.29085280350409</v>
      </c>
      <c r="F163" s="20">
        <v>722852.2908528035</v>
      </c>
      <c r="G163" s="21">
        <v>2.3632654666716713E-2</v>
      </c>
      <c r="I163" s="21">
        <v>3.5382509115246208E-2</v>
      </c>
      <c r="M163" s="19">
        <v>759190</v>
      </c>
      <c r="N163" s="21">
        <v>5.0269895533326947E-2</v>
      </c>
      <c r="O163" s="21">
        <v>3.8924909062568736E-2</v>
      </c>
      <c r="P163" s="21">
        <v>2.7014668486802895E-2</v>
      </c>
      <c r="R163" s="20">
        <v>-1650</v>
      </c>
      <c r="S163" s="42">
        <v>757540</v>
      </c>
      <c r="U163" s="19">
        <v>428645.75</v>
      </c>
      <c r="V163" s="19">
        <v>433326.53125</v>
      </c>
      <c r="X163" s="19">
        <v>706163.76642278582</v>
      </c>
      <c r="Y163" s="19">
        <v>705773.74088451779</v>
      </c>
      <c r="Z163" s="19">
        <v>739220.21105948358</v>
      </c>
      <c r="AA163" s="181">
        <v>405460.73609589413</v>
      </c>
    </row>
    <row r="164" spans="1:27" x14ac:dyDescent="0.2">
      <c r="A164" s="18" t="s">
        <v>331</v>
      </c>
      <c r="B164" s="18" t="s">
        <v>332</v>
      </c>
      <c r="D164" s="19">
        <v>529054</v>
      </c>
      <c r="E164" s="20">
        <v>438.4229395086877</v>
      </c>
      <c r="F164" s="20">
        <v>529492.42293950869</v>
      </c>
      <c r="G164" s="21">
        <v>7.4784272843164468E-2</v>
      </c>
      <c r="I164" s="21">
        <v>8.6996388190649698E-2</v>
      </c>
      <c r="M164" s="19">
        <v>551396</v>
      </c>
      <c r="N164" s="21">
        <v>4.1367120871895313E-2</v>
      </c>
      <c r="O164" s="21">
        <v>3.0327007367652481E-2</v>
      </c>
      <c r="P164" s="21">
        <v>6.8634637916537455E-2</v>
      </c>
      <c r="R164" s="20">
        <v>-1215</v>
      </c>
      <c r="S164" s="42">
        <v>550181</v>
      </c>
      <c r="U164" s="19">
        <v>287746.65625</v>
      </c>
      <c r="V164" s="19">
        <v>290829.90625</v>
      </c>
      <c r="X164" s="19">
        <v>492649.95433811465</v>
      </c>
      <c r="Y164" s="19">
        <v>492334.6775531841</v>
      </c>
      <c r="Z164" s="19">
        <v>515981.777527845</v>
      </c>
      <c r="AA164" s="181">
        <v>283014.92329147528</v>
      </c>
    </row>
    <row r="165" spans="1:27" x14ac:dyDescent="0.2">
      <c r="A165" s="18" t="s">
        <v>333</v>
      </c>
      <c r="B165" s="18" t="s">
        <v>334</v>
      </c>
      <c r="D165" s="19">
        <v>609420</v>
      </c>
      <c r="E165" s="20">
        <v>496.73535018216353</v>
      </c>
      <c r="F165" s="20">
        <v>609916.73535018216</v>
      </c>
      <c r="G165" s="21">
        <v>4.3420956440014535E-3</v>
      </c>
      <c r="I165" s="21">
        <v>1.6251471978466769E-2</v>
      </c>
      <c r="M165" s="19">
        <v>639820</v>
      </c>
      <c r="N165" s="21">
        <v>4.9028437681168047E-2</v>
      </c>
      <c r="O165" s="21">
        <v>3.901365635487597E-2</v>
      </c>
      <c r="P165" s="21">
        <v>8.0698341309717314E-3</v>
      </c>
      <c r="R165" s="20">
        <v>-1381</v>
      </c>
      <c r="S165" s="42">
        <v>638439</v>
      </c>
      <c r="U165" s="19">
        <v>343347.5625</v>
      </c>
      <c r="V165" s="19">
        <v>346657</v>
      </c>
      <c r="X165" s="19">
        <v>607279.86808030098</v>
      </c>
      <c r="Y165" s="19">
        <v>605948.01629352395</v>
      </c>
      <c r="Z165" s="19">
        <v>634698.09167692298</v>
      </c>
      <c r="AA165" s="181">
        <v>348130.57273034495</v>
      </c>
    </row>
    <row r="166" spans="1:27" x14ac:dyDescent="0.2">
      <c r="A166" s="18" t="s">
        <v>335</v>
      </c>
      <c r="B166" s="18" t="s">
        <v>336</v>
      </c>
      <c r="D166" s="19">
        <v>551194</v>
      </c>
      <c r="E166" s="20">
        <v>423.30490711180028</v>
      </c>
      <c r="F166" s="20">
        <v>551617.3049071118</v>
      </c>
      <c r="G166" s="21">
        <v>-2.4730640923934399E-2</v>
      </c>
      <c r="I166" s="21">
        <v>-1.5196216536457419E-2</v>
      </c>
      <c r="M166" s="19">
        <v>580733</v>
      </c>
      <c r="N166" s="21">
        <v>5.2782417871736431E-2</v>
      </c>
      <c r="O166" s="21">
        <v>4.3332825507522044E-2</v>
      </c>
      <c r="P166" s="21">
        <v>-1.9307096021343617E-2</v>
      </c>
      <c r="R166" s="20">
        <v>-1375</v>
      </c>
      <c r="S166" s="42">
        <v>579358</v>
      </c>
      <c r="U166" s="19">
        <v>321680.5625</v>
      </c>
      <c r="V166" s="19">
        <v>324594.0625</v>
      </c>
      <c r="X166" s="19">
        <v>565605.08107185259</v>
      </c>
      <c r="Y166" s="19">
        <v>565202.30660222052</v>
      </c>
      <c r="Z166" s="19">
        <v>592166.00593720516</v>
      </c>
      <c r="AA166" s="181">
        <v>324801.81286458962</v>
      </c>
    </row>
    <row r="167" spans="1:27" x14ac:dyDescent="0.2">
      <c r="A167" s="18" t="s">
        <v>337</v>
      </c>
      <c r="B167" s="18" t="s">
        <v>338</v>
      </c>
      <c r="D167" s="19">
        <v>517191</v>
      </c>
      <c r="E167" s="20">
        <v>390.90912340424256</v>
      </c>
      <c r="F167" s="20">
        <v>517581.90912340424</v>
      </c>
      <c r="G167" s="21">
        <v>5.716191649988156E-2</v>
      </c>
      <c r="I167" s="21">
        <v>7.1922208728290693E-2</v>
      </c>
      <c r="M167" s="19">
        <v>541213.72859630396</v>
      </c>
      <c r="N167" s="21">
        <v>4.5658124938955824E-2</v>
      </c>
      <c r="O167" s="21">
        <v>3.3004861904848415E-2</v>
      </c>
      <c r="P167" s="21">
        <v>5.6675801016725202E-2</v>
      </c>
      <c r="R167" s="20">
        <v>-1204</v>
      </c>
      <c r="S167" s="42">
        <v>540009.72859630396</v>
      </c>
      <c r="U167" s="19">
        <v>255947.1875</v>
      </c>
      <c r="V167" s="19">
        <v>259082.28125</v>
      </c>
      <c r="X167" s="19">
        <v>489595.68165021227</v>
      </c>
      <c r="Y167" s="19">
        <v>488768.45622595889</v>
      </c>
      <c r="Z167" s="19">
        <v>512185.22093110526</v>
      </c>
      <c r="AA167" s="181">
        <v>280932.51995710551</v>
      </c>
    </row>
    <row r="168" spans="1:27" ht="25.5" customHeight="1" x14ac:dyDescent="0.2">
      <c r="A168" s="22" t="s">
        <v>339</v>
      </c>
      <c r="B168" s="22" t="s">
        <v>340</v>
      </c>
      <c r="C168" s="54"/>
      <c r="D168" s="24">
        <v>2929180</v>
      </c>
      <c r="E168" s="25">
        <v>2280.6631730105728</v>
      </c>
      <c r="F168" s="25">
        <v>2931460.6631730106</v>
      </c>
      <c r="G168" s="26">
        <v>2.452257719357287E-2</v>
      </c>
      <c r="H168" s="23"/>
      <c r="I168" s="26">
        <v>3.6419507725310662E-2</v>
      </c>
      <c r="M168" s="24">
        <v>3072352.7285963041</v>
      </c>
      <c r="N168" s="26">
        <v>4.8062069258944851E-2</v>
      </c>
      <c r="O168" s="26">
        <v>3.7215834693402172E-2</v>
      </c>
      <c r="P168" s="26">
        <v>2.6083789719886896E-2</v>
      </c>
      <c r="Q168" s="23"/>
      <c r="R168" s="25">
        <v>-6825</v>
      </c>
      <c r="S168" s="41">
        <v>3065527.7285963041</v>
      </c>
      <c r="T168" s="23"/>
      <c r="U168" s="24">
        <v>1637367.71875</v>
      </c>
      <c r="V168" s="24">
        <v>1654489.78125</v>
      </c>
      <c r="W168" s="23"/>
      <c r="X168" s="24">
        <v>2861294.3515632665</v>
      </c>
      <c r="Y168" s="24">
        <v>2858027.1975594051</v>
      </c>
      <c r="Z168" s="24">
        <v>2994251.3071325622</v>
      </c>
      <c r="AA168" s="182">
        <f>SUM(AA163:AA167)</f>
        <v>1642340.5649394095</v>
      </c>
    </row>
    <row r="169" spans="1:27" x14ac:dyDescent="0.2">
      <c r="A169" s="18" t="s">
        <v>341</v>
      </c>
      <c r="B169" s="18" t="s">
        <v>342</v>
      </c>
      <c r="D169" s="19">
        <v>409474</v>
      </c>
      <c r="E169" s="20">
        <v>347.71474512753775</v>
      </c>
      <c r="F169" s="20">
        <v>409821.71474512754</v>
      </c>
      <c r="G169" s="21">
        <v>3.4022146615944493E-2</v>
      </c>
      <c r="I169" s="21">
        <v>4.7464987746973941E-2</v>
      </c>
      <c r="M169" s="19">
        <v>432549.72265882569</v>
      </c>
      <c r="N169" s="21">
        <v>5.5458281237813267E-2</v>
      </c>
      <c r="O169" s="21">
        <v>3.8864840000000012E-2</v>
      </c>
      <c r="P169" s="21">
        <v>3.8897784848862971E-2</v>
      </c>
      <c r="R169" s="20">
        <v>-1007</v>
      </c>
      <c r="S169" s="42">
        <v>431542.72265882569</v>
      </c>
      <c r="U169" s="19">
        <v>227890.296875</v>
      </c>
      <c r="V169" s="19">
        <v>231530.3125</v>
      </c>
      <c r="X169" s="19">
        <v>396337.46345410059</v>
      </c>
      <c r="Y169" s="19">
        <v>397500.31269389205</v>
      </c>
      <c r="Z169" s="19">
        <v>416354.45658569026</v>
      </c>
      <c r="AA169" s="181">
        <v>228369.54660923863</v>
      </c>
    </row>
    <row r="170" spans="1:27" x14ac:dyDescent="0.2">
      <c r="A170" s="18" t="s">
        <v>343</v>
      </c>
      <c r="B170" s="18" t="s">
        <v>344</v>
      </c>
      <c r="D170" s="19">
        <v>585450</v>
      </c>
      <c r="E170" s="20">
        <v>460.0201286469819</v>
      </c>
      <c r="F170" s="20">
        <v>585910.02012864698</v>
      </c>
      <c r="G170" s="21">
        <v>3.5988769228773254E-2</v>
      </c>
      <c r="I170" s="21">
        <v>4.7505357343606613E-2</v>
      </c>
      <c r="M170" s="19">
        <v>616785.49939087895</v>
      </c>
      <c r="N170" s="21">
        <v>5.2696622692086192E-2</v>
      </c>
      <c r="O170" s="21">
        <v>3.8864840000000012E-2</v>
      </c>
      <c r="P170" s="21">
        <v>3.8706678568623198E-2</v>
      </c>
      <c r="R170" s="20">
        <v>-1490</v>
      </c>
      <c r="S170" s="42">
        <v>615295.49939087895</v>
      </c>
      <c r="U170" s="19">
        <v>323519.0625</v>
      </c>
      <c r="V170" s="19">
        <v>327826.5</v>
      </c>
      <c r="X170" s="19">
        <v>565556.34340015019</v>
      </c>
      <c r="Y170" s="19">
        <v>566785.66042167286</v>
      </c>
      <c r="Z170" s="19">
        <v>593801.41874203843</v>
      </c>
      <c r="AA170" s="181">
        <v>325698.83335962985</v>
      </c>
    </row>
    <row r="171" spans="1:27" x14ac:dyDescent="0.2">
      <c r="A171" s="18" t="s">
        <v>345</v>
      </c>
      <c r="B171" s="18" t="s">
        <v>346</v>
      </c>
      <c r="D171" s="19">
        <v>517501</v>
      </c>
      <c r="E171" s="20">
        <v>397.38828014576575</v>
      </c>
      <c r="F171" s="20">
        <v>517898.38828014577</v>
      </c>
      <c r="G171" s="21">
        <v>6.6965652419046506E-3</v>
      </c>
      <c r="I171" s="21">
        <v>2.0539251599243746E-2</v>
      </c>
      <c r="M171" s="19">
        <v>544657.937607156</v>
      </c>
      <c r="N171" s="21">
        <v>5.1669497207500914E-2</v>
      </c>
      <c r="O171" s="21">
        <v>3.8864840000000012E-2</v>
      </c>
      <c r="P171" s="21">
        <v>1.2688697984874819E-2</v>
      </c>
      <c r="R171" s="20">
        <v>-1119</v>
      </c>
      <c r="S171" s="42">
        <v>543538.937607156</v>
      </c>
      <c r="U171" s="19">
        <v>281514.65625</v>
      </c>
      <c r="V171" s="19">
        <v>284984.5</v>
      </c>
      <c r="X171" s="19">
        <v>514453.31807176385</v>
      </c>
      <c r="Y171" s="19">
        <v>513730.17565412074</v>
      </c>
      <c r="Z171" s="19">
        <v>537833.53037410008</v>
      </c>
      <c r="AA171" s="181">
        <v>295000.56391854846</v>
      </c>
    </row>
    <row r="172" spans="1:27" x14ac:dyDescent="0.2">
      <c r="A172" s="18" t="s">
        <v>347</v>
      </c>
      <c r="B172" s="18" t="s">
        <v>348</v>
      </c>
      <c r="D172" s="19">
        <v>657645</v>
      </c>
      <c r="E172" s="20">
        <v>509.6936636652099</v>
      </c>
      <c r="F172" s="20">
        <v>658154.69366366521</v>
      </c>
      <c r="G172" s="21">
        <v>1.1039215260853608E-2</v>
      </c>
      <c r="I172" s="21">
        <v>2.0130435875445718E-2</v>
      </c>
      <c r="M172" s="19">
        <v>691569.25873205054</v>
      </c>
      <c r="N172" s="21">
        <v>5.0770077901261645E-2</v>
      </c>
      <c r="O172" s="21">
        <v>3.8864840000000012E-2</v>
      </c>
      <c r="P172" s="21">
        <v>1.1783986681260572E-2</v>
      </c>
      <c r="R172" s="20">
        <v>-1712</v>
      </c>
      <c r="S172" s="42">
        <v>689857.25873205054</v>
      </c>
      <c r="U172" s="19">
        <v>405949.8125</v>
      </c>
      <c r="V172" s="19">
        <v>410601.9375</v>
      </c>
      <c r="X172" s="19">
        <v>650968.51213022205</v>
      </c>
      <c r="Y172" s="19">
        <v>652560.71773475537</v>
      </c>
      <c r="Z172" s="19">
        <v>683514.73025428853</v>
      </c>
      <c r="AA172" s="181">
        <v>374906.39665287716</v>
      </c>
    </row>
    <row r="173" spans="1:27" x14ac:dyDescent="0.2">
      <c r="A173" s="18" t="s">
        <v>349</v>
      </c>
      <c r="B173" s="18" t="s">
        <v>350</v>
      </c>
      <c r="D173" s="19">
        <v>519514</v>
      </c>
      <c r="E173" s="20">
        <v>410.34659362875391</v>
      </c>
      <c r="F173" s="20">
        <v>519924.34659362875</v>
      </c>
      <c r="G173" s="21">
        <v>3.2345565272289267E-3</v>
      </c>
      <c r="I173" s="21">
        <v>1.4006988457014202E-2</v>
      </c>
      <c r="M173" s="19">
        <v>546138.62423167471</v>
      </c>
      <c r="N173" s="21">
        <v>5.0419407765366575E-2</v>
      </c>
      <c r="O173" s="21">
        <v>3.8864840000000012E-2</v>
      </c>
      <c r="P173" s="21">
        <v>5.8495944236329755E-3</v>
      </c>
      <c r="R173" s="20">
        <v>-1237</v>
      </c>
      <c r="S173" s="42">
        <v>544901.62423167471</v>
      </c>
      <c r="U173" s="19">
        <v>324502.875</v>
      </c>
      <c r="V173" s="19">
        <v>328112.09375</v>
      </c>
      <c r="X173" s="19">
        <v>518248.04400018428</v>
      </c>
      <c r="Y173" s="19">
        <v>518445.24526607041</v>
      </c>
      <c r="Z173" s="19">
        <v>542962.51373906492</v>
      </c>
      <c r="AA173" s="181">
        <v>297813.80054204614</v>
      </c>
    </row>
    <row r="174" spans="1:27" x14ac:dyDescent="0.2">
      <c r="A174" s="18" t="s">
        <v>351</v>
      </c>
      <c r="B174" s="18" t="s">
        <v>352</v>
      </c>
      <c r="D174" s="19">
        <v>564660</v>
      </c>
      <c r="E174" s="20">
        <v>423.30490711180028</v>
      </c>
      <c r="F174" s="20">
        <v>565083.3049071118</v>
      </c>
      <c r="G174" s="21">
        <v>6.1309673703256573E-2</v>
      </c>
      <c r="I174" s="21">
        <v>7.2748885078319114E-2</v>
      </c>
      <c r="M174" s="19">
        <v>594447</v>
      </c>
      <c r="N174" s="21">
        <v>5.1963480141596019E-2</v>
      </c>
      <c r="O174" s="21">
        <v>3.4311168516171442E-2</v>
      </c>
      <c r="P174" s="21">
        <v>5.9140934485608865E-2</v>
      </c>
      <c r="R174" s="20">
        <v>-1481</v>
      </c>
      <c r="S174" s="42">
        <v>592966</v>
      </c>
      <c r="U174" s="19">
        <v>331104.6875</v>
      </c>
      <c r="V174" s="19">
        <v>336755.5625</v>
      </c>
      <c r="X174" s="19">
        <v>532439.60637365282</v>
      </c>
      <c r="Y174" s="19">
        <v>535752.06488939421</v>
      </c>
      <c r="Z174" s="19">
        <v>561253.91876077757</v>
      </c>
      <c r="AA174" s="181">
        <v>307846.59785112157</v>
      </c>
    </row>
    <row r="175" spans="1:27" x14ac:dyDescent="0.2">
      <c r="A175" s="18" t="s">
        <v>353</v>
      </c>
      <c r="B175" s="18" t="s">
        <v>354</v>
      </c>
      <c r="D175" s="19">
        <v>533905</v>
      </c>
      <c r="E175" s="20">
        <v>397.38828014582396</v>
      </c>
      <c r="F175" s="20">
        <v>534302.38828014582</v>
      </c>
      <c r="G175" s="21">
        <v>-2.3099895032550166E-2</v>
      </c>
      <c r="I175" s="21">
        <v>-1.2802002175201443E-2</v>
      </c>
      <c r="M175" s="19">
        <v>562558</v>
      </c>
      <c r="N175" s="21">
        <v>5.288318439078199E-2</v>
      </c>
      <c r="O175" s="21">
        <v>4.4372992056416871E-2</v>
      </c>
      <c r="P175" s="21">
        <v>-1.5666135768617973E-2</v>
      </c>
      <c r="R175" s="20">
        <v>-1287</v>
      </c>
      <c r="S175" s="42">
        <v>561271</v>
      </c>
      <c r="U175" s="19">
        <v>314321.09375</v>
      </c>
      <c r="V175" s="19">
        <v>316882.375</v>
      </c>
      <c r="X175" s="19">
        <v>546936.5655334316</v>
      </c>
      <c r="Y175" s="19">
        <v>545641.51605134527</v>
      </c>
      <c r="Z175" s="19">
        <v>571511.37479078188</v>
      </c>
      <c r="AA175" s="181">
        <v>313472.79098027846</v>
      </c>
    </row>
    <row r="176" spans="1:27" ht="25.5" customHeight="1" x14ac:dyDescent="0.2">
      <c r="A176" s="22" t="s">
        <v>355</v>
      </c>
      <c r="B176" s="22" t="s">
        <v>356</v>
      </c>
      <c r="C176" s="54"/>
      <c r="D176" s="24">
        <v>3788149</v>
      </c>
      <c r="E176" s="25">
        <v>2945.856598471757</v>
      </c>
      <c r="F176" s="25">
        <v>3791094.8565984718</v>
      </c>
      <c r="G176" s="26">
        <v>1.7760019287917927E-2</v>
      </c>
      <c r="H176" s="23"/>
      <c r="I176" s="26">
        <v>2.9098565167108736E-2</v>
      </c>
      <c r="M176" s="24">
        <v>3988706.0426205862</v>
      </c>
      <c r="N176" s="26">
        <v>5.2125096706079121E-2</v>
      </c>
      <c r="O176" s="26">
        <v>3.9005458173021257E-2</v>
      </c>
      <c r="P176" s="26">
        <v>2.0852127684578559E-2</v>
      </c>
      <c r="Q176" s="23"/>
      <c r="R176" s="25">
        <v>-9333</v>
      </c>
      <c r="S176" s="41">
        <v>3979373.0426205858</v>
      </c>
      <c r="T176" s="23"/>
      <c r="U176" s="24">
        <v>2208802.484375</v>
      </c>
      <c r="V176" s="24">
        <v>2236693.28125</v>
      </c>
      <c r="W176" s="23"/>
      <c r="X176" s="24">
        <v>3724939.8529635058</v>
      </c>
      <c r="Y176" s="24">
        <v>3730415.6927112509</v>
      </c>
      <c r="Z176" s="24">
        <v>3907231.9432467408</v>
      </c>
      <c r="AA176" s="182">
        <f>SUM(AA169:AA175)</f>
        <v>2143108.5299137402</v>
      </c>
    </row>
    <row r="177" spans="1:27" x14ac:dyDescent="0.2">
      <c r="A177" s="18" t="s">
        <v>357</v>
      </c>
      <c r="B177" s="18" t="s">
        <v>358</v>
      </c>
      <c r="D177" s="19">
        <v>441859</v>
      </c>
      <c r="E177" s="20">
        <v>358.51333969668485</v>
      </c>
      <c r="F177" s="20">
        <v>442217.51333969668</v>
      </c>
      <c r="G177" s="21">
        <v>1.6660136675717974E-2</v>
      </c>
      <c r="I177" s="21">
        <v>3.0678990535875306E-2</v>
      </c>
      <c r="M177" s="19">
        <v>464174.38193710241</v>
      </c>
      <c r="N177" s="21">
        <v>4.9651739099123349E-2</v>
      </c>
      <c r="O177" s="21">
        <v>3.8864840000000012E-2</v>
      </c>
      <c r="P177" s="21">
        <v>2.2651451372077691E-2</v>
      </c>
      <c r="R177" s="20">
        <v>-946</v>
      </c>
      <c r="S177" s="42">
        <v>463228.38193710241</v>
      </c>
      <c r="U177" s="19">
        <v>243943.6875</v>
      </c>
      <c r="V177" s="19">
        <v>246476.640625</v>
      </c>
      <c r="X177" s="19">
        <v>434970.83970033721</v>
      </c>
      <c r="Y177" s="19">
        <v>433509.57713558502</v>
      </c>
      <c r="Z177" s="19">
        <v>453893.04568465229</v>
      </c>
      <c r="AA177" s="181">
        <v>248959.38403569625</v>
      </c>
    </row>
    <row r="178" spans="1:27" x14ac:dyDescent="0.2">
      <c r="A178" s="18" t="s">
        <v>359</v>
      </c>
      <c r="B178" s="18" t="s">
        <v>360</v>
      </c>
      <c r="D178" s="19">
        <v>636574</v>
      </c>
      <c r="E178" s="20">
        <v>455.70069081929978</v>
      </c>
      <c r="F178" s="20">
        <v>637029.7006908193</v>
      </c>
      <c r="G178" s="21">
        <v>3.2210257910146423E-2</v>
      </c>
      <c r="I178" s="21">
        <v>4.7201927610025063E-2</v>
      </c>
      <c r="M178" s="19">
        <v>668799.99536951538</v>
      </c>
      <c r="N178" s="21">
        <v>4.987254855502532E-2</v>
      </c>
      <c r="O178" s="21">
        <v>3.8864840000000012E-2</v>
      </c>
      <c r="P178" s="21">
        <v>3.8909265745402877E-2</v>
      </c>
      <c r="R178" s="20">
        <v>-1407</v>
      </c>
      <c r="S178" s="42">
        <v>667392.99536951538</v>
      </c>
      <c r="U178" s="19">
        <v>353043.375</v>
      </c>
      <c r="V178" s="19">
        <v>356784.1875</v>
      </c>
      <c r="X178" s="19">
        <v>617151.10444704816</v>
      </c>
      <c r="Y178" s="19">
        <v>614761.66829794995</v>
      </c>
      <c r="Z178" s="19">
        <v>643752.0748163322</v>
      </c>
      <c r="AA178" s="181">
        <v>353096.66350192059</v>
      </c>
    </row>
    <row r="179" spans="1:27" x14ac:dyDescent="0.2">
      <c r="A179" s="18" t="s">
        <v>361</v>
      </c>
      <c r="B179" s="18" t="s">
        <v>362</v>
      </c>
      <c r="D179" s="19">
        <v>558646</v>
      </c>
      <c r="E179" s="20">
        <v>412.50631254259497</v>
      </c>
      <c r="F179" s="20">
        <v>559058.50631254259</v>
      </c>
      <c r="G179" s="21">
        <v>3.1965180751853284E-2</v>
      </c>
      <c r="I179" s="21">
        <v>4.4388118800235077E-2</v>
      </c>
      <c r="M179" s="19">
        <v>588526</v>
      </c>
      <c r="N179" s="21">
        <v>5.2709141091189293E-2</v>
      </c>
      <c r="O179" s="21">
        <v>3.894412230995048E-2</v>
      </c>
      <c r="P179" s="21">
        <v>3.5637005110519038E-2</v>
      </c>
      <c r="R179" s="20">
        <v>-1247</v>
      </c>
      <c r="S179" s="42">
        <v>587279</v>
      </c>
      <c r="U179" s="19">
        <v>300540.5</v>
      </c>
      <c r="V179" s="19">
        <v>304522.375</v>
      </c>
      <c r="X179" s="19">
        <v>541741.6369661158</v>
      </c>
      <c r="Y179" s="19">
        <v>542389.83396202349</v>
      </c>
      <c r="Z179" s="19">
        <v>568274.40222377423</v>
      </c>
      <c r="AA179" s="181">
        <v>311697.31831312826</v>
      </c>
    </row>
    <row r="180" spans="1:27" x14ac:dyDescent="0.2">
      <c r="A180" s="18" t="s">
        <v>363</v>
      </c>
      <c r="B180" s="18" t="s">
        <v>364</v>
      </c>
      <c r="D180" s="19">
        <v>726574</v>
      </c>
      <c r="E180" s="20">
        <v>535.61029063118622</v>
      </c>
      <c r="F180" s="20">
        <v>727109.61029063119</v>
      </c>
      <c r="G180" s="21">
        <v>-1.3236327323043806E-2</v>
      </c>
      <c r="I180" s="21">
        <v>-1.8207599979758182E-3</v>
      </c>
      <c r="M180" s="19">
        <v>762993</v>
      </c>
      <c r="N180" s="21">
        <v>4.9350729520719616E-2</v>
      </c>
      <c r="O180" s="21">
        <v>4.2534150213984656E-2</v>
      </c>
      <c r="P180" s="21">
        <v>-7.0128639483276745E-3</v>
      </c>
      <c r="R180" s="20">
        <v>-1784</v>
      </c>
      <c r="S180" s="42">
        <v>761209</v>
      </c>
      <c r="U180" s="19">
        <v>416706.75</v>
      </c>
      <c r="V180" s="19">
        <v>419431.375</v>
      </c>
      <c r="X180" s="19">
        <v>736862.96975047863</v>
      </c>
      <c r="Y180" s="19">
        <v>733198.77438964962</v>
      </c>
      <c r="Z180" s="19">
        <v>768381.55530777783</v>
      </c>
      <c r="AA180" s="181">
        <v>421455.67228346504</v>
      </c>
    </row>
    <row r="181" spans="1:27" x14ac:dyDescent="0.2">
      <c r="A181" s="18" t="s">
        <v>365</v>
      </c>
      <c r="B181" s="18" t="s">
        <v>366</v>
      </c>
      <c r="D181" s="19">
        <v>625102</v>
      </c>
      <c r="E181" s="20">
        <v>442.74237733636983</v>
      </c>
      <c r="F181" s="20">
        <v>625544.74237733637</v>
      </c>
      <c r="G181" s="21">
        <v>3.0628618357355197E-2</v>
      </c>
      <c r="I181" s="21">
        <v>4.4152811037073691E-2</v>
      </c>
      <c r="M181" s="19">
        <v>657469.1165461666</v>
      </c>
      <c r="N181" s="21">
        <v>5.1034517607012386E-2</v>
      </c>
      <c r="O181" s="21">
        <v>3.8864840000000012E-2</v>
      </c>
      <c r="P181" s="21">
        <v>3.5547433190564526E-2</v>
      </c>
      <c r="R181" s="20">
        <v>-1439</v>
      </c>
      <c r="S181" s="42">
        <v>656030.1165461666</v>
      </c>
      <c r="U181" s="19">
        <v>334478.84375</v>
      </c>
      <c r="V181" s="19">
        <v>338397.0625</v>
      </c>
      <c r="X181" s="19">
        <v>606954.56271566288</v>
      </c>
      <c r="Y181" s="19">
        <v>606111.11382500024</v>
      </c>
      <c r="Z181" s="19">
        <v>634900.04945546249</v>
      </c>
      <c r="AA181" s="181">
        <v>348241.34614849807</v>
      </c>
    </row>
    <row r="182" spans="1:27" x14ac:dyDescent="0.2">
      <c r="A182" s="18" t="s">
        <v>367</v>
      </c>
      <c r="B182" s="18" t="s">
        <v>368</v>
      </c>
      <c r="D182" s="19">
        <v>623094</v>
      </c>
      <c r="E182" s="20">
        <v>529.13113388977945</v>
      </c>
      <c r="F182" s="20">
        <v>623623.13113388978</v>
      </c>
      <c r="G182" s="21">
        <v>2.9931350367317533E-2</v>
      </c>
      <c r="I182" s="21">
        <v>4.2608017207467874E-2</v>
      </c>
      <c r="M182" s="19">
        <v>654418</v>
      </c>
      <c r="N182" s="21">
        <v>4.9380575108107561E-2</v>
      </c>
      <c r="O182" s="21">
        <v>3.931696769314752E-2</v>
      </c>
      <c r="P182" s="21">
        <v>3.4245207690854151E-2</v>
      </c>
      <c r="R182" s="20">
        <v>-1431</v>
      </c>
      <c r="S182" s="42">
        <v>652987</v>
      </c>
      <c r="U182" s="19">
        <v>334416.6875</v>
      </c>
      <c r="V182" s="19">
        <v>337654.8125</v>
      </c>
      <c r="X182" s="19">
        <v>605499.70724891429</v>
      </c>
      <c r="Y182" s="19">
        <v>603929.38117442443</v>
      </c>
      <c r="Z182" s="19">
        <v>632749.36652702559</v>
      </c>
      <c r="AA182" s="181">
        <v>347061.70107085188</v>
      </c>
    </row>
    <row r="183" spans="1:27" ht="25.5" customHeight="1" x14ac:dyDescent="0.2">
      <c r="A183" s="22" t="s">
        <v>369</v>
      </c>
      <c r="B183" s="22" t="s">
        <v>370</v>
      </c>
      <c r="C183" s="54"/>
      <c r="D183" s="24">
        <v>3611849</v>
      </c>
      <c r="E183" s="25">
        <v>2734.2041449155658</v>
      </c>
      <c r="F183" s="25">
        <v>3614583.2041449156</v>
      </c>
      <c r="G183" s="26">
        <v>2.015205741028514E-2</v>
      </c>
      <c r="H183" s="23"/>
      <c r="I183" s="26">
        <v>3.3216886629649611E-2</v>
      </c>
      <c r="M183" s="24">
        <v>3796380.4938527844</v>
      </c>
      <c r="N183" s="26">
        <v>5.02955055784573E-2</v>
      </c>
      <c r="O183" s="26">
        <v>3.9738053128155704E-2</v>
      </c>
      <c r="P183" s="26">
        <v>2.5508174674519823E-2</v>
      </c>
      <c r="Q183" s="23"/>
      <c r="R183" s="25">
        <v>-8254</v>
      </c>
      <c r="S183" s="41">
        <v>3788126.4938527844</v>
      </c>
      <c r="T183" s="23"/>
      <c r="U183" s="24">
        <v>1983129.84375</v>
      </c>
      <c r="V183" s="24">
        <v>2003266.453125</v>
      </c>
      <c r="W183" s="23"/>
      <c r="X183" s="24">
        <v>3543180.820828557</v>
      </c>
      <c r="Y183" s="24">
        <v>3533900.348784633</v>
      </c>
      <c r="Z183" s="24">
        <v>3701950.4940150245</v>
      </c>
      <c r="AA183" s="182">
        <f>SUM(AA177:AA182)</f>
        <v>2030512.08535356</v>
      </c>
    </row>
    <row r="184" spans="1:27" x14ac:dyDescent="0.2">
      <c r="A184" s="18" t="s">
        <v>371</v>
      </c>
      <c r="B184" s="18" t="s">
        <v>372</v>
      </c>
      <c r="D184" s="19">
        <v>728788</v>
      </c>
      <c r="E184" s="20">
        <v>609.04073370166589</v>
      </c>
      <c r="F184" s="20">
        <v>729397.04073370167</v>
      </c>
      <c r="G184" s="21">
        <v>-2.8321578005365389E-2</v>
      </c>
      <c r="I184" s="21">
        <v>-1.8919584706454828E-2</v>
      </c>
      <c r="M184" s="19">
        <v>766474</v>
      </c>
      <c r="N184" s="21">
        <v>5.0832341229411382E-2</v>
      </c>
      <c r="O184" s="21">
        <v>4.2446676991330756E-2</v>
      </c>
      <c r="P184" s="21">
        <v>-2.3499601051092389E-2</v>
      </c>
      <c r="R184" s="20">
        <v>-1667</v>
      </c>
      <c r="S184" s="42">
        <v>764807</v>
      </c>
      <c r="U184" s="19">
        <v>415648.125</v>
      </c>
      <c r="V184" s="19">
        <v>418991.6875</v>
      </c>
      <c r="X184" s="19">
        <v>750656.82660361601</v>
      </c>
      <c r="Y184" s="19">
        <v>749443.6288993198</v>
      </c>
      <c r="Z184" s="19">
        <v>784919.2901764533</v>
      </c>
      <c r="AA184" s="181">
        <v>430526.58518992009</v>
      </c>
    </row>
    <row r="185" spans="1:27" x14ac:dyDescent="0.2">
      <c r="A185" s="18" t="s">
        <v>373</v>
      </c>
      <c r="B185" s="18" t="s">
        <v>374</v>
      </c>
      <c r="D185" s="19">
        <v>328467</v>
      </c>
      <c r="E185" s="20">
        <v>237.56908052193467</v>
      </c>
      <c r="F185" s="20">
        <v>328704.56908052193</v>
      </c>
      <c r="G185" s="21">
        <v>6.446408175576801E-2</v>
      </c>
      <c r="I185" s="21">
        <v>7.7124630926325377E-2</v>
      </c>
      <c r="M185" s="19">
        <v>342976.04440754349</v>
      </c>
      <c r="N185" s="21">
        <v>4.3417331760683631E-2</v>
      </c>
      <c r="O185" s="21">
        <v>3.1614213704201255E-2</v>
      </c>
      <c r="P185" s="21">
        <v>6.137806785541855E-2</v>
      </c>
      <c r="R185" s="20">
        <v>-828</v>
      </c>
      <c r="S185" s="42">
        <v>342148.04440754349</v>
      </c>
      <c r="U185" s="19">
        <v>212189.8125</v>
      </c>
      <c r="V185" s="19">
        <v>214617.5625</v>
      </c>
      <c r="X185" s="19">
        <v>308798.17808257462</v>
      </c>
      <c r="Y185" s="19">
        <v>308660.11442224192</v>
      </c>
      <c r="Z185" s="19">
        <v>323142.20049840322</v>
      </c>
      <c r="AA185" s="181">
        <v>177242.81955162415</v>
      </c>
    </row>
    <row r="186" spans="1:27" x14ac:dyDescent="0.2">
      <c r="A186" s="18" t="s">
        <v>375</v>
      </c>
      <c r="B186" s="18" t="s">
        <v>376</v>
      </c>
      <c r="D186" s="19">
        <v>368096</v>
      </c>
      <c r="E186" s="20">
        <v>285.0828966263216</v>
      </c>
      <c r="F186" s="20">
        <v>368381.08289662632</v>
      </c>
      <c r="G186" s="21">
        <v>3.9458202522617114E-2</v>
      </c>
      <c r="I186" s="21">
        <v>5.0246712199232713E-2</v>
      </c>
      <c r="M186" s="19">
        <v>384994.67088606174</v>
      </c>
      <c r="N186" s="21">
        <v>4.5098917291845453E-2</v>
      </c>
      <c r="O186" s="21">
        <v>3.8798891896812515E-2</v>
      </c>
      <c r="P186" s="21">
        <v>4.1571368842155731E-2</v>
      </c>
      <c r="R186" s="20">
        <v>-922</v>
      </c>
      <c r="S186" s="42">
        <v>384072.67088606174</v>
      </c>
      <c r="U186" s="19">
        <v>226818.96875</v>
      </c>
      <c r="V186" s="19">
        <v>228194.5625</v>
      </c>
      <c r="X186" s="19">
        <v>354397.20616241987</v>
      </c>
      <c r="Y186" s="19">
        <v>352883.95294180262</v>
      </c>
      <c r="Z186" s="19">
        <v>369628.6998691546</v>
      </c>
      <c r="AA186" s="181">
        <v>202740.56700413459</v>
      </c>
    </row>
    <row r="187" spans="1:27" x14ac:dyDescent="0.2">
      <c r="A187" s="18" t="s">
        <v>377</v>
      </c>
      <c r="B187" s="18" t="s">
        <v>378</v>
      </c>
      <c r="D187" s="19">
        <v>335610</v>
      </c>
      <c r="E187" s="20">
        <v>248.36767509108176</v>
      </c>
      <c r="F187" s="20">
        <v>335858.36767509108</v>
      </c>
      <c r="G187" s="21">
        <v>4.0492833014339036E-2</v>
      </c>
      <c r="I187" s="21">
        <v>5.0992221859827769E-2</v>
      </c>
      <c r="M187" s="19">
        <v>351535.993081861</v>
      </c>
      <c r="N187" s="21">
        <v>4.6679275896250427E-2</v>
      </c>
      <c r="O187" s="21">
        <v>3.8599611325454086E-2</v>
      </c>
      <c r="P187" s="21">
        <v>4.2634302034573412E-2</v>
      </c>
      <c r="R187" s="20">
        <v>-823</v>
      </c>
      <c r="S187" s="42">
        <v>350712.993081861</v>
      </c>
      <c r="U187" s="19">
        <v>219498.4375</v>
      </c>
      <c r="V187" s="19">
        <v>221206</v>
      </c>
      <c r="X187" s="19">
        <v>322787.776156131</v>
      </c>
      <c r="Y187" s="19">
        <v>322049.13760905591</v>
      </c>
      <c r="Z187" s="19">
        <v>337161.3540777255</v>
      </c>
      <c r="AA187" s="181">
        <v>184932.29590071712</v>
      </c>
    </row>
    <row r="188" spans="1:27" x14ac:dyDescent="0.2">
      <c r="A188" s="18" t="s">
        <v>379</v>
      </c>
      <c r="B188" s="18" t="s">
        <v>380</v>
      </c>
      <c r="D188" s="19">
        <v>353965</v>
      </c>
      <c r="E188" s="20">
        <v>285.0828966263216</v>
      </c>
      <c r="F188" s="20">
        <v>354250.08289662632</v>
      </c>
      <c r="G188" s="21">
        <v>4.4293955195449097E-2</v>
      </c>
      <c r="I188" s="21">
        <v>5.6132888197048203E-2</v>
      </c>
      <c r="M188" s="19">
        <v>370906.71128514729</v>
      </c>
      <c r="N188" s="21">
        <v>4.7019405760821087E-2</v>
      </c>
      <c r="O188" s="21">
        <v>3.7225470950094985E-2</v>
      </c>
      <c r="P188" s="21">
        <v>4.6290622507943135E-2</v>
      </c>
      <c r="R188" s="20">
        <v>-830</v>
      </c>
      <c r="S188" s="42">
        <v>370076.71128514729</v>
      </c>
      <c r="U188" s="19">
        <v>198247.3125</v>
      </c>
      <c r="V188" s="19">
        <v>200119.25</v>
      </c>
      <c r="X188" s="19">
        <v>339224.48859748995</v>
      </c>
      <c r="Y188" s="19">
        <v>338589.08336318139</v>
      </c>
      <c r="Z188" s="19">
        <v>354496.83224350167</v>
      </c>
      <c r="AA188" s="181">
        <v>194440.76933327632</v>
      </c>
    </row>
    <row r="189" spans="1:27" x14ac:dyDescent="0.2">
      <c r="A189" s="18" t="s">
        <v>381</v>
      </c>
      <c r="B189" s="18" t="s">
        <v>382</v>
      </c>
      <c r="D189" s="19">
        <v>628762</v>
      </c>
      <c r="E189" s="20">
        <v>406.02715580107179</v>
      </c>
      <c r="F189" s="20">
        <v>629168.02715580107</v>
      </c>
      <c r="G189" s="21">
        <v>2.8620491862074271E-2</v>
      </c>
      <c r="I189" s="21">
        <v>3.9501709269045726E-2</v>
      </c>
      <c r="M189" s="19">
        <v>657517.13365085667</v>
      </c>
      <c r="N189" s="21">
        <v>4.5058085076588705E-2</v>
      </c>
      <c r="O189" s="21">
        <v>3.8864840000000012E-2</v>
      </c>
      <c r="P189" s="21">
        <v>3.0778116178066028E-2</v>
      </c>
      <c r="R189" s="20">
        <v>-1560</v>
      </c>
      <c r="S189" s="42">
        <v>655957.13365085667</v>
      </c>
      <c r="U189" s="19">
        <v>406574.1875</v>
      </c>
      <c r="V189" s="19">
        <v>408998</v>
      </c>
      <c r="X189" s="19">
        <v>611661.96097925398</v>
      </c>
      <c r="Y189" s="19">
        <v>608867.53566682665</v>
      </c>
      <c r="Z189" s="19">
        <v>637884.25785445294</v>
      </c>
      <c r="AA189" s="181">
        <v>349878.17819937505</v>
      </c>
    </row>
    <row r="190" spans="1:27" ht="25.5" customHeight="1" x14ac:dyDescent="0.2">
      <c r="A190" s="22" t="s">
        <v>383</v>
      </c>
      <c r="B190" s="22" t="s">
        <v>384</v>
      </c>
      <c r="C190" s="54"/>
      <c r="D190" s="24">
        <v>2743688</v>
      </c>
      <c r="E190" s="25">
        <v>2071.1704383683391</v>
      </c>
      <c r="F190" s="25">
        <v>2745759.1704383683</v>
      </c>
      <c r="G190" s="26">
        <v>2.166778085016885E-2</v>
      </c>
      <c r="H190" s="23"/>
      <c r="I190" s="26">
        <v>3.2371381225355877E-2</v>
      </c>
      <c r="M190" s="24">
        <v>2874404.55331147</v>
      </c>
      <c r="N190" s="26">
        <v>4.685239122867535E-2</v>
      </c>
      <c r="O190" s="26">
        <v>3.8716868637789892E-2</v>
      </c>
      <c r="P190" s="26">
        <v>2.3928162476098525E-2</v>
      </c>
      <c r="Q190" s="23"/>
      <c r="R190" s="25">
        <v>-6630</v>
      </c>
      <c r="S190" s="41">
        <v>2867774.55331147</v>
      </c>
      <c r="T190" s="23"/>
      <c r="U190" s="24">
        <v>1678976.84375</v>
      </c>
      <c r="V190" s="24">
        <v>1692127.0625</v>
      </c>
      <c r="W190" s="23"/>
      <c r="X190" s="24">
        <v>2687526.4365814854</v>
      </c>
      <c r="Y190" s="24">
        <v>2680493.4529024283</v>
      </c>
      <c r="Z190" s="24">
        <v>2807232.6347196908</v>
      </c>
      <c r="AA190" s="182">
        <f>SUM(AA184:AA189)</f>
        <v>1539761.2151790475</v>
      </c>
    </row>
    <row r="191" spans="1:27" ht="25.5" customHeight="1" x14ac:dyDescent="0.2">
      <c r="A191" s="22" t="s">
        <v>385</v>
      </c>
      <c r="B191" s="22" t="s">
        <v>386</v>
      </c>
      <c r="C191" s="54"/>
      <c r="D191" s="24">
        <v>17152203</v>
      </c>
      <c r="E191" s="25">
        <v>13418.333611659706</v>
      </c>
      <c r="F191" s="25">
        <v>17165621.33361166</v>
      </c>
      <c r="G191" s="26">
        <v>1.7154297890120018E-2</v>
      </c>
      <c r="H191" s="23"/>
      <c r="I191" s="26">
        <v>2.8198826199391736E-2</v>
      </c>
      <c r="M191" s="24">
        <v>17990643.604665656</v>
      </c>
      <c r="N191" s="26">
        <v>4.8062476447533919E-2</v>
      </c>
      <c r="O191" s="26">
        <v>3.8834905185900936E-2</v>
      </c>
      <c r="P191" s="26">
        <v>1.9774510817057722E-2</v>
      </c>
      <c r="Q191" s="23"/>
      <c r="R191" s="25">
        <v>-40967</v>
      </c>
      <c r="S191" s="41">
        <v>17949676.604665656</v>
      </c>
      <c r="T191" s="23"/>
      <c r="U191" s="24">
        <v>9955708.671875</v>
      </c>
      <c r="V191" s="24">
        <v>10044141.40625</v>
      </c>
      <c r="W191" s="23"/>
      <c r="X191" s="24">
        <v>16876123.287507366</v>
      </c>
      <c r="Y191" s="24">
        <v>16843140.169266749</v>
      </c>
      <c r="Z191" s="24">
        <v>17641785.918194108</v>
      </c>
      <c r="AA191" s="182">
        <f>AA190+AA183+AA176+AA168+AA162</f>
        <v>9676482.5926297233</v>
      </c>
    </row>
    <row r="192" spans="1:27" x14ac:dyDescent="0.2">
      <c r="A192" s="18" t="s">
        <v>387</v>
      </c>
      <c r="B192" s="18" t="s">
        <v>388</v>
      </c>
      <c r="D192" s="19">
        <v>211839</v>
      </c>
      <c r="E192" s="20">
        <v>141.01322628255002</v>
      </c>
      <c r="F192" s="20">
        <v>211980.01322628255</v>
      </c>
      <c r="G192" s="21">
        <v>-1.7462076619026989E-2</v>
      </c>
      <c r="I192" s="21">
        <v>-1.2515769757914463E-2</v>
      </c>
      <c r="M192" s="19">
        <v>222759.22305751924</v>
      </c>
      <c r="N192" s="21">
        <v>5.0850123401634972E-2</v>
      </c>
      <c r="O192" s="21">
        <v>4.060275718400197E-2</v>
      </c>
      <c r="P192" s="21">
        <v>-1.8472962364632806E-2</v>
      </c>
      <c r="R192" s="20">
        <v>-549</v>
      </c>
      <c r="S192" s="42">
        <v>222210.22305751924</v>
      </c>
      <c r="U192" s="19">
        <v>134913.28125</v>
      </c>
      <c r="V192" s="19">
        <v>136241.84375</v>
      </c>
      <c r="X192" s="19">
        <v>215747.41104836582</v>
      </c>
      <c r="Y192" s="19">
        <v>216780.66958159721</v>
      </c>
      <c r="Z192" s="19">
        <v>226951.69314354972</v>
      </c>
      <c r="AA192" s="181">
        <v>124482.52791723046</v>
      </c>
    </row>
    <row r="193" spans="1:27" x14ac:dyDescent="0.2">
      <c r="A193" s="18" t="s">
        <v>389</v>
      </c>
      <c r="B193" s="18" t="s">
        <v>390</v>
      </c>
      <c r="D193" s="19">
        <v>377390</v>
      </c>
      <c r="E193" s="20">
        <v>259.36361262685386</v>
      </c>
      <c r="F193" s="20">
        <v>377649.36361262685</v>
      </c>
      <c r="G193" s="21">
        <v>-1.2075820046980268E-2</v>
      </c>
      <c r="I193" s="21">
        <v>-6.5784295481976507E-3</v>
      </c>
      <c r="M193" s="19">
        <v>395827.46025397582</v>
      </c>
      <c r="N193" s="21">
        <v>4.8134853101447606E-2</v>
      </c>
      <c r="O193" s="21">
        <v>3.9778308845839883E-2</v>
      </c>
      <c r="P193" s="21">
        <v>-1.3233238862986108E-2</v>
      </c>
      <c r="R193" s="20">
        <v>400</v>
      </c>
      <c r="S193" s="42">
        <v>396227.46025397582</v>
      </c>
      <c r="U193" s="19">
        <v>227708.875</v>
      </c>
      <c r="V193" s="19">
        <v>229538.9375</v>
      </c>
      <c r="X193" s="19">
        <v>382265.53340417863</v>
      </c>
      <c r="Y193" s="19">
        <v>383205.36510718049</v>
      </c>
      <c r="Z193" s="19">
        <v>401135.78592562123</v>
      </c>
      <c r="AA193" s="181">
        <v>220022.13765597338</v>
      </c>
    </row>
    <row r="194" spans="1:27" x14ac:dyDescent="0.2">
      <c r="A194" s="18" t="s">
        <v>391</v>
      </c>
      <c r="B194" s="18" t="s">
        <v>392</v>
      </c>
      <c r="D194" s="19">
        <v>464946</v>
      </c>
      <c r="E194" s="20">
        <v>299.6531058504479</v>
      </c>
      <c r="F194" s="20">
        <v>465245.65310585045</v>
      </c>
      <c r="G194" s="21">
        <v>-4.3210910693432858E-2</v>
      </c>
      <c r="I194" s="21">
        <v>-3.4856245405688546E-2</v>
      </c>
      <c r="M194" s="19">
        <v>490109.80693635211</v>
      </c>
      <c r="N194" s="21">
        <v>5.3443065323696137E-2</v>
      </c>
      <c r="O194" s="21">
        <v>4.3704915283585777E-2</v>
      </c>
      <c r="P194" s="21">
        <v>-3.8042122106433429E-2</v>
      </c>
      <c r="R194" s="20">
        <v>-1071</v>
      </c>
      <c r="S194" s="42">
        <v>489038.80693635211</v>
      </c>
      <c r="U194" s="19">
        <v>271700.1875</v>
      </c>
      <c r="V194" s="19">
        <v>274235.25</v>
      </c>
      <c r="X194" s="19">
        <v>486257.27269009437</v>
      </c>
      <c r="Y194" s="19">
        <v>486545.72297847684</v>
      </c>
      <c r="Z194" s="19">
        <v>509491.96238151612</v>
      </c>
      <c r="AA194" s="181">
        <v>279455.27328869008</v>
      </c>
    </row>
    <row r="195" spans="1:27" x14ac:dyDescent="0.2">
      <c r="A195" s="18" t="s">
        <v>393</v>
      </c>
      <c r="B195" s="18" t="s">
        <v>394</v>
      </c>
      <c r="D195" s="19">
        <v>522731</v>
      </c>
      <c r="E195" s="20">
        <v>334.90641242108541</v>
      </c>
      <c r="F195" s="20">
        <v>523065.90641242109</v>
      </c>
      <c r="G195" s="21">
        <v>-2.7543674492359616E-3</v>
      </c>
      <c r="I195" s="21">
        <v>7.5355078230794348E-3</v>
      </c>
      <c r="M195" s="19">
        <v>548047.4684239577</v>
      </c>
      <c r="N195" s="21">
        <v>4.7759874435095551E-2</v>
      </c>
      <c r="O195" s="21">
        <v>3.8864840000000012E-2</v>
      </c>
      <c r="P195" s="21">
        <v>-1.5068083242364416E-4</v>
      </c>
      <c r="R195" s="20">
        <v>-1243</v>
      </c>
      <c r="S195" s="42">
        <v>546804.4684239577</v>
      </c>
      <c r="U195" s="19">
        <v>302095.9375</v>
      </c>
      <c r="V195" s="19">
        <v>304682.5625</v>
      </c>
      <c r="X195" s="19">
        <v>524510.60133952985</v>
      </c>
      <c r="Y195" s="19">
        <v>523598.95051010023</v>
      </c>
      <c r="Z195" s="19">
        <v>548130.06111784338</v>
      </c>
      <c r="AA195" s="181">
        <v>300648.18944627664</v>
      </c>
    </row>
    <row r="196" spans="1:27" x14ac:dyDescent="0.2">
      <c r="A196" s="18" t="s">
        <v>395</v>
      </c>
      <c r="B196" s="18" t="s">
        <v>396</v>
      </c>
      <c r="D196" s="19">
        <v>397707</v>
      </c>
      <c r="E196" s="20">
        <v>299.6531058504479</v>
      </c>
      <c r="F196" s="20">
        <v>398006.65310585045</v>
      </c>
      <c r="G196" s="21">
        <v>9.052890536412006E-3</v>
      </c>
      <c r="I196" s="21">
        <v>1.2763931391463146E-2</v>
      </c>
      <c r="M196" s="19">
        <v>415647.98393964244</v>
      </c>
      <c r="N196" s="21">
        <v>4.4324210904836958E-2</v>
      </c>
      <c r="O196" s="21">
        <v>3.8864840000000012E-2</v>
      </c>
      <c r="P196" s="21">
        <v>5.1106061154690963E-3</v>
      </c>
      <c r="R196" s="20">
        <v>-147</v>
      </c>
      <c r="S196" s="42">
        <v>415500.98393964244</v>
      </c>
      <c r="U196" s="19">
        <v>207538.234375</v>
      </c>
      <c r="V196" s="19">
        <v>208628.875</v>
      </c>
      <c r="X196" s="19">
        <v>394435.86836589937</v>
      </c>
      <c r="Y196" s="19">
        <v>395055.76554990991</v>
      </c>
      <c r="Z196" s="19">
        <v>413534.57162891777</v>
      </c>
      <c r="AA196" s="181">
        <v>226822.84562193745</v>
      </c>
    </row>
    <row r="197" spans="1:27" x14ac:dyDescent="0.2">
      <c r="A197" s="18" t="s">
        <v>397</v>
      </c>
      <c r="B197" s="18" t="s">
        <v>398</v>
      </c>
      <c r="D197" s="19">
        <v>207832</v>
      </c>
      <c r="E197" s="20">
        <v>151.08559958846308</v>
      </c>
      <c r="F197" s="20">
        <v>207983.08559958846</v>
      </c>
      <c r="G197" s="21">
        <v>-2.7054412811997608E-3</v>
      </c>
      <c r="I197" s="21">
        <v>5.4425251775296335E-3</v>
      </c>
      <c r="M197" s="19">
        <v>218295.8099806942</v>
      </c>
      <c r="N197" s="21">
        <v>4.9584437846834861E-2</v>
      </c>
      <c r="O197" s="21">
        <v>3.8864840000000012E-2</v>
      </c>
      <c r="P197" s="21">
        <v>-2.1577161661265887E-3</v>
      </c>
      <c r="R197" s="20">
        <v>-486</v>
      </c>
      <c r="S197" s="42">
        <v>217809.8099806942</v>
      </c>
      <c r="U197" s="19">
        <v>114335.75</v>
      </c>
      <c r="V197" s="19">
        <v>115515.53125</v>
      </c>
      <c r="X197" s="19">
        <v>208547.29806886666</v>
      </c>
      <c r="Y197" s="19">
        <v>208991.73052648021</v>
      </c>
      <c r="Z197" s="19">
        <v>218767.84890490505</v>
      </c>
      <c r="AA197" s="181">
        <v>119993.70650860154</v>
      </c>
    </row>
    <row r="198" spans="1:27" x14ac:dyDescent="0.2">
      <c r="A198" s="18" t="s">
        <v>399</v>
      </c>
      <c r="B198" s="18" t="s">
        <v>400</v>
      </c>
      <c r="D198" s="19">
        <v>299846</v>
      </c>
      <c r="E198" s="20">
        <v>226.62839938269462</v>
      </c>
      <c r="F198" s="20">
        <v>300072.62839938269</v>
      </c>
      <c r="G198" s="21">
        <v>-3.6639142738316144E-3</v>
      </c>
      <c r="I198" s="21">
        <v>2.3506843598763982E-3</v>
      </c>
      <c r="M198" s="19">
        <v>314560.60301768605</v>
      </c>
      <c r="N198" s="21">
        <v>4.8281560019598047E-2</v>
      </c>
      <c r="O198" s="21">
        <v>3.8864840000000012E-2</v>
      </c>
      <c r="P198" s="21">
        <v>-5.260939123758912E-3</v>
      </c>
      <c r="R198" s="20">
        <v>-697</v>
      </c>
      <c r="S198" s="42">
        <v>313863.60301768605</v>
      </c>
      <c r="U198" s="19">
        <v>146794.5625</v>
      </c>
      <c r="V198" s="19">
        <v>148125.171875</v>
      </c>
      <c r="X198" s="19">
        <v>301176.11185454368</v>
      </c>
      <c r="Y198" s="19">
        <v>302082.51578182622</v>
      </c>
      <c r="Z198" s="19">
        <v>316224.23949110572</v>
      </c>
      <c r="AA198" s="181">
        <v>173448.33244164466</v>
      </c>
    </row>
    <row r="199" spans="1:27" x14ac:dyDescent="0.2">
      <c r="A199" s="18" t="s">
        <v>401</v>
      </c>
      <c r="B199" s="18" t="s">
        <v>402</v>
      </c>
      <c r="D199" s="19">
        <v>817460</v>
      </c>
      <c r="E199" s="20">
        <v>498.58247864188161</v>
      </c>
      <c r="F199" s="20">
        <v>817958.58247864188</v>
      </c>
      <c r="G199" s="21">
        <v>-2.342858064937503E-3</v>
      </c>
      <c r="I199" s="21">
        <v>6.7630518384329541E-3</v>
      </c>
      <c r="M199" s="19">
        <v>855965.52566991502</v>
      </c>
      <c r="N199" s="21">
        <v>4.6465608412716408E-2</v>
      </c>
      <c r="O199" s="21">
        <v>3.8864840000000012E-2</v>
      </c>
      <c r="P199" s="21">
        <v>-1.0858803066435829E-3</v>
      </c>
      <c r="R199" s="20">
        <v>-1105</v>
      </c>
      <c r="S199" s="42">
        <v>854860.52566991502</v>
      </c>
      <c r="U199" s="19">
        <v>496486.1875</v>
      </c>
      <c r="V199" s="19">
        <v>500118.6875</v>
      </c>
      <c r="X199" s="19">
        <v>819879.44364546309</v>
      </c>
      <c r="Y199" s="19">
        <v>818408.17169545835</v>
      </c>
      <c r="Z199" s="19">
        <v>856896.01217437664</v>
      </c>
      <c r="AA199" s="181">
        <v>470005.66631680122</v>
      </c>
    </row>
    <row r="200" spans="1:27" ht="25.5" customHeight="1" x14ac:dyDescent="0.2">
      <c r="A200" s="22" t="s">
        <v>403</v>
      </c>
      <c r="B200" s="22" t="s">
        <v>404</v>
      </c>
      <c r="C200" s="54"/>
      <c r="D200" s="24">
        <v>3299751</v>
      </c>
      <c r="E200" s="25">
        <v>2210.8859406448901</v>
      </c>
      <c r="F200" s="25">
        <v>3301961.8859406449</v>
      </c>
      <c r="G200" s="26">
        <v>-9.2587234628481729E-3</v>
      </c>
      <c r="H200" s="23"/>
      <c r="I200" s="26">
        <v>-1.7297646356996266E-3</v>
      </c>
      <c r="M200" s="24">
        <v>3461213.8812797423</v>
      </c>
      <c r="N200" s="26">
        <v>4.8229507438342312E-2</v>
      </c>
      <c r="O200" s="26">
        <v>3.9746809477625211E-2</v>
      </c>
      <c r="P200" s="26">
        <v>-8.5697968425050286E-3</v>
      </c>
      <c r="Q200" s="23"/>
      <c r="R200" s="25">
        <v>-4898</v>
      </c>
      <c r="S200" s="41">
        <v>3456315.8812797423</v>
      </c>
      <c r="T200" s="23"/>
      <c r="U200" s="24">
        <v>1901573.015625</v>
      </c>
      <c r="V200" s="24">
        <v>1917086.859375</v>
      </c>
      <c r="W200" s="23"/>
      <c r="X200" s="24">
        <v>3332819.540416942</v>
      </c>
      <c r="Y200" s="24">
        <v>3334668.8917310298</v>
      </c>
      <c r="Z200" s="24">
        <v>3491132.1747678355</v>
      </c>
      <c r="AA200" s="182">
        <f>SUM(AA192:AA199)</f>
        <v>1914878.6791971556</v>
      </c>
    </row>
    <row r="201" spans="1:27" x14ac:dyDescent="0.2">
      <c r="A201" s="18" t="s">
        <v>405</v>
      </c>
      <c r="B201" s="18" t="s">
        <v>406</v>
      </c>
      <c r="D201" s="19">
        <v>535723</v>
      </c>
      <c r="E201" s="20">
        <v>390.30446560354903</v>
      </c>
      <c r="F201" s="20">
        <v>536113.30446560355</v>
      </c>
      <c r="G201" s="21">
        <v>5.1436748350560668E-2</v>
      </c>
      <c r="I201" s="21">
        <v>5.9093367110363282E-2</v>
      </c>
      <c r="M201" s="19">
        <v>558946</v>
      </c>
      <c r="N201" s="21">
        <v>4.2589309655644669E-2</v>
      </c>
      <c r="O201" s="21">
        <v>3.6580048341902316E-2</v>
      </c>
      <c r="P201" s="21">
        <v>4.863070248551149E-2</v>
      </c>
      <c r="R201" s="20">
        <v>-519</v>
      </c>
      <c r="S201" s="42">
        <v>558427</v>
      </c>
      <c r="U201" s="19">
        <v>319712.5625</v>
      </c>
      <c r="V201" s="19">
        <v>321566</v>
      </c>
      <c r="X201" s="19">
        <v>509886.40572685923</v>
      </c>
      <c r="Y201" s="19">
        <v>509134.77222965285</v>
      </c>
      <c r="Z201" s="19">
        <v>533024.63743924443</v>
      </c>
      <c r="AA201" s="181">
        <v>292362.89622494148</v>
      </c>
    </row>
    <row r="202" spans="1:27" x14ac:dyDescent="0.2">
      <c r="A202" s="18" t="s">
        <v>407</v>
      </c>
      <c r="B202" s="18" t="s">
        <v>408</v>
      </c>
      <c r="D202" s="19">
        <v>975023</v>
      </c>
      <c r="E202" s="20">
        <v>679.88519814808387</v>
      </c>
      <c r="F202" s="20">
        <v>975702.88519814808</v>
      </c>
      <c r="G202" s="21">
        <v>-1.1778142285769455E-2</v>
      </c>
      <c r="I202" s="21">
        <v>-2.5000978285963926E-3</v>
      </c>
      <c r="M202" s="19">
        <v>1022120.8461049311</v>
      </c>
      <c r="N202" s="21">
        <v>4.7573868655063301E-2</v>
      </c>
      <c r="O202" s="21">
        <v>3.9211999069082015E-2</v>
      </c>
      <c r="P202" s="21">
        <v>-9.3806374011522475E-3</v>
      </c>
      <c r="R202" s="20">
        <v>-1177</v>
      </c>
      <c r="S202" s="42">
        <v>1020943.8461049311</v>
      </c>
      <c r="U202" s="19">
        <v>519346.125</v>
      </c>
      <c r="V202" s="19">
        <v>523524.96875</v>
      </c>
      <c r="X202" s="19">
        <v>987331.81985567592</v>
      </c>
      <c r="Y202" s="19">
        <v>986018.88151652529</v>
      </c>
      <c r="Z202" s="19">
        <v>1031799.7857657865</v>
      </c>
      <c r="AA202" s="181">
        <v>565940.01947075757</v>
      </c>
    </row>
    <row r="203" spans="1:27" x14ac:dyDescent="0.2">
      <c r="A203" s="18" t="s">
        <v>409</v>
      </c>
      <c r="B203" s="18" t="s">
        <v>410</v>
      </c>
      <c r="D203" s="19">
        <v>234071</v>
      </c>
      <c r="E203" s="20">
        <v>161.15797289434704</v>
      </c>
      <c r="F203" s="20">
        <v>234232.15797289435</v>
      </c>
      <c r="G203" s="21">
        <v>5.1240324263414738E-2</v>
      </c>
      <c r="I203" s="21">
        <v>6.2261741011359728E-2</v>
      </c>
      <c r="M203" s="19">
        <v>244012.01661390526</v>
      </c>
      <c r="N203" s="21">
        <v>4.1752843527756101E-2</v>
      </c>
      <c r="O203" s="21">
        <v>3.5587180589602196E-2</v>
      </c>
      <c r="P203" s="21">
        <v>5.0781175958994895E-2</v>
      </c>
      <c r="R203" s="20">
        <v>-509</v>
      </c>
      <c r="S203" s="42">
        <v>243503.01661390526</v>
      </c>
      <c r="U203" s="19">
        <v>134315.828125</v>
      </c>
      <c r="V203" s="19">
        <v>135115.515625</v>
      </c>
      <c r="X203" s="19">
        <v>222815.04292276519</v>
      </c>
      <c r="Y203" s="19">
        <v>221816.07100692566</v>
      </c>
      <c r="Z203" s="19">
        <v>232219.63068686286</v>
      </c>
      <c r="AA203" s="181">
        <v>127371.9806162545</v>
      </c>
    </row>
    <row r="204" spans="1:27" x14ac:dyDescent="0.2">
      <c r="A204" s="18" t="s">
        <v>411</v>
      </c>
      <c r="B204" s="18" t="s">
        <v>412</v>
      </c>
      <c r="D204" s="19">
        <v>319241</v>
      </c>
      <c r="E204" s="20">
        <v>196.41127946495544</v>
      </c>
      <c r="F204" s="20">
        <v>319437.41127946496</v>
      </c>
      <c r="G204" s="21">
        <v>2.1802184812926395E-2</v>
      </c>
      <c r="I204" s="21">
        <v>3.1863451899957207E-2</v>
      </c>
      <c r="M204" s="19">
        <v>334270.00262385595</v>
      </c>
      <c r="N204" s="21">
        <v>4.6433482180377572E-2</v>
      </c>
      <c r="O204" s="21">
        <v>3.8864840000000012E-2</v>
      </c>
      <c r="P204" s="21">
        <v>2.4045307589793063E-2</v>
      </c>
      <c r="R204" s="20">
        <v>-699</v>
      </c>
      <c r="S204" s="42">
        <v>333571.00262385595</v>
      </c>
      <c r="U204" s="19">
        <v>183940.03125</v>
      </c>
      <c r="V204" s="19">
        <v>185280.125</v>
      </c>
      <c r="X204" s="19">
        <v>312621.57786240021</v>
      </c>
      <c r="Y204" s="19">
        <v>311828.73044535192</v>
      </c>
      <c r="Z204" s="19">
        <v>326421.1067092318</v>
      </c>
      <c r="AA204" s="181">
        <v>179041.29273450226</v>
      </c>
    </row>
    <row r="205" spans="1:27" x14ac:dyDescent="0.2">
      <c r="A205" s="18" t="s">
        <v>413</v>
      </c>
      <c r="B205" s="18" t="s">
        <v>414</v>
      </c>
      <c r="D205" s="19">
        <v>380879</v>
      </c>
      <c r="E205" s="20">
        <v>317.27975913579576</v>
      </c>
      <c r="F205" s="20">
        <v>381196.2797591358</v>
      </c>
      <c r="G205" s="21">
        <v>7.319438315336102E-3</v>
      </c>
      <c r="I205" s="21">
        <v>1.256065166332343E-2</v>
      </c>
      <c r="M205" s="19">
        <v>399329.87526166451</v>
      </c>
      <c r="N205" s="21">
        <v>4.7570232096668663E-2</v>
      </c>
      <c r="O205" s="21">
        <v>3.8864840000000012E-2</v>
      </c>
      <c r="P205" s="21">
        <v>5.0895490428213286E-3</v>
      </c>
      <c r="R205" s="20">
        <v>-837</v>
      </c>
      <c r="S205" s="42">
        <v>398492.87526166451</v>
      </c>
      <c r="U205" s="19">
        <v>198129.109375</v>
      </c>
      <c r="V205" s="19">
        <v>199789.375</v>
      </c>
      <c r="X205" s="19">
        <v>378426.41098702227</v>
      </c>
      <c r="Y205" s="19">
        <v>379622.2928570346</v>
      </c>
      <c r="Z205" s="19">
        <v>397307.75794252264</v>
      </c>
      <c r="AA205" s="181">
        <v>217922.47233216107</v>
      </c>
    </row>
    <row r="206" spans="1:27" x14ac:dyDescent="0.2">
      <c r="A206" s="18" t="s">
        <v>415</v>
      </c>
      <c r="B206" s="18" t="s">
        <v>416</v>
      </c>
      <c r="D206" s="19">
        <v>378157</v>
      </c>
      <c r="E206" s="20">
        <v>274.47217258572346</v>
      </c>
      <c r="F206" s="20">
        <v>378431.47217258572</v>
      </c>
      <c r="G206" s="21">
        <v>1.8084152394504338E-2</v>
      </c>
      <c r="I206" s="21">
        <v>2.3327643174229973E-2</v>
      </c>
      <c r="M206" s="19">
        <v>395735.56460972404</v>
      </c>
      <c r="N206" s="21">
        <v>4.5725828081356612E-2</v>
      </c>
      <c r="O206" s="21">
        <v>3.8864840000000012E-2</v>
      </c>
      <c r="P206" s="21">
        <v>1.6109944134594878E-2</v>
      </c>
      <c r="R206" s="20">
        <v>-931</v>
      </c>
      <c r="S206" s="42">
        <v>394804.56460972404</v>
      </c>
      <c r="U206" s="19">
        <v>189923.25</v>
      </c>
      <c r="V206" s="19">
        <v>191177.5625</v>
      </c>
      <c r="X206" s="19">
        <v>371709.42233264889</v>
      </c>
      <c r="Y206" s="19">
        <v>372247.10426562378</v>
      </c>
      <c r="Z206" s="19">
        <v>389461.36379638116</v>
      </c>
      <c r="AA206" s="181">
        <v>213618.74159185388</v>
      </c>
    </row>
    <row r="207" spans="1:27" x14ac:dyDescent="0.2">
      <c r="A207" s="18" t="s">
        <v>417</v>
      </c>
      <c r="B207" s="18" t="s">
        <v>418</v>
      </c>
      <c r="D207" s="19">
        <v>295421</v>
      </c>
      <c r="E207" s="20">
        <v>181.30271950614406</v>
      </c>
      <c r="F207" s="20">
        <v>295602.30271950614</v>
      </c>
      <c r="G207" s="21">
        <v>9.0602022055974452E-3</v>
      </c>
      <c r="I207" s="21">
        <v>1.562476775181465E-2</v>
      </c>
      <c r="M207" s="19">
        <v>309691.98440646887</v>
      </c>
      <c r="N207" s="21">
        <v>4.7664316405316542E-2</v>
      </c>
      <c r="O207" s="21">
        <v>3.8864840000000012E-2</v>
      </c>
      <c r="P207" s="21">
        <v>8.1422320574155993E-3</v>
      </c>
      <c r="R207" s="20">
        <v>-700</v>
      </c>
      <c r="S207" s="42">
        <v>308991.98440646887</v>
      </c>
      <c r="U207" s="19">
        <v>171932.03125</v>
      </c>
      <c r="V207" s="19">
        <v>173388.34375</v>
      </c>
      <c r="X207" s="19">
        <v>292948.13339519338</v>
      </c>
      <c r="Y207" s="19">
        <v>293519.9559434785</v>
      </c>
      <c r="Z207" s="19">
        <v>307190.76590457855</v>
      </c>
      <c r="AA207" s="181">
        <v>168493.49111682948</v>
      </c>
    </row>
    <row r="208" spans="1:27" x14ac:dyDescent="0.2">
      <c r="A208" s="18" t="s">
        <v>419</v>
      </c>
      <c r="B208" s="18" t="s">
        <v>420</v>
      </c>
      <c r="D208" s="19">
        <v>387691</v>
      </c>
      <c r="E208" s="20">
        <v>239.21886601508595</v>
      </c>
      <c r="F208" s="20">
        <v>387930.21886601509</v>
      </c>
      <c r="G208" s="21">
        <v>3.1084064381148302E-4</v>
      </c>
      <c r="I208" s="21">
        <v>6.9412105159409876E-3</v>
      </c>
      <c r="M208" s="19">
        <v>406325</v>
      </c>
      <c r="N208" s="21">
        <v>4.741775772909862E-2</v>
      </c>
      <c r="O208" s="21">
        <v>3.8880409432273222E-2</v>
      </c>
      <c r="P208" s="21">
        <v>-5.5146443340092777E-4</v>
      </c>
      <c r="R208" s="20">
        <v>-918</v>
      </c>
      <c r="S208" s="42">
        <v>405407</v>
      </c>
      <c r="U208" s="19">
        <v>242897.75</v>
      </c>
      <c r="V208" s="19">
        <v>244893.84375</v>
      </c>
      <c r="X208" s="19">
        <v>387809.6718579384</v>
      </c>
      <c r="Y208" s="19">
        <v>388422.04639258748</v>
      </c>
      <c r="Z208" s="19">
        <v>406549.19742280635</v>
      </c>
      <c r="AA208" s="181">
        <v>222991.38251373073</v>
      </c>
    </row>
    <row r="209" spans="1:27" ht="25.5" customHeight="1" x14ac:dyDescent="0.2">
      <c r="A209" s="22" t="s">
        <v>421</v>
      </c>
      <c r="B209" s="22" t="s">
        <v>422</v>
      </c>
      <c r="C209" s="54"/>
      <c r="D209" s="24">
        <v>3506206</v>
      </c>
      <c r="E209" s="25">
        <v>2440.0324333533645</v>
      </c>
      <c r="F209" s="25">
        <v>3508646.0324333534</v>
      </c>
      <c r="G209" s="26">
        <v>1.3020619658981047E-2</v>
      </c>
      <c r="H209" s="23"/>
      <c r="I209" s="26">
        <v>2.0810974440488961E-2</v>
      </c>
      <c r="M209" s="24">
        <v>3670431.2896205499</v>
      </c>
      <c r="N209" s="26">
        <v>4.611045277627901E-2</v>
      </c>
      <c r="O209" s="26">
        <v>3.8408435415381081E-2</v>
      </c>
      <c r="P209" s="26">
        <v>1.2819363716140453E-2</v>
      </c>
      <c r="Q209" s="23"/>
      <c r="R209" s="25">
        <v>-6290</v>
      </c>
      <c r="S209" s="41">
        <v>3664141.2896205499</v>
      </c>
      <c r="T209" s="23"/>
      <c r="U209" s="24">
        <v>1960196.6875</v>
      </c>
      <c r="V209" s="24">
        <v>1974735.734375</v>
      </c>
      <c r="W209" s="23"/>
      <c r="X209" s="24">
        <v>3463548.4849405028</v>
      </c>
      <c r="Y209" s="24">
        <v>3462609.8546571801</v>
      </c>
      <c r="Z209" s="24">
        <v>3623974.2456674138</v>
      </c>
      <c r="AA209" s="182">
        <f>SUM(AA201:AA208)</f>
        <v>1987742.276601031</v>
      </c>
    </row>
    <row r="210" spans="1:27" x14ac:dyDescent="0.2">
      <c r="A210" s="18" t="s">
        <v>423</v>
      </c>
      <c r="B210" s="18" t="s">
        <v>521</v>
      </c>
      <c r="D210" s="19">
        <v>726579</v>
      </c>
      <c r="E210" s="20">
        <v>383.28596427268349</v>
      </c>
      <c r="F210" s="20">
        <v>726962.28596427268</v>
      </c>
      <c r="G210" s="21">
        <v>2.6820976735594249E-2</v>
      </c>
      <c r="I210" s="21">
        <v>3.4181932761785605E-2</v>
      </c>
      <c r="M210" s="19">
        <v>759185.90426070453</v>
      </c>
      <c r="N210" s="21">
        <v>4.4326396181184391E-2</v>
      </c>
      <c r="O210" s="21">
        <v>3.8864840000000012E-2</v>
      </c>
      <c r="P210" s="21">
        <v>2.6432661440932037E-2</v>
      </c>
      <c r="R210" s="20">
        <v>2</v>
      </c>
      <c r="S210" s="42">
        <v>759187.90426070453</v>
      </c>
      <c r="U210" s="19">
        <v>462630.34375</v>
      </c>
      <c r="V210" s="19">
        <v>465062.5</v>
      </c>
      <c r="X210" s="19">
        <v>707973.73878685862</v>
      </c>
      <c r="Y210" s="19">
        <v>706630.11419577536</v>
      </c>
      <c r="Z210" s="19">
        <v>739635.37286015449</v>
      </c>
      <c r="AA210" s="181">
        <v>405688.45147323434</v>
      </c>
    </row>
    <row r="211" spans="1:27" x14ac:dyDescent="0.2">
      <c r="A211" s="18" t="s">
        <v>425</v>
      </c>
      <c r="B211" s="18" t="s">
        <v>426</v>
      </c>
      <c r="D211" s="19">
        <v>370981</v>
      </c>
      <c r="E211" s="20">
        <v>188.85699948557885</v>
      </c>
      <c r="F211" s="20">
        <v>371169.85699948558</v>
      </c>
      <c r="G211" s="21">
        <v>-1.0614599345526221E-2</v>
      </c>
      <c r="I211" s="21">
        <v>-5.2106187458977882E-3</v>
      </c>
      <c r="M211" s="19">
        <v>386764.46539590164</v>
      </c>
      <c r="N211" s="21">
        <v>4.2014749049079425E-2</v>
      </c>
      <c r="O211" s="21">
        <v>3.9588377108219053E-2</v>
      </c>
      <c r="P211" s="21">
        <v>-1.1709786185394866E-2</v>
      </c>
      <c r="R211" s="20">
        <v>399</v>
      </c>
      <c r="S211" s="42">
        <v>387163.46539590164</v>
      </c>
      <c r="U211" s="19">
        <v>227991</v>
      </c>
      <c r="V211" s="19">
        <v>228523.125</v>
      </c>
      <c r="X211" s="19">
        <v>375151.94458494987</v>
      </c>
      <c r="Y211" s="19">
        <v>373984.85015839414</v>
      </c>
      <c r="Z211" s="19">
        <v>391347.05574293522</v>
      </c>
      <c r="AA211" s="181">
        <v>214653.03967145333</v>
      </c>
    </row>
    <row r="212" spans="1:27" x14ac:dyDescent="0.2">
      <c r="A212" s="18" t="s">
        <v>427</v>
      </c>
      <c r="B212" s="18" t="s">
        <v>428</v>
      </c>
      <c r="D212" s="19">
        <v>166251</v>
      </c>
      <c r="E212" s="20">
        <v>95.687546406028559</v>
      </c>
      <c r="F212" s="20">
        <v>166346.68754640603</v>
      </c>
      <c r="G212" s="21">
        <v>1.2163180533478757E-2</v>
      </c>
      <c r="I212" s="21">
        <v>1.8707265897505598E-2</v>
      </c>
      <c r="M212" s="19">
        <v>173473.28031101849</v>
      </c>
      <c r="N212" s="21">
        <v>4.2841807490902717E-2</v>
      </c>
      <c r="O212" s="21">
        <v>3.8864840000000012E-2</v>
      </c>
      <c r="P212" s="21">
        <v>1.0820980638175604E-2</v>
      </c>
      <c r="R212" s="20">
        <v>-363</v>
      </c>
      <c r="S212" s="42">
        <v>173110.28031101849</v>
      </c>
      <c r="U212" s="19">
        <v>97135.1953125</v>
      </c>
      <c r="V212" s="19">
        <v>97507.046875</v>
      </c>
      <c r="X212" s="19">
        <v>164347.69683948593</v>
      </c>
      <c r="Y212" s="19">
        <v>163917.05364384738</v>
      </c>
      <c r="Z212" s="19">
        <v>171616.22446884433</v>
      </c>
      <c r="AA212" s="181">
        <v>94131.139352109196</v>
      </c>
    </row>
    <row r="213" spans="1:27" ht="25.5" customHeight="1" x14ac:dyDescent="0.2">
      <c r="A213" s="22" t="s">
        <v>429</v>
      </c>
      <c r="B213" s="22" t="s">
        <v>430</v>
      </c>
      <c r="C213" s="54"/>
      <c r="D213" s="24">
        <v>1263811</v>
      </c>
      <c r="E213" s="25">
        <v>667.83051016414538</v>
      </c>
      <c r="F213" s="25">
        <v>1264478.8305101641</v>
      </c>
      <c r="G213" s="26">
        <v>1.3631914370781484E-2</v>
      </c>
      <c r="H213" s="23"/>
      <c r="I213" s="26">
        <v>2.0330416655784944E-2</v>
      </c>
      <c r="M213" s="24">
        <v>1319423.6499676246</v>
      </c>
      <c r="N213" s="26">
        <v>4.3452541973591163E-2</v>
      </c>
      <c r="O213" s="26">
        <v>3.9052177278878553E-2</v>
      </c>
      <c r="P213" s="26">
        <v>1.291648571569759E-2</v>
      </c>
      <c r="Q213" s="23"/>
      <c r="R213" s="25">
        <v>38</v>
      </c>
      <c r="S213" s="41">
        <v>1319461.6499676246</v>
      </c>
      <c r="T213" s="23"/>
      <c r="U213" s="24">
        <v>787756.5390625</v>
      </c>
      <c r="V213" s="24">
        <v>791092.671875</v>
      </c>
      <c r="W213" s="23"/>
      <c r="X213" s="24">
        <v>1247473.3802112944</v>
      </c>
      <c r="Y213" s="24">
        <v>1244532.0179980169</v>
      </c>
      <c r="Z213" s="24">
        <v>1302598.6530719339</v>
      </c>
      <c r="AA213" s="182">
        <f>SUM(AA210:AA212)</f>
        <v>714472.6304967968</v>
      </c>
    </row>
    <row r="214" spans="1:27" x14ac:dyDescent="0.2">
      <c r="A214" s="18" t="s">
        <v>431</v>
      </c>
      <c r="B214" s="18" t="s">
        <v>432</v>
      </c>
      <c r="D214" s="19">
        <v>352785</v>
      </c>
      <c r="E214" s="20">
        <v>209.00174609734677</v>
      </c>
      <c r="F214" s="20">
        <v>352994.00174609735</v>
      </c>
      <c r="G214" s="21">
        <v>2.2019123646163763E-2</v>
      </c>
      <c r="I214" s="21">
        <v>3.2034258556334683E-2</v>
      </c>
      <c r="M214" s="19">
        <v>368513.9636650972</v>
      </c>
      <c r="N214" s="21">
        <v>4.3966644878467687E-2</v>
      </c>
      <c r="O214" s="21">
        <v>3.8864840000000012E-2</v>
      </c>
      <c r="P214" s="21">
        <v>2.4812818627346633E-2</v>
      </c>
      <c r="R214" s="20">
        <v>-869</v>
      </c>
      <c r="S214" s="42">
        <v>367644.9636650972</v>
      </c>
      <c r="U214" s="19">
        <v>226834.03125</v>
      </c>
      <c r="V214" s="19">
        <v>227948</v>
      </c>
      <c r="X214" s="19">
        <v>345388.84212533431</v>
      </c>
      <c r="Y214" s="19">
        <v>343716.82125979511</v>
      </c>
      <c r="Z214" s="19">
        <v>359591.48535894742</v>
      </c>
      <c r="AA214" s="181">
        <v>197235.1758868813</v>
      </c>
    </row>
    <row r="215" spans="1:27" x14ac:dyDescent="0.2">
      <c r="A215" s="18" t="s">
        <v>433</v>
      </c>
      <c r="B215" s="18" t="s">
        <v>434</v>
      </c>
      <c r="D215" s="19">
        <v>617635</v>
      </c>
      <c r="E215" s="20">
        <v>395.34065225650556</v>
      </c>
      <c r="F215" s="20">
        <v>618030.34065225651</v>
      </c>
      <c r="G215" s="21">
        <v>1.7068258315440898E-2</v>
      </c>
      <c r="I215" s="21">
        <v>2.5826112249451194E-2</v>
      </c>
      <c r="M215" s="19">
        <v>645286.04632932902</v>
      </c>
      <c r="N215" s="21">
        <v>4.410091848938591E-2</v>
      </c>
      <c r="O215" s="21">
        <v>3.8864840000000012E-2</v>
      </c>
      <c r="P215" s="21">
        <v>1.8402178111132983E-2</v>
      </c>
      <c r="R215" s="20">
        <v>-1447</v>
      </c>
      <c r="S215" s="42">
        <v>643839.04632932902</v>
      </c>
      <c r="U215" s="19">
        <v>374092.875</v>
      </c>
      <c r="V215" s="19">
        <v>375978.375</v>
      </c>
      <c r="X215" s="19">
        <v>607658.66558051226</v>
      </c>
      <c r="Y215" s="19">
        <v>605507.42952717585</v>
      </c>
      <c r="Z215" s="19">
        <v>633625.9487643321</v>
      </c>
      <c r="AA215" s="181">
        <v>347542.50459038425</v>
      </c>
    </row>
    <row r="216" spans="1:27" x14ac:dyDescent="0.2">
      <c r="A216" s="18" t="s">
        <v>435</v>
      </c>
      <c r="B216" s="18" t="s">
        <v>436</v>
      </c>
      <c r="D216" s="19">
        <v>510949</v>
      </c>
      <c r="E216" s="20">
        <v>299.6531058504479</v>
      </c>
      <c r="F216" s="20">
        <v>511248.65310585045</v>
      </c>
      <c r="G216" s="21">
        <v>1.6579463501986691E-3</v>
      </c>
      <c r="I216" s="21">
        <v>1.124550787025469E-2</v>
      </c>
      <c r="M216" s="19">
        <v>534411.90677744709</v>
      </c>
      <c r="N216" s="21">
        <v>4.5307217008552003E-2</v>
      </c>
      <c r="O216" s="21">
        <v>3.8864840000000012E-2</v>
      </c>
      <c r="P216" s="21">
        <v>3.7263259088449185E-3</v>
      </c>
      <c r="R216" s="20">
        <v>-35</v>
      </c>
      <c r="S216" s="42">
        <v>534376.90677744709</v>
      </c>
      <c r="U216" s="19">
        <v>309493.5</v>
      </c>
      <c r="V216" s="19">
        <v>311412.78125</v>
      </c>
      <c r="X216" s="19">
        <v>510402.43325450359</v>
      </c>
      <c r="Y216" s="19">
        <v>508698.51792169199</v>
      </c>
      <c r="Z216" s="19">
        <v>532427.90687347238</v>
      </c>
      <c r="AA216" s="181">
        <v>292035.59076057642</v>
      </c>
    </row>
    <row r="217" spans="1:27" ht="25.5" customHeight="1" x14ac:dyDescent="0.2">
      <c r="A217" s="22" t="s">
        <v>437</v>
      </c>
      <c r="B217" s="22" t="s">
        <v>438</v>
      </c>
      <c r="C217" s="54"/>
      <c r="D217" s="24">
        <v>1481369</v>
      </c>
      <c r="E217" s="25">
        <v>903.99550420418382</v>
      </c>
      <c r="F217" s="25">
        <v>1482272.9955042042</v>
      </c>
      <c r="G217" s="26">
        <v>1.2862110289540762E-2</v>
      </c>
      <c r="H217" s="23"/>
      <c r="I217" s="26">
        <v>2.2194960587819557E-2</v>
      </c>
      <c r="M217" s="24">
        <v>1548211.9167718734</v>
      </c>
      <c r="N217" s="26">
        <v>4.4485004764752922E-2</v>
      </c>
      <c r="O217" s="26">
        <v>3.8872264850692728E-2</v>
      </c>
      <c r="P217" s="26">
        <v>1.4791495224163898E-2</v>
      </c>
      <c r="Q217" s="23"/>
      <c r="R217" s="25">
        <v>-2351</v>
      </c>
      <c r="S217" s="41">
        <v>1545860.9167718734</v>
      </c>
      <c r="T217" s="23"/>
      <c r="U217" s="24">
        <v>910420.40625</v>
      </c>
      <c r="V217" s="24">
        <v>915339.15625</v>
      </c>
      <c r="W217" s="23"/>
      <c r="X217" s="24">
        <v>1463449.9409603502</v>
      </c>
      <c r="Y217" s="24">
        <v>1457922.7687086631</v>
      </c>
      <c r="Z217" s="24">
        <v>1525645.340996752</v>
      </c>
      <c r="AA217" s="182">
        <f>SUM(AA214:AA216)</f>
        <v>836813.27123784192</v>
      </c>
    </row>
    <row r="218" spans="1:27" x14ac:dyDescent="0.2">
      <c r="A218" s="18" t="s">
        <v>439</v>
      </c>
      <c r="B218" s="18" t="s">
        <v>440</v>
      </c>
      <c r="D218" s="19">
        <v>344931</v>
      </c>
      <c r="E218" s="20">
        <v>193.13547137309797</v>
      </c>
      <c r="F218" s="20">
        <v>345124.1354713731</v>
      </c>
      <c r="G218" s="21">
        <v>-1.5732485493413995E-2</v>
      </c>
      <c r="I218" s="21">
        <v>-9.8763059808384401E-3</v>
      </c>
      <c r="M218" s="19">
        <v>361713</v>
      </c>
      <c r="N218" s="21">
        <v>4.8066370397334524E-2</v>
      </c>
      <c r="O218" s="21">
        <v>4.2754401113274554E-2</v>
      </c>
      <c r="P218" s="21">
        <v>-1.3195736628966004E-2</v>
      </c>
      <c r="R218" s="20">
        <v>366</v>
      </c>
      <c r="S218" s="42">
        <v>362079</v>
      </c>
      <c r="U218" s="19">
        <v>205878.6875</v>
      </c>
      <c r="V218" s="19">
        <v>206927.46875</v>
      </c>
      <c r="X218" s="19">
        <v>350640.58336252626</v>
      </c>
      <c r="Y218" s="19">
        <v>350342.34504924412</v>
      </c>
      <c r="Z218" s="19">
        <v>366549.89588750643</v>
      </c>
      <c r="AA218" s="181">
        <v>201051.84947447607</v>
      </c>
    </row>
    <row r="219" spans="1:27" x14ac:dyDescent="0.2">
      <c r="A219" s="18" t="s">
        <v>441</v>
      </c>
      <c r="B219" s="18" t="s">
        <v>442</v>
      </c>
      <c r="D219" s="19">
        <v>279921</v>
      </c>
      <c r="E219" s="20">
        <v>215.26697049447102</v>
      </c>
      <c r="F219" s="20">
        <v>280136.26697049447</v>
      </c>
      <c r="G219" s="21">
        <v>1.9429368558452564E-2</v>
      </c>
      <c r="I219" s="21">
        <v>2.3711594443392991E-2</v>
      </c>
      <c r="M219" s="19">
        <v>292134.85804541345</v>
      </c>
      <c r="N219" s="21">
        <v>4.28312663857362E-2</v>
      </c>
      <c r="O219" s="21">
        <v>3.8864840000000012E-2</v>
      </c>
      <c r="P219" s="21">
        <v>1.6849175180619236E-2</v>
      </c>
      <c r="R219" s="20">
        <v>254</v>
      </c>
      <c r="S219" s="42">
        <v>292388.85804541345</v>
      </c>
      <c r="U219" s="19">
        <v>145043.375</v>
      </c>
      <c r="V219" s="19">
        <v>145597.15625</v>
      </c>
      <c r="X219" s="19">
        <v>274797.13220998092</v>
      </c>
      <c r="Y219" s="19">
        <v>274692.44234941801</v>
      </c>
      <c r="Z219" s="19">
        <v>287294.18794436508</v>
      </c>
      <c r="AA219" s="181">
        <v>157580.25981600356</v>
      </c>
    </row>
    <row r="220" spans="1:27" x14ac:dyDescent="0.2">
      <c r="A220" s="18" t="s">
        <v>443</v>
      </c>
      <c r="B220" s="18" t="s">
        <v>444</v>
      </c>
      <c r="D220" s="19">
        <v>362598</v>
      </c>
      <c r="E220" s="20">
        <v>171.3298536373768</v>
      </c>
      <c r="F220" s="20">
        <v>362769.32985363738</v>
      </c>
      <c r="G220" s="21">
        <v>-1.7172923088092373E-3</v>
      </c>
      <c r="I220" s="21">
        <v>1.7601992060070071E-3</v>
      </c>
      <c r="M220" s="19">
        <v>378771.04429675033</v>
      </c>
      <c r="N220" s="21">
        <v>4.4109887816505822E-2</v>
      </c>
      <c r="O220" s="21">
        <v>3.8864840000000012E-2</v>
      </c>
      <c r="P220" s="21">
        <v>-5.4295007876233869E-3</v>
      </c>
      <c r="R220" s="20">
        <v>-899</v>
      </c>
      <c r="S220" s="42">
        <v>377872.04429675033</v>
      </c>
      <c r="U220" s="19">
        <v>227382.6875</v>
      </c>
      <c r="V220" s="19">
        <v>228530.703125</v>
      </c>
      <c r="X220" s="19">
        <v>363393.38251450169</v>
      </c>
      <c r="Y220" s="19">
        <v>363960.24654186226</v>
      </c>
      <c r="Z220" s="19">
        <v>380838.80890968302</v>
      </c>
      <c r="AA220" s="181">
        <v>208889.28831246225</v>
      </c>
    </row>
    <row r="221" spans="1:27" x14ac:dyDescent="0.2">
      <c r="A221" s="18" t="s">
        <v>445</v>
      </c>
      <c r="B221" s="18" t="s">
        <v>446</v>
      </c>
      <c r="D221" s="19">
        <v>391285</v>
      </c>
      <c r="E221" s="20">
        <v>208.71091261279071</v>
      </c>
      <c r="F221" s="20">
        <v>391493.71091261279</v>
      </c>
      <c r="G221" s="21">
        <v>3.591863331141143E-3</v>
      </c>
      <c r="I221" s="21">
        <v>1.2218257449374548E-2</v>
      </c>
      <c r="M221" s="19">
        <v>408491.06421419844</v>
      </c>
      <c r="N221" s="21">
        <v>4.3416670122140788E-2</v>
      </c>
      <c r="O221" s="21">
        <v>3.8864840000000012E-2</v>
      </c>
      <c r="P221" s="21">
        <v>4.8038557496132839E-3</v>
      </c>
      <c r="R221" s="20">
        <v>-956</v>
      </c>
      <c r="S221" s="42">
        <v>407535.06421419844</v>
      </c>
      <c r="U221" s="19">
        <v>231311.25</v>
      </c>
      <c r="V221" s="19">
        <v>232324.75</v>
      </c>
      <c r="X221" s="19">
        <v>390092.55178012245</v>
      </c>
      <c r="Y221" s="19">
        <v>388462.71960496088</v>
      </c>
      <c r="Z221" s="19">
        <v>406538.11375898041</v>
      </c>
      <c r="AA221" s="181">
        <v>222985.30314735751</v>
      </c>
    </row>
    <row r="222" spans="1:27" x14ac:dyDescent="0.2">
      <c r="A222" s="18" t="s">
        <v>447</v>
      </c>
      <c r="B222" s="18" t="s">
        <v>448</v>
      </c>
      <c r="D222" s="19">
        <v>374047</v>
      </c>
      <c r="E222" s="20">
        <v>199.36564786895178</v>
      </c>
      <c r="F222" s="20">
        <v>374246.36564786895</v>
      </c>
      <c r="G222" s="21">
        <v>-9.1352350865738785E-3</v>
      </c>
      <c r="I222" s="21">
        <v>-2.803397044920386E-3</v>
      </c>
      <c r="M222" s="19">
        <v>391504</v>
      </c>
      <c r="N222" s="21">
        <v>4.6113031244153335E-2</v>
      </c>
      <c r="O222" s="21">
        <v>4.0905262993291114E-2</v>
      </c>
      <c r="P222" s="21">
        <v>-7.912146039068424E-3</v>
      </c>
      <c r="R222" s="20">
        <v>420</v>
      </c>
      <c r="S222" s="42">
        <v>391924</v>
      </c>
      <c r="U222" s="19">
        <v>216374.59375</v>
      </c>
      <c r="V222" s="19">
        <v>217457.140625</v>
      </c>
      <c r="X222" s="19">
        <v>377696.7139209634</v>
      </c>
      <c r="Y222" s="19">
        <v>377176.13754893997</v>
      </c>
      <c r="Z222" s="19">
        <v>394626.34124277608</v>
      </c>
      <c r="AA222" s="181">
        <v>216451.72089355951</v>
      </c>
    </row>
    <row r="223" spans="1:27" x14ac:dyDescent="0.2">
      <c r="A223" s="18" t="s">
        <v>449</v>
      </c>
      <c r="B223" s="18" t="s">
        <v>450</v>
      </c>
      <c r="D223" s="19">
        <v>486451</v>
      </c>
      <c r="E223" s="20">
        <v>242.97688334027771</v>
      </c>
      <c r="F223" s="20">
        <v>486693.97688334028</v>
      </c>
      <c r="G223" s="21">
        <v>-7.5592817312012395E-3</v>
      </c>
      <c r="I223" s="21">
        <v>-1.4878814661358764E-3</v>
      </c>
      <c r="M223" s="19">
        <v>509958</v>
      </c>
      <c r="N223" s="21">
        <v>4.780010483309538E-2</v>
      </c>
      <c r="O223" s="21">
        <v>4.2481353544806755E-2</v>
      </c>
      <c r="P223" s="21">
        <v>-5.5477198733338007E-3</v>
      </c>
      <c r="R223" s="20">
        <v>533</v>
      </c>
      <c r="S223" s="42">
        <v>510491</v>
      </c>
      <c r="U223" s="19">
        <v>288342.1875</v>
      </c>
      <c r="V223" s="19">
        <v>289813.3125</v>
      </c>
      <c r="X223" s="19">
        <v>490401.05663169804</v>
      </c>
      <c r="Y223" s="19">
        <v>489906.0169689178</v>
      </c>
      <c r="Z223" s="19">
        <v>512802.88676601474</v>
      </c>
      <c r="AA223" s="181">
        <v>281271.3083727046</v>
      </c>
    </row>
    <row r="224" spans="1:27" x14ac:dyDescent="0.2">
      <c r="A224" s="18" t="s">
        <v>451</v>
      </c>
      <c r="B224" s="18" t="s">
        <v>452</v>
      </c>
      <c r="D224" s="19">
        <v>965882</v>
      </c>
      <c r="E224" s="20">
        <v>510.87447266420349</v>
      </c>
      <c r="F224" s="20">
        <v>966392.8744726642</v>
      </c>
      <c r="G224" s="21">
        <v>-8.6662679266371612E-3</v>
      </c>
      <c r="I224" s="21">
        <v>-5.1549573167257723E-3</v>
      </c>
      <c r="M224" s="19">
        <v>1012356</v>
      </c>
      <c r="N224" s="21">
        <v>4.7561531900177423E-2</v>
      </c>
      <c r="O224" s="21">
        <v>4.1709430622465238E-2</v>
      </c>
      <c r="P224" s="21">
        <v>-9.7853835017209789E-3</v>
      </c>
      <c r="R224" s="20">
        <v>903</v>
      </c>
      <c r="S224" s="42">
        <v>1013259</v>
      </c>
      <c r="U224" s="19">
        <v>566415.25</v>
      </c>
      <c r="V224" s="19">
        <v>569597.25</v>
      </c>
      <c r="X224" s="19">
        <v>974841.10870661575</v>
      </c>
      <c r="Y224" s="19">
        <v>976857.52224235923</v>
      </c>
      <c r="Z224" s="19">
        <v>1022360.1865018113</v>
      </c>
      <c r="AA224" s="181">
        <v>560762.41906324693</v>
      </c>
    </row>
    <row r="225" spans="1:27" ht="25.5" customHeight="1" x14ac:dyDescent="0.2">
      <c r="A225" s="22" t="s">
        <v>453</v>
      </c>
      <c r="B225" s="22" t="s">
        <v>454</v>
      </c>
      <c r="C225" s="54"/>
      <c r="D225" s="24">
        <v>3205115</v>
      </c>
      <c r="E225" s="25">
        <v>1741.6602119910531</v>
      </c>
      <c r="F225" s="25">
        <v>3206856.6602119911</v>
      </c>
      <c r="G225" s="26">
        <v>-4.657513714120598E-3</v>
      </c>
      <c r="H225" s="23"/>
      <c r="I225" s="26">
        <v>5.1444110211384952E-4</v>
      </c>
      <c r="M225" s="24">
        <v>3354927.9665563619</v>
      </c>
      <c r="N225" s="26">
        <v>4.6173347309693025E-2</v>
      </c>
      <c r="O225" s="26">
        <v>4.0915631705057853E-2</v>
      </c>
      <c r="P225" s="26">
        <v>-4.7708112542562686E-3</v>
      </c>
      <c r="Q225" s="23"/>
      <c r="R225" s="25">
        <v>621</v>
      </c>
      <c r="S225" s="41">
        <v>3355548.9665563619</v>
      </c>
      <c r="T225" s="23"/>
      <c r="U225" s="24">
        <v>1880748.03125</v>
      </c>
      <c r="V225" s="24">
        <v>1890247.78125</v>
      </c>
      <c r="W225" s="23"/>
      <c r="X225" s="24">
        <v>3221862.5291264085</v>
      </c>
      <c r="Y225" s="24">
        <v>3221397.4303057026</v>
      </c>
      <c r="Z225" s="24">
        <v>3371010.4210111368</v>
      </c>
      <c r="AA225" s="182">
        <f>SUM(AA218:AA224)</f>
        <v>1848992.1490798104</v>
      </c>
    </row>
    <row r="226" spans="1:27" x14ac:dyDescent="0.2">
      <c r="A226" s="18" t="s">
        <v>455</v>
      </c>
      <c r="B226" s="18" t="s">
        <v>456</v>
      </c>
      <c r="D226" s="19">
        <v>807618</v>
      </c>
      <c r="E226" s="20">
        <v>426.76708996947855</v>
      </c>
      <c r="F226" s="20">
        <v>808044.76708996948</v>
      </c>
      <c r="G226" s="21">
        <v>4.2440284136044948E-3</v>
      </c>
      <c r="I226" s="21">
        <v>8.9337264542850292E-3</v>
      </c>
      <c r="M226" s="19">
        <v>843972.5431376521</v>
      </c>
      <c r="N226" s="21">
        <v>4.4462605923518472E-2</v>
      </c>
      <c r="O226" s="21">
        <v>3.8864840000000012E-2</v>
      </c>
      <c r="P226" s="21">
        <v>1.5960739941183189E-3</v>
      </c>
      <c r="R226" s="20">
        <v>-2168</v>
      </c>
      <c r="S226" s="42">
        <v>841804.5431376521</v>
      </c>
      <c r="U226" s="19">
        <v>547396.375</v>
      </c>
      <c r="V226" s="19">
        <v>550345.9375</v>
      </c>
      <c r="X226" s="19">
        <v>804629.89495335182</v>
      </c>
      <c r="Y226" s="19">
        <v>805205.31001372368</v>
      </c>
      <c r="Z226" s="19">
        <v>842627.64706344903</v>
      </c>
      <c r="AA226" s="181">
        <v>462179.4979650593</v>
      </c>
    </row>
    <row r="227" spans="1:27" x14ac:dyDescent="0.2">
      <c r="A227" s="18" t="s">
        <v>457</v>
      </c>
      <c r="B227" s="18" t="s">
        <v>458</v>
      </c>
      <c r="D227" s="19">
        <v>879938</v>
      </c>
      <c r="E227" s="20">
        <v>482.83867843262851</v>
      </c>
      <c r="F227" s="20">
        <v>880420.83867843263</v>
      </c>
      <c r="G227" s="21">
        <v>-6.1035598573641048E-3</v>
      </c>
      <c r="I227" s="21">
        <v>1.6046850241291377E-3</v>
      </c>
      <c r="M227" s="19">
        <v>923612</v>
      </c>
      <c r="N227" s="21">
        <v>4.9057404622998346E-2</v>
      </c>
      <c r="O227" s="21">
        <v>4.0985644429559542E-2</v>
      </c>
      <c r="P227" s="21">
        <v>-3.8260540641479324E-3</v>
      </c>
      <c r="R227" s="20">
        <v>-2185</v>
      </c>
      <c r="S227" s="42">
        <v>921427</v>
      </c>
      <c r="U227" s="19">
        <v>563792.625</v>
      </c>
      <c r="V227" s="19">
        <v>568164.25</v>
      </c>
      <c r="X227" s="19">
        <v>885827.54009268992</v>
      </c>
      <c r="Y227" s="19">
        <v>885826.11402324389</v>
      </c>
      <c r="Z227" s="19">
        <v>927159.36184449797</v>
      </c>
      <c r="AA227" s="181">
        <v>508544.96631372481</v>
      </c>
    </row>
    <row r="228" spans="1:27" x14ac:dyDescent="0.2">
      <c r="A228" s="18" t="s">
        <v>459</v>
      </c>
      <c r="B228" s="18" t="s">
        <v>460</v>
      </c>
      <c r="D228" s="19">
        <v>1148069</v>
      </c>
      <c r="E228" s="20">
        <v>601.21203185478225</v>
      </c>
      <c r="F228" s="20">
        <v>1148670.2120318548</v>
      </c>
      <c r="G228" s="21">
        <v>-1.1919086509665111E-2</v>
      </c>
      <c r="I228" s="21">
        <v>-9.5872706810187225E-3</v>
      </c>
      <c r="M228" s="19">
        <v>1203330</v>
      </c>
      <c r="N228" s="21">
        <v>4.7585275038567243E-2</v>
      </c>
      <c r="O228" s="21">
        <v>4.4198707654960367E-2</v>
      </c>
      <c r="P228" s="21">
        <v>-1.2365646051267776E-2</v>
      </c>
      <c r="R228" s="20">
        <v>1015</v>
      </c>
      <c r="S228" s="42">
        <v>1204345</v>
      </c>
      <c r="U228" s="19">
        <v>747848.3125</v>
      </c>
      <c r="V228" s="19">
        <v>750273.75</v>
      </c>
      <c r="X228" s="19">
        <v>1162526.4655444543</v>
      </c>
      <c r="Y228" s="19">
        <v>1163550.880858978</v>
      </c>
      <c r="Z228" s="19">
        <v>1218396.2568625519</v>
      </c>
      <c r="AA228" s="181">
        <v>668287.79269432102</v>
      </c>
    </row>
    <row r="229" spans="1:27" ht="25.5" customHeight="1" x14ac:dyDescent="0.2">
      <c r="A229" s="22" t="s">
        <v>461</v>
      </c>
      <c r="B229" s="22" t="s">
        <v>462</v>
      </c>
      <c r="C229" s="54"/>
      <c r="D229" s="24">
        <v>2835625</v>
      </c>
      <c r="E229" s="25">
        <v>1510.8178002568893</v>
      </c>
      <c r="F229" s="25">
        <v>2837135.8178002569</v>
      </c>
      <c r="G229" s="26">
        <v>-5.5549149039919588E-3</v>
      </c>
      <c r="H229" s="23"/>
      <c r="I229" s="26">
        <v>-9.0095615095586723E-4</v>
      </c>
      <c r="M229" s="24">
        <v>2970914.5431376519</v>
      </c>
      <c r="N229" s="26">
        <v>4.7152739216101081E-2</v>
      </c>
      <c r="O229" s="26">
        <v>4.1691323981274397E-2</v>
      </c>
      <c r="P229" s="26">
        <v>-5.7790038618645845E-3</v>
      </c>
      <c r="Q229" s="23"/>
      <c r="R229" s="25">
        <v>-3338</v>
      </c>
      <c r="S229" s="41">
        <v>2967576.5431376519</v>
      </c>
      <c r="T229" s="23"/>
      <c r="U229" s="24">
        <v>1859037.3125</v>
      </c>
      <c r="V229" s="24">
        <v>1868783.9375</v>
      </c>
      <c r="W229" s="23"/>
      <c r="X229" s="24">
        <v>2852983.9005904961</v>
      </c>
      <c r="Y229" s="24">
        <v>2854582.3048959458</v>
      </c>
      <c r="Z229" s="24">
        <v>2988183.2657704987</v>
      </c>
      <c r="AA229" s="182">
        <f>SUM(AA226:AA228)</f>
        <v>1639012.256973105</v>
      </c>
    </row>
    <row r="230" spans="1:27" ht="25.5" customHeight="1" x14ac:dyDescent="0.2">
      <c r="A230" s="22" t="s">
        <v>463</v>
      </c>
      <c r="B230" s="22" t="s">
        <v>464</v>
      </c>
      <c r="C230" s="54"/>
      <c r="D230" s="24">
        <v>15591877</v>
      </c>
      <c r="E230" s="25">
        <v>9475.2224006205797</v>
      </c>
      <c r="F230" s="25">
        <v>15601352.222400621</v>
      </c>
      <c r="G230" s="26">
        <v>1.233107191743521E-3</v>
      </c>
      <c r="H230" s="23"/>
      <c r="I230" s="26">
        <v>7.8450691415139495E-3</v>
      </c>
      <c r="M230" s="24">
        <v>16325123.247333806</v>
      </c>
      <c r="N230" s="26">
        <v>4.639155725834998E-2</v>
      </c>
      <c r="O230" s="26">
        <v>3.9955484437115274E-2</v>
      </c>
      <c r="P230" s="26">
        <v>1.3850075121990546E-3</v>
      </c>
      <c r="Q230" s="23"/>
      <c r="R230" s="25">
        <v>-16218</v>
      </c>
      <c r="S230" s="41">
        <v>16308905.247333806</v>
      </c>
      <c r="T230" s="23"/>
      <c r="U230" s="24">
        <v>9299731.9921875</v>
      </c>
      <c r="V230" s="24">
        <v>9357286.140625</v>
      </c>
      <c r="W230" s="23"/>
      <c r="X230" s="24">
        <v>15582137.776245994</v>
      </c>
      <c r="Y230" s="24">
        <v>15575713.268296536</v>
      </c>
      <c r="Z230" s="24">
        <v>16302544.101285569</v>
      </c>
      <c r="AA230" s="182">
        <f>AA229+AA225+AA217+AA213+AA209+AA200</f>
        <v>8941911.2635857407</v>
      </c>
    </row>
    <row r="231" spans="1:27" x14ac:dyDescent="0.2">
      <c r="A231" s="18" t="s">
        <v>465</v>
      </c>
      <c r="B231" s="18" t="s">
        <v>466</v>
      </c>
      <c r="D231" s="19">
        <v>1059532</v>
      </c>
      <c r="E231" s="20">
        <v>1010.2754770640749</v>
      </c>
      <c r="F231" s="20">
        <v>1060542.2754770641</v>
      </c>
      <c r="G231" s="21">
        <v>-1.1827166422445079E-2</v>
      </c>
      <c r="I231" s="21">
        <v>-1.0691857906774072E-2</v>
      </c>
      <c r="M231" s="19">
        <v>1110870</v>
      </c>
      <c r="N231" s="21">
        <v>4.7454708488916086E-2</v>
      </c>
      <c r="O231" s="21">
        <v>4.0579480960085679E-2</v>
      </c>
      <c r="P231" s="21">
        <v>-1.5963370722995807E-2</v>
      </c>
      <c r="R231" s="20">
        <v>-1958</v>
      </c>
      <c r="S231" s="42">
        <v>1108912</v>
      </c>
      <c r="U231" s="19">
        <v>579195.75</v>
      </c>
      <c r="V231" s="19">
        <v>583022.5625</v>
      </c>
      <c r="X231" s="19">
        <v>1073235.6116667413</v>
      </c>
      <c r="Y231" s="19">
        <v>1079086.8426610476</v>
      </c>
      <c r="Z231" s="19">
        <v>1128890.9040064733</v>
      </c>
      <c r="AA231" s="181">
        <v>619194.29428802792</v>
      </c>
    </row>
    <row r="232" spans="1:27" ht="25.5" customHeight="1" x14ac:dyDescent="0.2">
      <c r="A232" s="22" t="s">
        <v>467</v>
      </c>
      <c r="B232" s="22" t="s">
        <v>468</v>
      </c>
      <c r="C232" s="54"/>
      <c r="D232" s="24">
        <v>1059532</v>
      </c>
      <c r="E232" s="25">
        <v>1010.2754770640749</v>
      </c>
      <c r="F232" s="25">
        <v>1060542.2754770641</v>
      </c>
      <c r="G232" s="26">
        <v>-1.1827166422445079E-2</v>
      </c>
      <c r="H232" s="23"/>
      <c r="I232" s="26">
        <v>-1.0691857906774072E-2</v>
      </c>
      <c r="M232" s="24">
        <v>1110870</v>
      </c>
      <c r="N232" s="26">
        <v>4.7454708488916086E-2</v>
      </c>
      <c r="O232" s="26">
        <v>4.0579480960085679E-2</v>
      </c>
      <c r="P232" s="26">
        <v>-1.5963370722995807E-2</v>
      </c>
      <c r="Q232" s="23"/>
      <c r="R232" s="25">
        <v>-1958</v>
      </c>
      <c r="S232" s="41">
        <v>1108912</v>
      </c>
      <c r="T232" s="23"/>
      <c r="U232" s="24">
        <v>579195.75</v>
      </c>
      <c r="V232" s="24">
        <v>583022.5625</v>
      </c>
      <c r="W232" s="23"/>
      <c r="X232" s="24">
        <v>1073235.6116667413</v>
      </c>
      <c r="Y232" s="24">
        <v>1079086.8426610476</v>
      </c>
      <c r="Z232" s="24">
        <v>1128890.9040064733</v>
      </c>
      <c r="AA232" s="182">
        <f>AA231</f>
        <v>619194.29428802792</v>
      </c>
    </row>
    <row r="233" spans="1:27" x14ac:dyDescent="0.2">
      <c r="A233" s="18" t="s">
        <v>469</v>
      </c>
      <c r="B233" s="18" t="s">
        <v>470</v>
      </c>
      <c r="D233" s="19">
        <v>1655849</v>
      </c>
      <c r="E233" s="20">
        <v>1361.1022093081847</v>
      </c>
      <c r="F233" s="20">
        <v>1657210.1022093082</v>
      </c>
      <c r="G233" s="21">
        <v>-6.8708160717793065E-3</v>
      </c>
      <c r="I233" s="21">
        <v>-3.5812229904702564E-3</v>
      </c>
      <c r="M233" s="19">
        <v>1731148.8852312581</v>
      </c>
      <c r="N233" s="21">
        <v>4.4616420647797472E-2</v>
      </c>
      <c r="O233" s="21">
        <v>3.9362122156452628E-2</v>
      </c>
      <c r="P233" s="21">
        <v>-1.0464534532523828E-2</v>
      </c>
      <c r="R233" s="20">
        <v>-2962</v>
      </c>
      <c r="S233" s="42">
        <v>1728186.8852312581</v>
      </c>
      <c r="U233" s="19">
        <v>936391.5</v>
      </c>
      <c r="V233" s="19">
        <v>941125.25</v>
      </c>
      <c r="X233" s="19">
        <v>1668675.2630250815</v>
      </c>
      <c r="Y233" s="19">
        <v>1671574.0938004111</v>
      </c>
      <c r="Z233" s="19">
        <v>1749456.1293095534</v>
      </c>
      <c r="AA233" s="181">
        <v>959573.01943986805</v>
      </c>
    </row>
    <row r="234" spans="1:27" x14ac:dyDescent="0.2">
      <c r="A234" s="18" t="s">
        <v>471</v>
      </c>
      <c r="B234" s="18" t="s">
        <v>472</v>
      </c>
      <c r="D234" s="19">
        <v>562528</v>
      </c>
      <c r="E234" s="20">
        <v>474.8030962703051</v>
      </c>
      <c r="F234" s="20">
        <v>563002.80309627031</v>
      </c>
      <c r="G234" s="21">
        <v>1.4488406317194835E-2</v>
      </c>
      <c r="I234" s="21">
        <v>1.9190036253990961E-2</v>
      </c>
      <c r="M234" s="19">
        <v>588623.73143018328</v>
      </c>
      <c r="N234" s="21">
        <v>4.5507639025967661E-2</v>
      </c>
      <c r="O234" s="21">
        <v>3.8864840000000012E-2</v>
      </c>
      <c r="P234" s="21">
        <v>1.1793689957036335E-2</v>
      </c>
      <c r="R234" s="20">
        <v>-1204</v>
      </c>
      <c r="S234" s="42">
        <v>587419.73143018328</v>
      </c>
      <c r="U234" s="19">
        <v>295595.9375</v>
      </c>
      <c r="V234" s="19">
        <v>297486.0625</v>
      </c>
      <c r="X234" s="19">
        <v>554962.28403446055</v>
      </c>
      <c r="Y234" s="19">
        <v>555934.40276125842</v>
      </c>
      <c r="Z234" s="19">
        <v>581762.6036540888</v>
      </c>
      <c r="AA234" s="181">
        <v>319095.56852155633</v>
      </c>
    </row>
    <row r="235" spans="1:27" ht="25.5" customHeight="1" x14ac:dyDescent="0.2">
      <c r="A235" s="22" t="s">
        <v>473</v>
      </c>
      <c r="B235" s="22" t="s">
        <v>474</v>
      </c>
      <c r="C235" s="54"/>
      <c r="D235" s="24">
        <v>2218377</v>
      </c>
      <c r="E235" s="25">
        <v>1835.9053055783734</v>
      </c>
      <c r="F235" s="25">
        <v>2220212.9053055784</v>
      </c>
      <c r="G235" s="26">
        <v>-1.5401079004500051E-3</v>
      </c>
      <c r="H235" s="23"/>
      <c r="I235" s="26">
        <v>2.0837423582462655E-3</v>
      </c>
      <c r="M235" s="24">
        <v>2319772.6166614415</v>
      </c>
      <c r="N235" s="26">
        <v>4.4842416291675624E-2</v>
      </c>
      <c r="O235" s="26">
        <v>3.9254783197767429E-2</v>
      </c>
      <c r="P235" s="26">
        <v>-4.9099280733941875E-3</v>
      </c>
      <c r="Q235" s="23"/>
      <c r="R235" s="25">
        <v>-4166</v>
      </c>
      <c r="S235" s="41">
        <v>2315606.6166614415</v>
      </c>
      <c r="T235" s="23"/>
      <c r="U235" s="24">
        <v>1231987.4375</v>
      </c>
      <c r="V235" s="24">
        <v>1238611.3125</v>
      </c>
      <c r="W235" s="23"/>
      <c r="X235" s="24">
        <v>2223637.547059542</v>
      </c>
      <c r="Y235" s="24">
        <v>2227508.4965616697</v>
      </c>
      <c r="Z235" s="24">
        <v>2331218.7329636421</v>
      </c>
      <c r="AA235" s="182">
        <f>SUM(AA233:AA234)</f>
        <v>1278668.5879614244</v>
      </c>
    </row>
    <row r="236" spans="1:27" x14ac:dyDescent="0.2">
      <c r="A236" s="18" t="s">
        <v>475</v>
      </c>
      <c r="B236" s="18" t="s">
        <v>476</v>
      </c>
      <c r="D236" s="19">
        <v>997998</v>
      </c>
      <c r="E236" s="20">
        <v>865.19675320363604</v>
      </c>
      <c r="F236" s="20">
        <v>998863.19675320364</v>
      </c>
      <c r="G236" s="21">
        <v>-3.5450278104049882E-2</v>
      </c>
      <c r="I236" s="21">
        <v>-3.4533250926587322E-2</v>
      </c>
      <c r="M236" s="19">
        <v>1049147.2029523321</v>
      </c>
      <c r="N236" s="21">
        <v>5.0341234277702984E-2</v>
      </c>
      <c r="O236" s="21">
        <v>4.3660064853574321E-2</v>
      </c>
      <c r="P236" s="21">
        <v>-3.6962064442933151E-2</v>
      </c>
      <c r="R236" s="20">
        <v>953</v>
      </c>
      <c r="S236" s="42">
        <v>1050100.2029523321</v>
      </c>
      <c r="U236" s="19">
        <v>578764.8125</v>
      </c>
      <c r="V236" s="19">
        <v>582469.875</v>
      </c>
      <c r="X236" s="19">
        <v>1035574.6044794931</v>
      </c>
      <c r="Y236" s="19">
        <v>1041214.0990722852</v>
      </c>
      <c r="Z236" s="19">
        <v>1089414.2008491654</v>
      </c>
      <c r="AA236" s="181">
        <v>597541.40536354866</v>
      </c>
    </row>
    <row r="237" spans="1:27" ht="25.5" customHeight="1" x14ac:dyDescent="0.2">
      <c r="A237" s="22" t="s">
        <v>477</v>
      </c>
      <c r="B237" s="22" t="s">
        <v>478</v>
      </c>
      <c r="C237" s="54"/>
      <c r="D237" s="24">
        <v>997998</v>
      </c>
      <c r="E237" s="25">
        <v>865.19675320363604</v>
      </c>
      <c r="F237" s="25">
        <v>998863.19675320364</v>
      </c>
      <c r="G237" s="26">
        <v>-3.5450278104049882E-2</v>
      </c>
      <c r="H237" s="23"/>
      <c r="I237" s="26">
        <v>-3.4533250926587322E-2</v>
      </c>
      <c r="M237" s="24">
        <v>1049147.2029523321</v>
      </c>
      <c r="N237" s="26">
        <v>5.0341234277702984E-2</v>
      </c>
      <c r="O237" s="26">
        <v>4.3660064853574321E-2</v>
      </c>
      <c r="P237" s="26">
        <v>-3.6962064442933151E-2</v>
      </c>
      <c r="Q237" s="23"/>
      <c r="R237" s="25">
        <v>953</v>
      </c>
      <c r="S237" s="41">
        <v>1050100.2029523321</v>
      </c>
      <c r="T237" s="23"/>
      <c r="U237" s="24">
        <v>578764.8125</v>
      </c>
      <c r="V237" s="24">
        <v>582469.875</v>
      </c>
      <c r="W237" s="23"/>
      <c r="X237" s="24">
        <v>1035574.6044794931</v>
      </c>
      <c r="Y237" s="24">
        <v>1041214.0990722852</v>
      </c>
      <c r="Z237" s="24">
        <v>1089414.2008491654</v>
      </c>
      <c r="AA237" s="182">
        <f>AA236</f>
        <v>597541.40536354866</v>
      </c>
    </row>
    <row r="238" spans="1:27" x14ac:dyDescent="0.2">
      <c r="A238" s="18" t="s">
        <v>479</v>
      </c>
      <c r="B238" s="18" t="s">
        <v>480</v>
      </c>
      <c r="D238" s="19">
        <v>1701335</v>
      </c>
      <c r="E238" s="20">
        <v>1276.6927699712105</v>
      </c>
      <c r="F238" s="20">
        <v>1702611.6927699712</v>
      </c>
      <c r="G238" s="21">
        <v>-7.9562889119152436E-3</v>
      </c>
      <c r="I238" s="21">
        <v>-3.8852818549395263E-4</v>
      </c>
      <c r="M238" s="19">
        <v>1787926</v>
      </c>
      <c r="N238" s="21">
        <v>5.0107906337252484E-2</v>
      </c>
      <c r="O238" s="21">
        <v>4.0813372960991412E-2</v>
      </c>
      <c r="P238" s="21">
        <v>-6.382954719229228E-3</v>
      </c>
      <c r="R238" s="20">
        <v>1511</v>
      </c>
      <c r="S238" s="42">
        <v>1789437</v>
      </c>
      <c r="U238" s="19">
        <v>1017741.5</v>
      </c>
      <c r="V238" s="19">
        <v>1026830</v>
      </c>
      <c r="X238" s="19">
        <v>1716266.8073390913</v>
      </c>
      <c r="Y238" s="19">
        <v>1718483.809019397</v>
      </c>
      <c r="Z238" s="19">
        <v>1799411.5625248537</v>
      </c>
      <c r="AA238" s="181">
        <v>986973.46983398625</v>
      </c>
    </row>
    <row r="239" spans="1:27" ht="25.5" customHeight="1" x14ac:dyDescent="0.2">
      <c r="A239" s="22" t="s">
        <v>481</v>
      </c>
      <c r="B239" s="22" t="s">
        <v>482</v>
      </c>
      <c r="C239" s="54"/>
      <c r="D239" s="24">
        <v>1701335</v>
      </c>
      <c r="E239" s="25">
        <v>1276.6927699712105</v>
      </c>
      <c r="F239" s="25">
        <v>1702611.6927699712</v>
      </c>
      <c r="G239" s="26">
        <v>-7.9562889119152436E-3</v>
      </c>
      <c r="H239" s="23"/>
      <c r="I239" s="26">
        <v>-3.8852818549395263E-4</v>
      </c>
      <c r="M239" s="24">
        <v>1787926</v>
      </c>
      <c r="N239" s="26">
        <v>5.0107906337252484E-2</v>
      </c>
      <c r="O239" s="26">
        <v>4.0813372960991412E-2</v>
      </c>
      <c r="P239" s="26">
        <v>-6.382954719229228E-3</v>
      </c>
      <c r="Q239" s="23"/>
      <c r="R239" s="25">
        <v>1511</v>
      </c>
      <c r="S239" s="41">
        <v>1789437</v>
      </c>
      <c r="T239" s="23"/>
      <c r="U239" s="24">
        <v>1017741.5</v>
      </c>
      <c r="V239" s="24">
        <v>1026830</v>
      </c>
      <c r="W239" s="23"/>
      <c r="X239" s="24">
        <v>1716266.8073390913</v>
      </c>
      <c r="Y239" s="24">
        <v>1718483.809019397</v>
      </c>
      <c r="Z239" s="24">
        <v>1799411.5625248537</v>
      </c>
      <c r="AA239" s="182">
        <f>AA238</f>
        <v>986973.46983398625</v>
      </c>
    </row>
    <row r="240" spans="1:27" x14ac:dyDescent="0.2">
      <c r="A240" s="18" t="s">
        <v>483</v>
      </c>
      <c r="B240" s="18" t="s">
        <v>484</v>
      </c>
      <c r="D240" s="19">
        <v>327302</v>
      </c>
      <c r="E240" s="20">
        <v>269.05508788651787</v>
      </c>
      <c r="F240" s="20">
        <v>327571.05508788652</v>
      </c>
      <c r="G240" s="21">
        <v>-7.6810491422842908E-3</v>
      </c>
      <c r="I240" s="21">
        <v>1.1185413097525299E-5</v>
      </c>
      <c r="M240" s="19">
        <v>342279.79824970878</v>
      </c>
      <c r="N240" s="21">
        <v>4.4902450730501586E-2</v>
      </c>
      <c r="O240" s="21">
        <v>3.8864840000000012E-2</v>
      </c>
      <c r="P240" s="21">
        <v>-7.3075230689157999E-3</v>
      </c>
      <c r="R240" s="20">
        <v>-822</v>
      </c>
      <c r="S240" s="42">
        <v>341457.79824970878</v>
      </c>
      <c r="U240" s="19">
        <v>209078.46875</v>
      </c>
      <c r="V240" s="19">
        <v>210293.578125</v>
      </c>
      <c r="X240" s="19">
        <v>330106.62026029924</v>
      </c>
      <c r="Y240" s="19">
        <v>329471.12711177499</v>
      </c>
      <c r="Z240" s="19">
        <v>344799.4280241442</v>
      </c>
      <c r="AA240" s="181">
        <v>189121.76344819006</v>
      </c>
    </row>
    <row r="241" spans="1:27" x14ac:dyDescent="0.2">
      <c r="A241" s="18" t="s">
        <v>485</v>
      </c>
      <c r="B241" s="18" t="s">
        <v>486</v>
      </c>
      <c r="D241" s="19">
        <v>381067</v>
      </c>
      <c r="E241" s="20">
        <v>290.15744772076141</v>
      </c>
      <c r="F241" s="20">
        <v>381357.15744772076</v>
      </c>
      <c r="G241" s="21">
        <v>-1.0700501697826992E-2</v>
      </c>
      <c r="I241" s="21">
        <v>-5.7800432301556848E-3</v>
      </c>
      <c r="M241" s="19">
        <v>398836.8618287174</v>
      </c>
      <c r="N241" s="21">
        <v>4.5835522002475759E-2</v>
      </c>
      <c r="O241" s="21">
        <v>3.9667446363672365E-2</v>
      </c>
      <c r="P241" s="21">
        <v>-1.2401270305380407E-2</v>
      </c>
      <c r="R241" s="20">
        <v>436</v>
      </c>
      <c r="S241" s="42">
        <v>399272.8618287174</v>
      </c>
      <c r="U241" s="19">
        <v>239149.65625</v>
      </c>
      <c r="V241" s="19">
        <v>240568.46875</v>
      </c>
      <c r="X241" s="19">
        <v>385482.00833236298</v>
      </c>
      <c r="Y241" s="19">
        <v>385849.87892116071</v>
      </c>
      <c r="Z241" s="19">
        <v>403845.05349864491</v>
      </c>
      <c r="AA241" s="181">
        <v>221508.16524018199</v>
      </c>
    </row>
    <row r="242" spans="1:27" x14ac:dyDescent="0.2">
      <c r="A242" s="18" t="s">
        <v>487</v>
      </c>
      <c r="B242" s="18" t="s">
        <v>488</v>
      </c>
      <c r="D242" s="19">
        <v>834255</v>
      </c>
      <c r="E242" s="20">
        <v>720.11802934331354</v>
      </c>
      <c r="F242" s="20">
        <v>834975.11802934331</v>
      </c>
      <c r="G242" s="21">
        <v>-2.0334289062898026E-2</v>
      </c>
      <c r="I242" s="21">
        <v>-1.2756089296666828E-2</v>
      </c>
      <c r="M242" s="19">
        <v>879884.1175291473</v>
      </c>
      <c r="N242" s="21">
        <v>5.3784835655696472E-2</v>
      </c>
      <c r="O242" s="21">
        <v>4.0636127521114895E-2</v>
      </c>
      <c r="P242" s="21">
        <v>-1.8134444778982406E-2</v>
      </c>
      <c r="R242" s="20">
        <v>-1432</v>
      </c>
      <c r="S242" s="42">
        <v>878452.1175291473</v>
      </c>
      <c r="U242" s="19">
        <v>495483.46875</v>
      </c>
      <c r="V242" s="19">
        <v>501744.03125</v>
      </c>
      <c r="X242" s="19">
        <v>852306.15781238838</v>
      </c>
      <c r="Y242" s="19">
        <v>856450.20106065238</v>
      </c>
      <c r="Z242" s="19">
        <v>896135.02872201859</v>
      </c>
      <c r="AA242" s="181">
        <v>491528.18463415507</v>
      </c>
    </row>
    <row r="243" spans="1:27" ht="25.5" customHeight="1" x14ac:dyDescent="0.2">
      <c r="A243" s="22" t="s">
        <v>489</v>
      </c>
      <c r="B243" s="22" t="s">
        <v>490</v>
      </c>
      <c r="C243" s="54"/>
      <c r="D243" s="24">
        <v>1542624</v>
      </c>
      <c r="E243" s="25">
        <v>1279.3305649505928</v>
      </c>
      <c r="F243" s="25">
        <v>1543903.3305649506</v>
      </c>
      <c r="G243" s="26">
        <v>-1.5301700119246475E-2</v>
      </c>
      <c r="H243" s="23"/>
      <c r="I243" s="26">
        <v>-8.4723421055159509E-3</v>
      </c>
      <c r="M243" s="24">
        <v>1621000.7776075734</v>
      </c>
      <c r="N243" s="26">
        <v>4.9936706214896986E-2</v>
      </c>
      <c r="O243" s="26">
        <v>4.0133445619973562E-2</v>
      </c>
      <c r="P243" s="26">
        <v>-1.4457094394187298E-2</v>
      </c>
      <c r="Q243" s="23"/>
      <c r="R243" s="25">
        <v>-1818</v>
      </c>
      <c r="S243" s="41">
        <v>1619182.7776075734</v>
      </c>
      <c r="T243" s="23"/>
      <c r="U243" s="24">
        <v>943711.59375</v>
      </c>
      <c r="V243" s="24">
        <v>952606.078125</v>
      </c>
      <c r="W243" s="23"/>
      <c r="X243" s="24">
        <v>1567894.7864050507</v>
      </c>
      <c r="Y243" s="24">
        <v>1571771.2070935881</v>
      </c>
      <c r="Z243" s="24">
        <v>1644779.5102448077</v>
      </c>
      <c r="AA243" s="182">
        <f>SUM(AA240:AA242)</f>
        <v>902158.11332252715</v>
      </c>
    </row>
    <row r="244" spans="1:27" x14ac:dyDescent="0.2">
      <c r="A244" s="18" t="s">
        <v>491</v>
      </c>
      <c r="B244" s="18" t="s">
        <v>492</v>
      </c>
      <c r="D244" s="19">
        <v>1433322</v>
      </c>
      <c r="E244" s="20">
        <v>1023.4644519605208</v>
      </c>
      <c r="F244" s="20">
        <v>1434345.4644519605</v>
      </c>
      <c r="G244" s="21">
        <v>-4.6644398526221043E-3</v>
      </c>
      <c r="I244" s="21">
        <v>6.9206419297351829E-4</v>
      </c>
      <c r="M244" s="19">
        <v>1496620.8131848886</v>
      </c>
      <c r="N244" s="21">
        <v>4.3417259144555187E-2</v>
      </c>
      <c r="O244" s="21">
        <v>3.8864840000000012E-2</v>
      </c>
      <c r="P244" s="21">
        <v>-6.3134443429052611E-3</v>
      </c>
      <c r="R244" s="20">
        <v>-3363</v>
      </c>
      <c r="S244" s="42">
        <v>1493257.8131848886</v>
      </c>
      <c r="U244" s="19">
        <v>804863.5625</v>
      </c>
      <c r="V244" s="19">
        <v>808390.5625</v>
      </c>
      <c r="X244" s="19">
        <v>1441067.2358973883</v>
      </c>
      <c r="Y244" s="19">
        <v>1439634.6033086346</v>
      </c>
      <c r="Z244" s="19">
        <v>1506129.6790870021</v>
      </c>
      <c r="AA244" s="181">
        <v>826108.97159215901</v>
      </c>
    </row>
    <row r="245" spans="1:27" ht="25.5" customHeight="1" x14ac:dyDescent="0.2">
      <c r="A245" s="22" t="s">
        <v>493</v>
      </c>
      <c r="B245" s="22" t="s">
        <v>494</v>
      </c>
      <c r="C245" s="54"/>
      <c r="D245" s="24">
        <v>1433322</v>
      </c>
      <c r="E245" s="25">
        <v>1023.4644519605208</v>
      </c>
      <c r="F245" s="25">
        <v>1434345.4644519605</v>
      </c>
      <c r="G245" s="26">
        <v>-4.6644398526221043E-3</v>
      </c>
      <c r="H245" s="23"/>
      <c r="I245" s="26">
        <v>6.9206419297351829E-4</v>
      </c>
      <c r="M245" s="24">
        <v>1496620.8131848886</v>
      </c>
      <c r="N245" s="26">
        <v>4.3417259144555187E-2</v>
      </c>
      <c r="O245" s="26">
        <v>3.8864840000000012E-2</v>
      </c>
      <c r="P245" s="26">
        <v>-6.3134443429052611E-3</v>
      </c>
      <c r="Q245" s="23"/>
      <c r="R245" s="25">
        <v>-3363</v>
      </c>
      <c r="S245" s="41">
        <v>1493257.8131848886</v>
      </c>
      <c r="T245" s="23"/>
      <c r="U245" s="24">
        <v>804863.5625</v>
      </c>
      <c r="V245" s="24">
        <v>808390.5625</v>
      </c>
      <c r="W245" s="23"/>
      <c r="X245" s="24">
        <v>1441067.2358973883</v>
      </c>
      <c r="Y245" s="24">
        <v>1439634.6033086346</v>
      </c>
      <c r="Z245" s="24">
        <v>1506129.6790870021</v>
      </c>
      <c r="AA245" s="182">
        <f>AA244</f>
        <v>826108.97159215901</v>
      </c>
    </row>
    <row r="246" spans="1:27" x14ac:dyDescent="0.2">
      <c r="A246" s="18" t="s">
        <v>495</v>
      </c>
      <c r="B246" s="18" t="s">
        <v>496</v>
      </c>
      <c r="D246" s="19">
        <v>1063000</v>
      </c>
      <c r="E246" s="20">
        <v>968.07075739558786</v>
      </c>
      <c r="F246" s="20">
        <v>1063968.0707573956</v>
      </c>
      <c r="G246" s="21">
        <v>-2.0693346630253906E-2</v>
      </c>
      <c r="I246" s="21">
        <v>-1.7218288832590689E-2</v>
      </c>
      <c r="M246" s="19">
        <v>1115848.4841632666</v>
      </c>
      <c r="N246" s="21">
        <v>4.876125029667433E-2</v>
      </c>
      <c r="O246" s="21">
        <v>4.1255740489547943E-2</v>
      </c>
      <c r="P246" s="21">
        <v>-2.2145974207188002E-2</v>
      </c>
      <c r="R246" s="20">
        <v>1092</v>
      </c>
      <c r="S246" s="42">
        <v>1116940.4841632666</v>
      </c>
      <c r="U246" s="19">
        <v>651781.125</v>
      </c>
      <c r="V246" s="19">
        <v>656479.25</v>
      </c>
      <c r="X246" s="19">
        <v>1086450.3647517697</v>
      </c>
      <c r="Y246" s="19">
        <v>1090412.3284789505</v>
      </c>
      <c r="Z246" s="19">
        <v>1141119.691416695</v>
      </c>
      <c r="AA246" s="181">
        <v>625901.7585466177</v>
      </c>
    </row>
    <row r="247" spans="1:27" ht="25.5" customHeight="1" x14ac:dyDescent="0.2">
      <c r="A247" s="22" t="s">
        <v>497</v>
      </c>
      <c r="B247" s="22" t="s">
        <v>498</v>
      </c>
      <c r="C247" s="54"/>
      <c r="D247" s="24">
        <v>1063000</v>
      </c>
      <c r="E247" s="25">
        <v>968.07075739558786</v>
      </c>
      <c r="F247" s="25">
        <v>1063968.0707573956</v>
      </c>
      <c r="G247" s="26">
        <v>-2.0693346630253906E-2</v>
      </c>
      <c r="H247" s="23"/>
      <c r="I247" s="26">
        <v>-1.7218288832590689E-2</v>
      </c>
      <c r="M247" s="24">
        <v>1115848.4841632666</v>
      </c>
      <c r="N247" s="26">
        <v>4.876125029667433E-2</v>
      </c>
      <c r="O247" s="26">
        <v>4.1255740489547943E-2</v>
      </c>
      <c r="P247" s="26">
        <v>-2.2145974207188002E-2</v>
      </c>
      <c r="Q247" s="23"/>
      <c r="R247" s="25">
        <v>1092</v>
      </c>
      <c r="S247" s="41">
        <v>1116940.4841632666</v>
      </c>
      <c r="T247" s="23"/>
      <c r="U247" s="24">
        <v>651781.125</v>
      </c>
      <c r="V247" s="24">
        <v>656479.25</v>
      </c>
      <c r="W247" s="23"/>
      <c r="X247" s="24">
        <v>1086450.3647517697</v>
      </c>
      <c r="Y247" s="24">
        <v>1090412.3284789505</v>
      </c>
      <c r="Z247" s="24">
        <v>1141119.691416695</v>
      </c>
      <c r="AA247" s="182">
        <f>AA246</f>
        <v>625901.7585466177</v>
      </c>
    </row>
    <row r="248" spans="1:27" ht="25.5" customHeight="1" x14ac:dyDescent="0.2">
      <c r="A248" s="27" t="s">
        <v>499</v>
      </c>
      <c r="B248" s="27" t="s">
        <v>500</v>
      </c>
      <c r="C248" s="54"/>
      <c r="D248" s="28">
        <v>10016188</v>
      </c>
      <c r="E248" s="29">
        <v>8258.9360801242292</v>
      </c>
      <c r="F248" s="29">
        <v>10024446.936080124</v>
      </c>
      <c r="G248" s="30">
        <v>-1.1797961719051453E-2</v>
      </c>
      <c r="H248" s="23"/>
      <c r="I248" s="30">
        <v>-7.2774672218813841E-3</v>
      </c>
      <c r="M248" s="28">
        <v>10501185.894569501</v>
      </c>
      <c r="N248" s="30">
        <v>4.7557632009950668E-2</v>
      </c>
      <c r="O248" s="30">
        <v>4.0327723104127466E-2</v>
      </c>
      <c r="P248" s="30">
        <v>-1.313587592540888E-2</v>
      </c>
      <c r="Q248" s="23"/>
      <c r="R248" s="29">
        <v>-7749</v>
      </c>
      <c r="S248" s="40">
        <v>10493436.894569501</v>
      </c>
      <c r="T248" s="23"/>
      <c r="U248" s="28">
        <v>5808045.78125</v>
      </c>
      <c r="V248" s="28">
        <v>5848409.640625</v>
      </c>
      <c r="W248" s="23"/>
      <c r="X248" s="28">
        <v>10144126.957599076</v>
      </c>
      <c r="Y248" s="28">
        <v>10168111.386195572</v>
      </c>
      <c r="Z248" s="28">
        <v>10640964.281092642</v>
      </c>
      <c r="AA248" s="183">
        <f>AA247+AA245+AA243+AA239+AA237+AA235+AA232</f>
        <v>5836546.6009082915</v>
      </c>
    </row>
    <row r="249" spans="1:27" x14ac:dyDescent="0.2">
      <c r="A249" s="23"/>
      <c r="B249" s="23"/>
      <c r="C249" s="54"/>
      <c r="D249" s="23"/>
      <c r="E249" s="23">
        <v>0</v>
      </c>
      <c r="F249" s="23"/>
      <c r="G249" s="23"/>
      <c r="H249" s="23"/>
      <c r="I249" s="23"/>
      <c r="M249" s="23"/>
      <c r="N249" s="23"/>
      <c r="O249" s="23"/>
      <c r="P249" s="23"/>
      <c r="Q249" s="23"/>
      <c r="R249" s="23"/>
      <c r="S249" s="23"/>
      <c r="T249" s="23"/>
      <c r="U249" s="23"/>
      <c r="V249" s="23"/>
      <c r="W249" s="23"/>
      <c r="X249" s="23"/>
      <c r="Y249" s="23"/>
      <c r="Z249" s="23"/>
      <c r="AA249" s="184"/>
    </row>
    <row r="250" spans="1:27" x14ac:dyDescent="0.2">
      <c r="A250" s="31" t="s">
        <v>501</v>
      </c>
      <c r="B250" s="31" t="s">
        <v>502</v>
      </c>
      <c r="C250" s="55"/>
      <c r="D250" s="32">
        <v>104163645</v>
      </c>
      <c r="E250" s="33">
        <v>63390.741919115186</v>
      </c>
      <c r="F250" s="32">
        <v>104227035.74191912</v>
      </c>
      <c r="G250" s="34">
        <v>6.0858411189346207E-4</v>
      </c>
      <c r="H250" s="24"/>
      <c r="I250" s="34">
        <v>6.5893170894246733E-3</v>
      </c>
      <c r="M250" s="32">
        <v>109030024.2490765</v>
      </c>
      <c r="N250" s="34">
        <v>4.6081983172295837E-2</v>
      </c>
      <c r="O250" s="34">
        <v>3.9866601280452718E-2</v>
      </c>
      <c r="P250" s="34">
        <v>-7.7921946672887543E-10</v>
      </c>
      <c r="Q250" s="24"/>
      <c r="R250" s="33">
        <v>-138158</v>
      </c>
      <c r="S250" s="32">
        <v>108891866.2490765</v>
      </c>
      <c r="T250" s="35"/>
      <c r="U250" s="32">
        <v>59447416.8984375</v>
      </c>
      <c r="V250" s="32">
        <v>59802739.78125</v>
      </c>
      <c r="W250" s="35"/>
      <c r="X250" s="32">
        <v>104163643.4035068</v>
      </c>
      <c r="Y250" s="32">
        <v>104163643.40350686</v>
      </c>
      <c r="Z250" s="32">
        <v>109030024.33403482</v>
      </c>
      <c r="AA250" s="185">
        <f>SUM(AA248,AA230,AA191,AA153,AA126,AA78,AA44)</f>
        <v>59802739.781250015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16498084</v>
      </c>
      <c r="E257" s="64">
        <f t="shared" ref="E257:AA273" si="0">INDEX(E$8:E$248,MATCH($A257,$A$8:$A$248,0))</f>
        <v>7473.7768230121583</v>
      </c>
      <c r="F257" s="64">
        <f t="shared" si="0"/>
        <v>16505557.776823012</v>
      </c>
      <c r="G257" s="65">
        <f t="shared" si="0"/>
        <v>7.6267422578706334E-3</v>
      </c>
      <c r="H257" s="68"/>
      <c r="I257" s="65">
        <f t="shared" si="0"/>
        <v>1.1052044938498984E-2</v>
      </c>
      <c r="M257" s="63">
        <f t="shared" ref="M257:P263" si="1">INDEX(M$8:M$248,MATCH($A257,$A$8:$A$248,0))</f>
        <v>17203509.623668149</v>
      </c>
      <c r="N257" s="65">
        <f t="shared" si="1"/>
        <v>4.2285868571203089E-2</v>
      </c>
      <c r="O257" s="65">
        <f t="shared" si="1"/>
        <v>3.9323969261597203E-2</v>
      </c>
      <c r="P257" s="65">
        <f t="shared" si="1"/>
        <v>4.1550490917277028E-3</v>
      </c>
      <c r="Q257" s="68"/>
      <c r="R257" s="64">
        <f t="shared" si="0"/>
        <v>-9196</v>
      </c>
      <c r="S257" s="67">
        <f t="shared" si="0"/>
        <v>17194313.623668149</v>
      </c>
      <c r="T257" s="68"/>
      <c r="U257" s="63">
        <f t="shared" si="0"/>
        <v>8964517.8359375</v>
      </c>
      <c r="V257" s="63">
        <f t="shared" si="0"/>
        <v>8990065.2109375</v>
      </c>
      <c r="W257" s="68"/>
      <c r="X257" s="63">
        <f t="shared" si="0"/>
        <v>16380626.956999646</v>
      </c>
      <c r="Y257" s="63">
        <f t="shared" si="0"/>
        <v>16371655.579952385</v>
      </c>
      <c r="Z257" s="63">
        <f t="shared" si="0"/>
        <v>17132323.976490449</v>
      </c>
      <c r="AA257" s="187">
        <f t="shared" si="0"/>
        <v>9397043.7856199034</v>
      </c>
      <c r="AC257" s="85"/>
    </row>
    <row r="258" spans="1:30" x14ac:dyDescent="0.2">
      <c r="A258" s="78" t="s">
        <v>159</v>
      </c>
      <c r="B258" s="79" t="s">
        <v>160</v>
      </c>
      <c r="D258" s="57">
        <f t="shared" ref="D258:S290" si="2">INDEX(D$8:D$248,MATCH($A258,$A$8:$A$248,0))</f>
        <v>14365707</v>
      </c>
      <c r="E258" s="58">
        <f t="shared" si="2"/>
        <v>7942.248502260074</v>
      </c>
      <c r="F258" s="58">
        <f t="shared" si="2"/>
        <v>14373649.24850226</v>
      </c>
      <c r="G258" s="59">
        <f t="shared" si="2"/>
        <v>5.24210761182764E-3</v>
      </c>
      <c r="H258" s="68"/>
      <c r="I258" s="59">
        <f t="shared" si="2"/>
        <v>1.0166663815944554E-2</v>
      </c>
      <c r="M258" s="57">
        <f t="shared" si="1"/>
        <v>14999811.839192012</v>
      </c>
      <c r="N258" s="59">
        <f t="shared" si="1"/>
        <v>4.3563230176567602E-2</v>
      </c>
      <c r="O258" s="59">
        <f t="shared" si="1"/>
        <v>3.9534882251704984E-2</v>
      </c>
      <c r="P258" s="59">
        <f t="shared" si="1"/>
        <v>3.3570668331746045E-3</v>
      </c>
      <c r="Q258" s="68"/>
      <c r="R258" s="58">
        <f t="shared" si="2"/>
        <v>-20825</v>
      </c>
      <c r="S258" s="60">
        <f t="shared" si="2"/>
        <v>14978986.839192012</v>
      </c>
      <c r="T258" s="68"/>
      <c r="U258" s="57">
        <f t="shared" si="0"/>
        <v>7464413.1015625</v>
      </c>
      <c r="V258" s="57">
        <f t="shared" si="0"/>
        <v>7493338.78125</v>
      </c>
      <c r="W258" s="68"/>
      <c r="X258" s="57">
        <f t="shared" si="0"/>
        <v>14298693.95607592</v>
      </c>
      <c r="Y258" s="57">
        <f t="shared" si="0"/>
        <v>14284127.296801142</v>
      </c>
      <c r="Z258" s="57">
        <f t="shared" si="0"/>
        <v>14949624.949106965</v>
      </c>
      <c r="AA258" s="188">
        <f t="shared" si="0"/>
        <v>8199837.9448187184</v>
      </c>
      <c r="AC258" s="85"/>
    </row>
    <row r="259" spans="1:30" x14ac:dyDescent="0.2">
      <c r="A259" s="78" t="s">
        <v>255</v>
      </c>
      <c r="B259" s="79" t="s">
        <v>256</v>
      </c>
      <c r="D259" s="57">
        <f t="shared" si="2"/>
        <v>19071021</v>
      </c>
      <c r="E259" s="58">
        <f t="shared" si="0"/>
        <v>12170.342158786952</v>
      </c>
      <c r="F259" s="58">
        <f t="shared" si="0"/>
        <v>19083191.342158787</v>
      </c>
      <c r="G259" s="59">
        <f t="shared" si="0"/>
        <v>-1.2368659953729821E-2</v>
      </c>
      <c r="H259" s="68"/>
      <c r="I259" s="59">
        <f t="shared" si="0"/>
        <v>-8.3203562118234764E-3</v>
      </c>
      <c r="M259" s="57">
        <f t="shared" si="1"/>
        <v>19986074.942182295</v>
      </c>
      <c r="N259" s="59">
        <f t="shared" si="1"/>
        <v>4.7313029767135806E-2</v>
      </c>
      <c r="O259" s="59">
        <f t="shared" si="1"/>
        <v>4.1252686679918771E-2</v>
      </c>
      <c r="P259" s="59">
        <f t="shared" si="1"/>
        <v>-1.3452514463698106E-2</v>
      </c>
      <c r="Q259" s="68"/>
      <c r="R259" s="58">
        <f t="shared" si="0"/>
        <v>-24742</v>
      </c>
      <c r="S259" s="60">
        <f t="shared" si="0"/>
        <v>19961332.942182295</v>
      </c>
      <c r="T259" s="68"/>
      <c r="U259" s="57">
        <f t="shared" si="0"/>
        <v>11085012.609375</v>
      </c>
      <c r="V259" s="57">
        <f t="shared" si="0"/>
        <v>11149530.0703125</v>
      </c>
      <c r="W259" s="68"/>
      <c r="X259" s="57">
        <f t="shared" si="0"/>
        <v>19322180.826364569</v>
      </c>
      <c r="Y259" s="57">
        <f t="shared" si="0"/>
        <v>19355303.159345627</v>
      </c>
      <c r="Z259" s="57">
        <f t="shared" si="0"/>
        <v>20258604.10694531</v>
      </c>
      <c r="AA259" s="188">
        <f t="shared" si="0"/>
        <v>11111801.883371908</v>
      </c>
      <c r="AC259" s="85"/>
    </row>
    <row r="260" spans="1:30" x14ac:dyDescent="0.2">
      <c r="A260" s="78" t="s">
        <v>309</v>
      </c>
      <c r="B260" s="79" t="s">
        <v>310</v>
      </c>
      <c r="D260" s="57">
        <f t="shared" si="2"/>
        <v>11468565</v>
      </c>
      <c r="E260" s="58">
        <f t="shared" si="0"/>
        <v>4651.8823426607996</v>
      </c>
      <c r="F260" s="58">
        <f t="shared" si="0"/>
        <v>11473216.882342661</v>
      </c>
      <c r="G260" s="59">
        <f t="shared" si="0"/>
        <v>-7.4860384612204234E-3</v>
      </c>
      <c r="H260" s="68"/>
      <c r="I260" s="59">
        <f t="shared" si="0"/>
        <v>-7.6985965072406959E-4</v>
      </c>
      <c r="M260" s="57">
        <f t="shared" si="1"/>
        <v>12023675.097465055</v>
      </c>
      <c r="N260" s="59">
        <f t="shared" si="1"/>
        <v>4.7977670148426466E-2</v>
      </c>
      <c r="O260" s="59">
        <f t="shared" si="1"/>
        <v>4.0408325478549667E-2</v>
      </c>
      <c r="P260" s="59">
        <f t="shared" si="1"/>
        <v>-6.6507539875361177E-3</v>
      </c>
      <c r="Q260" s="68"/>
      <c r="R260" s="58">
        <f t="shared" si="0"/>
        <v>-18461</v>
      </c>
      <c r="S260" s="60">
        <f t="shared" si="0"/>
        <v>12005214.097465055</v>
      </c>
      <c r="T260" s="68"/>
      <c r="U260" s="57">
        <f t="shared" si="0"/>
        <v>6869986.90625</v>
      </c>
      <c r="V260" s="57">
        <f t="shared" si="0"/>
        <v>6919968.53125</v>
      </c>
      <c r="W260" s="68"/>
      <c r="X260" s="57">
        <f t="shared" si="0"/>
        <v>11559753.642714253</v>
      </c>
      <c r="Y260" s="57">
        <f t="shared" si="0"/>
        <v>11565592.543648822</v>
      </c>
      <c r="Z260" s="57">
        <f t="shared" si="0"/>
        <v>12104177.000919765</v>
      </c>
      <c r="AA260" s="188">
        <f t="shared" si="0"/>
        <v>6639115.710315722</v>
      </c>
      <c r="AC260" s="85"/>
    </row>
    <row r="261" spans="1:30" x14ac:dyDescent="0.2">
      <c r="A261" s="78" t="s">
        <v>385</v>
      </c>
      <c r="B261" s="79" t="s">
        <v>386</v>
      </c>
      <c r="D261" s="57">
        <f t="shared" si="2"/>
        <v>17152203</v>
      </c>
      <c r="E261" s="58">
        <f t="shared" si="0"/>
        <v>13418.333611659706</v>
      </c>
      <c r="F261" s="58">
        <f t="shared" si="0"/>
        <v>17165621.33361166</v>
      </c>
      <c r="G261" s="59">
        <f t="shared" si="0"/>
        <v>1.7154297890120018E-2</v>
      </c>
      <c r="H261" s="68"/>
      <c r="I261" s="59">
        <f t="shared" si="0"/>
        <v>2.8198826199391736E-2</v>
      </c>
      <c r="M261" s="57">
        <f t="shared" si="1"/>
        <v>17990643.604665656</v>
      </c>
      <c r="N261" s="59">
        <f t="shared" si="1"/>
        <v>4.8062476447533919E-2</v>
      </c>
      <c r="O261" s="59">
        <f t="shared" si="1"/>
        <v>3.8834905185900936E-2</v>
      </c>
      <c r="P261" s="59">
        <f t="shared" si="1"/>
        <v>1.9774510817057722E-2</v>
      </c>
      <c r="Q261" s="68"/>
      <c r="R261" s="58">
        <f t="shared" si="0"/>
        <v>-40967</v>
      </c>
      <c r="S261" s="60">
        <f t="shared" si="0"/>
        <v>17949676.604665656</v>
      </c>
      <c r="T261" s="68"/>
      <c r="U261" s="57">
        <f t="shared" si="0"/>
        <v>9955708.671875</v>
      </c>
      <c r="V261" s="57">
        <f t="shared" si="0"/>
        <v>10044141.40625</v>
      </c>
      <c r="W261" s="68"/>
      <c r="X261" s="57">
        <f t="shared" si="0"/>
        <v>16876123.287507366</v>
      </c>
      <c r="Y261" s="57">
        <f t="shared" si="0"/>
        <v>16843140.169266749</v>
      </c>
      <c r="Z261" s="57">
        <f t="shared" si="0"/>
        <v>17641785.918194108</v>
      </c>
      <c r="AA261" s="188">
        <f t="shared" si="0"/>
        <v>9676482.5926297233</v>
      </c>
      <c r="AC261" s="85"/>
    </row>
    <row r="262" spans="1:30" x14ac:dyDescent="0.2">
      <c r="A262" s="78" t="s">
        <v>463</v>
      </c>
      <c r="B262" s="79" t="s">
        <v>464</v>
      </c>
      <c r="D262" s="57">
        <f t="shared" si="2"/>
        <v>15591877</v>
      </c>
      <c r="E262" s="58">
        <f t="shared" si="0"/>
        <v>9475.2224006205797</v>
      </c>
      <c r="F262" s="58">
        <f t="shared" si="0"/>
        <v>15601352.222400621</v>
      </c>
      <c r="G262" s="59">
        <f t="shared" si="0"/>
        <v>1.233107191743521E-3</v>
      </c>
      <c r="H262" s="68"/>
      <c r="I262" s="59">
        <f t="shared" si="0"/>
        <v>7.8450691415139495E-3</v>
      </c>
      <c r="M262" s="57">
        <f t="shared" si="1"/>
        <v>16325123.247333806</v>
      </c>
      <c r="N262" s="59">
        <f t="shared" si="1"/>
        <v>4.639155725834998E-2</v>
      </c>
      <c r="O262" s="59">
        <f t="shared" si="1"/>
        <v>3.9955484437115274E-2</v>
      </c>
      <c r="P262" s="59">
        <f t="shared" si="1"/>
        <v>1.3850075121990546E-3</v>
      </c>
      <c r="Q262" s="68"/>
      <c r="R262" s="58">
        <f t="shared" si="0"/>
        <v>-16218</v>
      </c>
      <c r="S262" s="60">
        <f t="shared" si="0"/>
        <v>16308905.247333806</v>
      </c>
      <c r="T262" s="68"/>
      <c r="U262" s="57">
        <f t="shared" si="0"/>
        <v>9299731.9921875</v>
      </c>
      <c r="V262" s="57">
        <f t="shared" si="0"/>
        <v>9357286.140625</v>
      </c>
      <c r="W262" s="68"/>
      <c r="X262" s="57">
        <f t="shared" si="0"/>
        <v>15582137.776245994</v>
      </c>
      <c r="Y262" s="57">
        <f t="shared" si="0"/>
        <v>15575713.268296536</v>
      </c>
      <c r="Z262" s="57">
        <f t="shared" si="0"/>
        <v>16302544.101285569</v>
      </c>
      <c r="AA262" s="188">
        <f t="shared" si="0"/>
        <v>8941911.2635857407</v>
      </c>
      <c r="AC262" s="84" t="s">
        <v>514</v>
      </c>
      <c r="AD262" s="84" t="s">
        <v>515</v>
      </c>
    </row>
    <row r="263" spans="1:30" x14ac:dyDescent="0.2">
      <c r="A263" s="80" t="s">
        <v>499</v>
      </c>
      <c r="B263" s="81" t="s">
        <v>500</v>
      </c>
      <c r="D263" s="69">
        <f t="shared" si="2"/>
        <v>10016188</v>
      </c>
      <c r="E263" s="70">
        <f t="shared" si="0"/>
        <v>8258.9360801242292</v>
      </c>
      <c r="F263" s="70">
        <f t="shared" si="0"/>
        <v>10024446.936080124</v>
      </c>
      <c r="G263" s="71">
        <f t="shared" si="0"/>
        <v>-1.1797961719051453E-2</v>
      </c>
      <c r="H263" s="68"/>
      <c r="I263" s="71">
        <f t="shared" si="0"/>
        <v>-7.2774672218813841E-3</v>
      </c>
      <c r="M263" s="69">
        <f t="shared" si="1"/>
        <v>10501185.894569501</v>
      </c>
      <c r="N263" s="71">
        <f t="shared" si="1"/>
        <v>4.7557632009950668E-2</v>
      </c>
      <c r="O263" s="71">
        <f t="shared" si="1"/>
        <v>4.0327723104127466E-2</v>
      </c>
      <c r="P263" s="71">
        <f t="shared" si="1"/>
        <v>-1.313587592540888E-2</v>
      </c>
      <c r="Q263" s="68"/>
      <c r="R263" s="70">
        <f t="shared" si="0"/>
        <v>-7749</v>
      </c>
      <c r="S263" s="73">
        <f t="shared" si="0"/>
        <v>10493436.894569501</v>
      </c>
      <c r="T263" s="68"/>
      <c r="U263" s="69">
        <f t="shared" si="0"/>
        <v>5808045.78125</v>
      </c>
      <c r="V263" s="69">
        <f t="shared" si="0"/>
        <v>5848409.640625</v>
      </c>
      <c r="W263" s="68"/>
      <c r="X263" s="69">
        <f t="shared" si="0"/>
        <v>10144126.957599076</v>
      </c>
      <c r="Y263" s="69">
        <f t="shared" si="0"/>
        <v>10168111.386195572</v>
      </c>
      <c r="Z263" s="69">
        <f t="shared" si="0"/>
        <v>10640964.281092642</v>
      </c>
      <c r="AA263" s="189">
        <f t="shared" si="0"/>
        <v>5836546.6009082915</v>
      </c>
      <c r="AC263" s="84" t="s">
        <v>516</v>
      </c>
      <c r="AD263" s="84" t="s">
        <v>516</v>
      </c>
    </row>
    <row r="264" spans="1:30" x14ac:dyDescent="0.2">
      <c r="A264" s="31" t="s">
        <v>501</v>
      </c>
      <c r="B264" s="31" t="s">
        <v>502</v>
      </c>
      <c r="C264" s="118"/>
      <c r="D264" s="32">
        <f>SUM(D257:D263)</f>
        <v>104163645</v>
      </c>
      <c r="E264" s="33">
        <f t="shared" ref="E264:Z264" si="3">SUM(E257:E263)</f>
        <v>63390.741919124499</v>
      </c>
      <c r="F264" s="32">
        <f t="shared" si="3"/>
        <v>104227035.74191913</v>
      </c>
      <c r="G264" s="34">
        <f>F264/X264-1</f>
        <v>6.0858411189346207E-4</v>
      </c>
      <c r="H264" s="24"/>
      <c r="I264" s="34">
        <f>AC264/AD264-1</f>
        <v>6.5893170894251174E-3</v>
      </c>
      <c r="M264" s="32">
        <f>SUM(M257:M263)</f>
        <v>109030024.24907647</v>
      </c>
      <c r="N264" s="34">
        <f>M264/F264-1</f>
        <v>4.6081983172295393E-2</v>
      </c>
      <c r="O264" s="34">
        <f>(1+N264)/(V264/U264)-1</f>
        <v>3.9866601280452274E-2</v>
      </c>
      <c r="P264" s="34">
        <f>SUM(P257:P263)</f>
        <v>-4.5675101224840198E-3</v>
      </c>
      <c r="Q264" s="24"/>
      <c r="R264" s="33">
        <f t="shared" si="3"/>
        <v>-138158</v>
      </c>
      <c r="S264" s="32">
        <f t="shared" si="3"/>
        <v>108891866.24907647</v>
      </c>
      <c r="T264" s="35"/>
      <c r="U264" s="32">
        <f t="shared" si="3"/>
        <v>59447416.8984375</v>
      </c>
      <c r="V264" s="32">
        <f t="shared" si="3"/>
        <v>59802739.78125</v>
      </c>
      <c r="W264" s="35"/>
      <c r="X264" s="32">
        <f t="shared" si="3"/>
        <v>104163643.40350683</v>
      </c>
      <c r="Y264" s="32">
        <f t="shared" si="3"/>
        <v>104163643.40350683</v>
      </c>
      <c r="Z264" s="32">
        <f t="shared" si="3"/>
        <v>109030024.3340348</v>
      </c>
      <c r="AA264" s="185">
        <f t="shared" ref="AA264" si="4">SUM(AA257:AA263)</f>
        <v>59802739.781250007</v>
      </c>
      <c r="AC264" s="85">
        <f>F264/U264*1000</f>
        <v>1753.2643330825465</v>
      </c>
      <c r="AD264" s="85">
        <f>Y264/V264*1000</f>
        <v>1741.7871452800118</v>
      </c>
    </row>
    <row r="265" spans="1:30" x14ac:dyDescent="0.2">
      <c r="A265" s="61"/>
      <c r="B265" s="61"/>
      <c r="D265" s="62"/>
      <c r="E265" s="62"/>
      <c r="F265" s="62"/>
      <c r="G265" s="62"/>
      <c r="H265" s="62"/>
      <c r="I265" s="62"/>
      <c r="M265" s="62"/>
      <c r="N265" s="62"/>
      <c r="O265" s="62"/>
      <c r="P265" s="62"/>
      <c r="Q265" s="62"/>
      <c r="R265" s="62"/>
      <c r="S265" s="62"/>
      <c r="T265" s="62"/>
      <c r="U265" s="62"/>
      <c r="V265" s="62"/>
      <c r="W265" s="62"/>
      <c r="X265" s="62"/>
      <c r="Y265" s="62"/>
      <c r="Z265" s="62"/>
      <c r="AA265" s="190"/>
    </row>
    <row r="266" spans="1:30" x14ac:dyDescent="0.2">
      <c r="A266" s="61"/>
      <c r="B266" s="61"/>
      <c r="D266" s="62"/>
      <c r="E266" s="62"/>
      <c r="F266" s="62"/>
      <c r="G266" s="62"/>
      <c r="H266" s="62"/>
      <c r="I266" s="62"/>
      <c r="M266" s="62"/>
      <c r="N266" s="62"/>
      <c r="O266" s="62"/>
      <c r="P266" s="62"/>
      <c r="Q266" s="62"/>
      <c r="R266" s="62"/>
      <c r="S266" s="62"/>
      <c r="T266" s="62"/>
      <c r="U266" s="62"/>
      <c r="V266" s="62"/>
      <c r="W266" s="62"/>
      <c r="X266" s="62"/>
      <c r="Y266" s="62"/>
      <c r="Z266" s="62"/>
      <c r="AA266" s="190"/>
    </row>
    <row r="267" spans="1:30" x14ac:dyDescent="0.2">
      <c r="A267" s="121" t="s">
        <v>518</v>
      </c>
      <c r="B267" s="123"/>
      <c r="D267" s="75"/>
      <c r="E267" s="75"/>
      <c r="F267" s="75"/>
      <c r="G267" s="75"/>
      <c r="H267" s="62"/>
      <c r="I267" s="75"/>
      <c r="M267" s="75"/>
      <c r="N267" s="75"/>
      <c r="O267" s="75"/>
      <c r="P267" s="75"/>
      <c r="Q267" s="62"/>
      <c r="R267" s="75"/>
      <c r="S267" s="75"/>
      <c r="T267" s="62"/>
      <c r="U267" s="75"/>
      <c r="V267" s="75"/>
      <c r="W267" s="62"/>
      <c r="X267" s="75"/>
      <c r="Y267" s="75"/>
      <c r="Z267" s="75"/>
      <c r="AA267" s="191"/>
    </row>
    <row r="268" spans="1:30" x14ac:dyDescent="0.2">
      <c r="A268" s="78" t="s">
        <v>489</v>
      </c>
      <c r="B268" s="79" t="s">
        <v>490</v>
      </c>
      <c r="D268" s="63">
        <f t="shared" si="2"/>
        <v>1542624</v>
      </c>
      <c r="E268" s="64">
        <f t="shared" si="0"/>
        <v>1279.3305649505928</v>
      </c>
      <c r="F268" s="64">
        <f t="shared" si="0"/>
        <v>1543903.3305649506</v>
      </c>
      <c r="G268" s="65">
        <f t="shared" si="0"/>
        <v>-1.5301700119246475E-2</v>
      </c>
      <c r="H268" s="68"/>
      <c r="I268" s="65">
        <f t="shared" si="0"/>
        <v>-8.4723421055159509E-3</v>
      </c>
      <c r="M268" s="63">
        <f t="shared" ref="M268:P287" si="5">INDEX(M$8:M$248,MATCH($A268,$A$8:$A$248,0))</f>
        <v>1621000.7776075734</v>
      </c>
      <c r="N268" s="65">
        <f t="shared" si="5"/>
        <v>4.9936706214896986E-2</v>
      </c>
      <c r="O268" s="65">
        <f t="shared" si="5"/>
        <v>4.0133445619973562E-2</v>
      </c>
      <c r="P268" s="65">
        <f t="shared" si="5"/>
        <v>-1.4457094394187298E-2</v>
      </c>
      <c r="Q268" s="68"/>
      <c r="R268" s="64">
        <f t="shared" si="0"/>
        <v>-1818</v>
      </c>
      <c r="S268" s="67">
        <f t="shared" si="0"/>
        <v>1619182.7776075734</v>
      </c>
      <c r="T268" s="68"/>
      <c r="U268" s="63">
        <f t="shared" si="0"/>
        <v>943711.59375</v>
      </c>
      <c r="V268" s="63">
        <f t="shared" si="0"/>
        <v>952606.078125</v>
      </c>
      <c r="W268" s="68"/>
      <c r="X268" s="63">
        <f t="shared" si="0"/>
        <v>1567894.7864050507</v>
      </c>
      <c r="Y268" s="63">
        <f t="shared" si="0"/>
        <v>1571771.2070935881</v>
      </c>
      <c r="Z268" s="63">
        <f t="shared" si="0"/>
        <v>1644779.5102448077</v>
      </c>
      <c r="AA268" s="187">
        <f t="shared" si="0"/>
        <v>902158.11332252715</v>
      </c>
    </row>
    <row r="269" spans="1:30" x14ac:dyDescent="0.2">
      <c r="A269" s="78" t="s">
        <v>287</v>
      </c>
      <c r="B269" s="79" t="s">
        <v>288</v>
      </c>
      <c r="D269" s="57">
        <f t="shared" si="2"/>
        <v>1643569</v>
      </c>
      <c r="E269" s="58">
        <f t="shared" si="0"/>
        <v>673.41513739922084</v>
      </c>
      <c r="F269" s="58">
        <f t="shared" si="0"/>
        <v>1644242.4151373992</v>
      </c>
      <c r="G269" s="59">
        <f t="shared" si="0"/>
        <v>-1.5749080739745569E-2</v>
      </c>
      <c r="H269" s="68"/>
      <c r="I269" s="59">
        <f t="shared" si="0"/>
        <v>-8.1381349465311503E-3</v>
      </c>
      <c r="M269" s="57">
        <f t="shared" si="5"/>
        <v>1728849.9122365103</v>
      </c>
      <c r="N269" s="59">
        <f t="shared" si="5"/>
        <v>5.1456826755099216E-2</v>
      </c>
      <c r="O269" s="59">
        <f t="shared" si="5"/>
        <v>4.0561724142501365E-2</v>
      </c>
      <c r="P269" s="59">
        <f t="shared" si="5"/>
        <v>-1.3934347299866867E-2</v>
      </c>
      <c r="Q269" s="68"/>
      <c r="R269" s="58">
        <f t="shared" si="0"/>
        <v>-1920</v>
      </c>
      <c r="S269" s="60">
        <f t="shared" si="0"/>
        <v>1726929.9122365103</v>
      </c>
      <c r="T269" s="68"/>
      <c r="U269" s="57">
        <f t="shared" si="0"/>
        <v>1019747.75</v>
      </c>
      <c r="V269" s="57">
        <f t="shared" si="0"/>
        <v>1030424.921875</v>
      </c>
      <c r="W269" s="68"/>
      <c r="X269" s="57">
        <f t="shared" si="0"/>
        <v>1670552.0746408678</v>
      </c>
      <c r="Y269" s="57">
        <f t="shared" si="0"/>
        <v>1675090.4108478338</v>
      </c>
      <c r="Z269" s="57">
        <f t="shared" si="0"/>
        <v>1753280.7349109249</v>
      </c>
      <c r="AA269" s="188">
        <f t="shared" si="0"/>
        <v>961670.80759447766</v>
      </c>
    </row>
    <row r="270" spans="1:30" x14ac:dyDescent="0.2">
      <c r="A270" s="78" t="s">
        <v>229</v>
      </c>
      <c r="B270" s="79" t="s">
        <v>230</v>
      </c>
      <c r="D270" s="57">
        <f t="shared" si="2"/>
        <v>2355171</v>
      </c>
      <c r="E270" s="58">
        <f t="shared" si="0"/>
        <v>1427.5341328135692</v>
      </c>
      <c r="F270" s="58">
        <f t="shared" si="0"/>
        <v>2356598.5341328136</v>
      </c>
      <c r="G270" s="59">
        <f t="shared" si="0"/>
        <v>-7.972923332148607E-3</v>
      </c>
      <c r="H270" s="68"/>
      <c r="I270" s="59">
        <f t="shared" si="0"/>
        <v>-2.590879542414215E-3</v>
      </c>
      <c r="M270" s="57">
        <f t="shared" si="5"/>
        <v>2470612</v>
      </c>
      <c r="N270" s="59">
        <f t="shared" si="5"/>
        <v>4.8380521423493805E-2</v>
      </c>
      <c r="O270" s="59">
        <f t="shared" si="5"/>
        <v>4.1064521709371471E-2</v>
      </c>
      <c r="P270" s="59">
        <f t="shared" si="5"/>
        <v>-8.401362757527564E-3</v>
      </c>
      <c r="Q270" s="68"/>
      <c r="R270" s="58">
        <f t="shared" si="0"/>
        <v>-4868</v>
      </c>
      <c r="S270" s="60">
        <f t="shared" si="0"/>
        <v>2465744</v>
      </c>
      <c r="T270" s="68"/>
      <c r="U270" s="57">
        <f t="shared" si="0"/>
        <v>1320167.625</v>
      </c>
      <c r="V270" s="57">
        <f t="shared" si="0"/>
        <v>1329445</v>
      </c>
      <c r="W270" s="68"/>
      <c r="X270" s="57">
        <f t="shared" si="0"/>
        <v>2375538.5206303652</v>
      </c>
      <c r="Y270" s="57">
        <f t="shared" si="0"/>
        <v>2379323.8880824265</v>
      </c>
      <c r="Z270" s="57">
        <f t="shared" si="0"/>
        <v>2491544.3680625684</v>
      </c>
      <c r="AA270" s="188">
        <f t="shared" si="0"/>
        <v>1366606.8627132513</v>
      </c>
    </row>
    <row r="271" spans="1:30" x14ac:dyDescent="0.2">
      <c r="A271" s="78" t="s">
        <v>481</v>
      </c>
      <c r="B271" s="79" t="s">
        <v>482</v>
      </c>
      <c r="D271" s="57">
        <f t="shared" si="2"/>
        <v>1701335</v>
      </c>
      <c r="E271" s="58">
        <f t="shared" si="0"/>
        <v>1276.6927699712105</v>
      </c>
      <c r="F271" s="58">
        <f t="shared" si="0"/>
        <v>1702611.6927699712</v>
      </c>
      <c r="G271" s="59">
        <f t="shared" si="0"/>
        <v>-7.9562889119152436E-3</v>
      </c>
      <c r="H271" s="68"/>
      <c r="I271" s="59">
        <f t="shared" si="0"/>
        <v>-3.8852818549395263E-4</v>
      </c>
      <c r="M271" s="57">
        <f t="shared" si="5"/>
        <v>1787926</v>
      </c>
      <c r="N271" s="59">
        <f t="shared" si="5"/>
        <v>5.0107906337252484E-2</v>
      </c>
      <c r="O271" s="59">
        <f t="shared" si="5"/>
        <v>4.0813372960991412E-2</v>
      </c>
      <c r="P271" s="59">
        <f t="shared" si="5"/>
        <v>-6.382954719229228E-3</v>
      </c>
      <c r="Q271" s="68"/>
      <c r="R271" s="58">
        <f t="shared" si="0"/>
        <v>1511</v>
      </c>
      <c r="S271" s="60">
        <f t="shared" si="0"/>
        <v>1789437</v>
      </c>
      <c r="T271" s="68"/>
      <c r="U271" s="57">
        <f t="shared" si="0"/>
        <v>1017741.5</v>
      </c>
      <c r="V271" s="57">
        <f t="shared" si="0"/>
        <v>1026830</v>
      </c>
      <c r="W271" s="68"/>
      <c r="X271" s="57">
        <f t="shared" si="0"/>
        <v>1716266.8073390913</v>
      </c>
      <c r="Y271" s="57">
        <f t="shared" si="0"/>
        <v>1718483.809019397</v>
      </c>
      <c r="Z271" s="57">
        <f t="shared" si="0"/>
        <v>1799411.5625248537</v>
      </c>
      <c r="AA271" s="188">
        <f t="shared" si="0"/>
        <v>986973.46983398625</v>
      </c>
    </row>
    <row r="272" spans="1:30" x14ac:dyDescent="0.2">
      <c r="A272" s="78" t="s">
        <v>461</v>
      </c>
      <c r="B272" s="79" t="s">
        <v>462</v>
      </c>
      <c r="D272" s="57">
        <f t="shared" si="2"/>
        <v>2835625</v>
      </c>
      <c r="E272" s="58">
        <f t="shared" si="0"/>
        <v>1510.8178002568893</v>
      </c>
      <c r="F272" s="58">
        <f t="shared" si="0"/>
        <v>2837135.8178002569</v>
      </c>
      <c r="G272" s="59">
        <f t="shared" si="0"/>
        <v>-5.5549149039919588E-3</v>
      </c>
      <c r="H272" s="68"/>
      <c r="I272" s="59">
        <f t="shared" si="0"/>
        <v>-9.0095615095586723E-4</v>
      </c>
      <c r="M272" s="57">
        <f t="shared" si="5"/>
        <v>2970914.5431376519</v>
      </c>
      <c r="N272" s="59">
        <f t="shared" si="5"/>
        <v>4.7152739216101081E-2</v>
      </c>
      <c r="O272" s="59">
        <f t="shared" si="5"/>
        <v>4.1691323981274397E-2</v>
      </c>
      <c r="P272" s="59">
        <f t="shared" si="5"/>
        <v>-5.7790038618645845E-3</v>
      </c>
      <c r="Q272" s="68"/>
      <c r="R272" s="58">
        <f t="shared" si="0"/>
        <v>-3338</v>
      </c>
      <c r="S272" s="60">
        <f t="shared" si="0"/>
        <v>2967576.5431376519</v>
      </c>
      <c r="T272" s="68"/>
      <c r="U272" s="57">
        <f t="shared" si="0"/>
        <v>1859037.3125</v>
      </c>
      <c r="V272" s="57">
        <f t="shared" si="0"/>
        <v>1868783.9375</v>
      </c>
      <c r="W272" s="68"/>
      <c r="X272" s="57">
        <f t="shared" si="0"/>
        <v>2852983.9005904961</v>
      </c>
      <c r="Y272" s="57">
        <f t="shared" si="0"/>
        <v>2854582.3048959458</v>
      </c>
      <c r="Z272" s="57">
        <f t="shared" si="0"/>
        <v>2988183.2657704987</v>
      </c>
      <c r="AA272" s="188">
        <f t="shared" si="0"/>
        <v>1639012.256973105</v>
      </c>
    </row>
    <row r="273" spans="1:27" x14ac:dyDescent="0.2">
      <c r="A273" s="78" t="s">
        <v>259</v>
      </c>
      <c r="B273" s="79" t="s">
        <v>260</v>
      </c>
      <c r="D273" s="57">
        <f t="shared" si="2"/>
        <v>1475777</v>
      </c>
      <c r="E273" s="58">
        <f t="shared" si="0"/>
        <v>629.52589997486211</v>
      </c>
      <c r="F273" s="58">
        <f t="shared" si="0"/>
        <v>1476406.5258999749</v>
      </c>
      <c r="G273" s="59">
        <f t="shared" si="0"/>
        <v>-2.7765806445977814E-2</v>
      </c>
      <c r="H273" s="68"/>
      <c r="I273" s="59">
        <f t="shared" si="0"/>
        <v>-2.3797808266595166E-2</v>
      </c>
      <c r="M273" s="57">
        <f t="shared" si="5"/>
        <v>1547711</v>
      </c>
      <c r="N273" s="59">
        <f t="shared" si="5"/>
        <v>4.8295962425768835E-2</v>
      </c>
      <c r="O273" s="59">
        <f t="shared" si="5"/>
        <v>4.2777574012514696E-2</v>
      </c>
      <c r="P273" s="59">
        <f t="shared" si="5"/>
        <v>-2.7457236135025154E-2</v>
      </c>
      <c r="Q273" s="68"/>
      <c r="R273" s="58">
        <f t="shared" si="0"/>
        <v>-1989</v>
      </c>
      <c r="S273" s="60">
        <f t="shared" si="0"/>
        <v>1545722</v>
      </c>
      <c r="T273" s="68"/>
      <c r="U273" s="57">
        <f t="shared" si="0"/>
        <v>973472.4375</v>
      </c>
      <c r="V273" s="57">
        <f t="shared" si="0"/>
        <v>978624.0625</v>
      </c>
      <c r="W273" s="68"/>
      <c r="X273" s="57">
        <f t="shared" si="0"/>
        <v>1518570.8707723396</v>
      </c>
      <c r="Y273" s="57">
        <f t="shared" si="0"/>
        <v>1520401.9159577249</v>
      </c>
      <c r="Z273" s="57">
        <f t="shared" si="0"/>
        <v>1591406.6275597522</v>
      </c>
      <c r="AA273" s="188">
        <f t="shared" si="0"/>
        <v>872883.19905844587</v>
      </c>
    </row>
    <row r="274" spans="1:27" x14ac:dyDescent="0.2">
      <c r="A274" s="78" t="s">
        <v>157</v>
      </c>
      <c r="B274" s="79" t="s">
        <v>158</v>
      </c>
      <c r="D274" s="57">
        <f t="shared" si="2"/>
        <v>5185874</v>
      </c>
      <c r="E274" s="58">
        <f t="shared" si="2"/>
        <v>2855.7245518621057</v>
      </c>
      <c r="F274" s="58">
        <f t="shared" si="2"/>
        <v>5188729.7245518621</v>
      </c>
      <c r="G274" s="59">
        <f t="shared" si="2"/>
        <v>1.25079329244282E-2</v>
      </c>
      <c r="H274" s="68"/>
      <c r="I274" s="59">
        <f t="shared" si="2"/>
        <v>1.6987518701472082E-2</v>
      </c>
      <c r="M274" s="57">
        <f t="shared" si="5"/>
        <v>5409590.3938029446</v>
      </c>
      <c r="N274" s="59">
        <f t="shared" si="5"/>
        <v>4.2565460329533344E-2</v>
      </c>
      <c r="O274" s="59">
        <f t="shared" si="5"/>
        <v>3.9068921352976016E-2</v>
      </c>
      <c r="P274" s="59">
        <f t="shared" si="5"/>
        <v>9.8221916153617972E-3</v>
      </c>
      <c r="Q274" s="68"/>
      <c r="R274" s="58">
        <f t="shared" si="2"/>
        <v>-5452</v>
      </c>
      <c r="S274" s="60">
        <f t="shared" si="2"/>
        <v>5404138.3938029446</v>
      </c>
      <c r="T274" s="68"/>
      <c r="U274" s="57">
        <f t="shared" ref="U274:AA289" si="6">INDEX(U$8:U$248,MATCH($A274,$A$8:$A$248,0))</f>
        <v>2636129.2734375</v>
      </c>
      <c r="V274" s="57">
        <f t="shared" si="6"/>
        <v>2645000.03125</v>
      </c>
      <c r="W274" s="68"/>
      <c r="X274" s="57">
        <f t="shared" si="6"/>
        <v>5124631.1814715825</v>
      </c>
      <c r="Y274" s="57">
        <f t="shared" si="6"/>
        <v>5119227.1922321524</v>
      </c>
      <c r="Z274" s="57">
        <f t="shared" si="6"/>
        <v>5356973.1767822364</v>
      </c>
      <c r="AA274" s="188">
        <f t="shared" si="6"/>
        <v>2938288.5573312691</v>
      </c>
    </row>
    <row r="275" spans="1:27" x14ac:dyDescent="0.2">
      <c r="A275" s="78" t="s">
        <v>467</v>
      </c>
      <c r="B275" s="79" t="s">
        <v>468</v>
      </c>
      <c r="D275" s="57">
        <f t="shared" si="2"/>
        <v>1059532</v>
      </c>
      <c r="E275" s="58">
        <f t="shared" si="2"/>
        <v>1010.2754770640749</v>
      </c>
      <c r="F275" s="58">
        <f t="shared" si="2"/>
        <v>1060542.2754770641</v>
      </c>
      <c r="G275" s="59">
        <f t="shared" si="2"/>
        <v>-1.1827166422445079E-2</v>
      </c>
      <c r="H275" s="68"/>
      <c r="I275" s="59">
        <f t="shared" si="2"/>
        <v>-1.0691857906774072E-2</v>
      </c>
      <c r="M275" s="57">
        <f t="shared" si="5"/>
        <v>1110870</v>
      </c>
      <c r="N275" s="59">
        <f t="shared" si="5"/>
        <v>4.7454708488916086E-2</v>
      </c>
      <c r="O275" s="59">
        <f t="shared" si="5"/>
        <v>4.0579480960085679E-2</v>
      </c>
      <c r="P275" s="59">
        <f t="shared" si="5"/>
        <v>-1.5963370722995807E-2</v>
      </c>
      <c r="Q275" s="68"/>
      <c r="R275" s="58">
        <f t="shared" si="2"/>
        <v>-1958</v>
      </c>
      <c r="S275" s="60">
        <f t="shared" si="2"/>
        <v>1108912</v>
      </c>
      <c r="T275" s="68"/>
      <c r="U275" s="57">
        <f t="shared" si="6"/>
        <v>579195.75</v>
      </c>
      <c r="V275" s="57">
        <f t="shared" si="6"/>
        <v>583022.5625</v>
      </c>
      <c r="W275" s="68"/>
      <c r="X275" s="57">
        <f t="shared" si="6"/>
        <v>1073235.6116667413</v>
      </c>
      <c r="Y275" s="57">
        <f t="shared" si="6"/>
        <v>1079086.8426610476</v>
      </c>
      <c r="Z275" s="57">
        <f t="shared" si="6"/>
        <v>1128890.9040064733</v>
      </c>
      <c r="AA275" s="188">
        <f t="shared" si="6"/>
        <v>619194.29428802792</v>
      </c>
    </row>
    <row r="276" spans="1:27" x14ac:dyDescent="0.2">
      <c r="A276" s="78" t="s">
        <v>237</v>
      </c>
      <c r="B276" s="79" t="s">
        <v>238</v>
      </c>
      <c r="D276" s="57">
        <f t="shared" si="2"/>
        <v>1678840</v>
      </c>
      <c r="E276" s="58">
        <f t="shared" si="2"/>
        <v>1069.165647322312</v>
      </c>
      <c r="F276" s="58">
        <f t="shared" si="2"/>
        <v>1679909.1656473223</v>
      </c>
      <c r="G276" s="59">
        <f t="shared" si="2"/>
        <v>-7.9491661643683598E-3</v>
      </c>
      <c r="H276" s="68"/>
      <c r="I276" s="59">
        <f t="shared" si="2"/>
        <v>-1.7269694545550829E-3</v>
      </c>
      <c r="M276" s="57">
        <f t="shared" si="5"/>
        <v>1761506.9266368714</v>
      </c>
      <c r="N276" s="59">
        <f t="shared" si="5"/>
        <v>4.8572722060306717E-2</v>
      </c>
      <c r="O276" s="59">
        <f t="shared" si="5"/>
        <v>3.9808328774112001E-2</v>
      </c>
      <c r="P276" s="59">
        <f t="shared" si="5"/>
        <v>-8.3039854969084725E-3</v>
      </c>
      <c r="Q276" s="68"/>
      <c r="R276" s="58">
        <f t="shared" si="2"/>
        <v>-2457</v>
      </c>
      <c r="S276" s="60">
        <f t="shared" si="2"/>
        <v>1759049.9266368714</v>
      </c>
      <c r="T276" s="68"/>
      <c r="U276" s="57">
        <f t="shared" si="6"/>
        <v>1002352.96875</v>
      </c>
      <c r="V276" s="57">
        <f t="shared" si="6"/>
        <v>1010801.65625</v>
      </c>
      <c r="W276" s="68"/>
      <c r="X276" s="57">
        <f t="shared" si="6"/>
        <v>1693370.0455169003</v>
      </c>
      <c r="Y276" s="57">
        <f t="shared" si="6"/>
        <v>1696999.5422344541</v>
      </c>
      <c r="Z276" s="57">
        <f t="shared" si="6"/>
        <v>1776256.9384928995</v>
      </c>
      <c r="AA276" s="188">
        <f t="shared" si="6"/>
        <v>974273.20709284174</v>
      </c>
    </row>
    <row r="277" spans="1:27" x14ac:dyDescent="0.2">
      <c r="A277" s="78" t="s">
        <v>43</v>
      </c>
      <c r="B277" s="79" t="s">
        <v>44</v>
      </c>
      <c r="D277" s="57">
        <f t="shared" si="2"/>
        <v>6305854</v>
      </c>
      <c r="E277" s="58">
        <f t="shared" si="2"/>
        <v>3457.9241307070479</v>
      </c>
      <c r="F277" s="58">
        <f t="shared" si="2"/>
        <v>6309311.924130707</v>
      </c>
      <c r="G277" s="59">
        <f t="shared" si="2"/>
        <v>1.0422909934882263E-2</v>
      </c>
      <c r="H277" s="68"/>
      <c r="I277" s="59">
        <f t="shared" si="2"/>
        <v>1.2420940717679629E-2</v>
      </c>
      <c r="M277" s="57">
        <f t="shared" si="5"/>
        <v>6568380.3126451811</v>
      </c>
      <c r="N277" s="59">
        <f t="shared" si="5"/>
        <v>4.1061274451122953E-2</v>
      </c>
      <c r="O277" s="59">
        <f t="shared" si="5"/>
        <v>3.9444706208600966E-2</v>
      </c>
      <c r="P277" s="59">
        <f t="shared" si="5"/>
        <v>5.7563102384692311E-3</v>
      </c>
      <c r="Q277" s="68"/>
      <c r="R277" s="58">
        <f t="shared" si="2"/>
        <v>4205</v>
      </c>
      <c r="S277" s="60">
        <f t="shared" si="2"/>
        <v>6572585.3126451811</v>
      </c>
      <c r="T277" s="68"/>
      <c r="U277" s="57">
        <f t="shared" si="6"/>
        <v>3239376.828125</v>
      </c>
      <c r="V277" s="57">
        <f t="shared" si="6"/>
        <v>3244414.78125</v>
      </c>
      <c r="W277" s="68"/>
      <c r="X277" s="57">
        <f t="shared" si="6"/>
        <v>6244228.8888098514</v>
      </c>
      <c r="Y277" s="57">
        <f t="shared" si="6"/>
        <v>6241597.7945240764</v>
      </c>
      <c r="Z277" s="57">
        <f t="shared" si="6"/>
        <v>6530787.0761335706</v>
      </c>
      <c r="AA277" s="188">
        <f t="shared" si="6"/>
        <v>3582123.0203912705</v>
      </c>
    </row>
    <row r="278" spans="1:27" x14ac:dyDescent="0.2">
      <c r="A278" s="78" t="s">
        <v>473</v>
      </c>
      <c r="B278" s="79" t="s">
        <v>474</v>
      </c>
      <c r="D278" s="57">
        <f t="shared" si="2"/>
        <v>2218377</v>
      </c>
      <c r="E278" s="58">
        <f t="shared" si="2"/>
        <v>1835.9053055783734</v>
      </c>
      <c r="F278" s="58">
        <f t="shared" si="2"/>
        <v>2220212.9053055784</v>
      </c>
      <c r="G278" s="59">
        <f t="shared" si="2"/>
        <v>-1.5401079004500051E-3</v>
      </c>
      <c r="H278" s="68"/>
      <c r="I278" s="59">
        <f t="shared" si="2"/>
        <v>2.0837423582462655E-3</v>
      </c>
      <c r="M278" s="57">
        <f t="shared" si="5"/>
        <v>2319772.6166614415</v>
      </c>
      <c r="N278" s="59">
        <f t="shared" si="5"/>
        <v>4.4842416291675624E-2</v>
      </c>
      <c r="O278" s="59">
        <f t="shared" si="5"/>
        <v>3.9254783197767429E-2</v>
      </c>
      <c r="P278" s="59">
        <f t="shared" si="5"/>
        <v>-4.9099280733941875E-3</v>
      </c>
      <c r="Q278" s="68"/>
      <c r="R278" s="58">
        <f t="shared" si="2"/>
        <v>-4166</v>
      </c>
      <c r="S278" s="60">
        <f t="shared" si="2"/>
        <v>2315606.6166614415</v>
      </c>
      <c r="T278" s="68"/>
      <c r="U278" s="57">
        <f t="shared" si="6"/>
        <v>1231987.4375</v>
      </c>
      <c r="V278" s="57">
        <f t="shared" si="6"/>
        <v>1238611.3125</v>
      </c>
      <c r="W278" s="68"/>
      <c r="X278" s="57">
        <f t="shared" si="6"/>
        <v>2223637.547059542</v>
      </c>
      <c r="Y278" s="57">
        <f t="shared" si="6"/>
        <v>2227508.4965616697</v>
      </c>
      <c r="Z278" s="57">
        <f t="shared" si="6"/>
        <v>2331218.7329636421</v>
      </c>
      <c r="AA278" s="188">
        <f t="shared" si="6"/>
        <v>1278668.5879614244</v>
      </c>
    </row>
    <row r="279" spans="1:27" x14ac:dyDescent="0.2">
      <c r="A279" s="78" t="s">
        <v>493</v>
      </c>
      <c r="B279" s="79" t="s">
        <v>494</v>
      </c>
      <c r="D279" s="57">
        <f t="shared" si="2"/>
        <v>1433322</v>
      </c>
      <c r="E279" s="58">
        <f t="shared" si="2"/>
        <v>1023.4644519605208</v>
      </c>
      <c r="F279" s="58">
        <f t="shared" si="2"/>
        <v>1434345.4644519605</v>
      </c>
      <c r="G279" s="59">
        <f t="shared" si="2"/>
        <v>-4.6644398526221043E-3</v>
      </c>
      <c r="H279" s="68"/>
      <c r="I279" s="59">
        <f t="shared" si="2"/>
        <v>6.9206419297351829E-4</v>
      </c>
      <c r="M279" s="57">
        <f t="shared" si="5"/>
        <v>1496620.8131848886</v>
      </c>
      <c r="N279" s="59">
        <f t="shared" si="5"/>
        <v>4.3417259144555187E-2</v>
      </c>
      <c r="O279" s="59">
        <f t="shared" si="5"/>
        <v>3.8864840000000012E-2</v>
      </c>
      <c r="P279" s="59">
        <f t="shared" si="5"/>
        <v>-6.3134443429052611E-3</v>
      </c>
      <c r="Q279" s="68"/>
      <c r="R279" s="58">
        <f t="shared" si="2"/>
        <v>-3363</v>
      </c>
      <c r="S279" s="60">
        <f t="shared" si="2"/>
        <v>1493257.8131848886</v>
      </c>
      <c r="T279" s="68"/>
      <c r="U279" s="57">
        <f t="shared" si="6"/>
        <v>804863.5625</v>
      </c>
      <c r="V279" s="57">
        <f t="shared" si="6"/>
        <v>808390.5625</v>
      </c>
      <c r="W279" s="68"/>
      <c r="X279" s="57">
        <f t="shared" si="6"/>
        <v>1441067.2358973883</v>
      </c>
      <c r="Y279" s="57">
        <f t="shared" si="6"/>
        <v>1439634.6033086346</v>
      </c>
      <c r="Z279" s="57">
        <f t="shared" si="6"/>
        <v>1506129.6790870021</v>
      </c>
      <c r="AA279" s="188">
        <f t="shared" si="6"/>
        <v>826108.97159215901</v>
      </c>
    </row>
    <row r="280" spans="1:27" x14ac:dyDescent="0.2">
      <c r="A280" s="78" t="s">
        <v>355</v>
      </c>
      <c r="B280" s="79" t="s">
        <v>356</v>
      </c>
      <c r="D280" s="57">
        <f t="shared" si="2"/>
        <v>3788149</v>
      </c>
      <c r="E280" s="58">
        <f t="shared" si="2"/>
        <v>2945.856598471757</v>
      </c>
      <c r="F280" s="58">
        <f t="shared" si="2"/>
        <v>3791094.8565984718</v>
      </c>
      <c r="G280" s="59">
        <f t="shared" si="2"/>
        <v>1.7760019287917927E-2</v>
      </c>
      <c r="H280" s="68"/>
      <c r="I280" s="59">
        <f t="shared" si="2"/>
        <v>2.9098565167108736E-2</v>
      </c>
      <c r="M280" s="57">
        <f t="shared" si="5"/>
        <v>3988706.0426205862</v>
      </c>
      <c r="N280" s="59">
        <f t="shared" si="5"/>
        <v>5.2125096706079121E-2</v>
      </c>
      <c r="O280" s="59">
        <f t="shared" si="5"/>
        <v>3.9005458173021257E-2</v>
      </c>
      <c r="P280" s="59">
        <f t="shared" si="5"/>
        <v>2.0852127684578559E-2</v>
      </c>
      <c r="Q280" s="68"/>
      <c r="R280" s="58">
        <f t="shared" si="2"/>
        <v>-9333</v>
      </c>
      <c r="S280" s="60">
        <f t="shared" si="2"/>
        <v>3979373.0426205858</v>
      </c>
      <c r="T280" s="68"/>
      <c r="U280" s="57">
        <f t="shared" si="6"/>
        <v>2208802.484375</v>
      </c>
      <c r="V280" s="57">
        <f t="shared" si="6"/>
        <v>2236693.28125</v>
      </c>
      <c r="W280" s="68"/>
      <c r="X280" s="57">
        <f t="shared" si="6"/>
        <v>3724939.8529635058</v>
      </c>
      <c r="Y280" s="57">
        <f t="shared" si="6"/>
        <v>3730415.6927112509</v>
      </c>
      <c r="Z280" s="57">
        <f t="shared" si="6"/>
        <v>3907231.9432467408</v>
      </c>
      <c r="AA280" s="188">
        <f t="shared" si="6"/>
        <v>2143108.5299137402</v>
      </c>
    </row>
    <row r="281" spans="1:27" x14ac:dyDescent="0.2">
      <c r="A281" s="78" t="s">
        <v>429</v>
      </c>
      <c r="B281" s="79" t="s">
        <v>430</v>
      </c>
      <c r="D281" s="57">
        <f t="shared" si="2"/>
        <v>1263811</v>
      </c>
      <c r="E281" s="58">
        <f t="shared" si="2"/>
        <v>667.83051016414538</v>
      </c>
      <c r="F281" s="58">
        <f t="shared" si="2"/>
        <v>1264478.8305101641</v>
      </c>
      <c r="G281" s="59">
        <f t="shared" si="2"/>
        <v>1.3631914370781484E-2</v>
      </c>
      <c r="H281" s="68"/>
      <c r="I281" s="59">
        <f t="shared" si="2"/>
        <v>2.0330416655784944E-2</v>
      </c>
      <c r="M281" s="57">
        <f t="shared" si="5"/>
        <v>1319423.6499676246</v>
      </c>
      <c r="N281" s="59">
        <f t="shared" si="5"/>
        <v>4.3452541973591163E-2</v>
      </c>
      <c r="O281" s="59">
        <f t="shared" si="5"/>
        <v>3.9052177278878553E-2</v>
      </c>
      <c r="P281" s="59">
        <f t="shared" si="5"/>
        <v>1.291648571569759E-2</v>
      </c>
      <c r="Q281" s="68"/>
      <c r="R281" s="58">
        <f t="shared" si="2"/>
        <v>38</v>
      </c>
      <c r="S281" s="60">
        <f t="shared" si="2"/>
        <v>1319461.6499676246</v>
      </c>
      <c r="T281" s="68"/>
      <c r="U281" s="57">
        <f t="shared" si="6"/>
        <v>787756.5390625</v>
      </c>
      <c r="V281" s="57">
        <f t="shared" si="6"/>
        <v>791092.671875</v>
      </c>
      <c r="W281" s="68"/>
      <c r="X281" s="57">
        <f t="shared" si="6"/>
        <v>1247473.3802112944</v>
      </c>
      <c r="Y281" s="57">
        <f t="shared" si="6"/>
        <v>1244532.0179980169</v>
      </c>
      <c r="Z281" s="57">
        <f t="shared" si="6"/>
        <v>1302598.6530719339</v>
      </c>
      <c r="AA281" s="188">
        <f t="shared" si="6"/>
        <v>714472.6304967968</v>
      </c>
    </row>
    <row r="282" spans="1:27" x14ac:dyDescent="0.2">
      <c r="A282" s="78" t="s">
        <v>497</v>
      </c>
      <c r="B282" s="79" t="s">
        <v>498</v>
      </c>
      <c r="D282" s="57">
        <f t="shared" si="2"/>
        <v>1063000</v>
      </c>
      <c r="E282" s="58">
        <f t="shared" si="2"/>
        <v>968.07075739558786</v>
      </c>
      <c r="F282" s="58">
        <f t="shared" si="2"/>
        <v>1063968.0707573956</v>
      </c>
      <c r="G282" s="59">
        <f t="shared" si="2"/>
        <v>-2.0693346630253906E-2</v>
      </c>
      <c r="H282" s="68"/>
      <c r="I282" s="59">
        <f t="shared" si="2"/>
        <v>-1.7218288832590689E-2</v>
      </c>
      <c r="M282" s="57">
        <f t="shared" si="5"/>
        <v>1115848.4841632666</v>
      </c>
      <c r="N282" s="59">
        <f t="shared" si="5"/>
        <v>4.876125029667433E-2</v>
      </c>
      <c r="O282" s="59">
        <f t="shared" si="5"/>
        <v>4.1255740489547943E-2</v>
      </c>
      <c r="P282" s="59">
        <f t="shared" si="5"/>
        <v>-2.2145974207188002E-2</v>
      </c>
      <c r="Q282" s="68"/>
      <c r="R282" s="58">
        <f t="shared" si="2"/>
        <v>1092</v>
      </c>
      <c r="S282" s="60">
        <f t="shared" si="2"/>
        <v>1116940.4841632666</v>
      </c>
      <c r="T282" s="68"/>
      <c r="U282" s="57">
        <f t="shared" si="6"/>
        <v>651781.125</v>
      </c>
      <c r="V282" s="57">
        <f t="shared" si="6"/>
        <v>656479.25</v>
      </c>
      <c r="W282" s="68"/>
      <c r="X282" s="57">
        <f t="shared" si="6"/>
        <v>1086450.3647517697</v>
      </c>
      <c r="Y282" s="57">
        <f t="shared" si="6"/>
        <v>1090412.3284789505</v>
      </c>
      <c r="Z282" s="57">
        <f t="shared" si="6"/>
        <v>1141119.691416695</v>
      </c>
      <c r="AA282" s="188">
        <f t="shared" si="6"/>
        <v>625901.7585466177</v>
      </c>
    </row>
    <row r="283" spans="1:27" x14ac:dyDescent="0.2">
      <c r="A283" s="78" t="s">
        <v>131</v>
      </c>
      <c r="B283" s="79" t="s">
        <v>132</v>
      </c>
      <c r="D283" s="57">
        <f t="shared" si="2"/>
        <v>5799420</v>
      </c>
      <c r="E283" s="58">
        <f t="shared" si="2"/>
        <v>2972.6652011657134</v>
      </c>
      <c r="F283" s="58">
        <f t="shared" si="2"/>
        <v>5802392.6652011657</v>
      </c>
      <c r="G283" s="59">
        <f t="shared" si="2"/>
        <v>7.2554706131591207E-3</v>
      </c>
      <c r="H283" s="68"/>
      <c r="I283" s="59">
        <f t="shared" si="2"/>
        <v>1.3258239754646128E-2</v>
      </c>
      <c r="M283" s="57">
        <f t="shared" si="5"/>
        <v>6065559.3454384534</v>
      </c>
      <c r="N283" s="59">
        <f t="shared" si="5"/>
        <v>4.5354855388464843E-2</v>
      </c>
      <c r="O283" s="59">
        <f t="shared" si="5"/>
        <v>3.9527163415427946E-2</v>
      </c>
      <c r="P283" s="59">
        <f t="shared" si="5"/>
        <v>6.2593356593034777E-3</v>
      </c>
      <c r="Q283" s="68"/>
      <c r="R283" s="58">
        <f t="shared" si="2"/>
        <v>-13222</v>
      </c>
      <c r="S283" s="60">
        <f t="shared" si="2"/>
        <v>6052337.3454384534</v>
      </c>
      <c r="T283" s="68"/>
      <c r="U283" s="57">
        <f t="shared" si="6"/>
        <v>3064558.6875</v>
      </c>
      <c r="V283" s="57">
        <f t="shared" si="6"/>
        <v>3081738.90625</v>
      </c>
      <c r="W283" s="68"/>
      <c r="X283" s="57">
        <f t="shared" si="6"/>
        <v>5760596.8242287161</v>
      </c>
      <c r="Y283" s="57">
        <f t="shared" si="6"/>
        <v>5758572.9113969747</v>
      </c>
      <c r="Z283" s="57">
        <f t="shared" si="6"/>
        <v>6027829.1395570356</v>
      </c>
      <c r="AA283" s="188">
        <f t="shared" si="6"/>
        <v>3306251.6465589548</v>
      </c>
    </row>
    <row r="284" spans="1:27" x14ac:dyDescent="0.2">
      <c r="A284" s="78" t="s">
        <v>453</v>
      </c>
      <c r="B284" s="79" t="s">
        <v>454</v>
      </c>
      <c r="D284" s="57">
        <f t="shared" si="2"/>
        <v>3205115</v>
      </c>
      <c r="E284" s="58">
        <f t="shared" si="2"/>
        <v>1741.6602119910531</v>
      </c>
      <c r="F284" s="58">
        <f t="shared" si="2"/>
        <v>3206856.6602119911</v>
      </c>
      <c r="G284" s="59">
        <f t="shared" si="2"/>
        <v>-4.657513714120598E-3</v>
      </c>
      <c r="H284" s="68"/>
      <c r="I284" s="59">
        <f t="shared" si="2"/>
        <v>5.1444110211384952E-4</v>
      </c>
      <c r="M284" s="57">
        <f t="shared" si="5"/>
        <v>3354927.9665563619</v>
      </c>
      <c r="N284" s="59">
        <f t="shared" si="5"/>
        <v>4.6173347309693025E-2</v>
      </c>
      <c r="O284" s="59">
        <f t="shared" si="5"/>
        <v>4.0915631705057853E-2</v>
      </c>
      <c r="P284" s="59">
        <f t="shared" si="5"/>
        <v>-4.7708112542562686E-3</v>
      </c>
      <c r="Q284" s="68"/>
      <c r="R284" s="58">
        <f t="shared" si="2"/>
        <v>621</v>
      </c>
      <c r="S284" s="60">
        <f t="shared" si="2"/>
        <v>3355548.9665563619</v>
      </c>
      <c r="T284" s="68"/>
      <c r="U284" s="57">
        <f t="shared" si="6"/>
        <v>1880748.03125</v>
      </c>
      <c r="V284" s="57">
        <f t="shared" si="6"/>
        <v>1890247.78125</v>
      </c>
      <c r="W284" s="68"/>
      <c r="X284" s="57">
        <f t="shared" si="6"/>
        <v>3221862.5291264085</v>
      </c>
      <c r="Y284" s="57">
        <f t="shared" si="6"/>
        <v>3221397.4303057026</v>
      </c>
      <c r="Z284" s="57">
        <f t="shared" si="6"/>
        <v>3371010.4210111368</v>
      </c>
      <c r="AA284" s="188">
        <f t="shared" si="6"/>
        <v>1848992.1490798104</v>
      </c>
    </row>
    <row r="285" spans="1:27" x14ac:dyDescent="0.2">
      <c r="A285" s="78" t="s">
        <v>109</v>
      </c>
      <c r="B285" s="79" t="s">
        <v>110</v>
      </c>
      <c r="D285" s="57">
        <f t="shared" si="2"/>
        <v>3380413</v>
      </c>
      <c r="E285" s="58">
        <f t="shared" si="2"/>
        <v>2113.8587492336519</v>
      </c>
      <c r="F285" s="58">
        <f t="shared" si="2"/>
        <v>3382526.8587492337</v>
      </c>
      <c r="G285" s="59">
        <f t="shared" si="2"/>
        <v>-9.0638348459234352E-3</v>
      </c>
      <c r="H285" s="68"/>
      <c r="I285" s="59">
        <f t="shared" si="2"/>
        <v>-5.368579833887277E-3</v>
      </c>
      <c r="M285" s="57">
        <f t="shared" si="5"/>
        <v>3524662.0999506135</v>
      </c>
      <c r="N285" s="59">
        <f t="shared" si="5"/>
        <v>4.2020432397671392E-2</v>
      </c>
      <c r="O285" s="59">
        <f t="shared" si="5"/>
        <v>4.0324802567336615E-2</v>
      </c>
      <c r="P285" s="59">
        <f t="shared" si="5"/>
        <v>-1.1265787096369828E-2</v>
      </c>
      <c r="Q285" s="68"/>
      <c r="R285" s="58">
        <f t="shared" si="2"/>
        <v>-2151</v>
      </c>
      <c r="S285" s="60">
        <f t="shared" si="2"/>
        <v>3522511.0999506135</v>
      </c>
      <c r="T285" s="68"/>
      <c r="U285" s="57">
        <f t="shared" si="6"/>
        <v>1763725.140625</v>
      </c>
      <c r="V285" s="57">
        <f t="shared" si="6"/>
        <v>1766599.84375</v>
      </c>
      <c r="W285" s="68"/>
      <c r="X285" s="57">
        <f t="shared" si="6"/>
        <v>3413465.9503756212</v>
      </c>
      <c r="Y285" s="57">
        <f t="shared" si="6"/>
        <v>3406327.1931720143</v>
      </c>
      <c r="Z285" s="57">
        <f t="shared" si="6"/>
        <v>3564822.632767695</v>
      </c>
      <c r="AA285" s="188">
        <f t="shared" si="6"/>
        <v>1955297.7409284941</v>
      </c>
    </row>
    <row r="286" spans="1:27" x14ac:dyDescent="0.2">
      <c r="A286" s="78" t="s">
        <v>247</v>
      </c>
      <c r="B286" s="79" t="s">
        <v>248</v>
      </c>
      <c r="D286" s="57">
        <f t="shared" si="2"/>
        <v>1342993</v>
      </c>
      <c r="E286" s="58">
        <f t="shared" si="2"/>
        <v>1039.4666015631519</v>
      </c>
      <c r="F286" s="58">
        <f t="shared" si="2"/>
        <v>1344032.4666015632</v>
      </c>
      <c r="G286" s="59">
        <f t="shared" si="2"/>
        <v>-2.4390106990490268E-2</v>
      </c>
      <c r="H286" s="68"/>
      <c r="I286" s="59">
        <f t="shared" si="2"/>
        <v>-2.1984682114054133E-2</v>
      </c>
      <c r="M286" s="57">
        <f t="shared" si="5"/>
        <v>1409075.4399980961</v>
      </c>
      <c r="N286" s="59">
        <f t="shared" si="5"/>
        <v>4.8393900454649419E-2</v>
      </c>
      <c r="O286" s="59">
        <f t="shared" si="5"/>
        <v>4.3369582575383037E-2</v>
      </c>
      <c r="P286" s="59">
        <f t="shared" si="5"/>
        <v>-2.4874570072336066E-2</v>
      </c>
      <c r="Q286" s="68"/>
      <c r="R286" s="58">
        <f t="shared" si="2"/>
        <v>-721</v>
      </c>
      <c r="S286" s="60">
        <f t="shared" si="2"/>
        <v>1408354.4399980961</v>
      </c>
      <c r="T286" s="68"/>
      <c r="U286" s="57">
        <f t="shared" si="6"/>
        <v>797147.1875</v>
      </c>
      <c r="V286" s="57">
        <f t="shared" si="6"/>
        <v>800985.828125</v>
      </c>
      <c r="W286" s="68"/>
      <c r="X286" s="57">
        <f t="shared" si="6"/>
        <v>1377633.0849368111</v>
      </c>
      <c r="Y286" s="57">
        <f t="shared" si="6"/>
        <v>1380862.4402221537</v>
      </c>
      <c r="Z286" s="57">
        <f t="shared" si="6"/>
        <v>1445019.6833679366</v>
      </c>
      <c r="AA286" s="188">
        <f t="shared" si="6"/>
        <v>792590.26704868232</v>
      </c>
    </row>
    <row r="287" spans="1:27" x14ac:dyDescent="0.2">
      <c r="A287" s="78" t="s">
        <v>295</v>
      </c>
      <c r="B287" s="79" t="s">
        <v>296</v>
      </c>
      <c r="D287" s="57">
        <f t="shared" si="2"/>
        <v>2664868</v>
      </c>
      <c r="E287" s="58">
        <f t="shared" si="2"/>
        <v>914.43328560050577</v>
      </c>
      <c r="F287" s="58">
        <f t="shared" si="2"/>
        <v>2665782.4332856005</v>
      </c>
      <c r="G287" s="59">
        <f t="shared" si="2"/>
        <v>2.0619514648391402E-2</v>
      </c>
      <c r="H287" s="68"/>
      <c r="I287" s="59">
        <f t="shared" si="2"/>
        <v>3.1681597263210515E-2</v>
      </c>
      <c r="M287" s="57">
        <f t="shared" si="5"/>
        <v>2791592.9416711237</v>
      </c>
      <c r="N287" s="59">
        <f t="shared" si="5"/>
        <v>4.7194589781455187E-2</v>
      </c>
      <c r="O287" s="59">
        <f t="shared" si="5"/>
        <v>3.8869749610090265E-2</v>
      </c>
      <c r="P287" s="59">
        <f t="shared" si="5"/>
        <v>2.3949362075999181E-2</v>
      </c>
      <c r="Q287" s="68"/>
      <c r="R287" s="58">
        <f t="shared" si="2"/>
        <v>-3660</v>
      </c>
      <c r="S287" s="60">
        <f t="shared" si="2"/>
        <v>2787932.9416711237</v>
      </c>
      <c r="T287" s="68"/>
      <c r="U287" s="57">
        <f t="shared" si="6"/>
        <v>1570688.90625</v>
      </c>
      <c r="V287" s="57">
        <f t="shared" si="6"/>
        <v>1583275.40625</v>
      </c>
      <c r="W287" s="68"/>
      <c r="X287" s="57">
        <f t="shared" si="6"/>
        <v>2611925.7911739773</v>
      </c>
      <c r="Y287" s="57">
        <f t="shared" si="6"/>
        <v>2604625.615218807</v>
      </c>
      <c r="Z287" s="57">
        <f t="shared" si="6"/>
        <v>2726299.8006183896</v>
      </c>
      <c r="AA287" s="188">
        <f t="shared" si="6"/>
        <v>1495369.7253386807</v>
      </c>
    </row>
    <row r="288" spans="1:27" x14ac:dyDescent="0.2">
      <c r="A288" s="78" t="s">
        <v>77</v>
      </c>
      <c r="B288" s="79" t="s">
        <v>78</v>
      </c>
      <c r="D288" s="57">
        <f t="shared" si="2"/>
        <v>2529731</v>
      </c>
      <c r="E288" s="58">
        <f t="shared" si="2"/>
        <v>1184.2498638257384</v>
      </c>
      <c r="F288" s="58">
        <f t="shared" si="2"/>
        <v>2530915.2498638257</v>
      </c>
      <c r="G288" s="59">
        <f t="shared" si="2"/>
        <v>-9.4245993999332311E-3</v>
      </c>
      <c r="H288" s="68"/>
      <c r="I288" s="59">
        <f t="shared" si="2"/>
        <v>-6.471522443600719E-3</v>
      </c>
      <c r="M288" s="57">
        <f t="shared" ref="M288:P309" si="7">INDEX(M$8:M$248,MATCH($A288,$A$8:$A$248,0))</f>
        <v>2638824.2008645888</v>
      </c>
      <c r="N288" s="59">
        <f t="shared" si="7"/>
        <v>4.2636335217692167E-2</v>
      </c>
      <c r="O288" s="59">
        <f t="shared" si="7"/>
        <v>4.0225418838963023E-2</v>
      </c>
      <c r="P288" s="59">
        <f t="shared" si="7"/>
        <v>-1.2481785960311687E-2</v>
      </c>
      <c r="Q288" s="68"/>
      <c r="R288" s="58">
        <f t="shared" si="2"/>
        <v>-5398</v>
      </c>
      <c r="S288" s="60">
        <f t="shared" si="2"/>
        <v>2633426.2008645888</v>
      </c>
      <c r="T288" s="68"/>
      <c r="U288" s="57">
        <f t="shared" si="6"/>
        <v>1431289.90625</v>
      </c>
      <c r="V288" s="57">
        <f t="shared" si="6"/>
        <v>1434607.1875</v>
      </c>
      <c r="W288" s="68"/>
      <c r="X288" s="57">
        <f t="shared" si="6"/>
        <v>2554995.0547234043</v>
      </c>
      <c r="Y288" s="57">
        <f t="shared" si="6"/>
        <v>2553304.8877811404</v>
      </c>
      <c r="Z288" s="57">
        <f t="shared" si="6"/>
        <v>2672177.7516080677</v>
      </c>
      <c r="AA288" s="188">
        <f t="shared" si="6"/>
        <v>1465683.8949157118</v>
      </c>
    </row>
    <row r="289" spans="1:27" x14ac:dyDescent="0.2">
      <c r="A289" s="78" t="s">
        <v>183</v>
      </c>
      <c r="B289" s="79" t="s">
        <v>184</v>
      </c>
      <c r="D289" s="57">
        <f t="shared" si="2"/>
        <v>1863166</v>
      </c>
      <c r="E289" s="58">
        <f t="shared" si="2"/>
        <v>1102.1562002184801</v>
      </c>
      <c r="F289" s="58">
        <f t="shared" si="2"/>
        <v>1864268.1562002185</v>
      </c>
      <c r="G289" s="59">
        <f t="shared" si="2"/>
        <v>1.8574851497245914E-2</v>
      </c>
      <c r="H289" s="68"/>
      <c r="I289" s="59">
        <f t="shared" si="2"/>
        <v>2.1076525185931061E-2</v>
      </c>
      <c r="M289" s="57">
        <f t="shared" si="7"/>
        <v>1944440.161789245</v>
      </c>
      <c r="N289" s="59">
        <f t="shared" si="7"/>
        <v>4.3004545951390583E-2</v>
      </c>
      <c r="O289" s="59">
        <f t="shared" si="7"/>
        <v>3.8864840000000012E-2</v>
      </c>
      <c r="P289" s="59">
        <f t="shared" si="7"/>
        <v>1.3893659650360268E-2</v>
      </c>
      <c r="Q289" s="68"/>
      <c r="R289" s="58">
        <f t="shared" si="2"/>
        <v>-2545</v>
      </c>
      <c r="S289" s="60">
        <f t="shared" si="2"/>
        <v>1941895.161789245</v>
      </c>
      <c r="T289" s="68"/>
      <c r="U289" s="57">
        <f t="shared" si="6"/>
        <v>1053807.5</v>
      </c>
      <c r="V289" s="57">
        <f t="shared" si="6"/>
        <v>1058006.75</v>
      </c>
      <c r="W289" s="68"/>
      <c r="X289" s="57">
        <f t="shared" si="6"/>
        <v>1830271.1415463011</v>
      </c>
      <c r="Y289" s="57">
        <f t="shared" si="6"/>
        <v>1833062.3736651861</v>
      </c>
      <c r="Z289" s="57">
        <f t="shared" si="6"/>
        <v>1917794.9711804909</v>
      </c>
      <c r="AA289" s="188">
        <f t="shared" si="6"/>
        <v>1051906.5213075927</v>
      </c>
    </row>
    <row r="290" spans="1:27" x14ac:dyDescent="0.2">
      <c r="A290" s="78" t="s">
        <v>403</v>
      </c>
      <c r="B290" s="79" t="s">
        <v>404</v>
      </c>
      <c r="D290" s="57">
        <f t="shared" si="2"/>
        <v>3299751</v>
      </c>
      <c r="E290" s="58">
        <f t="shared" si="2"/>
        <v>2210.8859406448901</v>
      </c>
      <c r="F290" s="58">
        <f t="shared" si="2"/>
        <v>3301961.8859406449</v>
      </c>
      <c r="G290" s="59">
        <f t="shared" si="2"/>
        <v>-9.2587234628481729E-3</v>
      </c>
      <c r="H290" s="68"/>
      <c r="I290" s="59">
        <f t="shared" si="2"/>
        <v>-1.7297646356996266E-3</v>
      </c>
      <c r="M290" s="57">
        <f t="shared" si="7"/>
        <v>3461213.8812797423</v>
      </c>
      <c r="N290" s="59">
        <f t="shared" si="7"/>
        <v>4.8229507438342312E-2</v>
      </c>
      <c r="O290" s="59">
        <f t="shared" si="7"/>
        <v>3.9746809477625211E-2</v>
      </c>
      <c r="P290" s="59">
        <f t="shared" si="7"/>
        <v>-8.5697968425050286E-3</v>
      </c>
      <c r="Q290" s="68"/>
      <c r="R290" s="58">
        <f t="shared" ref="R290:AA305" si="8">INDEX(R$8:R$248,MATCH($A290,$A$8:$A$248,0))</f>
        <v>-4898</v>
      </c>
      <c r="S290" s="60">
        <f t="shared" si="8"/>
        <v>3456315.8812797423</v>
      </c>
      <c r="T290" s="68"/>
      <c r="U290" s="57">
        <f t="shared" si="8"/>
        <v>1901573.015625</v>
      </c>
      <c r="V290" s="57">
        <f t="shared" si="8"/>
        <v>1917086.859375</v>
      </c>
      <c r="W290" s="68"/>
      <c r="X290" s="57">
        <f t="shared" si="8"/>
        <v>3332819.540416942</v>
      </c>
      <c r="Y290" s="57">
        <f t="shared" si="8"/>
        <v>3334668.8917310298</v>
      </c>
      <c r="Z290" s="57">
        <f t="shared" si="8"/>
        <v>3491132.1747678355</v>
      </c>
      <c r="AA290" s="188">
        <f t="shared" si="8"/>
        <v>1914878.6791971556</v>
      </c>
    </row>
    <row r="291" spans="1:27" x14ac:dyDescent="0.2">
      <c r="A291" s="78" t="s">
        <v>215</v>
      </c>
      <c r="B291" s="79" t="s">
        <v>216</v>
      </c>
      <c r="D291" s="57">
        <f t="shared" ref="D291:S309" si="9">INDEX(D$8:D$248,MATCH($A291,$A$8:$A$248,0))</f>
        <v>1776065</v>
      </c>
      <c r="E291" s="58">
        <f t="shared" si="9"/>
        <v>1007.8714515273459</v>
      </c>
      <c r="F291" s="58">
        <f t="shared" si="9"/>
        <v>1777072.8714515273</v>
      </c>
      <c r="G291" s="59">
        <f t="shared" si="9"/>
        <v>-1.9067993741474609E-2</v>
      </c>
      <c r="H291" s="68"/>
      <c r="I291" s="59">
        <f t="shared" si="9"/>
        <v>-1.4468941811101921E-2</v>
      </c>
      <c r="M291" s="57">
        <f t="shared" si="7"/>
        <v>1863100.0397082288</v>
      </c>
      <c r="N291" s="59">
        <f t="shared" si="7"/>
        <v>4.8409476976841059E-2</v>
      </c>
      <c r="O291" s="59">
        <f t="shared" si="7"/>
        <v>4.086060013033066E-2</v>
      </c>
      <c r="P291" s="59">
        <f t="shared" si="7"/>
        <v>-2.0111825690091178E-2</v>
      </c>
      <c r="Q291" s="68"/>
      <c r="R291" s="58">
        <f t="shared" si="9"/>
        <v>-2103</v>
      </c>
      <c r="S291" s="60">
        <f t="shared" si="9"/>
        <v>1860997.0397082288</v>
      </c>
      <c r="T291" s="68"/>
      <c r="U291" s="57">
        <f t="shared" si="8"/>
        <v>1139170.8125</v>
      </c>
      <c r="V291" s="57">
        <f t="shared" si="8"/>
        <v>1147432.6875</v>
      </c>
      <c r="W291" s="68"/>
      <c r="X291" s="57">
        <f t="shared" si="8"/>
        <v>1811616.7686582534</v>
      </c>
      <c r="Y291" s="57">
        <f t="shared" si="8"/>
        <v>1816240.2269538222</v>
      </c>
      <c r="Z291" s="57">
        <f t="shared" si="8"/>
        <v>1901339.4472489948</v>
      </c>
      <c r="AA291" s="188">
        <f t="shared" si="8"/>
        <v>1042880.7009278371</v>
      </c>
    </row>
    <row r="292" spans="1:27" x14ac:dyDescent="0.2">
      <c r="A292" s="78" t="s">
        <v>193</v>
      </c>
      <c r="B292" s="79" t="s">
        <v>194</v>
      </c>
      <c r="D292" s="57">
        <f t="shared" si="9"/>
        <v>1382706</v>
      </c>
      <c r="E292" s="58">
        <f t="shared" si="9"/>
        <v>861.56753114424646</v>
      </c>
      <c r="F292" s="58">
        <f t="shared" si="9"/>
        <v>1383567.5675311442</v>
      </c>
      <c r="G292" s="59">
        <f t="shared" si="9"/>
        <v>-2.5079592839544751E-2</v>
      </c>
      <c r="H292" s="68"/>
      <c r="I292" s="59">
        <f t="shared" si="9"/>
        <v>-2.2195902347180829E-2</v>
      </c>
      <c r="M292" s="57">
        <f t="shared" si="7"/>
        <v>1449429.9377707457</v>
      </c>
      <c r="N292" s="59">
        <f t="shared" si="7"/>
        <v>4.7603291509013212E-2</v>
      </c>
      <c r="O292" s="59">
        <f t="shared" si="7"/>
        <v>4.1885046219719779E-2</v>
      </c>
      <c r="P292" s="59">
        <f t="shared" si="7"/>
        <v>-2.639368077334181E-2</v>
      </c>
      <c r="Q292" s="68"/>
      <c r="R292" s="58">
        <f t="shared" si="9"/>
        <v>-3184</v>
      </c>
      <c r="S292" s="60">
        <f t="shared" si="9"/>
        <v>1446245.9377707457</v>
      </c>
      <c r="T292" s="68"/>
      <c r="U292" s="57">
        <f t="shared" si="8"/>
        <v>793166.5625</v>
      </c>
      <c r="V292" s="57">
        <f t="shared" si="8"/>
        <v>797519.75</v>
      </c>
      <c r="W292" s="68"/>
      <c r="X292" s="57">
        <f t="shared" si="8"/>
        <v>1419159.5102218767</v>
      </c>
      <c r="Y292" s="57">
        <f t="shared" si="8"/>
        <v>1422740.0913000081</v>
      </c>
      <c r="Z292" s="57">
        <f t="shared" si="8"/>
        <v>1488722.8124423404</v>
      </c>
      <c r="AA292" s="188">
        <f t="shared" si="8"/>
        <v>816561.34172858694</v>
      </c>
    </row>
    <row r="293" spans="1:27" x14ac:dyDescent="0.2">
      <c r="A293" s="78" t="s">
        <v>307</v>
      </c>
      <c r="B293" s="79" t="s">
        <v>308</v>
      </c>
      <c r="D293" s="57">
        <f t="shared" si="9"/>
        <v>2086942</v>
      </c>
      <c r="E293" s="58">
        <f t="shared" si="9"/>
        <v>839.36786663299426</v>
      </c>
      <c r="F293" s="58">
        <f t="shared" si="9"/>
        <v>2087781.367866633</v>
      </c>
      <c r="G293" s="59">
        <f t="shared" si="9"/>
        <v>1.5320355489933934E-3</v>
      </c>
      <c r="H293" s="68"/>
      <c r="I293" s="59">
        <f t="shared" si="9"/>
        <v>1.063876829048227E-2</v>
      </c>
      <c r="M293" s="57">
        <f t="shared" si="7"/>
        <v>2184995.8845261717</v>
      </c>
      <c r="N293" s="59">
        <f t="shared" si="7"/>
        <v>4.6563552178299217E-2</v>
      </c>
      <c r="O293" s="59">
        <f t="shared" si="7"/>
        <v>3.9031104509232639E-2</v>
      </c>
      <c r="P293" s="59">
        <f t="shared" si="7"/>
        <v>3.3287072826828634E-3</v>
      </c>
      <c r="Q293" s="68"/>
      <c r="R293" s="58">
        <f t="shared" si="9"/>
        <v>-4409</v>
      </c>
      <c r="S293" s="60">
        <f t="shared" si="9"/>
        <v>2180586.8845261717</v>
      </c>
      <c r="T293" s="68"/>
      <c r="U293" s="57">
        <f t="shared" si="8"/>
        <v>1229443.90625</v>
      </c>
      <c r="V293" s="57">
        <f t="shared" si="8"/>
        <v>1238356.75</v>
      </c>
      <c r="W293" s="68"/>
      <c r="X293" s="57">
        <f t="shared" si="8"/>
        <v>2084587.7053969703</v>
      </c>
      <c r="Y293" s="57">
        <f t="shared" si="8"/>
        <v>2080779.7881394469</v>
      </c>
      <c r="Z293" s="57">
        <f t="shared" si="8"/>
        <v>2177746.8028835738</v>
      </c>
      <c r="AA293" s="188">
        <f t="shared" si="8"/>
        <v>1194489.5560446216</v>
      </c>
    </row>
    <row r="294" spans="1:27" x14ac:dyDescent="0.2">
      <c r="A294" s="78" t="s">
        <v>271</v>
      </c>
      <c r="B294" s="79" t="s">
        <v>272</v>
      </c>
      <c r="D294" s="57">
        <f t="shared" si="9"/>
        <v>1849343</v>
      </c>
      <c r="E294" s="58">
        <f t="shared" si="9"/>
        <v>897.37296310788952</v>
      </c>
      <c r="F294" s="58">
        <f t="shared" si="9"/>
        <v>1850240.3729631079</v>
      </c>
      <c r="G294" s="59">
        <f t="shared" si="9"/>
        <v>-2.29486926237783E-2</v>
      </c>
      <c r="H294" s="68"/>
      <c r="I294" s="59">
        <f t="shared" si="9"/>
        <v>-2.0480942059235452E-2</v>
      </c>
      <c r="M294" s="57">
        <f t="shared" si="7"/>
        <v>1937504.0129042026</v>
      </c>
      <c r="N294" s="59">
        <f t="shared" si="7"/>
        <v>4.7163407099016119E-2</v>
      </c>
      <c r="O294" s="59">
        <f t="shared" si="7"/>
        <v>4.1689029428382041E-2</v>
      </c>
      <c r="P294" s="59">
        <f t="shared" si="7"/>
        <v>-2.4830711626809832E-2</v>
      </c>
      <c r="Q294" s="68"/>
      <c r="R294" s="58">
        <f t="shared" si="9"/>
        <v>-4863</v>
      </c>
      <c r="S294" s="60">
        <f t="shared" si="9"/>
        <v>1932641.0129042026</v>
      </c>
      <c r="T294" s="68"/>
      <c r="U294" s="57">
        <f t="shared" si="8"/>
        <v>1059212.53125</v>
      </c>
      <c r="V294" s="57">
        <f t="shared" si="8"/>
        <v>1064779</v>
      </c>
      <c r="W294" s="68"/>
      <c r="X294" s="57">
        <f t="shared" si="8"/>
        <v>1893698.2725418508</v>
      </c>
      <c r="Y294" s="57">
        <f t="shared" si="8"/>
        <v>1898854.2460066373</v>
      </c>
      <c r="Z294" s="57">
        <f t="shared" si="8"/>
        <v>1986838.6299740952</v>
      </c>
      <c r="AA294" s="188">
        <f t="shared" si="8"/>
        <v>1089776.8234156556</v>
      </c>
    </row>
    <row r="295" spans="1:27" x14ac:dyDescent="0.2">
      <c r="A295" s="78" t="s">
        <v>339</v>
      </c>
      <c r="B295" s="79" t="s">
        <v>340</v>
      </c>
      <c r="D295" s="57">
        <f t="shared" si="9"/>
        <v>2929180</v>
      </c>
      <c r="E295" s="58">
        <f t="shared" si="9"/>
        <v>2280.6631730105728</v>
      </c>
      <c r="F295" s="58">
        <f t="shared" si="9"/>
        <v>2931460.6631730106</v>
      </c>
      <c r="G295" s="59">
        <f t="shared" si="9"/>
        <v>2.452257719357287E-2</v>
      </c>
      <c r="H295" s="68"/>
      <c r="I295" s="59">
        <f t="shared" si="9"/>
        <v>3.6419507725310662E-2</v>
      </c>
      <c r="M295" s="57">
        <f t="shared" si="7"/>
        <v>3072352.7285963041</v>
      </c>
      <c r="N295" s="59">
        <f t="shared" si="7"/>
        <v>4.8062069258944851E-2</v>
      </c>
      <c r="O295" s="59">
        <f t="shared" si="7"/>
        <v>3.7215834693402172E-2</v>
      </c>
      <c r="P295" s="59">
        <f t="shared" si="7"/>
        <v>2.6083789719886896E-2</v>
      </c>
      <c r="Q295" s="68"/>
      <c r="R295" s="58">
        <f t="shared" si="9"/>
        <v>-6825</v>
      </c>
      <c r="S295" s="60">
        <f t="shared" si="9"/>
        <v>3065527.7285963041</v>
      </c>
      <c r="T295" s="68"/>
      <c r="U295" s="57">
        <f t="shared" si="8"/>
        <v>1637367.71875</v>
      </c>
      <c r="V295" s="57">
        <f t="shared" si="8"/>
        <v>1654489.78125</v>
      </c>
      <c r="W295" s="68"/>
      <c r="X295" s="57">
        <f t="shared" si="8"/>
        <v>2861294.3515632665</v>
      </c>
      <c r="Y295" s="57">
        <f t="shared" si="8"/>
        <v>2858027.1975594051</v>
      </c>
      <c r="Z295" s="57">
        <f t="shared" si="8"/>
        <v>2994251.3071325622</v>
      </c>
      <c r="AA295" s="188">
        <f t="shared" si="8"/>
        <v>1642340.5649394095</v>
      </c>
    </row>
    <row r="296" spans="1:27" x14ac:dyDescent="0.2">
      <c r="A296" s="78" t="s">
        <v>327</v>
      </c>
      <c r="B296" s="79" t="s">
        <v>328</v>
      </c>
      <c r="D296" s="57">
        <f t="shared" si="9"/>
        <v>4079337</v>
      </c>
      <c r="E296" s="58">
        <f t="shared" si="9"/>
        <v>3386.4392568934709</v>
      </c>
      <c r="F296" s="58">
        <f t="shared" si="9"/>
        <v>4082723.4392568935</v>
      </c>
      <c r="G296" s="59">
        <f t="shared" si="9"/>
        <v>5.7995957554897171E-3</v>
      </c>
      <c r="H296" s="68"/>
      <c r="I296" s="59">
        <f t="shared" si="9"/>
        <v>1.4682949067075013E-2</v>
      </c>
      <c r="M296" s="57">
        <f t="shared" si="7"/>
        <v>4258799.7862845091</v>
      </c>
      <c r="N296" s="59">
        <f t="shared" si="7"/>
        <v>4.3127179601384791E-2</v>
      </c>
      <c r="O296" s="59">
        <f t="shared" si="7"/>
        <v>3.8826151003269693E-2</v>
      </c>
      <c r="P296" s="59">
        <f t="shared" si="7"/>
        <v>6.542062200974641E-3</v>
      </c>
      <c r="Q296" s="68"/>
      <c r="R296" s="58">
        <f t="shared" si="9"/>
        <v>-9925</v>
      </c>
      <c r="S296" s="60">
        <f t="shared" si="9"/>
        <v>4248874.7862845091</v>
      </c>
      <c r="T296" s="68"/>
      <c r="U296" s="57">
        <f t="shared" si="8"/>
        <v>2447431.78125</v>
      </c>
      <c r="V296" s="57">
        <f t="shared" si="8"/>
        <v>2457564.828125</v>
      </c>
      <c r="W296" s="68"/>
      <c r="X296" s="57">
        <f t="shared" si="8"/>
        <v>4059181.8255705535</v>
      </c>
      <c r="Y296" s="57">
        <f t="shared" si="8"/>
        <v>4040303.4773090342</v>
      </c>
      <c r="Z296" s="57">
        <f t="shared" si="8"/>
        <v>4231119.539080088</v>
      </c>
      <c r="AA296" s="188">
        <f t="shared" si="8"/>
        <v>2320760.1972439657</v>
      </c>
    </row>
    <row r="297" spans="1:27" x14ac:dyDescent="0.2">
      <c r="A297" s="78" t="s">
        <v>253</v>
      </c>
      <c r="B297" s="79" t="s">
        <v>254</v>
      </c>
      <c r="D297" s="57">
        <f t="shared" si="9"/>
        <v>1259722</v>
      </c>
      <c r="E297" s="58">
        <f t="shared" si="9"/>
        <v>738.02199837635271</v>
      </c>
      <c r="F297" s="58">
        <f t="shared" si="9"/>
        <v>1260460.0219983764</v>
      </c>
      <c r="G297" s="59">
        <f t="shared" si="9"/>
        <v>-1.3486915602751615E-2</v>
      </c>
      <c r="H297" s="68"/>
      <c r="I297" s="59">
        <f t="shared" si="9"/>
        <v>-9.8765495020451954E-3</v>
      </c>
      <c r="M297" s="57">
        <f t="shared" si="7"/>
        <v>1321641.4560852596</v>
      </c>
      <c r="N297" s="59">
        <f t="shared" si="7"/>
        <v>4.8538972295118166E-2</v>
      </c>
      <c r="O297" s="59">
        <f t="shared" si="7"/>
        <v>4.0267380312460466E-2</v>
      </c>
      <c r="P297" s="59">
        <f t="shared" si="7"/>
        <v>-1.5919328257300691E-2</v>
      </c>
      <c r="Q297" s="68"/>
      <c r="R297" s="58">
        <f t="shared" si="9"/>
        <v>-3087</v>
      </c>
      <c r="S297" s="60">
        <f t="shared" si="9"/>
        <v>1318554.4560852596</v>
      </c>
      <c r="T297" s="68"/>
      <c r="U297" s="57">
        <f t="shared" si="8"/>
        <v>770946.25</v>
      </c>
      <c r="V297" s="57">
        <f t="shared" si="8"/>
        <v>777076.359375</v>
      </c>
      <c r="W297" s="68"/>
      <c r="X297" s="57">
        <f t="shared" si="8"/>
        <v>1277692.1481670032</v>
      </c>
      <c r="Y297" s="57">
        <f t="shared" si="8"/>
        <v>1283155.6057136944</v>
      </c>
      <c r="Z297" s="57">
        <f t="shared" si="8"/>
        <v>1343021.4554918318</v>
      </c>
      <c r="AA297" s="188">
        <f t="shared" si="8"/>
        <v>736644.45288344391</v>
      </c>
    </row>
    <row r="298" spans="1:27" x14ac:dyDescent="0.2">
      <c r="A298" s="78" t="s">
        <v>207</v>
      </c>
      <c r="B298" s="79" t="s">
        <v>208</v>
      </c>
      <c r="D298" s="57">
        <f t="shared" si="9"/>
        <v>1889166</v>
      </c>
      <c r="E298" s="58">
        <f t="shared" si="9"/>
        <v>1115.1609931415878</v>
      </c>
      <c r="F298" s="58">
        <f t="shared" si="9"/>
        <v>1890281.1609931416</v>
      </c>
      <c r="G298" s="59">
        <f t="shared" si="9"/>
        <v>-9.3853218670265637E-3</v>
      </c>
      <c r="H298" s="68"/>
      <c r="I298" s="59">
        <f t="shared" si="9"/>
        <v>-5.0723682851335772E-3</v>
      </c>
      <c r="M298" s="57">
        <f t="shared" si="7"/>
        <v>1979357.0370153524</v>
      </c>
      <c r="N298" s="59">
        <f t="shared" si="7"/>
        <v>4.7123082989099396E-2</v>
      </c>
      <c r="O298" s="59">
        <f t="shared" si="7"/>
        <v>4.1160162718313131E-2</v>
      </c>
      <c r="P298" s="59">
        <f t="shared" si="7"/>
        <v>-1.0444416147926128E-2</v>
      </c>
      <c r="Q298" s="68"/>
      <c r="R298" s="58">
        <f t="shared" si="9"/>
        <v>343</v>
      </c>
      <c r="S298" s="60">
        <f t="shared" si="9"/>
        <v>1979700.0370153524</v>
      </c>
      <c r="T298" s="68"/>
      <c r="U298" s="57">
        <f t="shared" si="8"/>
        <v>1088782.796875</v>
      </c>
      <c r="V298" s="57">
        <f t="shared" si="8"/>
        <v>1095018.4609375</v>
      </c>
      <c r="W298" s="68"/>
      <c r="X298" s="57">
        <f t="shared" si="8"/>
        <v>1908190.1396371224</v>
      </c>
      <c r="Y298" s="57">
        <f t="shared" si="8"/>
        <v>1910799.4355408812</v>
      </c>
      <c r="Z298" s="57">
        <f t="shared" si="8"/>
        <v>2000248.4643765513</v>
      </c>
      <c r="AA298" s="188">
        <f t="shared" si="8"/>
        <v>1097132.0894735886</v>
      </c>
    </row>
    <row r="299" spans="1:27" x14ac:dyDescent="0.2">
      <c r="A299" s="78" t="s">
        <v>369</v>
      </c>
      <c r="B299" s="79" t="s">
        <v>370</v>
      </c>
      <c r="D299" s="57">
        <f t="shared" si="9"/>
        <v>3611849</v>
      </c>
      <c r="E299" s="58">
        <f t="shared" si="9"/>
        <v>2734.2041449155658</v>
      </c>
      <c r="F299" s="58">
        <f t="shared" si="9"/>
        <v>3614583.2041449156</v>
      </c>
      <c r="G299" s="59">
        <f t="shared" si="9"/>
        <v>2.015205741028514E-2</v>
      </c>
      <c r="H299" s="68"/>
      <c r="I299" s="59">
        <f t="shared" si="9"/>
        <v>3.3216886629649611E-2</v>
      </c>
      <c r="M299" s="57">
        <f t="shared" si="7"/>
        <v>3796380.4938527844</v>
      </c>
      <c r="N299" s="59">
        <f t="shared" si="7"/>
        <v>5.02955055784573E-2</v>
      </c>
      <c r="O299" s="59">
        <f t="shared" si="7"/>
        <v>3.9738053128155704E-2</v>
      </c>
      <c r="P299" s="59">
        <f t="shared" si="7"/>
        <v>2.5508174674519823E-2</v>
      </c>
      <c r="Q299" s="68"/>
      <c r="R299" s="58">
        <f t="shared" si="9"/>
        <v>-8254</v>
      </c>
      <c r="S299" s="60">
        <f t="shared" si="9"/>
        <v>3788126.4938527844</v>
      </c>
      <c r="T299" s="68"/>
      <c r="U299" s="57">
        <f t="shared" si="8"/>
        <v>1983129.84375</v>
      </c>
      <c r="V299" s="57">
        <f t="shared" si="8"/>
        <v>2003266.453125</v>
      </c>
      <c r="W299" s="68"/>
      <c r="X299" s="57">
        <f t="shared" si="8"/>
        <v>3543180.820828557</v>
      </c>
      <c r="Y299" s="57">
        <f t="shared" si="8"/>
        <v>3533900.348784633</v>
      </c>
      <c r="Z299" s="57">
        <f t="shared" si="8"/>
        <v>3701950.4940150245</v>
      </c>
      <c r="AA299" s="188">
        <f t="shared" si="8"/>
        <v>2030512.08535356</v>
      </c>
    </row>
    <row r="300" spans="1:27" x14ac:dyDescent="0.2">
      <c r="A300" s="78" t="s">
        <v>179</v>
      </c>
      <c r="B300" s="79" t="s">
        <v>180</v>
      </c>
      <c r="D300" s="57">
        <f t="shared" si="9"/>
        <v>849070</v>
      </c>
      <c r="E300" s="58">
        <f t="shared" si="9"/>
        <v>627.63983370596543</v>
      </c>
      <c r="F300" s="58">
        <f t="shared" si="9"/>
        <v>849697.63983370597</v>
      </c>
      <c r="G300" s="59">
        <f t="shared" si="9"/>
        <v>-2.7570422990575438E-2</v>
      </c>
      <c r="H300" s="68"/>
      <c r="I300" s="59">
        <f t="shared" si="9"/>
        <v>-2.7330775997633006E-2</v>
      </c>
      <c r="M300" s="57">
        <f t="shared" si="7"/>
        <v>890684.56460853422</v>
      </c>
      <c r="N300" s="59">
        <f t="shared" si="7"/>
        <v>4.8237070286378358E-2</v>
      </c>
      <c r="O300" s="59">
        <f t="shared" si="7"/>
        <v>4.3241747668606889E-2</v>
      </c>
      <c r="P300" s="59">
        <f t="shared" si="7"/>
        <v>-3.0220630368392842E-2</v>
      </c>
      <c r="Q300" s="68"/>
      <c r="R300" s="58">
        <f t="shared" si="9"/>
        <v>-1644</v>
      </c>
      <c r="S300" s="60">
        <f t="shared" si="9"/>
        <v>889040.56460853422</v>
      </c>
      <c r="T300" s="68"/>
      <c r="U300" s="57">
        <f t="shared" si="8"/>
        <v>498950.484375</v>
      </c>
      <c r="V300" s="57">
        <f t="shared" si="8"/>
        <v>501339.59375</v>
      </c>
      <c r="W300" s="68"/>
      <c r="X300" s="57">
        <f t="shared" si="8"/>
        <v>873788.35436786688</v>
      </c>
      <c r="Y300" s="57">
        <f t="shared" si="8"/>
        <v>877755.97298568289</v>
      </c>
      <c r="Z300" s="57">
        <f t="shared" si="8"/>
        <v>918440.41284037742</v>
      </c>
      <c r="AA300" s="188">
        <f t="shared" si="8"/>
        <v>503762.64106300351</v>
      </c>
    </row>
    <row r="301" spans="1:27" x14ac:dyDescent="0.2">
      <c r="A301" s="78" t="s">
        <v>477</v>
      </c>
      <c r="B301" s="79" t="s">
        <v>478</v>
      </c>
      <c r="D301" s="57">
        <f t="shared" si="9"/>
        <v>997998</v>
      </c>
      <c r="E301" s="58">
        <f t="shared" si="9"/>
        <v>865.19675320363604</v>
      </c>
      <c r="F301" s="58">
        <f t="shared" si="9"/>
        <v>998863.19675320364</v>
      </c>
      <c r="G301" s="59">
        <f t="shared" si="9"/>
        <v>-3.5450278104049882E-2</v>
      </c>
      <c r="H301" s="68"/>
      <c r="I301" s="59">
        <f t="shared" si="9"/>
        <v>-3.4533250926587322E-2</v>
      </c>
      <c r="M301" s="57">
        <f t="shared" si="7"/>
        <v>1049147.2029523321</v>
      </c>
      <c r="N301" s="59">
        <f t="shared" si="7"/>
        <v>5.0341234277702984E-2</v>
      </c>
      <c r="O301" s="59">
        <f t="shared" si="7"/>
        <v>4.3660064853574321E-2</v>
      </c>
      <c r="P301" s="59">
        <f t="shared" si="7"/>
        <v>-3.6962064442933151E-2</v>
      </c>
      <c r="Q301" s="68"/>
      <c r="R301" s="58">
        <f t="shared" si="9"/>
        <v>953</v>
      </c>
      <c r="S301" s="60">
        <f t="shared" si="9"/>
        <v>1050100.2029523321</v>
      </c>
      <c r="T301" s="68"/>
      <c r="U301" s="57">
        <f t="shared" si="8"/>
        <v>578764.8125</v>
      </c>
      <c r="V301" s="57">
        <f t="shared" si="8"/>
        <v>582469.875</v>
      </c>
      <c r="W301" s="68"/>
      <c r="X301" s="57">
        <f t="shared" si="8"/>
        <v>1035574.6044794931</v>
      </c>
      <c r="Y301" s="57">
        <f t="shared" si="8"/>
        <v>1041214.0990722852</v>
      </c>
      <c r="Z301" s="57">
        <f t="shared" si="8"/>
        <v>1089414.2008491654</v>
      </c>
      <c r="AA301" s="188">
        <f t="shared" si="8"/>
        <v>597541.40536354866</v>
      </c>
    </row>
    <row r="302" spans="1:27" x14ac:dyDescent="0.2">
      <c r="A302" s="78" t="s">
        <v>383</v>
      </c>
      <c r="B302" s="79" t="s">
        <v>384</v>
      </c>
      <c r="D302" s="57">
        <f t="shared" si="9"/>
        <v>2743688</v>
      </c>
      <c r="E302" s="58">
        <f t="shared" si="9"/>
        <v>2071.1704383683391</v>
      </c>
      <c r="F302" s="58">
        <f t="shared" si="9"/>
        <v>2745759.1704383683</v>
      </c>
      <c r="G302" s="59">
        <f t="shared" si="9"/>
        <v>2.166778085016885E-2</v>
      </c>
      <c r="H302" s="68"/>
      <c r="I302" s="59">
        <f t="shared" si="9"/>
        <v>3.2371381225355877E-2</v>
      </c>
      <c r="M302" s="57">
        <f t="shared" si="7"/>
        <v>2874404.55331147</v>
      </c>
      <c r="N302" s="59">
        <f t="shared" si="7"/>
        <v>4.685239122867535E-2</v>
      </c>
      <c r="O302" s="59">
        <f t="shared" si="7"/>
        <v>3.8716868637789892E-2</v>
      </c>
      <c r="P302" s="59">
        <f t="shared" si="7"/>
        <v>2.3928162476098525E-2</v>
      </c>
      <c r="Q302" s="68"/>
      <c r="R302" s="58">
        <f t="shared" si="9"/>
        <v>-6630</v>
      </c>
      <c r="S302" s="60">
        <f t="shared" si="9"/>
        <v>2867774.55331147</v>
      </c>
      <c r="T302" s="68"/>
      <c r="U302" s="57">
        <f t="shared" si="8"/>
        <v>1678976.84375</v>
      </c>
      <c r="V302" s="57">
        <f t="shared" si="8"/>
        <v>1692127.0625</v>
      </c>
      <c r="W302" s="68"/>
      <c r="X302" s="57">
        <f t="shared" si="8"/>
        <v>2687526.4365814854</v>
      </c>
      <c r="Y302" s="57">
        <f t="shared" si="8"/>
        <v>2680493.4529024283</v>
      </c>
      <c r="Z302" s="57">
        <f t="shared" si="8"/>
        <v>2807232.6347196908</v>
      </c>
      <c r="AA302" s="188">
        <f t="shared" si="8"/>
        <v>1539761.2151790475</v>
      </c>
    </row>
    <row r="303" spans="1:27" x14ac:dyDescent="0.2">
      <c r="A303" s="78" t="s">
        <v>89</v>
      </c>
      <c r="B303" s="79" t="s">
        <v>90</v>
      </c>
      <c r="D303" s="57">
        <f t="shared" si="9"/>
        <v>2934537</v>
      </c>
      <c r="E303" s="58">
        <f t="shared" si="9"/>
        <v>969.82162639684975</v>
      </c>
      <c r="F303" s="58">
        <f t="shared" si="9"/>
        <v>2935506.8216263968</v>
      </c>
      <c r="G303" s="59">
        <f t="shared" si="9"/>
        <v>2.5917624954778784E-2</v>
      </c>
      <c r="H303" s="68"/>
      <c r="I303" s="59">
        <f t="shared" si="9"/>
        <v>3.0105028460994498E-2</v>
      </c>
      <c r="M303" s="57">
        <f t="shared" si="7"/>
        <v>3062457.5975214601</v>
      </c>
      <c r="N303" s="59">
        <f t="shared" si="7"/>
        <v>4.3246629495048206E-2</v>
      </c>
      <c r="O303" s="59">
        <f t="shared" si="7"/>
        <v>3.8710319857172326E-2</v>
      </c>
      <c r="P303" s="59">
        <f t="shared" si="7"/>
        <v>2.2164559951192819E-2</v>
      </c>
      <c r="Q303" s="68"/>
      <c r="R303" s="58">
        <f t="shared" si="9"/>
        <v>-1640</v>
      </c>
      <c r="S303" s="60">
        <f t="shared" si="9"/>
        <v>3060817.5975214601</v>
      </c>
      <c r="T303" s="68"/>
      <c r="U303" s="57">
        <f t="shared" si="8"/>
        <v>1570034.0859375</v>
      </c>
      <c r="V303" s="57">
        <f t="shared" si="8"/>
        <v>1576890.8203125</v>
      </c>
      <c r="W303" s="68"/>
      <c r="X303" s="57">
        <f t="shared" si="8"/>
        <v>2861347.4905022616</v>
      </c>
      <c r="Y303" s="57">
        <f t="shared" si="8"/>
        <v>2862161.4670028496</v>
      </c>
      <c r="Z303" s="57">
        <f t="shared" si="8"/>
        <v>2996051.4358546035</v>
      </c>
      <c r="AA303" s="188">
        <f t="shared" si="8"/>
        <v>1643327.9317697352</v>
      </c>
    </row>
    <row r="304" spans="1:27" x14ac:dyDescent="0.2">
      <c r="A304" s="78" t="s">
        <v>173</v>
      </c>
      <c r="B304" s="79" t="s">
        <v>174</v>
      </c>
      <c r="D304" s="57">
        <f t="shared" si="9"/>
        <v>2050780</v>
      </c>
      <c r="E304" s="58">
        <f t="shared" si="9"/>
        <v>1441.3936875010841</v>
      </c>
      <c r="F304" s="58">
        <f t="shared" si="9"/>
        <v>2052221.3936875011</v>
      </c>
      <c r="G304" s="59">
        <f t="shared" si="9"/>
        <v>-8.1276205256110012E-3</v>
      </c>
      <c r="H304" s="68"/>
      <c r="I304" s="59">
        <f t="shared" si="9"/>
        <v>-5.7962837614116136E-3</v>
      </c>
      <c r="M304" s="57">
        <f t="shared" si="7"/>
        <v>2144263.0298339305</v>
      </c>
      <c r="N304" s="59">
        <f t="shared" si="7"/>
        <v>4.4849759596865768E-2</v>
      </c>
      <c r="O304" s="59">
        <f t="shared" si="7"/>
        <v>4.2022203956721738E-2</v>
      </c>
      <c r="P304" s="59">
        <f t="shared" si="7"/>
        <v>-1.0207010095065305E-2</v>
      </c>
      <c r="Q304" s="68"/>
      <c r="R304" s="58">
        <f t="shared" si="9"/>
        <v>-3784</v>
      </c>
      <c r="S304" s="60">
        <f t="shared" si="9"/>
        <v>2140479.0298339305</v>
      </c>
      <c r="T304" s="68"/>
      <c r="U304" s="57">
        <f t="shared" si="8"/>
        <v>1154677.921875</v>
      </c>
      <c r="V304" s="57">
        <f t="shared" si="8"/>
        <v>1157811.171875</v>
      </c>
      <c r="W304" s="68"/>
      <c r="X304" s="57">
        <f t="shared" si="8"/>
        <v>2069037.7473511361</v>
      </c>
      <c r="Y304" s="57">
        <f t="shared" si="8"/>
        <v>2069787.226441877</v>
      </c>
      <c r="Z304" s="57">
        <f t="shared" si="8"/>
        <v>2166375.2438172731</v>
      </c>
      <c r="AA304" s="188">
        <f t="shared" si="8"/>
        <v>1188252.2797356145</v>
      </c>
    </row>
    <row r="305" spans="1:30" x14ac:dyDescent="0.2">
      <c r="A305" s="78" t="s">
        <v>279</v>
      </c>
      <c r="B305" s="79" t="s">
        <v>280</v>
      </c>
      <c r="D305" s="57">
        <f t="shared" si="9"/>
        <v>1748066</v>
      </c>
      <c r="E305" s="58">
        <f t="shared" si="9"/>
        <v>697.76718994509429</v>
      </c>
      <c r="F305" s="58">
        <f t="shared" si="9"/>
        <v>1748763.7671899451</v>
      </c>
      <c r="G305" s="59">
        <f t="shared" si="9"/>
        <v>-1.7779613829714935E-2</v>
      </c>
      <c r="H305" s="68"/>
      <c r="I305" s="59">
        <f t="shared" si="9"/>
        <v>-1.3940493689199696E-2</v>
      </c>
      <c r="M305" s="57">
        <f t="shared" si="7"/>
        <v>1833021.3461270474</v>
      </c>
      <c r="N305" s="59">
        <f t="shared" si="7"/>
        <v>4.8181224084082208E-2</v>
      </c>
      <c r="O305" s="59">
        <f t="shared" si="7"/>
        <v>4.0930452122728278E-2</v>
      </c>
      <c r="P305" s="59">
        <f t="shared" si="7"/>
        <v>-1.9042585338708173E-2</v>
      </c>
      <c r="Q305" s="68"/>
      <c r="R305" s="58">
        <f t="shared" si="9"/>
        <v>-1620</v>
      </c>
      <c r="S305" s="60">
        <f t="shared" si="9"/>
        <v>1831401.3461270474</v>
      </c>
      <c r="T305" s="68"/>
      <c r="U305" s="57">
        <f t="shared" si="8"/>
        <v>1017421.375</v>
      </c>
      <c r="V305" s="57">
        <f t="shared" si="8"/>
        <v>1024508.390625</v>
      </c>
      <c r="W305" s="68"/>
      <c r="X305" s="57">
        <f t="shared" si="8"/>
        <v>1780418.9281882471</v>
      </c>
      <c r="Y305" s="57">
        <f t="shared" si="8"/>
        <v>1785840.5674783718</v>
      </c>
      <c r="Z305" s="57">
        <f t="shared" si="8"/>
        <v>1868604.4049730324</v>
      </c>
      <c r="AA305" s="188">
        <f t="shared" si="8"/>
        <v>1024925.5988638407</v>
      </c>
    </row>
    <row r="306" spans="1:30" x14ac:dyDescent="0.2">
      <c r="A306" s="78" t="s">
        <v>437</v>
      </c>
      <c r="B306" s="79" t="s">
        <v>438</v>
      </c>
      <c r="D306" s="57">
        <f t="shared" si="9"/>
        <v>1481369</v>
      </c>
      <c r="E306" s="58">
        <f t="shared" si="9"/>
        <v>903.99550420418382</v>
      </c>
      <c r="F306" s="58">
        <f t="shared" si="9"/>
        <v>1482272.9955042042</v>
      </c>
      <c r="G306" s="59">
        <f t="shared" si="9"/>
        <v>1.2862110289540762E-2</v>
      </c>
      <c r="H306" s="68"/>
      <c r="I306" s="59">
        <f t="shared" si="9"/>
        <v>2.2194960587819557E-2</v>
      </c>
      <c r="M306" s="57">
        <f t="shared" si="7"/>
        <v>1548211.9167718734</v>
      </c>
      <c r="N306" s="59">
        <f t="shared" si="7"/>
        <v>4.4485004764752922E-2</v>
      </c>
      <c r="O306" s="59">
        <f t="shared" si="7"/>
        <v>3.8872264850692728E-2</v>
      </c>
      <c r="P306" s="59">
        <f t="shared" si="7"/>
        <v>1.4791495224163898E-2</v>
      </c>
      <c r="Q306" s="68"/>
      <c r="R306" s="58">
        <f t="shared" si="9"/>
        <v>-2351</v>
      </c>
      <c r="S306" s="60">
        <f t="shared" si="9"/>
        <v>1545860.9167718734</v>
      </c>
      <c r="T306" s="68"/>
      <c r="U306" s="57">
        <f t="shared" ref="U306:AA308" si="10">INDEX(U$8:U$248,MATCH($A306,$A$8:$A$248,0))</f>
        <v>910420.40625</v>
      </c>
      <c r="V306" s="57">
        <f t="shared" si="10"/>
        <v>915339.15625</v>
      </c>
      <c r="W306" s="68"/>
      <c r="X306" s="57">
        <f t="shared" si="10"/>
        <v>1463449.9409603502</v>
      </c>
      <c r="Y306" s="57">
        <f t="shared" si="10"/>
        <v>1457922.7687086631</v>
      </c>
      <c r="Z306" s="57">
        <f t="shared" si="10"/>
        <v>1525645.340996752</v>
      </c>
      <c r="AA306" s="188">
        <f t="shared" si="10"/>
        <v>836813.27123784192</v>
      </c>
    </row>
    <row r="307" spans="1:30" x14ac:dyDescent="0.2">
      <c r="A307" s="78" t="s">
        <v>421</v>
      </c>
      <c r="B307" s="79" t="s">
        <v>422</v>
      </c>
      <c r="D307" s="57">
        <f t="shared" si="9"/>
        <v>3506206</v>
      </c>
      <c r="E307" s="58">
        <f t="shared" si="9"/>
        <v>2440.0324333533645</v>
      </c>
      <c r="F307" s="58">
        <f t="shared" si="9"/>
        <v>3508646.0324333534</v>
      </c>
      <c r="G307" s="59">
        <f t="shared" si="9"/>
        <v>1.3020619658981047E-2</v>
      </c>
      <c r="H307" s="68"/>
      <c r="I307" s="59">
        <f t="shared" si="9"/>
        <v>2.0810974440488961E-2</v>
      </c>
      <c r="M307" s="57">
        <f t="shared" si="7"/>
        <v>3670431.2896205499</v>
      </c>
      <c r="N307" s="59">
        <f t="shared" si="7"/>
        <v>4.611045277627901E-2</v>
      </c>
      <c r="O307" s="59">
        <f t="shared" si="7"/>
        <v>3.8408435415381081E-2</v>
      </c>
      <c r="P307" s="59">
        <f t="shared" si="7"/>
        <v>1.2819363716140453E-2</v>
      </c>
      <c r="Q307" s="68"/>
      <c r="R307" s="58">
        <f t="shared" si="9"/>
        <v>-6290</v>
      </c>
      <c r="S307" s="60">
        <f t="shared" si="9"/>
        <v>3664141.2896205499</v>
      </c>
      <c r="T307" s="68"/>
      <c r="U307" s="57">
        <f t="shared" si="10"/>
        <v>1960196.6875</v>
      </c>
      <c r="V307" s="57">
        <f t="shared" si="10"/>
        <v>1974735.734375</v>
      </c>
      <c r="W307" s="68"/>
      <c r="X307" s="57">
        <f t="shared" si="10"/>
        <v>3463548.4849405028</v>
      </c>
      <c r="Y307" s="57">
        <f t="shared" si="10"/>
        <v>3462609.8546571801</v>
      </c>
      <c r="Z307" s="57">
        <f t="shared" si="10"/>
        <v>3623974.2456674138</v>
      </c>
      <c r="AA307" s="188">
        <f t="shared" si="10"/>
        <v>1987742.276601031</v>
      </c>
    </row>
    <row r="308" spans="1:30" x14ac:dyDescent="0.2">
      <c r="A308" s="78" t="s">
        <v>225</v>
      </c>
      <c r="B308" s="79" t="s">
        <v>226</v>
      </c>
      <c r="D308" s="57">
        <f t="shared" si="9"/>
        <v>2623342</v>
      </c>
      <c r="E308" s="58">
        <f t="shared" si="9"/>
        <v>1740.3640814749524</v>
      </c>
      <c r="F308" s="58">
        <f t="shared" si="9"/>
        <v>2625082.364081475</v>
      </c>
      <c r="G308" s="59">
        <f t="shared" si="9"/>
        <v>-2.2637245546201945E-2</v>
      </c>
      <c r="H308" s="68"/>
      <c r="I308" s="59">
        <f t="shared" si="9"/>
        <v>-1.6657764971564348E-2</v>
      </c>
      <c r="M308" s="57">
        <f t="shared" si="7"/>
        <v>2751964.3487360328</v>
      </c>
      <c r="N308" s="59">
        <f t="shared" si="7"/>
        <v>4.8334477573222401E-2</v>
      </c>
      <c r="O308" s="59">
        <f t="shared" si="7"/>
        <v>4.2467081048959576E-2</v>
      </c>
      <c r="P308" s="59">
        <f t="shared" si="7"/>
        <v>-2.0597597909668641E-2</v>
      </c>
      <c r="Q308" s="68"/>
      <c r="R308" s="58">
        <f t="shared" si="9"/>
        <v>-692</v>
      </c>
      <c r="S308" s="60">
        <f t="shared" si="9"/>
        <v>2751272.3487360328</v>
      </c>
      <c r="T308" s="68"/>
      <c r="U308" s="57">
        <f t="shared" si="10"/>
        <v>1465842.5</v>
      </c>
      <c r="V308" s="57">
        <f t="shared" si="10"/>
        <v>1474092.8125</v>
      </c>
      <c r="W308" s="68"/>
      <c r="X308" s="57">
        <f t="shared" si="10"/>
        <v>2685883.3653309303</v>
      </c>
      <c r="Y308" s="57">
        <f t="shared" si="10"/>
        <v>2684576.3562054411</v>
      </c>
      <c r="Z308" s="57">
        <f t="shared" si="10"/>
        <v>2809840.3096240479</v>
      </c>
      <c r="AA308" s="188">
        <f t="shared" si="10"/>
        <v>1541191.5193974669</v>
      </c>
      <c r="AC308" s="84" t="s">
        <v>514</v>
      </c>
      <c r="AD308" s="84" t="s">
        <v>515</v>
      </c>
    </row>
    <row r="309" spans="1:30" x14ac:dyDescent="0.2">
      <c r="A309" s="80" t="s">
        <v>63</v>
      </c>
      <c r="B309" s="81" t="s">
        <v>64</v>
      </c>
      <c r="D309" s="69">
        <f t="shared" si="9"/>
        <v>4727962</v>
      </c>
      <c r="E309" s="70">
        <f t="shared" si="9"/>
        <v>1861.7812020806596</v>
      </c>
      <c r="F309" s="70">
        <f t="shared" si="9"/>
        <v>4729823.7812020807</v>
      </c>
      <c r="G309" s="71">
        <f t="shared" ref="G309:AA309" si="11">INDEX(G$8:G$248,MATCH($A309,$A$8:$A$248,0))</f>
        <v>2.0695218923643122E-3</v>
      </c>
      <c r="H309" s="68"/>
      <c r="I309" s="71">
        <f t="shared" si="11"/>
        <v>7.0376115289640939E-3</v>
      </c>
      <c r="M309" s="69">
        <f t="shared" si="7"/>
        <v>4933847.5126369167</v>
      </c>
      <c r="N309" s="71">
        <f t="shared" si="7"/>
        <v>4.3135588316354445E-2</v>
      </c>
      <c r="O309" s="71">
        <f t="shared" si="7"/>
        <v>3.919241748475577E-2</v>
      </c>
      <c r="P309" s="71">
        <f t="shared" si="7"/>
        <v>1.094194350170774E-4</v>
      </c>
      <c r="Q309" s="68"/>
      <c r="R309" s="70">
        <f t="shared" si="11"/>
        <v>-6363</v>
      </c>
      <c r="S309" s="73">
        <f t="shared" si="11"/>
        <v>4927484.5126369167</v>
      </c>
      <c r="T309" s="68"/>
      <c r="U309" s="69">
        <f t="shared" si="11"/>
        <v>2723817.015625</v>
      </c>
      <c r="V309" s="69">
        <f t="shared" si="11"/>
        <v>2734152.421875</v>
      </c>
      <c r="W309" s="68"/>
      <c r="X309" s="69">
        <f t="shared" si="11"/>
        <v>4720055.5229641311</v>
      </c>
      <c r="Y309" s="69">
        <f t="shared" si="11"/>
        <v>4714591.4306443185</v>
      </c>
      <c r="Z309" s="69">
        <f t="shared" si="11"/>
        <v>4933307.7128942059</v>
      </c>
      <c r="AA309" s="189">
        <f t="shared" si="11"/>
        <v>2705908.9385431856</v>
      </c>
      <c r="AC309" s="84" t="s">
        <v>516</v>
      </c>
      <c r="AD309" s="84" t="s">
        <v>516</v>
      </c>
    </row>
    <row r="310" spans="1:30" x14ac:dyDescent="0.2">
      <c r="A310" s="31" t="s">
        <v>501</v>
      </c>
      <c r="B310" s="31" t="s">
        <v>502</v>
      </c>
      <c r="C310" s="118"/>
      <c r="D310" s="32">
        <f>SUM(D268:D309)</f>
        <v>104163645</v>
      </c>
      <c r="E310" s="33">
        <f t="shared" ref="E310:Z310" si="12">SUM(E268:E309)</f>
        <v>63390.74191911961</v>
      </c>
      <c r="F310" s="32">
        <f t="shared" si="12"/>
        <v>104227035.7419191</v>
      </c>
      <c r="G310" s="34">
        <f>F310/X310-1</f>
        <v>6.0858411189279593E-4</v>
      </c>
      <c r="H310" s="24"/>
      <c r="I310" s="34">
        <f>AC310/AD310-1</f>
        <v>6.5893170894246733E-3</v>
      </c>
      <c r="M310" s="32">
        <f>SUM(M268:M309)</f>
        <v>109030024.24907644</v>
      </c>
      <c r="N310" s="34">
        <f>M310/F310-1</f>
        <v>4.6081983172295393E-2</v>
      </c>
      <c r="O310" s="34">
        <f>(1+N310)/(V310/U310)-1</f>
        <v>3.9866601280452274E-2</v>
      </c>
      <c r="P310" s="34">
        <f>SUM(P268:P309)</f>
        <v>-0.18201609656666196</v>
      </c>
      <c r="Q310" s="24"/>
      <c r="R310" s="33">
        <f t="shared" si="12"/>
        <v>-138158</v>
      </c>
      <c r="S310" s="32">
        <f t="shared" si="12"/>
        <v>108891866.24907644</v>
      </c>
      <c r="T310" s="35"/>
      <c r="U310" s="32">
        <f t="shared" si="12"/>
        <v>59447416.8984375</v>
      </c>
      <c r="V310" s="32">
        <f t="shared" si="12"/>
        <v>59802739.78125</v>
      </c>
      <c r="W310" s="35"/>
      <c r="X310" s="32">
        <f t="shared" si="12"/>
        <v>104163643.40350686</v>
      </c>
      <c r="Y310" s="32">
        <f t="shared" si="12"/>
        <v>104163643.40350683</v>
      </c>
      <c r="Z310" s="32">
        <f t="shared" si="12"/>
        <v>109030024.33403477</v>
      </c>
      <c r="AA310" s="185">
        <f t="shared" ref="AA310" si="13">SUM(AA268:AA309)</f>
        <v>59802739.78125003</v>
      </c>
      <c r="AC310" s="85">
        <f>F310/U310*1000</f>
        <v>1753.2643330825458</v>
      </c>
      <c r="AD310" s="85">
        <f>Y310/V310*1000</f>
        <v>1741.7871452800118</v>
      </c>
    </row>
  </sheetData>
  <printOptions horizontalCentered="1"/>
  <pageMargins left="0.39370078740157483" right="0.39370078740157483" top="0.35433070866141736" bottom="0.35433070866141736" header="0.31496062992125984" footer="0.19685039370078741"/>
  <pageSetup paperSize="9" scale="37" fitToHeight="0" orientation="landscape" r:id="rId1"/>
  <headerFooter>
    <oddFooter>&amp;RPage &amp;P of &amp;N</oddFooter>
  </headerFooter>
  <rowBreaks count="4" manualBreakCount="4">
    <brk id="78" max="21" man="1"/>
    <brk id="126" max="21" man="1"/>
    <brk id="191" max="21" man="1"/>
    <brk id="251" max="21" man="1"/>
  </rowBreaks>
  <ignoredErrors>
    <ignoredError sqref="AA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C2855"/>
    <pageSetUpPr fitToPage="1"/>
  </sheetPr>
  <dimension ref="A1:C33"/>
  <sheetViews>
    <sheetView workbookViewId="0"/>
  </sheetViews>
  <sheetFormatPr defaultColWidth="9" defaultRowHeight="12.75" x14ac:dyDescent="0.2"/>
  <cols>
    <col min="1" max="1" width="8.625" style="1" customWidth="1"/>
    <col min="2" max="2" width="29" style="1" customWidth="1"/>
    <col min="3" max="3" width="49.5" style="1" customWidth="1"/>
    <col min="4" max="16384" width="9" style="1"/>
  </cols>
  <sheetData>
    <row r="1" spans="1:3" s="97" customFormat="1" x14ac:dyDescent="0.2">
      <c r="A1" s="103" t="s">
        <v>0</v>
      </c>
      <c r="B1" s="128"/>
      <c r="C1" s="128"/>
    </row>
    <row r="2" spans="1:3" s="97" customFormat="1" x14ac:dyDescent="0.2">
      <c r="A2" s="103" t="s">
        <v>570</v>
      </c>
      <c r="B2" s="128"/>
      <c r="C2" s="128"/>
    </row>
    <row r="3" spans="1:3" s="97" customFormat="1" x14ac:dyDescent="0.2">
      <c r="A3" s="129" t="s">
        <v>566</v>
      </c>
      <c r="B3" s="128"/>
      <c r="C3" s="128"/>
    </row>
    <row r="4" spans="1:3" s="97" customFormat="1" x14ac:dyDescent="0.2">
      <c r="A4" s="130"/>
      <c r="B4" s="128"/>
      <c r="C4" s="128"/>
    </row>
    <row r="5" spans="1:3" s="97" customFormat="1" x14ac:dyDescent="0.2">
      <c r="A5" s="128"/>
      <c r="B5" s="128"/>
      <c r="C5" s="128"/>
    </row>
    <row r="6" spans="1:3" s="97" customFormat="1" ht="25.5" x14ac:dyDescent="0.35">
      <c r="A6" s="164" t="s">
        <v>558</v>
      </c>
      <c r="B6" s="165"/>
      <c r="C6" s="165"/>
    </row>
    <row r="7" spans="1:3" x14ac:dyDescent="0.2">
      <c r="A7" s="36"/>
      <c r="B7" s="36"/>
      <c r="C7" s="36"/>
    </row>
    <row r="8" spans="1:3" x14ac:dyDescent="0.2">
      <c r="A8" s="7" t="s">
        <v>526</v>
      </c>
      <c r="B8" s="36"/>
      <c r="C8" s="36"/>
    </row>
    <row r="9" spans="1:3" x14ac:dyDescent="0.2">
      <c r="A9" s="131" t="s">
        <v>592</v>
      </c>
      <c r="B9" s="131"/>
      <c r="C9" s="131"/>
    </row>
    <row r="10" spans="1:3" x14ac:dyDescent="0.2">
      <c r="A10" s="102" t="s">
        <v>546</v>
      </c>
      <c r="B10" s="102"/>
      <c r="C10" s="102"/>
    </row>
    <row r="11" spans="1:3" x14ac:dyDescent="0.2">
      <c r="A11" s="101"/>
      <c r="B11" s="101"/>
      <c r="C11" s="101"/>
    </row>
    <row r="12" spans="1:3" ht="13.5" thickBot="1" x14ac:dyDescent="0.25">
      <c r="A12" s="166" t="s">
        <v>545</v>
      </c>
      <c r="B12" s="166" t="s">
        <v>561</v>
      </c>
      <c r="C12" s="138" t="s">
        <v>527</v>
      </c>
    </row>
    <row r="13" spans="1:3" ht="44.25" customHeight="1" thickTop="1" x14ac:dyDescent="0.2">
      <c r="A13" s="167">
        <v>1</v>
      </c>
      <c r="B13" s="168" t="s">
        <v>533</v>
      </c>
      <c r="C13" s="137" t="s">
        <v>585</v>
      </c>
    </row>
    <row r="14" spans="1:3" ht="35.25" customHeight="1" x14ac:dyDescent="0.2">
      <c r="A14" s="169">
        <v>2</v>
      </c>
      <c r="B14" s="170" t="s">
        <v>534</v>
      </c>
      <c r="C14" s="104" t="s">
        <v>584</v>
      </c>
    </row>
    <row r="15" spans="1:3" ht="71.25" customHeight="1" x14ac:dyDescent="0.2">
      <c r="A15" s="169">
        <v>3</v>
      </c>
      <c r="B15" s="170" t="s">
        <v>535</v>
      </c>
      <c r="C15" s="104" t="s">
        <v>538</v>
      </c>
    </row>
    <row r="16" spans="1:3" ht="45.75" customHeight="1" thickBot="1" x14ac:dyDescent="0.25">
      <c r="A16" s="171">
        <v>4</v>
      </c>
      <c r="B16" s="172" t="s">
        <v>539</v>
      </c>
      <c r="C16" s="105" t="s">
        <v>583</v>
      </c>
    </row>
    <row r="17" spans="1:3" ht="121.5" customHeight="1" thickTop="1" x14ac:dyDescent="0.2">
      <c r="A17" s="167">
        <v>5</v>
      </c>
      <c r="B17" s="168" t="s">
        <v>540</v>
      </c>
      <c r="C17" s="106" t="s">
        <v>582</v>
      </c>
    </row>
    <row r="18" spans="1:3" ht="33" customHeight="1" x14ac:dyDescent="0.2">
      <c r="A18" s="169">
        <v>6</v>
      </c>
      <c r="B18" s="170" t="s">
        <v>536</v>
      </c>
      <c r="C18" s="104" t="s">
        <v>554</v>
      </c>
    </row>
    <row r="19" spans="1:3" ht="45" customHeight="1" x14ac:dyDescent="0.2">
      <c r="A19" s="169">
        <v>7</v>
      </c>
      <c r="B19" s="170" t="s">
        <v>541</v>
      </c>
      <c r="C19" s="104" t="s">
        <v>581</v>
      </c>
    </row>
    <row r="20" spans="1:3" ht="45" customHeight="1" x14ac:dyDescent="0.2">
      <c r="A20" s="169">
        <v>8</v>
      </c>
      <c r="B20" s="170" t="s">
        <v>542</v>
      </c>
      <c r="C20" s="104" t="s">
        <v>549</v>
      </c>
    </row>
    <row r="21" spans="1:3" ht="33.75" customHeight="1" x14ac:dyDescent="0.2">
      <c r="A21" s="169">
        <v>9</v>
      </c>
      <c r="B21" s="170" t="s">
        <v>537</v>
      </c>
      <c r="C21" s="104" t="s">
        <v>580</v>
      </c>
    </row>
    <row r="22" spans="1:3" ht="59.25" customHeight="1" x14ac:dyDescent="0.2">
      <c r="A22" s="169">
        <v>10</v>
      </c>
      <c r="B22" s="170" t="s">
        <v>543</v>
      </c>
      <c r="C22" s="104" t="s">
        <v>579</v>
      </c>
    </row>
    <row r="23" spans="1:3" ht="43.5" customHeight="1" x14ac:dyDescent="0.2">
      <c r="A23" s="169">
        <v>11</v>
      </c>
      <c r="B23" s="170" t="s">
        <v>544</v>
      </c>
      <c r="C23" s="104" t="s">
        <v>548</v>
      </c>
    </row>
    <row r="24" spans="1:3" ht="47.25" customHeight="1" x14ac:dyDescent="0.2">
      <c r="A24" s="169">
        <v>12</v>
      </c>
      <c r="B24" s="170" t="s">
        <v>529</v>
      </c>
      <c r="C24" s="104" t="s">
        <v>578</v>
      </c>
    </row>
    <row r="25" spans="1:3" ht="97.5" customHeight="1" x14ac:dyDescent="0.2">
      <c r="A25" s="169">
        <v>13</v>
      </c>
      <c r="B25" s="170" t="s">
        <v>547</v>
      </c>
      <c r="C25" s="104" t="s">
        <v>577</v>
      </c>
    </row>
    <row r="26" spans="1:3" ht="45.75" customHeight="1" thickBot="1" x14ac:dyDescent="0.25">
      <c r="A26" s="171">
        <v>14</v>
      </c>
      <c r="B26" s="172" t="s">
        <v>530</v>
      </c>
      <c r="C26" s="105" t="s">
        <v>528</v>
      </c>
    </row>
    <row r="27" spans="1:3" ht="33.75" customHeight="1" thickTop="1" x14ac:dyDescent="0.2">
      <c r="A27" s="169">
        <v>15</v>
      </c>
      <c r="B27" s="170" t="s">
        <v>13</v>
      </c>
      <c r="C27" s="107" t="s">
        <v>576</v>
      </c>
    </row>
    <row r="28" spans="1:3" ht="35.25" customHeight="1" thickBot="1" x14ac:dyDescent="0.25">
      <c r="A28" s="171">
        <v>16</v>
      </c>
      <c r="B28" s="172" t="s">
        <v>13</v>
      </c>
      <c r="C28" s="105" t="s">
        <v>575</v>
      </c>
    </row>
    <row r="29" spans="1:3" ht="33" customHeight="1" thickTop="1" x14ac:dyDescent="0.2">
      <c r="A29" s="169">
        <v>17</v>
      </c>
      <c r="B29" s="170" t="s">
        <v>531</v>
      </c>
      <c r="C29" s="104" t="s">
        <v>574</v>
      </c>
    </row>
    <row r="30" spans="1:3" ht="33.75" customHeight="1" x14ac:dyDescent="0.2">
      <c r="A30" s="169">
        <v>18</v>
      </c>
      <c r="B30" s="170" t="s">
        <v>532</v>
      </c>
      <c r="C30" s="104" t="s">
        <v>573</v>
      </c>
    </row>
    <row r="31" spans="1:3" ht="36" customHeight="1" x14ac:dyDescent="0.2">
      <c r="A31" s="169">
        <v>19</v>
      </c>
      <c r="B31" s="170" t="s">
        <v>531</v>
      </c>
      <c r="C31" s="104" t="s">
        <v>572</v>
      </c>
    </row>
    <row r="32" spans="1:3" ht="18.75" customHeight="1" thickBot="1" x14ac:dyDescent="0.25">
      <c r="A32" s="171">
        <v>20</v>
      </c>
      <c r="B32" s="172" t="s">
        <v>520</v>
      </c>
      <c r="C32" s="105" t="s">
        <v>571</v>
      </c>
    </row>
    <row r="33" ht="13.5" thickTop="1" x14ac:dyDescent="0.2"/>
  </sheetData>
  <pageMargins left="0.70866141732283472" right="0.70866141732283472" top="0.74803149606299213" bottom="0.74803149606299213" header="0.31496062992125984" footer="0.31496062992125984"/>
  <pageSetup paperSize="9" scale="92"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5EB8"/>
    <pageSetUpPr fitToPage="1"/>
  </sheetPr>
  <dimension ref="A1:AD310"/>
  <sheetViews>
    <sheetView zoomScaleNormal="100" workbookViewId="0">
      <pane xSplit="2" ySplit="6" topLeftCell="C7" activePane="bottomRight" state="frozen"/>
      <selection activeCell="A3" sqref="A3"/>
      <selection pane="topRight" activeCell="A3" sqref="A3"/>
      <selection pane="bottomLeft" activeCell="A3" sqref="A3"/>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86" customWidth="1"/>
    <col min="28" max="28" width="2.875" style="1" customWidth="1"/>
    <col min="29" max="29" width="10.625" style="1" customWidth="1"/>
    <col min="30" max="16384" width="9" style="1"/>
  </cols>
  <sheetData>
    <row r="1" spans="1:27" x14ac:dyDescent="0.2">
      <c r="B1" s="2"/>
      <c r="C1" s="48"/>
      <c r="D1" s="4"/>
      <c r="E1" s="5"/>
      <c r="F1" s="5"/>
      <c r="G1" s="5"/>
      <c r="H1" s="5"/>
      <c r="I1" s="4"/>
      <c r="M1" s="5"/>
      <c r="N1" s="5"/>
      <c r="O1" s="5"/>
      <c r="P1" s="5"/>
      <c r="Q1" s="5"/>
      <c r="R1" s="5"/>
      <c r="S1" s="5"/>
      <c r="T1" s="5"/>
      <c r="U1" s="5"/>
      <c r="V1" s="5"/>
      <c r="W1" s="5"/>
      <c r="X1" s="5"/>
      <c r="Y1" s="5"/>
      <c r="Z1" s="5"/>
      <c r="AA1" s="5"/>
    </row>
    <row r="2" spans="1:27" x14ac:dyDescent="0.2">
      <c r="A2" s="4" t="s">
        <v>0</v>
      </c>
      <c r="B2" s="38"/>
      <c r="C2" s="49"/>
      <c r="D2" s="2" t="s">
        <v>598</v>
      </c>
      <c r="E2" s="37"/>
      <c r="F2" s="37"/>
      <c r="G2" s="37"/>
      <c r="H2" s="37"/>
      <c r="I2" s="2" t="s">
        <v>599</v>
      </c>
      <c r="M2" s="37"/>
      <c r="N2" s="37"/>
      <c r="O2" s="37"/>
      <c r="P2" s="37"/>
      <c r="Q2" s="46"/>
      <c r="R2" s="37"/>
      <c r="S2" s="46"/>
      <c r="T2" s="46"/>
      <c r="U2" s="46"/>
      <c r="V2" s="46"/>
      <c r="W2" s="46"/>
      <c r="X2" s="46"/>
      <c r="Y2" s="46"/>
      <c r="Z2" s="46"/>
      <c r="AA2" s="46"/>
    </row>
    <row r="3" spans="1:27" x14ac:dyDescent="0.2">
      <c r="A3" s="86" t="s">
        <v>609</v>
      </c>
      <c r="B3" s="2"/>
      <c r="C3" s="50"/>
      <c r="D3" s="9">
        <v>1</v>
      </c>
      <c r="E3" s="9">
        <v>2</v>
      </c>
      <c r="F3" s="9">
        <v>3</v>
      </c>
      <c r="G3" s="9">
        <v>4</v>
      </c>
      <c r="H3" s="44"/>
      <c r="I3" s="9">
        <v>5</v>
      </c>
      <c r="M3" s="9">
        <v>6</v>
      </c>
      <c r="N3" s="9">
        <v>7</v>
      </c>
      <c r="O3" s="9">
        <v>8</v>
      </c>
      <c r="P3" s="9">
        <v>9</v>
      </c>
      <c r="Q3" s="45"/>
      <c r="R3" s="9">
        <v>10</v>
      </c>
      <c r="S3" s="9">
        <v>11</v>
      </c>
      <c r="T3" s="44"/>
      <c r="U3" s="9">
        <v>12</v>
      </c>
      <c r="V3" s="9">
        <v>13</v>
      </c>
      <c r="W3" s="44"/>
      <c r="X3" s="9"/>
      <c r="Y3" s="9"/>
      <c r="Z3" s="9"/>
      <c r="AA3" s="178">
        <v>17</v>
      </c>
    </row>
    <row r="4" spans="1:27" x14ac:dyDescent="0.2">
      <c r="A4" s="2" t="s">
        <v>557</v>
      </c>
      <c r="B4" s="7"/>
      <c r="C4" s="48"/>
      <c r="D4" s="9" t="s">
        <v>598</v>
      </c>
      <c r="E4" s="9" t="s">
        <v>598</v>
      </c>
      <c r="F4" s="9" t="s">
        <v>598</v>
      </c>
      <c r="G4" s="9" t="s">
        <v>598</v>
      </c>
      <c r="H4" s="44"/>
      <c r="I4" s="9" t="s">
        <v>599</v>
      </c>
      <c r="M4" s="9" t="s">
        <v>599</v>
      </c>
      <c r="N4" s="9" t="s">
        <v>599</v>
      </c>
      <c r="O4" s="9" t="s">
        <v>599</v>
      </c>
      <c r="P4" s="9" t="s">
        <v>599</v>
      </c>
      <c r="Q4" s="45"/>
      <c r="R4" s="9" t="s">
        <v>599</v>
      </c>
      <c r="S4" s="9" t="s">
        <v>599</v>
      </c>
      <c r="T4" s="44"/>
      <c r="U4" s="9" t="s">
        <v>598</v>
      </c>
      <c r="V4" s="9" t="s">
        <v>599</v>
      </c>
      <c r="W4" s="44"/>
      <c r="X4" s="9" t="s">
        <v>598</v>
      </c>
      <c r="Y4" s="9" t="s">
        <v>599</v>
      </c>
      <c r="Z4" s="9" t="s">
        <v>599</v>
      </c>
      <c r="AA4" s="178" t="s">
        <v>589</v>
      </c>
    </row>
    <row r="5" spans="1:27" s="147" customFormat="1" ht="87" customHeight="1" x14ac:dyDescent="0.2">
      <c r="A5" s="139"/>
      <c r="B5" s="139"/>
      <c r="C5" s="140"/>
      <c r="D5" s="141" t="s">
        <v>512</v>
      </c>
      <c r="E5" s="141" t="s">
        <v>3</v>
      </c>
      <c r="F5" s="141" t="s">
        <v>4</v>
      </c>
      <c r="G5" s="141" t="s">
        <v>505</v>
      </c>
      <c r="H5" s="142"/>
      <c r="I5" s="141" t="s">
        <v>5</v>
      </c>
      <c r="M5" s="143" t="s">
        <v>512</v>
      </c>
      <c r="N5" s="144" t="s">
        <v>10</v>
      </c>
      <c r="O5" s="141" t="s">
        <v>11</v>
      </c>
      <c r="P5" s="141" t="s">
        <v>12</v>
      </c>
      <c r="Q5" s="141"/>
      <c r="R5" s="141" t="s">
        <v>602</v>
      </c>
      <c r="S5" s="141" t="s">
        <v>603</v>
      </c>
      <c r="T5" s="142"/>
      <c r="U5" s="141" t="s">
        <v>13</v>
      </c>
      <c r="V5" s="141" t="s">
        <v>13</v>
      </c>
      <c r="W5" s="142"/>
      <c r="X5" s="141" t="s">
        <v>14</v>
      </c>
      <c r="Y5" s="141" t="s">
        <v>15</v>
      </c>
      <c r="Z5" s="141" t="s">
        <v>14</v>
      </c>
      <c r="AA5" s="145" t="s">
        <v>520</v>
      </c>
    </row>
    <row r="6" spans="1:27" x14ac:dyDescent="0.2">
      <c r="A6" s="10" t="s">
        <v>16</v>
      </c>
      <c r="B6" s="10"/>
      <c r="C6" s="51"/>
      <c r="D6" s="93" t="s">
        <v>17</v>
      </c>
      <c r="E6" s="93" t="s">
        <v>17</v>
      </c>
      <c r="F6" s="93" t="s">
        <v>17</v>
      </c>
      <c r="G6" s="93" t="s">
        <v>18</v>
      </c>
      <c r="H6" s="94"/>
      <c r="I6" s="93" t="s">
        <v>18</v>
      </c>
      <c r="J6" s="96"/>
      <c r="K6" s="96"/>
      <c r="L6" s="96"/>
      <c r="M6" s="93" t="s">
        <v>17</v>
      </c>
      <c r="N6" s="93" t="s">
        <v>18</v>
      </c>
      <c r="O6" s="93" t="s">
        <v>18</v>
      </c>
      <c r="P6" s="93" t="s">
        <v>18</v>
      </c>
      <c r="Q6" s="95"/>
      <c r="R6" s="93" t="s">
        <v>17</v>
      </c>
      <c r="S6" s="93" t="s">
        <v>17</v>
      </c>
      <c r="T6" s="94"/>
      <c r="U6" s="93"/>
      <c r="V6" s="93"/>
      <c r="W6" s="94"/>
      <c r="X6" s="93" t="s">
        <v>17</v>
      </c>
      <c r="Y6" s="93" t="s">
        <v>17</v>
      </c>
      <c r="Z6" s="93" t="s">
        <v>17</v>
      </c>
      <c r="AA6" s="179"/>
    </row>
    <row r="7" spans="1:27" x14ac:dyDescent="0.2">
      <c r="A7" s="12"/>
      <c r="B7" s="12"/>
      <c r="C7" s="52"/>
      <c r="D7" s="14"/>
      <c r="E7" s="14"/>
      <c r="F7" s="14"/>
      <c r="G7" s="14"/>
      <c r="H7" s="15"/>
      <c r="I7" s="16"/>
      <c r="M7" s="17"/>
      <c r="N7" s="16"/>
      <c r="O7" s="16"/>
      <c r="P7" s="16"/>
      <c r="Q7" s="16"/>
      <c r="R7" s="14"/>
      <c r="S7" s="16"/>
      <c r="T7" s="15"/>
      <c r="U7" s="16"/>
      <c r="V7" s="16"/>
      <c r="W7" s="15"/>
      <c r="X7" s="16"/>
      <c r="Y7" s="16"/>
      <c r="Z7" s="16"/>
      <c r="AA7" s="180"/>
    </row>
    <row r="8" spans="1:27" x14ac:dyDescent="0.2">
      <c r="A8" s="18" t="s">
        <v>19</v>
      </c>
      <c r="B8" s="18" t="s">
        <v>20</v>
      </c>
      <c r="D8" s="19">
        <v>211110</v>
      </c>
      <c r="E8" s="20">
        <v>0</v>
      </c>
      <c r="F8" s="20">
        <v>211110</v>
      </c>
      <c r="G8" s="21">
        <v>5.8202071360868857E-4</v>
      </c>
      <c r="I8" s="21">
        <v>-2.7898330707942787E-4</v>
      </c>
      <c r="M8" s="19">
        <v>219425.80058697611</v>
      </c>
      <c r="N8" s="21">
        <v>3.9390841679579847E-2</v>
      </c>
      <c r="O8" s="21">
        <v>3.9127944791946812E-2</v>
      </c>
      <c r="P8" s="21">
        <v>-6.4138751346435319E-3</v>
      </c>
      <c r="R8" s="20">
        <v>53</v>
      </c>
      <c r="S8" s="42">
        <v>219478.80058697611</v>
      </c>
      <c r="U8" s="19">
        <v>108449.640625</v>
      </c>
      <c r="V8" s="19">
        <v>108477.078125</v>
      </c>
      <c r="X8" s="19">
        <v>210987.20107866588</v>
      </c>
      <c r="Y8" s="19">
        <v>211222.33783201134</v>
      </c>
      <c r="Z8" s="19">
        <v>220842.25523651621</v>
      </c>
      <c r="AA8" s="181">
        <v>116437.62744030486</v>
      </c>
    </row>
    <row r="9" spans="1:27" x14ac:dyDescent="0.2">
      <c r="A9" s="18" t="s">
        <v>21</v>
      </c>
      <c r="B9" s="18" t="s">
        <v>22</v>
      </c>
      <c r="D9" s="19">
        <v>630131</v>
      </c>
      <c r="E9" s="20">
        <v>0</v>
      </c>
      <c r="F9" s="20">
        <v>630131</v>
      </c>
      <c r="G9" s="21">
        <v>2.0207840575738656E-2</v>
      </c>
      <c r="I9" s="21">
        <v>2.1740517117960767E-2</v>
      </c>
      <c r="M9" s="19">
        <v>656975.70030107675</v>
      </c>
      <c r="N9" s="21">
        <v>4.2601776933806956E-2</v>
      </c>
      <c r="O9" s="21">
        <v>3.908157000000001E-2</v>
      </c>
      <c r="P9" s="21">
        <v>1.583974870499727E-2</v>
      </c>
      <c r="R9" s="20">
        <v>5</v>
      </c>
      <c r="S9" s="42">
        <v>656980.70030107675</v>
      </c>
      <c r="U9" s="19">
        <v>294087.8125</v>
      </c>
      <c r="V9" s="19">
        <v>295084.125</v>
      </c>
      <c r="X9" s="19">
        <v>617649.63465130317</v>
      </c>
      <c r="Y9" s="19">
        <v>618812.45882361301</v>
      </c>
      <c r="Z9" s="19">
        <v>646731.63374301512</v>
      </c>
      <c r="AA9" s="181">
        <v>340985.00281560881</v>
      </c>
    </row>
    <row r="10" spans="1:27" x14ac:dyDescent="0.2">
      <c r="A10" s="18" t="s">
        <v>23</v>
      </c>
      <c r="B10" s="18" t="s">
        <v>24</v>
      </c>
      <c r="D10" s="19">
        <v>273753</v>
      </c>
      <c r="E10" s="20">
        <v>0</v>
      </c>
      <c r="F10" s="20">
        <v>273753</v>
      </c>
      <c r="G10" s="21">
        <v>3.0685733793007763E-2</v>
      </c>
      <c r="I10" s="21">
        <v>3.008914790191608E-2</v>
      </c>
      <c r="M10" s="19">
        <v>284519.11774706817</v>
      </c>
      <c r="N10" s="21">
        <v>3.932785301738484E-2</v>
      </c>
      <c r="O10" s="21">
        <v>3.908157000000001E-2</v>
      </c>
      <c r="P10" s="21">
        <v>2.3308729860480604E-2</v>
      </c>
      <c r="R10" s="20">
        <v>51</v>
      </c>
      <c r="S10" s="42">
        <v>284570.11774706817</v>
      </c>
      <c r="U10" s="19">
        <v>144107.09375</v>
      </c>
      <c r="V10" s="19">
        <v>144141.25</v>
      </c>
      <c r="X10" s="19">
        <v>265602.7836851555</v>
      </c>
      <c r="Y10" s="19">
        <v>265819.5996612442</v>
      </c>
      <c r="Z10" s="19">
        <v>278038.39588650817</v>
      </c>
      <c r="AA10" s="181">
        <v>146593.91663819674</v>
      </c>
    </row>
    <row r="11" spans="1:27" x14ac:dyDescent="0.2">
      <c r="A11" s="18" t="s">
        <v>25</v>
      </c>
      <c r="B11" s="18" t="s">
        <v>26</v>
      </c>
      <c r="D11" s="19">
        <v>581330</v>
      </c>
      <c r="E11" s="20">
        <v>0</v>
      </c>
      <c r="F11" s="20">
        <v>581330</v>
      </c>
      <c r="G11" s="21">
        <v>-3.0570050861769005E-2</v>
      </c>
      <c r="I11" s="21">
        <v>-2.7768782226549105E-2</v>
      </c>
      <c r="M11" s="19">
        <v>608145.26091860957</v>
      </c>
      <c r="N11" s="21">
        <v>4.612743350353421E-2</v>
      </c>
      <c r="O11" s="21">
        <v>4.3697514630718803E-2</v>
      </c>
      <c r="P11" s="21">
        <v>-2.9438976899266001E-2</v>
      </c>
      <c r="R11" s="20">
        <v>121</v>
      </c>
      <c r="S11" s="42">
        <v>608266.26091860957</v>
      </c>
      <c r="U11" s="19">
        <v>298891.875</v>
      </c>
      <c r="V11" s="19">
        <v>299587.75</v>
      </c>
      <c r="X11" s="19">
        <v>599661.68831153796</v>
      </c>
      <c r="Y11" s="19">
        <v>599325.99571572419</v>
      </c>
      <c r="Z11" s="19">
        <v>626591.47281199903</v>
      </c>
      <c r="AA11" s="181">
        <v>330366.23534938309</v>
      </c>
    </row>
    <row r="12" spans="1:27" x14ac:dyDescent="0.2">
      <c r="A12" s="18" t="s">
        <v>27</v>
      </c>
      <c r="B12" s="18" t="s">
        <v>28</v>
      </c>
      <c r="D12" s="19">
        <v>1042694</v>
      </c>
      <c r="E12" s="20">
        <v>0</v>
      </c>
      <c r="F12" s="20">
        <v>1042694</v>
      </c>
      <c r="G12" s="21">
        <v>9.7031296333607298E-3</v>
      </c>
      <c r="I12" s="21">
        <v>1.3120899992287383E-2</v>
      </c>
      <c r="M12" s="19">
        <v>1085960.3346811507</v>
      </c>
      <c r="N12" s="21">
        <v>4.149475750426368E-2</v>
      </c>
      <c r="O12" s="21">
        <v>3.908157000000001E-2</v>
      </c>
      <c r="P12" s="21">
        <v>6.4803155992017025E-3</v>
      </c>
      <c r="R12" s="20">
        <v>274</v>
      </c>
      <c r="S12" s="42">
        <v>1086234.3346811507</v>
      </c>
      <c r="U12" s="19">
        <v>529457.6875</v>
      </c>
      <c r="V12" s="19">
        <v>530687.3125</v>
      </c>
      <c r="X12" s="19">
        <v>1032673.8319397096</v>
      </c>
      <c r="Y12" s="19">
        <v>1031580.3149502783</v>
      </c>
      <c r="Z12" s="19">
        <v>1078968.279707121</v>
      </c>
      <c r="AA12" s="181">
        <v>568878.93323628348</v>
      </c>
    </row>
    <row r="13" spans="1:27" x14ac:dyDescent="0.2">
      <c r="A13" s="18" t="s">
        <v>29</v>
      </c>
      <c r="B13" s="18" t="s">
        <v>30</v>
      </c>
      <c r="D13" s="19">
        <v>645366</v>
      </c>
      <c r="E13" s="20">
        <v>0</v>
      </c>
      <c r="F13" s="20">
        <v>645366</v>
      </c>
      <c r="G13" s="21">
        <v>2.5299714666737749E-4</v>
      </c>
      <c r="I13" s="21">
        <v>-4.2297792721746053E-4</v>
      </c>
      <c r="M13" s="19">
        <v>669774.72757965361</v>
      </c>
      <c r="N13" s="21">
        <v>3.7821526977952935E-2</v>
      </c>
      <c r="O13" s="21">
        <v>3.9151880706322029E-2</v>
      </c>
      <c r="P13" s="21">
        <v>-6.5464224217860467E-3</v>
      </c>
      <c r="R13" s="20">
        <v>-1436</v>
      </c>
      <c r="S13" s="42">
        <v>668338.72757965361</v>
      </c>
      <c r="U13" s="19">
        <v>323354.90625</v>
      </c>
      <c r="V13" s="19">
        <v>322940.9375</v>
      </c>
      <c r="X13" s="19">
        <v>645202.7655412961</v>
      </c>
      <c r="Y13" s="19">
        <v>644812.52435448102</v>
      </c>
      <c r="Z13" s="19">
        <v>674188.24864710169</v>
      </c>
      <c r="AA13" s="181">
        <v>355461.32254685805</v>
      </c>
    </row>
    <row r="14" spans="1:27" x14ac:dyDescent="0.2">
      <c r="A14" s="18" t="s">
        <v>31</v>
      </c>
      <c r="B14" s="18" t="s">
        <v>32</v>
      </c>
      <c r="D14" s="19">
        <v>493747</v>
      </c>
      <c r="E14" s="20">
        <v>0</v>
      </c>
      <c r="F14" s="20">
        <v>493747</v>
      </c>
      <c r="G14" s="21">
        <v>1.8382328396619352E-2</v>
      </c>
      <c r="I14" s="21">
        <v>1.9198993900968464E-2</v>
      </c>
      <c r="M14" s="19">
        <v>513966.7879645006</v>
      </c>
      <c r="N14" s="21">
        <v>4.0951718115756819E-2</v>
      </c>
      <c r="O14" s="21">
        <v>3.908157000000001E-2</v>
      </c>
      <c r="P14" s="21">
        <v>1.2910338092365636E-2</v>
      </c>
      <c r="R14" s="20">
        <v>11</v>
      </c>
      <c r="S14" s="42">
        <v>513977.7879645006</v>
      </c>
      <c r="U14" s="19">
        <v>260704.78125</v>
      </c>
      <c r="V14" s="19">
        <v>261174</v>
      </c>
      <c r="X14" s="19">
        <v>484834.61096322676</v>
      </c>
      <c r="Y14" s="19">
        <v>485318.03223664814</v>
      </c>
      <c r="Z14" s="19">
        <v>507415.87743340101</v>
      </c>
      <c r="AA14" s="181">
        <v>267531.68604717497</v>
      </c>
    </row>
    <row r="15" spans="1:27" x14ac:dyDescent="0.2">
      <c r="A15" s="18" t="s">
        <v>33</v>
      </c>
      <c r="B15" s="18" t="s">
        <v>34</v>
      </c>
      <c r="D15" s="19">
        <v>450960</v>
      </c>
      <c r="E15" s="20">
        <v>0</v>
      </c>
      <c r="F15" s="20">
        <v>450960</v>
      </c>
      <c r="G15" s="21">
        <v>1.3073700377052244E-2</v>
      </c>
      <c r="I15" s="21">
        <v>1.5599119969817776E-2</v>
      </c>
      <c r="M15" s="19">
        <v>469885.89786762669</v>
      </c>
      <c r="N15" s="21">
        <v>4.1968019042989857E-2</v>
      </c>
      <c r="O15" s="21">
        <v>3.908157000000001E-2</v>
      </c>
      <c r="P15" s="21">
        <v>9.0684379668179993E-3</v>
      </c>
      <c r="R15" s="20">
        <v>94</v>
      </c>
      <c r="S15" s="42">
        <v>469979.89786762669</v>
      </c>
      <c r="U15" s="19">
        <v>220334</v>
      </c>
      <c r="V15" s="19">
        <v>220946.0625</v>
      </c>
      <c r="X15" s="19">
        <v>445140.36820041703</v>
      </c>
      <c r="Y15" s="19">
        <v>445266.94253656338</v>
      </c>
      <c r="Z15" s="19">
        <v>465663.0612829437</v>
      </c>
      <c r="AA15" s="181">
        <v>245517.78818010309</v>
      </c>
    </row>
    <row r="16" spans="1:27" x14ac:dyDescent="0.2">
      <c r="A16" s="18" t="s">
        <v>35</v>
      </c>
      <c r="B16" s="18" t="s">
        <v>36</v>
      </c>
      <c r="D16" s="19">
        <v>654273</v>
      </c>
      <c r="E16" s="20">
        <v>0</v>
      </c>
      <c r="F16" s="20">
        <v>654273</v>
      </c>
      <c r="G16" s="21">
        <v>-1.2124201866515305E-2</v>
      </c>
      <c r="I16" s="21">
        <v>-1.2806879885785993E-2</v>
      </c>
      <c r="M16" s="19">
        <v>681420.14054406714</v>
      </c>
      <c r="N16" s="21">
        <v>4.1492069127210041E-2</v>
      </c>
      <c r="O16" s="21">
        <v>4.1210429953697725E-2</v>
      </c>
      <c r="P16" s="21">
        <v>-1.6872024239877548E-2</v>
      </c>
      <c r="R16" s="20">
        <v>70</v>
      </c>
      <c r="S16" s="42">
        <v>681490.14054406714</v>
      </c>
      <c r="U16" s="19">
        <v>325564.0625</v>
      </c>
      <c r="V16" s="19">
        <v>325652.125</v>
      </c>
      <c r="X16" s="19">
        <v>662302.89398343244</v>
      </c>
      <c r="Y16" s="19">
        <v>662940.17080270872</v>
      </c>
      <c r="Z16" s="19">
        <v>693114.38321874151</v>
      </c>
      <c r="AA16" s="181">
        <v>365440.00259510131</v>
      </c>
    </row>
    <row r="17" spans="1:27" x14ac:dyDescent="0.2">
      <c r="A17" s="18" t="s">
        <v>37</v>
      </c>
      <c r="B17" s="18" t="s">
        <v>38</v>
      </c>
      <c r="D17" s="19">
        <v>622359</v>
      </c>
      <c r="E17" s="20">
        <v>0</v>
      </c>
      <c r="F17" s="20">
        <v>622359</v>
      </c>
      <c r="G17" s="21">
        <v>-2.1626138940400441E-2</v>
      </c>
      <c r="I17" s="21">
        <v>-1.8923666107858561E-2</v>
      </c>
      <c r="M17" s="19">
        <v>648732.5144830324</v>
      </c>
      <c r="N17" s="21">
        <v>4.2376690114600102E-2</v>
      </c>
      <c r="O17" s="21">
        <v>4.2227210102307788E-2</v>
      </c>
      <c r="P17" s="21">
        <v>-2.2588617191005467E-2</v>
      </c>
      <c r="R17" s="20">
        <v>103</v>
      </c>
      <c r="S17" s="42">
        <v>648835.5144830324</v>
      </c>
      <c r="U17" s="19">
        <v>297414.375</v>
      </c>
      <c r="V17" s="19">
        <v>297457.03125</v>
      </c>
      <c r="X17" s="19">
        <v>636115.72709635971</v>
      </c>
      <c r="Y17" s="19">
        <v>634454.46545333555</v>
      </c>
      <c r="Z17" s="19">
        <v>663725.14776596124</v>
      </c>
      <c r="AA17" s="181">
        <v>349944.72138299205</v>
      </c>
    </row>
    <row r="18" spans="1:27" x14ac:dyDescent="0.2">
      <c r="A18" s="18" t="s">
        <v>39</v>
      </c>
      <c r="B18" s="18" t="s">
        <v>40</v>
      </c>
      <c r="D18" s="19">
        <v>346324</v>
      </c>
      <c r="E18" s="20">
        <v>0</v>
      </c>
      <c r="F18" s="20">
        <v>346324</v>
      </c>
      <c r="G18" s="21">
        <v>1.7992381418494796E-2</v>
      </c>
      <c r="I18" s="21">
        <v>2.0558943628580462E-2</v>
      </c>
      <c r="M18" s="19">
        <v>360268.33234494226</v>
      </c>
      <c r="N18" s="21">
        <v>4.0263834862563019E-2</v>
      </c>
      <c r="O18" s="21">
        <v>3.908157000000001E-2</v>
      </c>
      <c r="P18" s="21">
        <v>1.4280521744635788E-2</v>
      </c>
      <c r="R18" s="20">
        <v>67</v>
      </c>
      <c r="S18" s="42">
        <v>360335.33234494226</v>
      </c>
      <c r="U18" s="19">
        <v>157527.421875</v>
      </c>
      <c r="V18" s="19">
        <v>157706.65625</v>
      </c>
      <c r="X18" s="19">
        <v>340202.93896249391</v>
      </c>
      <c r="Y18" s="19">
        <v>339733.48516117799</v>
      </c>
      <c r="Z18" s="19">
        <v>355195.94887344848</v>
      </c>
      <c r="AA18" s="181">
        <v>187274.72928103659</v>
      </c>
    </row>
    <row r="19" spans="1:27" x14ac:dyDescent="0.2">
      <c r="A19" s="18" t="s">
        <v>41</v>
      </c>
      <c r="B19" s="18" t="s">
        <v>42</v>
      </c>
      <c r="D19" s="19">
        <v>616332</v>
      </c>
      <c r="E19" s="20">
        <v>0</v>
      </c>
      <c r="F19" s="20">
        <v>616332</v>
      </c>
      <c r="G19" s="21">
        <v>4.3900429779965E-2</v>
      </c>
      <c r="I19" s="21">
        <v>4.6145667841304805E-2</v>
      </c>
      <c r="M19" s="19">
        <v>640904.35438776936</v>
      </c>
      <c r="N19" s="21">
        <v>3.9868698019524196E-2</v>
      </c>
      <c r="O19" s="21">
        <v>3.908157000000001E-2</v>
      </c>
      <c r="P19" s="21">
        <v>3.9778803550045705E-2</v>
      </c>
      <c r="R19" s="20">
        <v>79</v>
      </c>
      <c r="S19" s="42">
        <v>640983.35438776936</v>
      </c>
      <c r="U19" s="19">
        <v>284521.125</v>
      </c>
      <c r="V19" s="19">
        <v>284736.65625</v>
      </c>
      <c r="X19" s="19">
        <v>590412.63171997294</v>
      </c>
      <c r="Y19" s="19">
        <v>589591.77916242171</v>
      </c>
      <c r="Z19" s="19">
        <v>616385.28521602228</v>
      </c>
      <c r="AA19" s="181">
        <v>324985.09002638562</v>
      </c>
    </row>
    <row r="20" spans="1:27" ht="25.5" customHeight="1" x14ac:dyDescent="0.2">
      <c r="A20" s="22" t="s">
        <v>43</v>
      </c>
      <c r="B20" s="22" t="s">
        <v>44</v>
      </c>
      <c r="C20" s="54"/>
      <c r="D20" s="24">
        <v>6568379</v>
      </c>
      <c r="E20" s="25">
        <v>0</v>
      </c>
      <c r="F20" s="25">
        <v>6568379</v>
      </c>
      <c r="G20" s="26">
        <v>5.7561092450566509E-3</v>
      </c>
      <c r="H20" s="23"/>
      <c r="I20" s="26">
        <v>7.3451662944532536E-3</v>
      </c>
      <c r="M20" s="24">
        <v>6839978.9694064744</v>
      </c>
      <c r="N20" s="26">
        <v>4.1349619047024389E-2</v>
      </c>
      <c r="O20" s="26">
        <v>4.0010919421802571E-2</v>
      </c>
      <c r="P20" s="26">
        <v>1.9216711054939051E-3</v>
      </c>
      <c r="Q20" s="23"/>
      <c r="R20" s="25">
        <v>-508</v>
      </c>
      <c r="S20" s="41">
        <v>6839470.9694064744</v>
      </c>
      <c r="T20" s="23"/>
      <c r="U20" s="24">
        <v>3244414.78125</v>
      </c>
      <c r="V20" s="24">
        <v>3248590.984375</v>
      </c>
      <c r="W20" s="23"/>
      <c r="X20" s="24">
        <v>6530787.0761335706</v>
      </c>
      <c r="Y20" s="24">
        <v>6528878.1066902075</v>
      </c>
      <c r="Z20" s="24">
        <v>6826859.9898227789</v>
      </c>
      <c r="AA20" s="182">
        <f>SUM(AA8:AA19)</f>
        <v>3599417.0555394287</v>
      </c>
    </row>
    <row r="21" spans="1:27" x14ac:dyDescent="0.2">
      <c r="A21" s="18" t="s">
        <v>45</v>
      </c>
      <c r="B21" s="18" t="s">
        <v>46</v>
      </c>
      <c r="D21" s="19">
        <v>295211</v>
      </c>
      <c r="E21" s="20">
        <v>0</v>
      </c>
      <c r="F21" s="20">
        <v>295211</v>
      </c>
      <c r="G21" s="21">
        <v>-5.649641913517689E-3</v>
      </c>
      <c r="I21" s="21">
        <v>-1.6155484914182061E-3</v>
      </c>
      <c r="M21" s="19">
        <v>307760.79183428484</v>
      </c>
      <c r="N21" s="21">
        <v>4.2511260875390366E-2</v>
      </c>
      <c r="O21" s="21">
        <v>3.9350119132755879E-2</v>
      </c>
      <c r="P21" s="21">
        <v>-7.2718064619446965E-3</v>
      </c>
      <c r="R21" s="20">
        <v>-904</v>
      </c>
      <c r="S21" s="42">
        <v>306856.79183428484</v>
      </c>
      <c r="U21" s="19">
        <v>160223.21875</v>
      </c>
      <c r="V21" s="19">
        <v>160710.53125</v>
      </c>
      <c r="X21" s="19">
        <v>296888.31265480816</v>
      </c>
      <c r="Y21" s="19">
        <v>296588.02476395806</v>
      </c>
      <c r="Z21" s="19">
        <v>310015.16209329572</v>
      </c>
      <c r="AA21" s="181">
        <v>163453.45643208313</v>
      </c>
    </row>
    <row r="22" spans="1:27" x14ac:dyDescent="0.2">
      <c r="A22" s="18" t="s">
        <v>47</v>
      </c>
      <c r="B22" s="18" t="s">
        <v>48</v>
      </c>
      <c r="D22" s="19">
        <v>235060</v>
      </c>
      <c r="E22" s="20">
        <v>0</v>
      </c>
      <c r="F22" s="20">
        <v>235060</v>
      </c>
      <c r="G22" s="21">
        <v>-4.6378183307763443E-2</v>
      </c>
      <c r="I22" s="21">
        <v>-4.2131480893040751E-2</v>
      </c>
      <c r="M22" s="19">
        <v>245637.53669571306</v>
      </c>
      <c r="N22" s="21">
        <v>4.4999305265519762E-2</v>
      </c>
      <c r="O22" s="21">
        <v>4.6084994976502092E-2</v>
      </c>
      <c r="P22" s="21">
        <v>-4.2339342942179337E-2</v>
      </c>
      <c r="R22" s="20">
        <v>-827</v>
      </c>
      <c r="S22" s="42">
        <v>244810.53669571306</v>
      </c>
      <c r="U22" s="19">
        <v>140252.546875</v>
      </c>
      <c r="V22" s="19">
        <v>140106.984375</v>
      </c>
      <c r="X22" s="19">
        <v>246491.84392124828</v>
      </c>
      <c r="Y22" s="19">
        <v>245144.33448677693</v>
      </c>
      <c r="Z22" s="19">
        <v>256497.47108790564</v>
      </c>
      <c r="AA22" s="181">
        <v>135236.60563024168</v>
      </c>
    </row>
    <row r="23" spans="1:27" x14ac:dyDescent="0.2">
      <c r="A23" s="18" t="s">
        <v>49</v>
      </c>
      <c r="B23" s="18" t="s">
        <v>50</v>
      </c>
      <c r="D23" s="19">
        <v>617464</v>
      </c>
      <c r="E23" s="20">
        <v>0</v>
      </c>
      <c r="F23" s="20">
        <v>617464</v>
      </c>
      <c r="G23" s="21">
        <v>-4.1807237144608766E-3</v>
      </c>
      <c r="I23" s="21">
        <v>5.142900273840123E-4</v>
      </c>
      <c r="M23" s="19">
        <v>643003.38801120908</v>
      </c>
      <c r="N23" s="21">
        <v>4.1361744184615024E-2</v>
      </c>
      <c r="O23" s="21">
        <v>3.908157000000001E-2</v>
      </c>
      <c r="P23" s="21">
        <v>-5.494946837605208E-3</v>
      </c>
      <c r="R23" s="20">
        <v>-2021</v>
      </c>
      <c r="S23" s="42">
        <v>640982.38801120908</v>
      </c>
      <c r="U23" s="19">
        <v>334984.21875</v>
      </c>
      <c r="V23" s="19">
        <v>335719.3125</v>
      </c>
      <c r="X23" s="19">
        <v>620056.28401086468</v>
      </c>
      <c r="Y23" s="19">
        <v>618500.88224011869</v>
      </c>
      <c r="Z23" s="19">
        <v>646556.17984699341</v>
      </c>
      <c r="AA23" s="181">
        <v>340892.49590221926</v>
      </c>
    </row>
    <row r="24" spans="1:27" x14ac:dyDescent="0.2">
      <c r="A24" s="18" t="s">
        <v>51</v>
      </c>
      <c r="B24" s="18" t="s">
        <v>52</v>
      </c>
      <c r="D24" s="19">
        <v>407089</v>
      </c>
      <c r="E24" s="20">
        <v>0</v>
      </c>
      <c r="F24" s="20">
        <v>407089</v>
      </c>
      <c r="G24" s="21">
        <v>1.6333736831668277E-2</v>
      </c>
      <c r="I24" s="21">
        <v>2.0305493123787599E-2</v>
      </c>
      <c r="M24" s="19">
        <v>424408.86222163012</v>
      </c>
      <c r="N24" s="21">
        <v>4.2545640441353338E-2</v>
      </c>
      <c r="O24" s="21">
        <v>3.908157000000001E-2</v>
      </c>
      <c r="P24" s="21">
        <v>1.3585167144878563E-2</v>
      </c>
      <c r="R24" s="20">
        <v>-1239</v>
      </c>
      <c r="S24" s="42">
        <v>423169.86222163012</v>
      </c>
      <c r="U24" s="19">
        <v>222195.15625</v>
      </c>
      <c r="V24" s="19">
        <v>222935.90625</v>
      </c>
      <c r="X24" s="19">
        <v>400546.57761245279</v>
      </c>
      <c r="Y24" s="19">
        <v>400317.50132106035</v>
      </c>
      <c r="Z24" s="19">
        <v>418720.47458737768</v>
      </c>
      <c r="AA24" s="181">
        <v>220767.61790635399</v>
      </c>
    </row>
    <row r="25" spans="1:27" x14ac:dyDescent="0.2">
      <c r="A25" s="18" t="s">
        <v>53</v>
      </c>
      <c r="B25" s="18" t="s">
        <v>54</v>
      </c>
      <c r="D25" s="19">
        <v>424582</v>
      </c>
      <c r="E25" s="20">
        <v>0</v>
      </c>
      <c r="F25" s="20">
        <v>424582</v>
      </c>
      <c r="G25" s="21">
        <v>8.0328645297416124E-3</v>
      </c>
      <c r="I25" s="21">
        <v>1.2649466390345143E-2</v>
      </c>
      <c r="M25" s="19">
        <v>442849.87915319641</v>
      </c>
      <c r="N25" s="21">
        <v>4.3025561972001691E-2</v>
      </c>
      <c r="O25" s="21">
        <v>3.908157000000001E-2</v>
      </c>
      <c r="P25" s="21">
        <v>6.5355480761450924E-3</v>
      </c>
      <c r="R25" s="20">
        <v>-1382</v>
      </c>
      <c r="S25" s="42">
        <v>441467.87915319641</v>
      </c>
      <c r="U25" s="19">
        <v>251006.78125</v>
      </c>
      <c r="V25" s="19">
        <v>251959.515625</v>
      </c>
      <c r="X25" s="19">
        <v>421198.56895545981</v>
      </c>
      <c r="Y25" s="19">
        <v>420869.78726127796</v>
      </c>
      <c r="Z25" s="19">
        <v>439974.40527524671</v>
      </c>
      <c r="AA25" s="181">
        <v>231973.61315588522</v>
      </c>
    </row>
    <row r="26" spans="1:27" x14ac:dyDescent="0.2">
      <c r="A26" s="18" t="s">
        <v>55</v>
      </c>
      <c r="B26" s="18" t="s">
        <v>56</v>
      </c>
      <c r="D26" s="19">
        <v>280695</v>
      </c>
      <c r="E26" s="20">
        <v>0</v>
      </c>
      <c r="F26" s="20">
        <v>280695</v>
      </c>
      <c r="G26" s="21">
        <v>8.2453206566239778E-3</v>
      </c>
      <c r="I26" s="21">
        <v>7.3930058009601396E-3</v>
      </c>
      <c r="M26" s="19">
        <v>291769.55859610217</v>
      </c>
      <c r="N26" s="21">
        <v>3.94540643620378E-2</v>
      </c>
      <c r="O26" s="21">
        <v>3.908157000000001E-2</v>
      </c>
      <c r="P26" s="21">
        <v>9.6723986979729837E-4</v>
      </c>
      <c r="R26" s="20">
        <v>0</v>
      </c>
      <c r="S26" s="42">
        <v>291769.55859610217</v>
      </c>
      <c r="U26" s="19">
        <v>163361.4375</v>
      </c>
      <c r="V26" s="19">
        <v>163420</v>
      </c>
      <c r="X26" s="19">
        <v>278399.50679582247</v>
      </c>
      <c r="Y26" s="19">
        <v>278734.93573560449</v>
      </c>
      <c r="Z26" s="19">
        <v>291487.62014834234</v>
      </c>
      <c r="AA26" s="181">
        <v>153684.93172624419</v>
      </c>
    </row>
    <row r="27" spans="1:27" x14ac:dyDescent="0.2">
      <c r="A27" s="18" t="s">
        <v>57</v>
      </c>
      <c r="B27" s="18" t="s">
        <v>58</v>
      </c>
      <c r="D27" s="19">
        <v>1594743</v>
      </c>
      <c r="E27" s="20">
        <v>0</v>
      </c>
      <c r="F27" s="20">
        <v>1594743</v>
      </c>
      <c r="G27" s="21">
        <v>-1.5122476271924867E-3</v>
      </c>
      <c r="I27" s="21">
        <v>4.1778468760245158E-3</v>
      </c>
      <c r="M27" s="19">
        <v>1664145.2388795346</v>
      </c>
      <c r="N27" s="21">
        <v>4.3519387687881217E-2</v>
      </c>
      <c r="O27" s="21">
        <v>3.908157000000001E-2</v>
      </c>
      <c r="P27" s="21">
        <v>-2.6338037130839709E-3</v>
      </c>
      <c r="R27" s="20">
        <v>-2654</v>
      </c>
      <c r="S27" s="42">
        <v>1661491.2388795346</v>
      </c>
      <c r="U27" s="19">
        <v>888936.5</v>
      </c>
      <c r="V27" s="19">
        <v>892733.0625</v>
      </c>
      <c r="X27" s="19">
        <v>1597158.2988476832</v>
      </c>
      <c r="Y27" s="19">
        <v>1594890.7848578016</v>
      </c>
      <c r="Z27" s="19">
        <v>1668539.8453195659</v>
      </c>
      <c r="AA27" s="181">
        <v>879726.66585275484</v>
      </c>
    </row>
    <row r="28" spans="1:27" x14ac:dyDescent="0.2">
      <c r="A28" s="18" t="s">
        <v>59</v>
      </c>
      <c r="B28" s="18" t="s">
        <v>60</v>
      </c>
      <c r="D28" s="19">
        <v>349877</v>
      </c>
      <c r="E28" s="20">
        <v>0</v>
      </c>
      <c r="F28" s="20">
        <v>349877</v>
      </c>
      <c r="G28" s="21">
        <v>1.2054532496021064E-2</v>
      </c>
      <c r="I28" s="21">
        <v>1.6217571995588154E-2</v>
      </c>
      <c r="M28" s="19">
        <v>364978.19611702877</v>
      </c>
      <c r="N28" s="21">
        <v>4.3161442784260595E-2</v>
      </c>
      <c r="O28" s="21">
        <v>3.908157000000001E-2</v>
      </c>
      <c r="P28" s="21">
        <v>9.8384534025892645E-3</v>
      </c>
      <c r="R28" s="20">
        <v>-1067</v>
      </c>
      <c r="S28" s="42">
        <v>363911.19611702877</v>
      </c>
      <c r="U28" s="19">
        <v>195498.4375</v>
      </c>
      <c r="V28" s="19">
        <v>196266.046875</v>
      </c>
      <c r="X28" s="19">
        <v>345709.63200678671</v>
      </c>
      <c r="Y28" s="19">
        <v>345645.23823032988</v>
      </c>
      <c r="Z28" s="19">
        <v>361422.35907858028</v>
      </c>
      <c r="AA28" s="181">
        <v>190557.56313445477</v>
      </c>
    </row>
    <row r="29" spans="1:27" x14ac:dyDescent="0.2">
      <c r="A29" s="18" t="s">
        <v>61</v>
      </c>
      <c r="B29" s="18" t="s">
        <v>62</v>
      </c>
      <c r="D29" s="19">
        <v>729128</v>
      </c>
      <c r="E29" s="20">
        <v>0</v>
      </c>
      <c r="F29" s="20">
        <v>729128</v>
      </c>
      <c r="G29" s="21">
        <v>3.1220812904995121E-3</v>
      </c>
      <c r="I29" s="21">
        <v>7.6280155150327822E-3</v>
      </c>
      <c r="M29" s="19">
        <v>761430.82482111873</v>
      </c>
      <c r="N29" s="21">
        <v>4.4303366241755571E-2</v>
      </c>
      <c r="O29" s="21">
        <v>3.908157000000001E-2</v>
      </c>
      <c r="P29" s="21">
        <v>1.5017731553479408E-3</v>
      </c>
      <c r="R29" s="20">
        <v>-102</v>
      </c>
      <c r="S29" s="42">
        <v>761328.82482111873</v>
      </c>
      <c r="U29" s="19">
        <v>377694.125</v>
      </c>
      <c r="V29" s="19">
        <v>379592.1875</v>
      </c>
      <c r="X29" s="19">
        <v>726858.68808908004</v>
      </c>
      <c r="Y29" s="19">
        <v>727244.72281893122</v>
      </c>
      <c r="Z29" s="19">
        <v>760289.04314581712</v>
      </c>
      <c r="AA29" s="181">
        <v>400857.40049135633</v>
      </c>
    </row>
    <row r="30" spans="1:27" ht="25.5" customHeight="1" x14ac:dyDescent="0.2">
      <c r="A30" s="22" t="s">
        <v>63</v>
      </c>
      <c r="B30" s="22" t="s">
        <v>64</v>
      </c>
      <c r="C30" s="54"/>
      <c r="D30" s="24">
        <v>4933849</v>
      </c>
      <c r="E30" s="25">
        <v>0</v>
      </c>
      <c r="F30" s="25">
        <v>4933849</v>
      </c>
      <c r="G30" s="26">
        <v>1.0972092909988795E-4</v>
      </c>
      <c r="H30" s="23"/>
      <c r="I30" s="26">
        <v>4.6021018716135842E-3</v>
      </c>
      <c r="M30" s="24">
        <v>5145984.2763298173</v>
      </c>
      <c r="N30" s="26">
        <v>4.2995899617077393E-2</v>
      </c>
      <c r="O30" s="26">
        <v>3.9463621619642897E-2</v>
      </c>
      <c r="P30" s="26">
        <v>-1.4588688304554287E-3</v>
      </c>
      <c r="Q30" s="23"/>
      <c r="R30" s="25">
        <v>-10196</v>
      </c>
      <c r="S30" s="41">
        <v>5135788.2763298173</v>
      </c>
      <c r="T30" s="23"/>
      <c r="U30" s="24">
        <v>2734152.421875</v>
      </c>
      <c r="V30" s="24">
        <v>2743443.546875</v>
      </c>
      <c r="W30" s="23"/>
      <c r="X30" s="24">
        <v>4933307.7128942059</v>
      </c>
      <c r="Y30" s="24">
        <v>4927936.2117158594</v>
      </c>
      <c r="Z30" s="24">
        <v>5153502.5605831239</v>
      </c>
      <c r="AA30" s="182">
        <f>SUM(AA21:AA29)</f>
        <v>2717150.3502315935</v>
      </c>
    </row>
    <row r="31" spans="1:27" x14ac:dyDescent="0.2">
      <c r="A31" s="18" t="s">
        <v>65</v>
      </c>
      <c r="B31" s="18" t="s">
        <v>66</v>
      </c>
      <c r="D31" s="19">
        <v>565438</v>
      </c>
      <c r="E31" s="20">
        <v>0</v>
      </c>
      <c r="F31" s="20">
        <v>565438</v>
      </c>
      <c r="G31" s="21">
        <v>-2.8533314494581186E-2</v>
      </c>
      <c r="I31" s="21">
        <v>-2.8152070627911807E-2</v>
      </c>
      <c r="M31" s="19">
        <v>591272.73334647517</v>
      </c>
      <c r="N31" s="21">
        <v>4.5689772081952684E-2</v>
      </c>
      <c r="O31" s="21">
        <v>4.3761227832970651E-2</v>
      </c>
      <c r="P31" s="21">
        <v>-3.0083644974467139E-2</v>
      </c>
      <c r="R31" s="20">
        <v>-904</v>
      </c>
      <c r="S31" s="42">
        <v>590368.73334647517</v>
      </c>
      <c r="U31" s="19">
        <v>305466.34375</v>
      </c>
      <c r="V31" s="19">
        <v>306030.75</v>
      </c>
      <c r="X31" s="19">
        <v>582045.69280296331</v>
      </c>
      <c r="Y31" s="19">
        <v>582892.37999894319</v>
      </c>
      <c r="Z31" s="19">
        <v>609612.08694218798</v>
      </c>
      <c r="AA31" s="181">
        <v>321413.96575787367</v>
      </c>
    </row>
    <row r="32" spans="1:27" x14ac:dyDescent="0.2">
      <c r="A32" s="18" t="s">
        <v>67</v>
      </c>
      <c r="B32" s="18" t="s">
        <v>68</v>
      </c>
      <c r="D32" s="19">
        <v>589758</v>
      </c>
      <c r="E32" s="20">
        <v>0</v>
      </c>
      <c r="F32" s="20">
        <v>589758</v>
      </c>
      <c r="G32" s="21">
        <v>-1.3999971415162182E-2</v>
      </c>
      <c r="I32" s="21">
        <v>-1.0042843751220665E-2</v>
      </c>
      <c r="M32" s="19">
        <v>614915.85484730895</v>
      </c>
      <c r="N32" s="21">
        <v>4.2657928925608379E-2</v>
      </c>
      <c r="O32" s="21">
        <v>4.0750970203163206E-2</v>
      </c>
      <c r="P32" s="21">
        <v>-1.5418742945821573E-2</v>
      </c>
      <c r="R32" s="20">
        <v>-1865</v>
      </c>
      <c r="S32" s="42">
        <v>613050.85484730895</v>
      </c>
      <c r="U32" s="19">
        <v>300221.8125</v>
      </c>
      <c r="V32" s="19">
        <v>300771.90625</v>
      </c>
      <c r="X32" s="19">
        <v>598131.82850151998</v>
      </c>
      <c r="Y32" s="19">
        <v>596832.5039069826</v>
      </c>
      <c r="Z32" s="19">
        <v>624545.56233084179</v>
      </c>
      <c r="AA32" s="181">
        <v>329287.54249630537</v>
      </c>
    </row>
    <row r="33" spans="1:27" x14ac:dyDescent="0.2">
      <c r="A33" s="18" t="s">
        <v>69</v>
      </c>
      <c r="B33" s="18" t="s">
        <v>70</v>
      </c>
      <c r="D33" s="19">
        <v>332143</v>
      </c>
      <c r="E33" s="20">
        <v>0</v>
      </c>
      <c r="F33" s="20">
        <v>332143</v>
      </c>
      <c r="G33" s="21">
        <v>-2.9942473176379769E-3</v>
      </c>
      <c r="I33" s="21">
        <v>-1.0850097354815347E-3</v>
      </c>
      <c r="M33" s="19">
        <v>344961.66221132735</v>
      </c>
      <c r="N33" s="21">
        <v>3.8593805112037138E-2</v>
      </c>
      <c r="O33" s="21">
        <v>3.9261928822432735E-2</v>
      </c>
      <c r="P33" s="21">
        <v>-7.5366338364439844E-3</v>
      </c>
      <c r="R33" s="20">
        <v>-1142</v>
      </c>
      <c r="S33" s="42">
        <v>343819.66221132735</v>
      </c>
      <c r="U33" s="19">
        <v>169500.15625</v>
      </c>
      <c r="V33" s="19">
        <v>169391.1875</v>
      </c>
      <c r="X33" s="19">
        <v>333140.50506368349</v>
      </c>
      <c r="Y33" s="19">
        <v>332290.00884346367</v>
      </c>
      <c r="Z33" s="19">
        <v>347581.25485760078</v>
      </c>
      <c r="AA33" s="181">
        <v>183259.93191384061</v>
      </c>
    </row>
    <row r="34" spans="1:27" x14ac:dyDescent="0.2">
      <c r="A34" s="18" t="s">
        <v>71</v>
      </c>
      <c r="B34" s="18" t="s">
        <v>72</v>
      </c>
      <c r="D34" s="19">
        <v>327986</v>
      </c>
      <c r="E34" s="20">
        <v>0</v>
      </c>
      <c r="F34" s="20">
        <v>327986</v>
      </c>
      <c r="G34" s="21">
        <v>-2.6088300997135438E-2</v>
      </c>
      <c r="I34" s="21">
        <v>-2.4902442277402459E-2</v>
      </c>
      <c r="M34" s="19">
        <v>343021.54331133922</v>
      </c>
      <c r="N34" s="21">
        <v>4.5842027743072E-2</v>
      </c>
      <c r="O34" s="21">
        <v>4.3221049138276957E-2</v>
      </c>
      <c r="P34" s="21">
        <v>-2.7457852516799774E-2</v>
      </c>
      <c r="R34" s="20">
        <v>-1042</v>
      </c>
      <c r="S34" s="42">
        <v>341979.54331133922</v>
      </c>
      <c r="U34" s="19">
        <v>178117.21875</v>
      </c>
      <c r="V34" s="19">
        <v>178564.71875</v>
      </c>
      <c r="X34" s="19">
        <v>336771.80419519253</v>
      </c>
      <c r="Y34" s="19">
        <v>337207.31458219845</v>
      </c>
      <c r="Z34" s="19">
        <v>352706.09525667329</v>
      </c>
      <c r="AA34" s="181">
        <v>185961.97032781693</v>
      </c>
    </row>
    <row r="35" spans="1:27" x14ac:dyDescent="0.2">
      <c r="A35" s="18" t="s">
        <v>73</v>
      </c>
      <c r="B35" s="18" t="s">
        <v>74</v>
      </c>
      <c r="D35" s="19">
        <v>231858</v>
      </c>
      <c r="E35" s="20">
        <v>0</v>
      </c>
      <c r="F35" s="20">
        <v>231858</v>
      </c>
      <c r="G35" s="21">
        <v>-1.5240819634471769E-2</v>
      </c>
      <c r="I35" s="21">
        <v>-1.1975570025199778E-2</v>
      </c>
      <c r="M35" s="19">
        <v>241684.08634389672</v>
      </c>
      <c r="N35" s="21">
        <v>4.2379759783560234E-2</v>
      </c>
      <c r="O35" s="21">
        <v>4.1072243112945106E-2</v>
      </c>
      <c r="P35" s="21">
        <v>-1.6006066651669815E-2</v>
      </c>
      <c r="R35" s="20">
        <v>-724</v>
      </c>
      <c r="S35" s="42">
        <v>240960.08634389672</v>
      </c>
      <c r="U35" s="19">
        <v>120801.65625</v>
      </c>
      <c r="V35" s="19">
        <v>120953.375</v>
      </c>
      <c r="X35" s="19">
        <v>235446.39605587398</v>
      </c>
      <c r="Y35" s="19">
        <v>234963.01407173162</v>
      </c>
      <c r="Z35" s="19">
        <v>245615.42317796126</v>
      </c>
      <c r="AA35" s="181">
        <v>129499.11739924784</v>
      </c>
    </row>
    <row r="36" spans="1:27" x14ac:dyDescent="0.2">
      <c r="A36" s="18" t="s">
        <v>75</v>
      </c>
      <c r="B36" s="18" t="s">
        <v>76</v>
      </c>
      <c r="D36" s="19">
        <v>591641</v>
      </c>
      <c r="E36" s="20">
        <v>0</v>
      </c>
      <c r="F36" s="20">
        <v>591641</v>
      </c>
      <c r="G36" s="21">
        <v>8.5221976253060383E-3</v>
      </c>
      <c r="I36" s="21">
        <v>1.2548651426419477E-2</v>
      </c>
      <c r="M36" s="19">
        <v>617223.85762767959</v>
      </c>
      <c r="N36" s="21">
        <v>4.3240508395597343E-2</v>
      </c>
      <c r="O36" s="21">
        <v>3.908157000000001E-2</v>
      </c>
      <c r="P36" s="21">
        <v>5.9786389871443468E-3</v>
      </c>
      <c r="R36" s="20">
        <v>-1908</v>
      </c>
      <c r="S36" s="42">
        <v>615315.85762767959</v>
      </c>
      <c r="U36" s="19">
        <v>360500</v>
      </c>
      <c r="V36" s="19">
        <v>361942.90625</v>
      </c>
      <c r="X36" s="19">
        <v>586641.52498883428</v>
      </c>
      <c r="Y36" s="19">
        <v>586647.41735770798</v>
      </c>
      <c r="Z36" s="19">
        <v>613555.63001727639</v>
      </c>
      <c r="AA36" s="181">
        <v>323493.17292264459</v>
      </c>
    </row>
    <row r="37" spans="1:27" ht="25.5" customHeight="1" x14ac:dyDescent="0.2">
      <c r="A37" s="22" t="s">
        <v>77</v>
      </c>
      <c r="B37" s="22" t="s">
        <v>78</v>
      </c>
      <c r="C37" s="54"/>
      <c r="D37" s="24">
        <v>2638824</v>
      </c>
      <c r="E37" s="25">
        <v>0</v>
      </c>
      <c r="F37" s="25">
        <v>2638824</v>
      </c>
      <c r="G37" s="26">
        <v>-1.2481861129184257E-2</v>
      </c>
      <c r="H37" s="23"/>
      <c r="I37" s="26">
        <v>-9.8855927755293616E-3</v>
      </c>
      <c r="M37" s="24">
        <v>2753079.7376880269</v>
      </c>
      <c r="N37" s="26">
        <v>4.3297975798320287E-2</v>
      </c>
      <c r="O37" s="26">
        <v>4.1086308922660075E-2</v>
      </c>
      <c r="P37" s="26">
        <v>-1.4510338619024288E-2</v>
      </c>
      <c r="Q37" s="23"/>
      <c r="R37" s="25">
        <v>-7585</v>
      </c>
      <c r="S37" s="41">
        <v>2745494.7376880269</v>
      </c>
      <c r="T37" s="23"/>
      <c r="U37" s="24">
        <v>1434607.1875</v>
      </c>
      <c r="V37" s="24">
        <v>1437654.84375</v>
      </c>
      <c r="W37" s="23"/>
      <c r="X37" s="24">
        <v>2672177.7516080677</v>
      </c>
      <c r="Y37" s="24">
        <v>2670832.6387610273</v>
      </c>
      <c r="Z37" s="24">
        <v>2793616.0525825415</v>
      </c>
      <c r="AA37" s="182">
        <f>SUM(AA31:AA36)</f>
        <v>1472915.7008177289</v>
      </c>
    </row>
    <row r="38" spans="1:27" x14ac:dyDescent="0.2">
      <c r="A38" s="18" t="s">
        <v>79</v>
      </c>
      <c r="B38" s="18" t="s">
        <v>80</v>
      </c>
      <c r="D38" s="19">
        <v>536351</v>
      </c>
      <c r="E38" s="20">
        <v>0</v>
      </c>
      <c r="F38" s="20">
        <v>536351</v>
      </c>
      <c r="G38" s="21">
        <v>2.4081542700775449E-2</v>
      </c>
      <c r="I38" s="21">
        <v>2.8424625669039916E-2</v>
      </c>
      <c r="M38" s="19">
        <v>560985.19370055606</v>
      </c>
      <c r="N38" s="21">
        <v>4.5929239808550903E-2</v>
      </c>
      <c r="O38" s="21">
        <v>3.908157000000001E-2</v>
      </c>
      <c r="P38" s="21">
        <v>2.1836967326211543E-2</v>
      </c>
      <c r="R38" s="20">
        <v>8</v>
      </c>
      <c r="S38" s="42">
        <v>560993.19370055606</v>
      </c>
      <c r="U38" s="19">
        <v>264060.15625</v>
      </c>
      <c r="V38" s="19">
        <v>265800.34375</v>
      </c>
      <c r="X38" s="19">
        <v>523738.56732687494</v>
      </c>
      <c r="Y38" s="19">
        <v>524963.71899676847</v>
      </c>
      <c r="Z38" s="19">
        <v>548996.76918956777</v>
      </c>
      <c r="AA38" s="181">
        <v>289454.93790744501</v>
      </c>
    </row>
    <row r="39" spans="1:27" x14ac:dyDescent="0.2">
      <c r="A39" s="18" t="s">
        <v>81</v>
      </c>
      <c r="B39" s="18" t="s">
        <v>82</v>
      </c>
      <c r="D39" s="19">
        <v>225514</v>
      </c>
      <c r="E39" s="20">
        <v>0</v>
      </c>
      <c r="F39" s="20">
        <v>225514</v>
      </c>
      <c r="G39" s="21">
        <v>-1.112320148313195E-2</v>
      </c>
      <c r="I39" s="21">
        <v>-9.5482433592242177E-3</v>
      </c>
      <c r="M39" s="19">
        <v>235395.62212644421</v>
      </c>
      <c r="N39" s="21">
        <v>4.3818220272108244E-2</v>
      </c>
      <c r="O39" s="21">
        <v>4.0668753849375516E-2</v>
      </c>
      <c r="P39" s="21">
        <v>-1.416725720078349E-2</v>
      </c>
      <c r="R39" s="20">
        <v>-692</v>
      </c>
      <c r="S39" s="42">
        <v>234703.62212644421</v>
      </c>
      <c r="U39" s="19">
        <v>118099.2578125</v>
      </c>
      <c r="V39" s="19">
        <v>118456.671875</v>
      </c>
      <c r="X39" s="19">
        <v>228050.6533657471</v>
      </c>
      <c r="Y39" s="19">
        <v>228377.09270426663</v>
      </c>
      <c r="Z39" s="19">
        <v>238778.4579542891</v>
      </c>
      <c r="AA39" s="181">
        <v>125894.37242558473</v>
      </c>
    </row>
    <row r="40" spans="1:27" x14ac:dyDescent="0.2">
      <c r="A40" s="18" t="s">
        <v>83</v>
      </c>
      <c r="B40" s="18" t="s">
        <v>84</v>
      </c>
      <c r="D40" s="19">
        <v>633584</v>
      </c>
      <c r="E40" s="20">
        <v>0</v>
      </c>
      <c r="F40" s="20">
        <v>633584</v>
      </c>
      <c r="G40" s="21">
        <v>4.3637356517889359E-3</v>
      </c>
      <c r="I40" s="21">
        <v>7.0429291082771961E-3</v>
      </c>
      <c r="M40" s="19">
        <v>659618.16555707389</v>
      </c>
      <c r="N40" s="21">
        <v>4.1090314081595913E-2</v>
      </c>
      <c r="O40" s="21">
        <v>3.908157000000001E-2</v>
      </c>
      <c r="P40" s="21">
        <v>6.0995466604918391E-4</v>
      </c>
      <c r="R40" s="20">
        <v>-1819</v>
      </c>
      <c r="S40" s="42">
        <v>657799.16555707389</v>
      </c>
      <c r="U40" s="19">
        <v>322119.46875</v>
      </c>
      <c r="V40" s="19">
        <v>322742.1875</v>
      </c>
      <c r="X40" s="19">
        <v>630831.2193180006</v>
      </c>
      <c r="Y40" s="19">
        <v>630369.19391626376</v>
      </c>
      <c r="Z40" s="19">
        <v>659216.07363702438</v>
      </c>
      <c r="AA40" s="181">
        <v>347567.34168740985</v>
      </c>
    </row>
    <row r="41" spans="1:27" x14ac:dyDescent="0.2">
      <c r="A41" s="18" t="s">
        <v>85</v>
      </c>
      <c r="B41" s="18" t="s">
        <v>86</v>
      </c>
      <c r="D41" s="19">
        <v>517026</v>
      </c>
      <c r="E41" s="20">
        <v>0</v>
      </c>
      <c r="F41" s="20">
        <v>517026</v>
      </c>
      <c r="G41" s="21">
        <v>1.2041505456890755E-2</v>
      </c>
      <c r="I41" s="21">
        <v>1.5335341105795486E-2</v>
      </c>
      <c r="M41" s="19">
        <v>538891.70734399266</v>
      </c>
      <c r="N41" s="21">
        <v>4.2291310966939166E-2</v>
      </c>
      <c r="O41" s="21">
        <v>3.908157000000001E-2</v>
      </c>
      <c r="P41" s="21">
        <v>8.7057063964695036E-3</v>
      </c>
      <c r="R41" s="20">
        <v>-1557</v>
      </c>
      <c r="S41" s="42">
        <v>537334.70734399266</v>
      </c>
      <c r="U41" s="19">
        <v>264819.25</v>
      </c>
      <c r="V41" s="19">
        <v>265637.28125</v>
      </c>
      <c r="X41" s="19">
        <v>510874.30427726009</v>
      </c>
      <c r="Y41" s="19">
        <v>510789.96393863182</v>
      </c>
      <c r="Z41" s="19">
        <v>534240.76410665456</v>
      </c>
      <c r="AA41" s="181">
        <v>281674.93122117297</v>
      </c>
    </row>
    <row r="42" spans="1:27" x14ac:dyDescent="0.2">
      <c r="A42" s="18" t="s">
        <v>87</v>
      </c>
      <c r="B42" s="18" t="s">
        <v>88</v>
      </c>
      <c r="D42" s="19">
        <v>1149982</v>
      </c>
      <c r="E42" s="20">
        <v>0</v>
      </c>
      <c r="F42" s="20">
        <v>1149982</v>
      </c>
      <c r="G42" s="21">
        <v>4.3013940957437935E-2</v>
      </c>
      <c r="I42" s="21">
        <v>4.8271071179139868E-2</v>
      </c>
      <c r="M42" s="19">
        <v>1200511</v>
      </c>
      <c r="N42" s="21">
        <v>4.3938948609630435E-2</v>
      </c>
      <c r="O42" s="21">
        <v>3.9151217196023547E-2</v>
      </c>
      <c r="P42" s="21">
        <v>4.0567823257807722E-2</v>
      </c>
      <c r="R42" s="20">
        <v>220</v>
      </c>
      <c r="S42" s="42">
        <v>1200731</v>
      </c>
      <c r="U42" s="19">
        <v>607792.6875</v>
      </c>
      <c r="V42" s="19">
        <v>610593</v>
      </c>
      <c r="X42" s="19">
        <v>1102556.6915667211</v>
      </c>
      <c r="Y42" s="19">
        <v>1102081.7030785738</v>
      </c>
      <c r="Z42" s="19">
        <v>1153707.5942262395</v>
      </c>
      <c r="AA42" s="181">
        <v>608284.74554245092</v>
      </c>
    </row>
    <row r="43" spans="1:27" ht="25.5" customHeight="1" x14ac:dyDescent="0.2">
      <c r="A43" s="22" t="s">
        <v>89</v>
      </c>
      <c r="B43" s="22" t="s">
        <v>90</v>
      </c>
      <c r="C43" s="54"/>
      <c r="D43" s="24">
        <v>3062457</v>
      </c>
      <c r="E43" s="25">
        <v>0</v>
      </c>
      <c r="F43" s="25">
        <v>3062457</v>
      </c>
      <c r="G43" s="26">
        <v>2.2164360514877135E-2</v>
      </c>
      <c r="H43" s="23"/>
      <c r="I43" s="26">
        <v>2.6091581771259031E-2</v>
      </c>
      <c r="M43" s="24">
        <v>3195401.6887280671</v>
      </c>
      <c r="N43" s="26">
        <v>4.3411120132647474E-2</v>
      </c>
      <c r="O43" s="26">
        <v>3.9233688727491112E-2</v>
      </c>
      <c r="P43" s="26">
        <v>1.9286505065103654E-2</v>
      </c>
      <c r="Q43" s="23"/>
      <c r="R43" s="25">
        <v>-3840</v>
      </c>
      <c r="S43" s="41">
        <v>3191561.6887280671</v>
      </c>
      <c r="T43" s="23"/>
      <c r="U43" s="24">
        <v>1576890.8203125</v>
      </c>
      <c r="V43" s="24">
        <v>1583229.484375</v>
      </c>
      <c r="W43" s="23"/>
      <c r="X43" s="24">
        <v>2996051.4358546035</v>
      </c>
      <c r="Y43" s="24">
        <v>2996581.6726345047</v>
      </c>
      <c r="Z43" s="24">
        <v>3134939.659113775</v>
      </c>
      <c r="AA43" s="182">
        <f>SUM(AA38:AA42)</f>
        <v>1652876.3287840635</v>
      </c>
    </row>
    <row r="44" spans="1:27" ht="25.5" customHeight="1" x14ac:dyDescent="0.2">
      <c r="A44" s="22" t="s">
        <v>91</v>
      </c>
      <c r="B44" s="22" t="s">
        <v>92</v>
      </c>
      <c r="C44" s="54"/>
      <c r="D44" s="24">
        <v>17203509</v>
      </c>
      <c r="E44" s="25">
        <v>0</v>
      </c>
      <c r="F44" s="25">
        <v>17203509</v>
      </c>
      <c r="G44" s="26">
        <v>4.1550126887182071E-3</v>
      </c>
      <c r="H44" s="23"/>
      <c r="I44" s="26">
        <v>7.1835888260793901E-3</v>
      </c>
      <c r="M44" s="24">
        <v>17934444.672152381</v>
      </c>
      <c r="N44" s="26">
        <v>4.2487592046040135E-2</v>
      </c>
      <c r="O44" s="26">
        <v>3.9844203671995926E-2</v>
      </c>
      <c r="P44" s="26">
        <v>1.4253462814766138E-3</v>
      </c>
      <c r="Q44" s="23"/>
      <c r="R44" s="25">
        <v>-22129</v>
      </c>
      <c r="S44" s="41">
        <v>17912315.672152381</v>
      </c>
      <c r="T44" s="23"/>
      <c r="U44" s="24">
        <v>8990065.2109375</v>
      </c>
      <c r="V44" s="24">
        <v>9012918.859375</v>
      </c>
      <c r="W44" s="23"/>
      <c r="X44" s="24">
        <v>17132323.976490449</v>
      </c>
      <c r="Y44" s="24">
        <v>17124228.629801594</v>
      </c>
      <c r="Z44" s="24">
        <v>17908918.262102224</v>
      </c>
      <c r="AA44" s="182">
        <f>AA43+AA37+AA30+AA20</f>
        <v>9442359.4353728145</v>
      </c>
    </row>
    <row r="45" spans="1:27" x14ac:dyDescent="0.2">
      <c r="A45" s="18" t="s">
        <v>93</v>
      </c>
      <c r="B45" s="18" t="s">
        <v>94</v>
      </c>
      <c r="D45" s="19">
        <v>332887</v>
      </c>
      <c r="E45" s="20">
        <v>0</v>
      </c>
      <c r="F45" s="20">
        <v>332887</v>
      </c>
      <c r="G45" s="21">
        <v>-4.3427941809587756E-2</v>
      </c>
      <c r="I45" s="21">
        <v>-3.9994192884581725E-2</v>
      </c>
      <c r="M45" s="19">
        <v>348014.28544784646</v>
      </c>
      <c r="N45" s="21">
        <v>4.544270412436191E-2</v>
      </c>
      <c r="O45" s="21">
        <v>4.5729718211879877E-2</v>
      </c>
      <c r="P45" s="21">
        <v>-4.0411212886794501E-2</v>
      </c>
      <c r="R45" s="20">
        <v>63</v>
      </c>
      <c r="S45" s="42">
        <v>348077.28544784646</v>
      </c>
      <c r="U45" s="19">
        <v>175171.625</v>
      </c>
      <c r="V45" s="19">
        <v>175123.546875</v>
      </c>
      <c r="X45" s="19">
        <v>347999.92028800881</v>
      </c>
      <c r="Y45" s="19">
        <v>346660.02265574137</v>
      </c>
      <c r="Z45" s="19">
        <v>362670.22929144563</v>
      </c>
      <c r="AA45" s="181">
        <v>191215.49450172804</v>
      </c>
    </row>
    <row r="46" spans="1:27" x14ac:dyDescent="0.2">
      <c r="A46" s="18" t="s">
        <v>95</v>
      </c>
      <c r="B46" s="18" t="s">
        <v>96</v>
      </c>
      <c r="D46" s="19">
        <v>407948</v>
      </c>
      <c r="E46" s="20">
        <v>0</v>
      </c>
      <c r="F46" s="20">
        <v>407948</v>
      </c>
      <c r="G46" s="21">
        <v>-4.248511328297766E-2</v>
      </c>
      <c r="I46" s="21">
        <v>-3.8345042614217895E-2</v>
      </c>
      <c r="M46" s="19">
        <v>425684.6453892978</v>
      </c>
      <c r="N46" s="21">
        <v>4.3477711348745007E-2</v>
      </c>
      <c r="O46" s="21">
        <v>4.5455583528060117E-2</v>
      </c>
      <c r="P46" s="21">
        <v>-3.8853756559345642E-2</v>
      </c>
      <c r="R46" s="20">
        <v>30</v>
      </c>
      <c r="S46" s="42">
        <v>425714.6453892978</v>
      </c>
      <c r="U46" s="19">
        <v>172778.25</v>
      </c>
      <c r="V46" s="19">
        <v>172451.375</v>
      </c>
      <c r="X46" s="19">
        <v>426048.72849414224</v>
      </c>
      <c r="Y46" s="19">
        <v>423411.96278370271</v>
      </c>
      <c r="Z46" s="19">
        <v>442892.69015447341</v>
      </c>
      <c r="AA46" s="181">
        <v>233512.25967608197</v>
      </c>
    </row>
    <row r="47" spans="1:27" x14ac:dyDescent="0.2">
      <c r="A47" s="18" t="s">
        <v>97</v>
      </c>
      <c r="B47" s="18" t="s">
        <v>98</v>
      </c>
      <c r="D47" s="19">
        <v>348088</v>
      </c>
      <c r="E47" s="20">
        <v>0</v>
      </c>
      <c r="F47" s="20">
        <v>348088</v>
      </c>
      <c r="G47" s="21">
        <v>3.0251638266556302E-3</v>
      </c>
      <c r="I47" s="21">
        <v>5.753770026964089E-3</v>
      </c>
      <c r="M47" s="19">
        <v>364171.76194688067</v>
      </c>
      <c r="N47" s="21">
        <v>4.6206022462367713E-2</v>
      </c>
      <c r="O47" s="21">
        <v>3.908157000000001E-2</v>
      </c>
      <c r="P47" s="21">
        <v>-8.138602377572024E-4</v>
      </c>
      <c r="R47" s="20">
        <v>-964</v>
      </c>
      <c r="S47" s="42">
        <v>363207.76194688067</v>
      </c>
      <c r="U47" s="19">
        <v>186178.53125</v>
      </c>
      <c r="V47" s="19">
        <v>187455.0625</v>
      </c>
      <c r="X47" s="19">
        <v>347038.15273388004</v>
      </c>
      <c r="Y47" s="19">
        <v>348469.64769981802</v>
      </c>
      <c r="Z47" s="19">
        <v>364468.38827601797</v>
      </c>
      <c r="AA47" s="181">
        <v>192163.56200674348</v>
      </c>
    </row>
    <row r="48" spans="1:27" x14ac:dyDescent="0.2">
      <c r="A48" s="18" t="s">
        <v>99</v>
      </c>
      <c r="B48" s="18" t="s">
        <v>100</v>
      </c>
      <c r="D48" s="19">
        <v>776029</v>
      </c>
      <c r="E48" s="20">
        <v>0</v>
      </c>
      <c r="F48" s="20">
        <v>776029</v>
      </c>
      <c r="G48" s="21">
        <v>4.2462244816143802E-3</v>
      </c>
      <c r="I48" s="21">
        <v>6.794885748768964E-3</v>
      </c>
      <c r="M48" s="19">
        <v>807086.79980655876</v>
      </c>
      <c r="N48" s="21">
        <v>4.0021442248368011E-2</v>
      </c>
      <c r="O48" s="21">
        <v>3.908157000000001E-2</v>
      </c>
      <c r="P48" s="21">
        <v>1.7518450412290498E-4</v>
      </c>
      <c r="R48" s="20">
        <v>-2196</v>
      </c>
      <c r="S48" s="42">
        <v>804890.79980655876</v>
      </c>
      <c r="U48" s="19">
        <v>382833.375</v>
      </c>
      <c r="V48" s="19">
        <v>383179.65625</v>
      </c>
      <c r="X48" s="19">
        <v>772747.73962987144</v>
      </c>
      <c r="Y48" s="19">
        <v>771488.75742104079</v>
      </c>
      <c r="Z48" s="19">
        <v>806945.43547059165</v>
      </c>
      <c r="AA48" s="181">
        <v>425456.67666430911</v>
      </c>
    </row>
    <row r="49" spans="1:27" x14ac:dyDescent="0.2">
      <c r="A49" s="18" t="s">
        <v>101</v>
      </c>
      <c r="B49" s="18" t="s">
        <v>102</v>
      </c>
      <c r="D49" s="19">
        <v>368578</v>
      </c>
      <c r="E49" s="20">
        <v>0</v>
      </c>
      <c r="F49" s="20">
        <v>368578</v>
      </c>
      <c r="G49" s="21">
        <v>1.0663202698176555E-2</v>
      </c>
      <c r="I49" s="21">
        <v>1.3914404470273478E-2</v>
      </c>
      <c r="M49" s="19">
        <v>384532.11000704084</v>
      </c>
      <c r="N49" s="21">
        <v>4.3285573222061169E-2</v>
      </c>
      <c r="O49" s="21">
        <v>3.908157000000001E-2</v>
      </c>
      <c r="P49" s="21">
        <v>7.79677426755776E-3</v>
      </c>
      <c r="R49" s="20">
        <v>-158</v>
      </c>
      <c r="S49" s="42">
        <v>384374.11000704084</v>
      </c>
      <c r="U49" s="19">
        <v>178955.03125</v>
      </c>
      <c r="V49" s="19">
        <v>179679.0625</v>
      </c>
      <c r="X49" s="19">
        <v>364689.24466232077</v>
      </c>
      <c r="Y49" s="19">
        <v>364990.59694111819</v>
      </c>
      <c r="Z49" s="19">
        <v>381557.19468988123</v>
      </c>
      <c r="AA49" s="181">
        <v>201173.5228608649</v>
      </c>
    </row>
    <row r="50" spans="1:27" x14ac:dyDescent="0.2">
      <c r="A50" s="18" t="s">
        <v>103</v>
      </c>
      <c r="B50" s="18" t="s">
        <v>104</v>
      </c>
      <c r="D50" s="19">
        <v>387091</v>
      </c>
      <c r="E50" s="20">
        <v>0</v>
      </c>
      <c r="F50" s="20">
        <v>387091</v>
      </c>
      <c r="G50" s="21">
        <v>-1.1042436961102076E-2</v>
      </c>
      <c r="I50" s="21">
        <v>-7.9913119718237891E-3</v>
      </c>
      <c r="M50" s="19">
        <v>402501.89788935776</v>
      </c>
      <c r="N50" s="21">
        <v>3.9812080077701983E-2</v>
      </c>
      <c r="O50" s="21">
        <v>4.0409948511084703E-2</v>
      </c>
      <c r="P50" s="21">
        <v>-1.3522021608339818E-2</v>
      </c>
      <c r="R50" s="20">
        <v>-1119</v>
      </c>
      <c r="S50" s="42">
        <v>401382.89788935776</v>
      </c>
      <c r="U50" s="19">
        <v>209231.71875</v>
      </c>
      <c r="V50" s="19">
        <v>209111.484375</v>
      </c>
      <c r="X50" s="19">
        <v>391413.15509083663</v>
      </c>
      <c r="Y50" s="19">
        <v>389985.05153760442</v>
      </c>
      <c r="Z50" s="19">
        <v>408019.1415378488</v>
      </c>
      <c r="AA50" s="181">
        <v>215125.41039764517</v>
      </c>
    </row>
    <row r="51" spans="1:27" x14ac:dyDescent="0.2">
      <c r="A51" s="18" t="s">
        <v>105</v>
      </c>
      <c r="B51" s="18" t="s">
        <v>106</v>
      </c>
      <c r="D51" s="19">
        <v>683061</v>
      </c>
      <c r="E51" s="20">
        <v>0</v>
      </c>
      <c r="F51" s="20">
        <v>683061</v>
      </c>
      <c r="G51" s="21">
        <v>-1.2648020692853645E-2</v>
      </c>
      <c r="I51" s="21">
        <v>-9.0779162635726829E-3</v>
      </c>
      <c r="M51" s="19">
        <v>712000.92472098314</v>
      </c>
      <c r="N51" s="21">
        <v>4.2367994543654364E-2</v>
      </c>
      <c r="O51" s="21">
        <v>4.0590572393158331E-2</v>
      </c>
      <c r="P51" s="21">
        <v>-1.3676639698230408E-2</v>
      </c>
      <c r="R51" s="20">
        <v>266</v>
      </c>
      <c r="S51" s="42">
        <v>712266.92472098314</v>
      </c>
      <c r="U51" s="19">
        <v>347573.9375</v>
      </c>
      <c r="V51" s="19">
        <v>348167.625</v>
      </c>
      <c r="X51" s="19">
        <v>691811.04035394127</v>
      </c>
      <c r="Y51" s="19">
        <v>690495.99434904079</v>
      </c>
      <c r="Z51" s="19">
        <v>721873.73165646568</v>
      </c>
      <c r="AA51" s="181">
        <v>380603.18001887517</v>
      </c>
    </row>
    <row r="52" spans="1:27" x14ac:dyDescent="0.2">
      <c r="A52" s="18" t="s">
        <v>107</v>
      </c>
      <c r="B52" s="18" t="s">
        <v>108</v>
      </c>
      <c r="D52" s="19">
        <v>220982</v>
      </c>
      <c r="E52" s="20">
        <v>0</v>
      </c>
      <c r="F52" s="20">
        <v>220982</v>
      </c>
      <c r="G52" s="21">
        <v>-9.3809471425114754E-3</v>
      </c>
      <c r="I52" s="21">
        <v>-7.2204780682163516E-3</v>
      </c>
      <c r="M52" s="19">
        <v>230212</v>
      </c>
      <c r="N52" s="21">
        <v>4.1768107809685873E-2</v>
      </c>
      <c r="O52" s="21">
        <v>4.0533142939794597E-2</v>
      </c>
      <c r="P52" s="21">
        <v>-1.2515792250893165E-2</v>
      </c>
      <c r="R52" s="20">
        <v>-594</v>
      </c>
      <c r="S52" s="42">
        <v>229618</v>
      </c>
      <c r="U52" s="19">
        <v>113877.375</v>
      </c>
      <c r="V52" s="19">
        <v>114012.53125</v>
      </c>
      <c r="X52" s="19">
        <v>223074.65151469351</v>
      </c>
      <c r="Y52" s="19">
        <v>222853.3821672468</v>
      </c>
      <c r="Z52" s="19">
        <v>233129.80419681879</v>
      </c>
      <c r="AA52" s="181">
        <v>122916.15686150614</v>
      </c>
    </row>
    <row r="53" spans="1:27" ht="25.5" customHeight="1" x14ac:dyDescent="0.2">
      <c r="A53" s="22" t="s">
        <v>109</v>
      </c>
      <c r="B53" s="22" t="s">
        <v>110</v>
      </c>
      <c r="C53" s="54"/>
      <c r="D53" s="24">
        <v>3524664</v>
      </c>
      <c r="E53" s="25">
        <v>0</v>
      </c>
      <c r="F53" s="25">
        <v>3524664</v>
      </c>
      <c r="G53" s="26">
        <v>-1.1265254096671895E-2</v>
      </c>
      <c r="H53" s="23"/>
      <c r="I53" s="26">
        <v>-8.0213695469159019E-3</v>
      </c>
      <c r="M53" s="24">
        <v>3674204.4252079651</v>
      </c>
      <c r="N53" s="26">
        <v>4.2426859753997848E-2</v>
      </c>
      <c r="O53" s="26">
        <v>4.0906391520729057E-2</v>
      </c>
      <c r="P53" s="26">
        <v>-1.2723759157993508E-2</v>
      </c>
      <c r="Q53" s="23"/>
      <c r="R53" s="25">
        <v>-4672</v>
      </c>
      <c r="S53" s="41">
        <v>3669532.4252079651</v>
      </c>
      <c r="T53" s="23"/>
      <c r="U53" s="24">
        <v>1766599.84375</v>
      </c>
      <c r="V53" s="24">
        <v>1769180.34375</v>
      </c>
      <c r="W53" s="23"/>
      <c r="X53" s="24">
        <v>3564822.632767695</v>
      </c>
      <c r="Y53" s="24">
        <v>3558355.4155553128</v>
      </c>
      <c r="Z53" s="24">
        <v>3721556.6152735432</v>
      </c>
      <c r="AA53" s="182">
        <f>SUM(AA45:AA52)</f>
        <v>1962166.2629877541</v>
      </c>
    </row>
    <row r="54" spans="1:27" x14ac:dyDescent="0.2">
      <c r="A54" s="18" t="s">
        <v>111</v>
      </c>
      <c r="B54" s="18" t="s">
        <v>112</v>
      </c>
      <c r="D54" s="19">
        <v>600927</v>
      </c>
      <c r="E54" s="20">
        <v>0</v>
      </c>
      <c r="F54" s="20">
        <v>600927</v>
      </c>
      <c r="G54" s="21">
        <v>-5.5740845968210717E-3</v>
      </c>
      <c r="I54" s="21">
        <v>-5.0587466754015153E-4</v>
      </c>
      <c r="M54" s="19">
        <v>626762</v>
      </c>
      <c r="N54" s="21">
        <v>4.2991910831099212E-2</v>
      </c>
      <c r="O54" s="21">
        <v>3.9384473662023689E-2</v>
      </c>
      <c r="P54" s="21">
        <v>-6.8239306072392925E-3</v>
      </c>
      <c r="R54" s="20">
        <v>-1727</v>
      </c>
      <c r="S54" s="42">
        <v>625035</v>
      </c>
      <c r="U54" s="19">
        <v>311766.75</v>
      </c>
      <c r="V54" s="19">
        <v>312848.8125</v>
      </c>
      <c r="X54" s="19">
        <v>604295.39364565013</v>
      </c>
      <c r="Y54" s="19">
        <v>603317.86685666174</v>
      </c>
      <c r="Z54" s="19">
        <v>631068.36674307857</v>
      </c>
      <c r="AA54" s="181">
        <v>332726.64824717084</v>
      </c>
    </row>
    <row r="55" spans="1:27" x14ac:dyDescent="0.2">
      <c r="A55" s="18" t="s">
        <v>113</v>
      </c>
      <c r="B55" s="18" t="s">
        <v>114</v>
      </c>
      <c r="D55" s="19">
        <v>388913</v>
      </c>
      <c r="E55" s="20">
        <v>0</v>
      </c>
      <c r="F55" s="20">
        <v>388913</v>
      </c>
      <c r="G55" s="21">
        <v>-6.6333934833862074E-3</v>
      </c>
      <c r="I55" s="21">
        <v>-2.0412116166376171E-3</v>
      </c>
      <c r="M55" s="19">
        <v>406365</v>
      </c>
      <c r="N55" s="21">
        <v>4.4873789253637719E-2</v>
      </c>
      <c r="O55" s="21">
        <v>4.1610327248336354E-2</v>
      </c>
      <c r="P55" s="21">
        <v>-6.2660329483990029E-3</v>
      </c>
      <c r="R55" s="20">
        <v>-1109</v>
      </c>
      <c r="S55" s="42">
        <v>405256</v>
      </c>
      <c r="U55" s="19">
        <v>205557.65625</v>
      </c>
      <c r="V55" s="19">
        <v>206201.6875</v>
      </c>
      <c r="X55" s="19">
        <v>391510.04014900466</v>
      </c>
      <c r="Y55" s="19">
        <v>390929.47036674159</v>
      </c>
      <c r="Z55" s="19">
        <v>408927.35226278013</v>
      </c>
      <c r="AA55" s="181">
        <v>215604.25853254396</v>
      </c>
    </row>
    <row r="56" spans="1:27" x14ac:dyDescent="0.2">
      <c r="A56" s="18" t="s">
        <v>115</v>
      </c>
      <c r="B56" s="18" t="s">
        <v>116</v>
      </c>
      <c r="D56" s="19">
        <v>478076</v>
      </c>
      <c r="E56" s="20">
        <v>0</v>
      </c>
      <c r="F56" s="20">
        <v>478076</v>
      </c>
      <c r="G56" s="21">
        <v>-1.0376730304742399E-2</v>
      </c>
      <c r="I56" s="21">
        <v>-5.7594668878203636E-3</v>
      </c>
      <c r="M56" s="19">
        <v>499669</v>
      </c>
      <c r="N56" s="21">
        <v>4.5166458889381644E-2</v>
      </c>
      <c r="O56" s="21">
        <v>4.1425757748594361E-2</v>
      </c>
      <c r="P56" s="21">
        <v>-1.0253082761270016E-2</v>
      </c>
      <c r="R56" s="20">
        <v>-1315</v>
      </c>
      <c r="S56" s="42">
        <v>498354</v>
      </c>
      <c r="U56" s="19">
        <v>235364.390625</v>
      </c>
      <c r="V56" s="19">
        <v>236209.796875</v>
      </c>
      <c r="X56" s="19">
        <v>483088.88305265666</v>
      </c>
      <c r="Y56" s="19">
        <v>482572.56370460388</v>
      </c>
      <c r="Z56" s="19">
        <v>504845.21982045064</v>
      </c>
      <c r="AA56" s="181">
        <v>266176.3237181101</v>
      </c>
    </row>
    <row r="57" spans="1:27" x14ac:dyDescent="0.2">
      <c r="A57" s="18" t="s">
        <v>117</v>
      </c>
      <c r="B57" s="18" t="s">
        <v>118</v>
      </c>
      <c r="D57" s="19">
        <v>1278951</v>
      </c>
      <c r="E57" s="20">
        <v>0</v>
      </c>
      <c r="F57" s="20">
        <v>1278951</v>
      </c>
      <c r="G57" s="21">
        <v>3.9347886374430097E-4</v>
      </c>
      <c r="I57" s="21">
        <v>7.5204831804420724E-3</v>
      </c>
      <c r="M57" s="19">
        <v>1342099</v>
      </c>
      <c r="N57" s="21">
        <v>4.9374839223707445E-2</v>
      </c>
      <c r="O57" s="21">
        <v>4.0790565689567959E-2</v>
      </c>
      <c r="P57" s="21">
        <v>1.4890774767857273E-3</v>
      </c>
      <c r="R57" s="20">
        <v>-3904</v>
      </c>
      <c r="S57" s="42">
        <v>1338195</v>
      </c>
      <c r="U57" s="19">
        <v>653890.9375</v>
      </c>
      <c r="V57" s="19">
        <v>659284.125</v>
      </c>
      <c r="X57" s="19">
        <v>1278447.9577502282</v>
      </c>
      <c r="Y57" s="19">
        <v>1279874.309353912</v>
      </c>
      <c r="Z57" s="19">
        <v>1340103.4820882604</v>
      </c>
      <c r="AA57" s="181">
        <v>706560.75220629782</v>
      </c>
    </row>
    <row r="58" spans="1:27" x14ac:dyDescent="0.2">
      <c r="A58" s="18" t="s">
        <v>119</v>
      </c>
      <c r="B58" s="18" t="s">
        <v>120</v>
      </c>
      <c r="D58" s="19">
        <v>501774</v>
      </c>
      <c r="E58" s="20">
        <v>0</v>
      </c>
      <c r="F58" s="20">
        <v>501774</v>
      </c>
      <c r="G58" s="21">
        <v>2.2280145242046689E-2</v>
      </c>
      <c r="I58" s="21">
        <v>2.803657225381806E-2</v>
      </c>
      <c r="M58" s="19">
        <v>523925.70429963467</v>
      </c>
      <c r="N58" s="21">
        <v>4.4146775838594055E-2</v>
      </c>
      <c r="O58" s="21">
        <v>3.908157000000001E-2</v>
      </c>
      <c r="P58" s="21">
        <v>2.1313872399736589E-2</v>
      </c>
      <c r="R58" s="20">
        <v>-1566</v>
      </c>
      <c r="S58" s="42">
        <v>522359.70429963467</v>
      </c>
      <c r="U58" s="19">
        <v>258134.734375</v>
      </c>
      <c r="V58" s="19">
        <v>259393.0625</v>
      </c>
      <c r="X58" s="19">
        <v>490838.05680408113</v>
      </c>
      <c r="Y58" s="19">
        <v>490468.92772897473</v>
      </c>
      <c r="Z58" s="19">
        <v>512991.86122733197</v>
      </c>
      <c r="AA58" s="181">
        <v>270471.58685064927</v>
      </c>
    </row>
    <row r="59" spans="1:27" x14ac:dyDescent="0.2">
      <c r="A59" s="18" t="s">
        <v>121</v>
      </c>
      <c r="B59" s="18" t="s">
        <v>122</v>
      </c>
      <c r="D59" s="19">
        <v>582838</v>
      </c>
      <c r="E59" s="20">
        <v>0</v>
      </c>
      <c r="F59" s="20">
        <v>582838</v>
      </c>
      <c r="G59" s="21">
        <v>2.1773192908430827E-2</v>
      </c>
      <c r="I59" s="21">
        <v>2.9566511421499131E-2</v>
      </c>
      <c r="M59" s="19">
        <v>610705.77001925465</v>
      </c>
      <c r="N59" s="21">
        <v>4.7813920882397332E-2</v>
      </c>
      <c r="O59" s="21">
        <v>3.908157000000001E-2</v>
      </c>
      <c r="P59" s="21">
        <v>2.2548044132995049E-2</v>
      </c>
      <c r="R59" s="20">
        <v>-1673</v>
      </c>
      <c r="S59" s="42">
        <v>609032.77001925465</v>
      </c>
      <c r="U59" s="19">
        <v>278114.5</v>
      </c>
      <c r="V59" s="19">
        <v>280451.75</v>
      </c>
      <c r="X59" s="19">
        <v>570418.1750364562</v>
      </c>
      <c r="Y59" s="19">
        <v>570857.84472885332</v>
      </c>
      <c r="Z59" s="19">
        <v>597239.19430804253</v>
      </c>
      <c r="AA59" s="181">
        <v>314890.43944561697</v>
      </c>
    </row>
    <row r="60" spans="1:27" x14ac:dyDescent="0.2">
      <c r="A60" s="18" t="s">
        <v>123</v>
      </c>
      <c r="B60" s="18" t="s">
        <v>124</v>
      </c>
      <c r="D60" s="19">
        <v>600909</v>
      </c>
      <c r="E60" s="20">
        <v>0</v>
      </c>
      <c r="F60" s="20">
        <v>600909</v>
      </c>
      <c r="G60" s="21">
        <v>4.663733130816361E-4</v>
      </c>
      <c r="I60" s="21">
        <v>7.0134044561240838E-3</v>
      </c>
      <c r="M60" s="19">
        <v>628299</v>
      </c>
      <c r="N60" s="21">
        <v>4.5580944868524265E-2</v>
      </c>
      <c r="O60" s="21">
        <v>4.0482693227712252E-2</v>
      </c>
      <c r="P60" s="21">
        <v>2.0651123487611667E-3</v>
      </c>
      <c r="R60" s="20">
        <v>-1664</v>
      </c>
      <c r="S60" s="42">
        <v>626635</v>
      </c>
      <c r="U60" s="19">
        <v>314968.75</v>
      </c>
      <c r="V60" s="19">
        <v>316512.0625</v>
      </c>
      <c r="X60" s="19">
        <v>600628.88271803421</v>
      </c>
      <c r="Y60" s="19">
        <v>599647.81585428945</v>
      </c>
      <c r="Z60" s="19">
        <v>627004.16595416341</v>
      </c>
      <c r="AA60" s="181">
        <v>330583.82509588811</v>
      </c>
    </row>
    <row r="61" spans="1:27" x14ac:dyDescent="0.2">
      <c r="A61" s="18" t="s">
        <v>125</v>
      </c>
      <c r="B61" s="18" t="s">
        <v>126</v>
      </c>
      <c r="D61" s="19">
        <v>508425</v>
      </c>
      <c r="E61" s="20">
        <v>0</v>
      </c>
      <c r="F61" s="20">
        <v>508425</v>
      </c>
      <c r="G61" s="21">
        <v>7.8867319680366865E-3</v>
      </c>
      <c r="I61" s="21">
        <v>1.2102079876870064E-2</v>
      </c>
      <c r="M61" s="19">
        <v>529685.08084299567</v>
      </c>
      <c r="N61" s="21">
        <v>4.1815569342569026E-2</v>
      </c>
      <c r="O61" s="21">
        <v>3.908157000000001E-2</v>
      </c>
      <c r="P61" s="21">
        <v>5.6966497065864541E-3</v>
      </c>
      <c r="R61" s="20">
        <v>-1422</v>
      </c>
      <c r="S61" s="42">
        <v>528263.08084299567</v>
      </c>
      <c r="U61" s="19">
        <v>249223.8125</v>
      </c>
      <c r="V61" s="19">
        <v>249879.5625</v>
      </c>
      <c r="X61" s="19">
        <v>504446.56514847715</v>
      </c>
      <c r="Y61" s="19">
        <v>503667.32990316401</v>
      </c>
      <c r="Z61" s="19">
        <v>526684.7423599672</v>
      </c>
      <c r="AA61" s="181">
        <v>277691.06842222915</v>
      </c>
    </row>
    <row r="62" spans="1:27" x14ac:dyDescent="0.2">
      <c r="A62" s="18" t="s">
        <v>127</v>
      </c>
      <c r="B62" s="18" t="s">
        <v>128</v>
      </c>
      <c r="D62" s="19">
        <v>457343</v>
      </c>
      <c r="E62" s="20">
        <v>0</v>
      </c>
      <c r="F62" s="20">
        <v>457343</v>
      </c>
      <c r="G62" s="21">
        <v>4.9798878116569911E-2</v>
      </c>
      <c r="I62" s="21">
        <v>5.6570933730798245E-2</v>
      </c>
      <c r="M62" s="19">
        <v>478098</v>
      </c>
      <c r="N62" s="21">
        <v>4.5381693827171388E-2</v>
      </c>
      <c r="O62" s="21">
        <v>3.8763712951128015E-2</v>
      </c>
      <c r="P62" s="21">
        <v>4.9217478960762229E-2</v>
      </c>
      <c r="R62" s="20">
        <v>-1298</v>
      </c>
      <c r="S62" s="42">
        <v>476800</v>
      </c>
      <c r="U62" s="19">
        <v>245133.5625</v>
      </c>
      <c r="V62" s="19">
        <v>246695.3125</v>
      </c>
      <c r="X62" s="19">
        <v>435648.2079886701</v>
      </c>
      <c r="Y62" s="19">
        <v>435613.66791280906</v>
      </c>
      <c r="Z62" s="19">
        <v>455671.0211057011</v>
      </c>
      <c r="AA62" s="181">
        <v>240249.55067600627</v>
      </c>
    </row>
    <row r="63" spans="1:27" x14ac:dyDescent="0.2">
      <c r="A63" s="18" t="s">
        <v>129</v>
      </c>
      <c r="B63" s="18" t="s">
        <v>130</v>
      </c>
      <c r="D63" s="19">
        <v>667403</v>
      </c>
      <c r="E63" s="20">
        <v>0</v>
      </c>
      <c r="F63" s="20">
        <v>667403</v>
      </c>
      <c r="G63" s="21">
        <v>-1.6514072422938453E-3</v>
      </c>
      <c r="I63" s="21">
        <v>8.0100426910845179E-4</v>
      </c>
      <c r="M63" s="19">
        <v>695228</v>
      </c>
      <c r="N63" s="21">
        <v>4.1691451791496359E-2</v>
      </c>
      <c r="O63" s="21">
        <v>3.9450656995800859E-2</v>
      </c>
      <c r="P63" s="21">
        <v>-5.0902293642879348E-3</v>
      </c>
      <c r="R63" s="20">
        <v>-1937</v>
      </c>
      <c r="S63" s="42">
        <v>693291</v>
      </c>
      <c r="U63" s="19">
        <v>329583.8125</v>
      </c>
      <c r="V63" s="19">
        <v>330294.3125</v>
      </c>
      <c r="X63" s="19">
        <v>668506.9772637774</v>
      </c>
      <c r="Y63" s="19">
        <v>668306.43709288118</v>
      </c>
      <c r="Z63" s="19">
        <v>698784.9758031565</v>
      </c>
      <c r="AA63" s="181">
        <v>368429.78526147892</v>
      </c>
    </row>
    <row r="64" spans="1:27" ht="25.5" customHeight="1" x14ac:dyDescent="0.2">
      <c r="A64" s="22" t="s">
        <v>131</v>
      </c>
      <c r="B64" s="22" t="s">
        <v>132</v>
      </c>
      <c r="C64" s="54"/>
      <c r="D64" s="24">
        <v>6065559</v>
      </c>
      <c r="E64" s="25">
        <v>0</v>
      </c>
      <c r="F64" s="25">
        <v>6065559</v>
      </c>
      <c r="G64" s="26">
        <v>6.2592783520298845E-3</v>
      </c>
      <c r="H64" s="23"/>
      <c r="I64" s="26">
        <v>1.192588903595726E-2</v>
      </c>
      <c r="M64" s="24">
        <v>6340836.5551618859</v>
      </c>
      <c r="N64" s="26">
        <v>4.5383707447555377E-2</v>
      </c>
      <c r="O64" s="26">
        <v>3.9973638928573862E-2</v>
      </c>
      <c r="P64" s="26">
        <v>5.9518113021881369E-3</v>
      </c>
      <c r="Q64" s="23"/>
      <c r="R64" s="25">
        <v>-17615</v>
      </c>
      <c r="S64" s="41">
        <v>6323221.5551618859</v>
      </c>
      <c r="T64" s="23"/>
      <c r="U64" s="24">
        <v>3081738.90625</v>
      </c>
      <c r="V64" s="24">
        <v>3097770.484375</v>
      </c>
      <c r="W64" s="23"/>
      <c r="X64" s="24">
        <v>6027829.1395570356</v>
      </c>
      <c r="Y64" s="24">
        <v>6025256.2335028909</v>
      </c>
      <c r="Z64" s="24">
        <v>6303320.3816729328</v>
      </c>
      <c r="AA64" s="182">
        <f>SUM(AA54:AA63)</f>
        <v>3323384.2384559913</v>
      </c>
    </row>
    <row r="65" spans="1:27" x14ac:dyDescent="0.2">
      <c r="A65" s="18" t="s">
        <v>133</v>
      </c>
      <c r="B65" s="18" t="s">
        <v>134</v>
      </c>
      <c r="D65" s="19">
        <v>374074</v>
      </c>
      <c r="E65" s="20">
        <v>0</v>
      </c>
      <c r="F65" s="20">
        <v>374074</v>
      </c>
      <c r="G65" s="21">
        <v>3.2795497070505775E-3</v>
      </c>
      <c r="I65" s="21">
        <v>5.2880076732106929E-3</v>
      </c>
      <c r="M65" s="19">
        <v>390064</v>
      </c>
      <c r="N65" s="21">
        <v>4.2745553018921356E-2</v>
      </c>
      <c r="O65" s="21">
        <v>3.9339442150877479E-2</v>
      </c>
      <c r="P65" s="21">
        <v>-9.8417872186473687E-4</v>
      </c>
      <c r="R65" s="20">
        <v>-1116</v>
      </c>
      <c r="S65" s="42">
        <v>388948</v>
      </c>
      <c r="U65" s="19">
        <v>209983.75</v>
      </c>
      <c r="V65" s="19">
        <v>210671.90625</v>
      </c>
      <c r="X65" s="19">
        <v>372851.21590410825</v>
      </c>
      <c r="Y65" s="19">
        <v>373325.76137644413</v>
      </c>
      <c r="Z65" s="19">
        <v>390448.27088018914</v>
      </c>
      <c r="AA65" s="181">
        <v>205861.28433967114</v>
      </c>
    </row>
    <row r="66" spans="1:27" x14ac:dyDescent="0.2">
      <c r="A66" s="18" t="s">
        <v>135</v>
      </c>
      <c r="B66" s="18" t="s">
        <v>136</v>
      </c>
      <c r="D66" s="19">
        <v>282946</v>
      </c>
      <c r="E66" s="20">
        <v>0</v>
      </c>
      <c r="F66" s="20">
        <v>282946</v>
      </c>
      <c r="G66" s="21">
        <v>2.8069336859854799E-2</v>
      </c>
      <c r="I66" s="21">
        <v>3.0277803423518712E-2</v>
      </c>
      <c r="M66" s="19">
        <v>294493.62318756199</v>
      </c>
      <c r="N66" s="21">
        <v>4.0812109687226483E-2</v>
      </c>
      <c r="O66" s="21">
        <v>3.908157000000001E-2</v>
      </c>
      <c r="P66" s="21">
        <v>2.3947499515220017E-2</v>
      </c>
      <c r="R66" s="20">
        <v>65</v>
      </c>
      <c r="S66" s="42">
        <v>294558.62318756199</v>
      </c>
      <c r="U66" s="19">
        <v>131833.640625</v>
      </c>
      <c r="V66" s="19">
        <v>132053.203125</v>
      </c>
      <c r="X66" s="19">
        <v>275220.73643810162</v>
      </c>
      <c r="Y66" s="19">
        <v>275088.16731200204</v>
      </c>
      <c r="Z66" s="19">
        <v>287606.17446401081</v>
      </c>
      <c r="AA66" s="181">
        <v>151638.46500257324</v>
      </c>
    </row>
    <row r="67" spans="1:27" x14ac:dyDescent="0.2">
      <c r="A67" s="18" t="s">
        <v>137</v>
      </c>
      <c r="B67" s="18" t="s">
        <v>138</v>
      </c>
      <c r="D67" s="19">
        <v>392687</v>
      </c>
      <c r="E67" s="20">
        <v>0</v>
      </c>
      <c r="F67" s="20">
        <v>392687</v>
      </c>
      <c r="G67" s="21">
        <v>4.9226357104756868E-2</v>
      </c>
      <c r="I67" s="21">
        <v>5.4905974194503493E-2</v>
      </c>
      <c r="M67" s="19">
        <v>408732.43541704724</v>
      </c>
      <c r="N67" s="21">
        <v>4.0860622880429576E-2</v>
      </c>
      <c r="O67" s="21">
        <v>3.7730551522346722E-2</v>
      </c>
      <c r="P67" s="21">
        <v>4.675474067815788E-2</v>
      </c>
      <c r="R67" s="20">
        <v>-150</v>
      </c>
      <c r="S67" s="42">
        <v>408582.43541704724</v>
      </c>
      <c r="U67" s="19">
        <v>166135.671875</v>
      </c>
      <c r="V67" s="19">
        <v>166636.78125</v>
      </c>
      <c r="X67" s="19">
        <v>374263.37733602448</v>
      </c>
      <c r="Y67" s="19">
        <v>373371.14214307501</v>
      </c>
      <c r="Z67" s="19">
        <v>390475.83883139899</v>
      </c>
      <c r="AA67" s="181">
        <v>205875.81936073778</v>
      </c>
    </row>
    <row r="68" spans="1:27" x14ac:dyDescent="0.2">
      <c r="A68" s="18" t="s">
        <v>139</v>
      </c>
      <c r="B68" s="18" t="s">
        <v>140</v>
      </c>
      <c r="D68" s="19">
        <v>1180103</v>
      </c>
      <c r="E68" s="20">
        <v>0</v>
      </c>
      <c r="F68" s="20">
        <v>1180103</v>
      </c>
      <c r="G68" s="21">
        <v>1.457470683424944E-2</v>
      </c>
      <c r="I68" s="21">
        <v>2.0909063685144336E-2</v>
      </c>
      <c r="M68" s="19">
        <v>1233475</v>
      </c>
      <c r="N68" s="21">
        <v>4.5226560732410714E-2</v>
      </c>
      <c r="O68" s="21">
        <v>3.9153141163588367E-2</v>
      </c>
      <c r="P68" s="21">
        <v>1.391593907789912E-2</v>
      </c>
      <c r="R68" s="20">
        <v>-3261</v>
      </c>
      <c r="S68" s="42">
        <v>1230214</v>
      </c>
      <c r="U68" s="19">
        <v>540072.5</v>
      </c>
      <c r="V68" s="19">
        <v>543229</v>
      </c>
      <c r="X68" s="19">
        <v>1163150.4235723007</v>
      </c>
      <c r="Y68" s="19">
        <v>1162689.4650252059</v>
      </c>
      <c r="Z68" s="19">
        <v>1216545.6251943111</v>
      </c>
      <c r="AA68" s="181">
        <v>641415.68432546</v>
      </c>
    </row>
    <row r="69" spans="1:27" x14ac:dyDescent="0.2">
      <c r="A69" s="18" t="s">
        <v>141</v>
      </c>
      <c r="B69" s="18" t="s">
        <v>142</v>
      </c>
      <c r="D69" s="19">
        <v>333345</v>
      </c>
      <c r="E69" s="20">
        <v>0</v>
      </c>
      <c r="F69" s="20">
        <v>333345</v>
      </c>
      <c r="G69" s="21">
        <v>-2.1456291701199004E-2</v>
      </c>
      <c r="I69" s="21">
        <v>-1.9101124235600953E-2</v>
      </c>
      <c r="M69" s="19">
        <v>348567</v>
      </c>
      <c r="N69" s="21">
        <v>4.5664401745938887E-2</v>
      </c>
      <c r="O69" s="21">
        <v>4.3179470024324651E-2</v>
      </c>
      <c r="P69" s="21">
        <v>-2.1254079236335044E-2</v>
      </c>
      <c r="R69" s="20">
        <v>-92</v>
      </c>
      <c r="S69" s="42">
        <v>348475</v>
      </c>
      <c r="U69" s="19">
        <v>186706.96875</v>
      </c>
      <c r="V69" s="19">
        <v>187151.71875</v>
      </c>
      <c r="X69" s="19">
        <v>340654.17535566248</v>
      </c>
      <c r="Y69" s="19">
        <v>340645.76995857008</v>
      </c>
      <c r="Z69" s="19">
        <v>356136.35020622221</v>
      </c>
      <c r="AA69" s="181">
        <v>187770.54970232604</v>
      </c>
    </row>
    <row r="70" spans="1:27" x14ac:dyDescent="0.2">
      <c r="A70" s="18" t="s">
        <v>143</v>
      </c>
      <c r="B70" s="18" t="s">
        <v>144</v>
      </c>
      <c r="D70" s="19">
        <v>347999</v>
      </c>
      <c r="E70" s="20">
        <v>0</v>
      </c>
      <c r="F70" s="20">
        <v>347999</v>
      </c>
      <c r="G70" s="21">
        <v>3.1973891427408141E-2</v>
      </c>
      <c r="I70" s="21">
        <v>3.5938687193992624E-2</v>
      </c>
      <c r="M70" s="19">
        <v>361974.45486520242</v>
      </c>
      <c r="N70" s="21">
        <v>4.0159468461697934E-2</v>
      </c>
      <c r="O70" s="21">
        <v>3.908157000000001E-2</v>
      </c>
      <c r="P70" s="21">
        <v>2.8971004287218882E-2</v>
      </c>
      <c r="R70" s="20">
        <v>-928</v>
      </c>
      <c r="S70" s="42">
        <v>361046.45486520242</v>
      </c>
      <c r="U70" s="19">
        <v>155277.4375</v>
      </c>
      <c r="V70" s="19">
        <v>155438.515625</v>
      </c>
      <c r="X70" s="19">
        <v>337216.86458429089</v>
      </c>
      <c r="Y70" s="19">
        <v>336274.72694927314</v>
      </c>
      <c r="Z70" s="19">
        <v>351782.94952630531</v>
      </c>
      <c r="AA70" s="181">
        <v>185475.24780947197</v>
      </c>
    </row>
    <row r="71" spans="1:27" x14ac:dyDescent="0.2">
      <c r="A71" s="18" t="s">
        <v>145</v>
      </c>
      <c r="B71" s="18" t="s">
        <v>146</v>
      </c>
      <c r="D71" s="19">
        <v>260505</v>
      </c>
      <c r="E71" s="20">
        <v>0</v>
      </c>
      <c r="F71" s="20">
        <v>260505</v>
      </c>
      <c r="G71" s="21">
        <v>2.9860428732126909E-3</v>
      </c>
      <c r="I71" s="21">
        <v>6.415827124460094E-3</v>
      </c>
      <c r="M71" s="19">
        <v>271252.29916035192</v>
      </c>
      <c r="N71" s="21">
        <v>4.1255634864405311E-2</v>
      </c>
      <c r="O71" s="21">
        <v>3.908157000000001E-2</v>
      </c>
      <c r="P71" s="21">
        <v>-2.4863257902851821E-5</v>
      </c>
      <c r="R71" s="20">
        <v>-706</v>
      </c>
      <c r="S71" s="42">
        <v>270546.29916035192</v>
      </c>
      <c r="U71" s="19">
        <v>125542.484375</v>
      </c>
      <c r="V71" s="19">
        <v>125805.15625</v>
      </c>
      <c r="X71" s="19">
        <v>259729.43676638018</v>
      </c>
      <c r="Y71" s="19">
        <v>259385.87827792455</v>
      </c>
      <c r="Z71" s="19">
        <v>271259.04354391003</v>
      </c>
      <c r="AA71" s="181">
        <v>143019.54767738079</v>
      </c>
    </row>
    <row r="72" spans="1:27" x14ac:dyDescent="0.2">
      <c r="A72" s="18" t="s">
        <v>147</v>
      </c>
      <c r="B72" s="18" t="s">
        <v>148</v>
      </c>
      <c r="D72" s="19">
        <v>423552</v>
      </c>
      <c r="E72" s="20">
        <v>0</v>
      </c>
      <c r="F72" s="20">
        <v>423552</v>
      </c>
      <c r="G72" s="21">
        <v>9.2847832330791302E-3</v>
      </c>
      <c r="I72" s="21">
        <v>1.3228125914568345E-2</v>
      </c>
      <c r="M72" s="19">
        <v>441318.06562277494</v>
      </c>
      <c r="N72" s="21">
        <v>4.1945417853710865E-2</v>
      </c>
      <c r="O72" s="21">
        <v>3.908157000000001E-2</v>
      </c>
      <c r="P72" s="21">
        <v>7.1857318264629821E-3</v>
      </c>
      <c r="R72" s="20">
        <v>-1200</v>
      </c>
      <c r="S72" s="42">
        <v>440118.06562277494</v>
      </c>
      <c r="U72" s="19">
        <v>198715.859375</v>
      </c>
      <c r="V72" s="19">
        <v>199263.546875</v>
      </c>
      <c r="X72" s="19">
        <v>419655.58882520779</v>
      </c>
      <c r="Y72" s="19">
        <v>419174.47327777173</v>
      </c>
      <c r="Z72" s="19">
        <v>438169.49712192069</v>
      </c>
      <c r="AA72" s="181">
        <v>231021.9871960078</v>
      </c>
    </row>
    <row r="73" spans="1:27" x14ac:dyDescent="0.2">
      <c r="A73" s="18" t="s">
        <v>149</v>
      </c>
      <c r="B73" s="18" t="s">
        <v>150</v>
      </c>
      <c r="D73" s="19">
        <v>188445</v>
      </c>
      <c r="E73" s="20">
        <v>0</v>
      </c>
      <c r="F73" s="20">
        <v>188445</v>
      </c>
      <c r="G73" s="21">
        <v>-2.5035980813173042E-2</v>
      </c>
      <c r="I73" s="21">
        <v>-2.1097700751505077E-2</v>
      </c>
      <c r="M73" s="19">
        <v>197005.71670671247</v>
      </c>
      <c r="N73" s="21">
        <v>4.5428197652962243E-2</v>
      </c>
      <c r="O73" s="21">
        <v>4.2588595180647282E-2</v>
      </c>
      <c r="P73" s="21">
        <v>-2.3478413817403787E-2</v>
      </c>
      <c r="R73" s="20">
        <v>-78</v>
      </c>
      <c r="S73" s="42">
        <v>196927.71670671247</v>
      </c>
      <c r="U73" s="19">
        <v>107566.421875</v>
      </c>
      <c r="V73" s="19">
        <v>107859.390625</v>
      </c>
      <c r="X73" s="19">
        <v>193284.05591538997</v>
      </c>
      <c r="Y73" s="19">
        <v>193030.7553926254</v>
      </c>
      <c r="Z73" s="19">
        <v>201742.30605269497</v>
      </c>
      <c r="AA73" s="181">
        <v>106367.30478030151</v>
      </c>
    </row>
    <row r="74" spans="1:27" x14ac:dyDescent="0.2">
      <c r="A74" s="18" t="s">
        <v>151</v>
      </c>
      <c r="B74" s="18" t="s">
        <v>152</v>
      </c>
      <c r="D74" s="19">
        <v>404579</v>
      </c>
      <c r="E74" s="20">
        <v>0</v>
      </c>
      <c r="F74" s="20">
        <v>404579</v>
      </c>
      <c r="G74" s="21">
        <v>-8.039178229620414E-3</v>
      </c>
      <c r="I74" s="21">
        <v>-5.0120170679521792E-3</v>
      </c>
      <c r="M74" s="19">
        <v>422826</v>
      </c>
      <c r="N74" s="21">
        <v>4.5101203967581105E-2</v>
      </c>
      <c r="O74" s="21">
        <v>4.0135586244643306E-2</v>
      </c>
      <c r="P74" s="21">
        <v>-1.0088189055021068E-2</v>
      </c>
      <c r="R74" s="20">
        <v>102</v>
      </c>
      <c r="S74" s="42">
        <v>422928</v>
      </c>
      <c r="U74" s="19">
        <v>220369.640625</v>
      </c>
      <c r="V74" s="19">
        <v>221421.6875</v>
      </c>
      <c r="X74" s="19">
        <v>407857.84188324778</v>
      </c>
      <c r="Y74" s="19">
        <v>408558.16469929169</v>
      </c>
      <c r="Z74" s="19">
        <v>427135.01882189524</v>
      </c>
      <c r="AA74" s="181">
        <v>225204.13104379416</v>
      </c>
    </row>
    <row r="75" spans="1:27" x14ac:dyDescent="0.2">
      <c r="A75" s="18" t="s">
        <v>153</v>
      </c>
      <c r="B75" s="18" t="s">
        <v>154</v>
      </c>
      <c r="D75" s="19">
        <v>496859</v>
      </c>
      <c r="E75" s="20">
        <v>0</v>
      </c>
      <c r="F75" s="20">
        <v>496859</v>
      </c>
      <c r="G75" s="21">
        <v>8.9947366321616595E-3</v>
      </c>
      <c r="I75" s="21">
        <v>1.1359541613394697E-2</v>
      </c>
      <c r="M75" s="19">
        <v>517754.34138095833</v>
      </c>
      <c r="N75" s="21">
        <v>4.2054871464456411E-2</v>
      </c>
      <c r="O75" s="21">
        <v>3.908157000000001E-2</v>
      </c>
      <c r="P75" s="21">
        <v>5.0114335395357035E-3</v>
      </c>
      <c r="R75" s="20">
        <v>61</v>
      </c>
      <c r="S75" s="42">
        <v>517815.34138095833</v>
      </c>
      <c r="U75" s="19">
        <v>265597.6875</v>
      </c>
      <c r="V75" s="19">
        <v>266357.6875</v>
      </c>
      <c r="X75" s="19">
        <v>492429.72431989462</v>
      </c>
      <c r="Y75" s="19">
        <v>492684.08213581378</v>
      </c>
      <c r="Z75" s="19">
        <v>515172.58819383429</v>
      </c>
      <c r="AA75" s="181">
        <v>271621.36080945382</v>
      </c>
    </row>
    <row r="76" spans="1:27" x14ac:dyDescent="0.2">
      <c r="A76" s="18" t="s">
        <v>155</v>
      </c>
      <c r="B76" s="18" t="s">
        <v>156</v>
      </c>
      <c r="D76" s="19">
        <v>724494</v>
      </c>
      <c r="E76" s="20">
        <v>0</v>
      </c>
      <c r="F76" s="20">
        <v>724494</v>
      </c>
      <c r="G76" s="21">
        <v>5.320491665434135E-3</v>
      </c>
      <c r="I76" s="21">
        <v>9.1376229583586266E-3</v>
      </c>
      <c r="M76" s="19">
        <v>753778.26259983517</v>
      </c>
      <c r="N76" s="21">
        <v>4.0420296924246646E-2</v>
      </c>
      <c r="O76" s="21">
        <v>3.908157000000001E-2</v>
      </c>
      <c r="P76" s="21">
        <v>2.9159172663948407E-3</v>
      </c>
      <c r="R76" s="20">
        <v>-1981</v>
      </c>
      <c r="S76" s="42">
        <v>751797.26259983517</v>
      </c>
      <c r="U76" s="19">
        <v>337197.96875</v>
      </c>
      <c r="V76" s="19">
        <v>337632.40625</v>
      </c>
      <c r="X76" s="19">
        <v>720659.73588162789</v>
      </c>
      <c r="Y76" s="19">
        <v>718858.75979391928</v>
      </c>
      <c r="Z76" s="19">
        <v>751586.69797003164</v>
      </c>
      <c r="AA76" s="181">
        <v>396269.14619939646</v>
      </c>
    </row>
    <row r="77" spans="1:27" ht="25.5" customHeight="1" x14ac:dyDescent="0.2">
      <c r="A77" s="22" t="s">
        <v>157</v>
      </c>
      <c r="B77" s="22" t="s">
        <v>158</v>
      </c>
      <c r="C77" s="54"/>
      <c r="D77" s="24">
        <v>5409588</v>
      </c>
      <c r="E77" s="25">
        <v>0</v>
      </c>
      <c r="F77" s="25">
        <v>5409588</v>
      </c>
      <c r="G77" s="26">
        <v>9.8217447579918016E-3</v>
      </c>
      <c r="H77" s="23"/>
      <c r="I77" s="26">
        <v>1.3810357696587561E-2</v>
      </c>
      <c r="M77" s="24">
        <v>5641241.1989404438</v>
      </c>
      <c r="N77" s="26">
        <v>4.2822706450185155E-2</v>
      </c>
      <c r="O77" s="26">
        <v>3.947400120404132E-2</v>
      </c>
      <c r="P77" s="26">
        <v>7.7135356446025316E-3</v>
      </c>
      <c r="Q77" s="23"/>
      <c r="R77" s="25">
        <v>-9284</v>
      </c>
      <c r="S77" s="41">
        <v>5631957.1989404438</v>
      </c>
      <c r="T77" s="23"/>
      <c r="U77" s="24">
        <v>2645000.03125</v>
      </c>
      <c r="V77" s="24">
        <v>2653521</v>
      </c>
      <c r="W77" s="23"/>
      <c r="X77" s="24">
        <v>5356973.1767822364</v>
      </c>
      <c r="Y77" s="24">
        <v>5353087.1463419171</v>
      </c>
      <c r="Z77" s="24">
        <v>5598060.360806725</v>
      </c>
      <c r="AA77" s="182">
        <f>SUM(AA65:AA76)</f>
        <v>2951540.5282465746</v>
      </c>
    </row>
    <row r="78" spans="1:27" ht="25.5" customHeight="1" x14ac:dyDescent="0.2">
      <c r="A78" s="22" t="s">
        <v>159</v>
      </c>
      <c r="B78" s="22" t="s">
        <v>160</v>
      </c>
      <c r="C78" s="54"/>
      <c r="D78" s="24">
        <v>14999811</v>
      </c>
      <c r="E78" s="25">
        <v>0</v>
      </c>
      <c r="F78" s="25">
        <v>14999811</v>
      </c>
      <c r="G78" s="26">
        <v>3.3570106985214565E-3</v>
      </c>
      <c r="H78" s="23"/>
      <c r="I78" s="26">
        <v>7.8615667057466698E-3</v>
      </c>
      <c r="M78" s="24">
        <v>15656282.179310292</v>
      </c>
      <c r="N78" s="26">
        <v>4.3765296730091663E-2</v>
      </c>
      <c r="O78" s="26">
        <v>3.9999504719972823E-2</v>
      </c>
      <c r="P78" s="26">
        <v>2.1343503333286495E-3</v>
      </c>
      <c r="Q78" s="23"/>
      <c r="R78" s="25">
        <v>-31571</v>
      </c>
      <c r="S78" s="41">
        <v>15624711.179310292</v>
      </c>
      <c r="T78" s="23"/>
      <c r="U78" s="24">
        <v>7493338.78125</v>
      </c>
      <c r="V78" s="24">
        <v>7520471.828125</v>
      </c>
      <c r="W78" s="23"/>
      <c r="X78" s="24">
        <v>14949624.949106965</v>
      </c>
      <c r="Y78" s="24">
        <v>14936698.79540012</v>
      </c>
      <c r="Z78" s="24">
        <v>15622937.357753199</v>
      </c>
      <c r="AA78" s="182">
        <f>AA77+AA64+AA53</f>
        <v>8237091.0296903206</v>
      </c>
    </row>
    <row r="79" spans="1:27" x14ac:dyDescent="0.2">
      <c r="A79" s="18" t="s">
        <v>161</v>
      </c>
      <c r="B79" s="18" t="s">
        <v>162</v>
      </c>
      <c r="D79" s="19">
        <v>246868</v>
      </c>
      <c r="E79" s="20">
        <v>0</v>
      </c>
      <c r="F79" s="20">
        <v>246868</v>
      </c>
      <c r="G79" s="21">
        <v>-1.4524123792887256E-2</v>
      </c>
      <c r="I79" s="21">
        <v>-1.3520751687121191E-2</v>
      </c>
      <c r="M79" s="19">
        <v>257496</v>
      </c>
      <c r="N79" s="21">
        <v>4.3051347278707741E-2</v>
      </c>
      <c r="O79" s="21">
        <v>4.1633941649175332E-2</v>
      </c>
      <c r="P79" s="21">
        <v>-1.7305296496744171E-2</v>
      </c>
      <c r="R79" s="20">
        <v>-458</v>
      </c>
      <c r="S79" s="42">
        <v>257038</v>
      </c>
      <c r="U79" s="19">
        <v>133519.90625</v>
      </c>
      <c r="V79" s="19">
        <v>133701.59375</v>
      </c>
      <c r="X79" s="19">
        <v>250506.38575765293</v>
      </c>
      <c r="Y79" s="19">
        <v>250592.11999185444</v>
      </c>
      <c r="Z79" s="19">
        <v>262030.51576653469</v>
      </c>
      <c r="AA79" s="181">
        <v>138153.86706741908</v>
      </c>
    </row>
    <row r="80" spans="1:27" x14ac:dyDescent="0.2">
      <c r="A80" s="18" t="s">
        <v>163</v>
      </c>
      <c r="B80" s="18" t="s">
        <v>164</v>
      </c>
      <c r="D80" s="19">
        <v>236041</v>
      </c>
      <c r="E80" s="20">
        <v>0</v>
      </c>
      <c r="F80" s="20">
        <v>236041</v>
      </c>
      <c r="G80" s="21">
        <v>-4.4018248640991686E-2</v>
      </c>
      <c r="I80" s="21">
        <v>-4.2817638637315802E-2</v>
      </c>
      <c r="M80" s="19">
        <v>247791.7519525137</v>
      </c>
      <c r="N80" s="21">
        <v>4.9782673147943379E-2</v>
      </c>
      <c r="O80" s="21">
        <v>4.5937254313771048E-2</v>
      </c>
      <c r="P80" s="21">
        <v>-4.2450000000000099E-2</v>
      </c>
      <c r="R80" s="20">
        <v>-771</v>
      </c>
      <c r="S80" s="42">
        <v>247020.7519525137</v>
      </c>
      <c r="U80" s="19">
        <v>143146.21875</v>
      </c>
      <c r="V80" s="19">
        <v>143672.5</v>
      </c>
      <c r="X80" s="19">
        <v>246909.52485698383</v>
      </c>
      <c r="Y80" s="19">
        <v>247506.45351059936</v>
      </c>
      <c r="Z80" s="19">
        <v>258776.82831446268</v>
      </c>
      <c r="AA80" s="181">
        <v>136438.38174534691</v>
      </c>
    </row>
    <row r="81" spans="1:27" x14ac:dyDescent="0.2">
      <c r="A81" s="18" t="s">
        <v>165</v>
      </c>
      <c r="B81" s="18" t="s">
        <v>166</v>
      </c>
      <c r="D81" s="19">
        <v>427272</v>
      </c>
      <c r="E81" s="20">
        <v>0</v>
      </c>
      <c r="F81" s="20">
        <v>427272</v>
      </c>
      <c r="G81" s="21">
        <v>2.8314207227575272E-2</v>
      </c>
      <c r="I81" s="21">
        <v>3.1568988199296211E-2</v>
      </c>
      <c r="M81" s="19">
        <v>445424.12603025924</v>
      </c>
      <c r="N81" s="21">
        <v>4.2483771532558334E-2</v>
      </c>
      <c r="O81" s="21">
        <v>3.908157000000001E-2</v>
      </c>
      <c r="P81" s="21">
        <v>2.4362715590562578E-2</v>
      </c>
      <c r="R81" s="20">
        <v>-1212</v>
      </c>
      <c r="S81" s="42">
        <v>444212.12603025924</v>
      </c>
      <c r="U81" s="19">
        <v>219545.28125</v>
      </c>
      <c r="V81" s="19">
        <v>220264.125</v>
      </c>
      <c r="X81" s="19">
        <v>415507.24184970907</v>
      </c>
      <c r="Y81" s="19">
        <v>415552.4212185996</v>
      </c>
      <c r="Z81" s="19">
        <v>434830.47484158445</v>
      </c>
      <c r="AA81" s="181">
        <v>229261.50964665346</v>
      </c>
    </row>
    <row r="82" spans="1:27" x14ac:dyDescent="0.2">
      <c r="A82" s="18" t="s">
        <v>167</v>
      </c>
      <c r="B82" s="18" t="s">
        <v>168</v>
      </c>
      <c r="D82" s="19">
        <v>380121</v>
      </c>
      <c r="E82" s="20">
        <v>0</v>
      </c>
      <c r="F82" s="20">
        <v>380121</v>
      </c>
      <c r="G82" s="21">
        <v>-3.2418295506421835E-2</v>
      </c>
      <c r="I82" s="21">
        <v>-3.2791061568909763E-2</v>
      </c>
      <c r="M82" s="19">
        <v>398928</v>
      </c>
      <c r="N82" s="21">
        <v>4.9476350951407566E-2</v>
      </c>
      <c r="O82" s="21">
        <v>4.799318551209053E-2</v>
      </c>
      <c r="P82" s="21">
        <v>-3.0581720043329041E-2</v>
      </c>
      <c r="R82" s="20">
        <v>-1147</v>
      </c>
      <c r="S82" s="42">
        <v>397781</v>
      </c>
      <c r="U82" s="19">
        <v>218447.40625</v>
      </c>
      <c r="V82" s="19">
        <v>218756.5625</v>
      </c>
      <c r="X82" s="19">
        <v>392856.74608631758</v>
      </c>
      <c r="Y82" s="19">
        <v>393564.35679142765</v>
      </c>
      <c r="Z82" s="19">
        <v>411512.76827359851</v>
      </c>
      <c r="AA82" s="181">
        <v>216967.40212987526</v>
      </c>
    </row>
    <row r="83" spans="1:27" x14ac:dyDescent="0.2">
      <c r="A83" s="18" t="s">
        <v>169</v>
      </c>
      <c r="B83" s="18" t="s">
        <v>170</v>
      </c>
      <c r="D83" s="19">
        <v>267789</v>
      </c>
      <c r="E83" s="20">
        <v>0</v>
      </c>
      <c r="F83" s="20">
        <v>267789</v>
      </c>
      <c r="G83" s="21">
        <v>-1.3887512832201909E-2</v>
      </c>
      <c r="I83" s="21">
        <v>-1.1472711149410397E-2</v>
      </c>
      <c r="M83" s="19">
        <v>280455</v>
      </c>
      <c r="N83" s="21">
        <v>4.72984327212842E-2</v>
      </c>
      <c r="O83" s="21">
        <v>4.4032118190179714E-2</v>
      </c>
      <c r="P83" s="21">
        <v>-1.3482502408548203E-2</v>
      </c>
      <c r="R83" s="20">
        <v>-91</v>
      </c>
      <c r="S83" s="42">
        <v>280364</v>
      </c>
      <c r="U83" s="19">
        <v>150004.234375</v>
      </c>
      <c r="V83" s="19">
        <v>150473.53125</v>
      </c>
      <c r="X83" s="19">
        <v>271560.29711084341</v>
      </c>
      <c r="Y83" s="19">
        <v>271744.43874099012</v>
      </c>
      <c r="Z83" s="19">
        <v>284287.9124645241</v>
      </c>
      <c r="AA83" s="181">
        <v>149888.93317483601</v>
      </c>
    </row>
    <row r="84" spans="1:27" x14ac:dyDescent="0.2">
      <c r="A84" s="18" t="s">
        <v>171</v>
      </c>
      <c r="B84" s="18" t="s">
        <v>172</v>
      </c>
      <c r="D84" s="19">
        <v>586172</v>
      </c>
      <c r="E84" s="20">
        <v>0</v>
      </c>
      <c r="F84" s="20">
        <v>586172</v>
      </c>
      <c r="G84" s="21">
        <v>-4.8605735171960429E-3</v>
      </c>
      <c r="I84" s="21">
        <v>-4.3880836100351761E-4</v>
      </c>
      <c r="M84" s="19">
        <v>610895</v>
      </c>
      <c r="N84" s="21">
        <v>4.2177040186156978E-2</v>
      </c>
      <c r="O84" s="21">
        <v>3.9174969807723059E-2</v>
      </c>
      <c r="P84" s="21">
        <v>-7.3323489584661283E-3</v>
      </c>
      <c r="R84" s="20">
        <v>-1665</v>
      </c>
      <c r="S84" s="42">
        <v>609230</v>
      </c>
      <c r="U84" s="19">
        <v>293148.125</v>
      </c>
      <c r="V84" s="19">
        <v>293995</v>
      </c>
      <c r="X84" s="19">
        <v>589035.04815576621</v>
      </c>
      <c r="Y84" s="19">
        <v>588123.46454798314</v>
      </c>
      <c r="Z84" s="19">
        <v>615407.38167405012</v>
      </c>
      <c r="AA84" s="181">
        <v>324469.49681180465</v>
      </c>
    </row>
    <row r="85" spans="1:27" ht="25.5" customHeight="1" x14ac:dyDescent="0.2">
      <c r="A85" s="22" t="s">
        <v>173</v>
      </c>
      <c r="B85" s="22" t="s">
        <v>174</v>
      </c>
      <c r="C85" s="54"/>
      <c r="D85" s="24">
        <v>2144263</v>
      </c>
      <c r="E85" s="25">
        <v>0</v>
      </c>
      <c r="F85" s="25">
        <v>2144263</v>
      </c>
      <c r="G85" s="26">
        <v>-1.0207023866424025E-2</v>
      </c>
      <c r="H85" s="23"/>
      <c r="I85" s="26">
        <v>-7.9220302217775096E-3</v>
      </c>
      <c r="M85" s="24">
        <v>2240989.8779827729</v>
      </c>
      <c r="N85" s="26">
        <v>4.5109614810670662E-2</v>
      </c>
      <c r="O85" s="26">
        <v>4.2361813688355676E-2</v>
      </c>
      <c r="P85" s="26">
        <v>-1.1406158471063521E-2</v>
      </c>
      <c r="Q85" s="23"/>
      <c r="R85" s="25">
        <v>-5344</v>
      </c>
      <c r="S85" s="41">
        <v>2235645.8779827729</v>
      </c>
      <c r="T85" s="23"/>
      <c r="U85" s="24">
        <v>1157811.171875</v>
      </c>
      <c r="V85" s="24">
        <v>1160863.3125</v>
      </c>
      <c r="W85" s="23"/>
      <c r="X85" s="24">
        <v>2166375.2438172731</v>
      </c>
      <c r="Y85" s="24">
        <v>2167083.254801454</v>
      </c>
      <c r="Z85" s="24">
        <v>2266845.8813347546</v>
      </c>
      <c r="AA85" s="182">
        <f>SUM(AA79:AA84)</f>
        <v>1195179.5905759353</v>
      </c>
    </row>
    <row r="86" spans="1:27" x14ac:dyDescent="0.2">
      <c r="A86" s="18" t="s">
        <v>175</v>
      </c>
      <c r="B86" s="18" t="s">
        <v>176</v>
      </c>
      <c r="D86" s="19">
        <v>567649</v>
      </c>
      <c r="E86" s="20">
        <v>0</v>
      </c>
      <c r="F86" s="20">
        <v>567649</v>
      </c>
      <c r="G86" s="21">
        <v>-2.7958803586020764E-2</v>
      </c>
      <c r="I86" s="21">
        <v>-2.7975336410320351E-2</v>
      </c>
      <c r="M86" s="19">
        <v>594860.02901641955</v>
      </c>
      <c r="N86" s="21">
        <v>4.7936363873484433E-2</v>
      </c>
      <c r="O86" s="21">
        <v>4.373184968609678E-2</v>
      </c>
      <c r="P86" s="21">
        <v>-2.9670308270998591E-2</v>
      </c>
      <c r="R86" s="20">
        <v>-1819</v>
      </c>
      <c r="S86" s="42">
        <v>593041.02901641955</v>
      </c>
      <c r="U86" s="19">
        <v>312527.375</v>
      </c>
      <c r="V86" s="19">
        <v>313786.34375</v>
      </c>
      <c r="X86" s="19">
        <v>583976.27805709373</v>
      </c>
      <c r="Y86" s="19">
        <v>586338.70987154997</v>
      </c>
      <c r="Z86" s="19">
        <v>613049.39350712462</v>
      </c>
      <c r="AA86" s="181">
        <v>323226.26305024448</v>
      </c>
    </row>
    <row r="87" spans="1:27" x14ac:dyDescent="0.2">
      <c r="A87" s="18" t="s">
        <v>177</v>
      </c>
      <c r="B87" s="18" t="s">
        <v>178</v>
      </c>
      <c r="D87" s="19">
        <v>323036</v>
      </c>
      <c r="E87" s="20">
        <v>0</v>
      </c>
      <c r="F87" s="20">
        <v>323036</v>
      </c>
      <c r="G87" s="21">
        <v>-3.4168491012313007E-2</v>
      </c>
      <c r="I87" s="21">
        <v>-3.3028852091612104E-2</v>
      </c>
      <c r="M87" s="19">
        <v>339823</v>
      </c>
      <c r="N87" s="21">
        <v>5.1966344308374213E-2</v>
      </c>
      <c r="O87" s="21">
        <v>4.630740944306555E-2</v>
      </c>
      <c r="P87" s="21">
        <v>-3.2730910069412533E-2</v>
      </c>
      <c r="R87" s="20">
        <v>-528</v>
      </c>
      <c r="S87" s="42">
        <v>339295</v>
      </c>
      <c r="U87" s="19">
        <v>188812.21875</v>
      </c>
      <c r="V87" s="19">
        <v>189833.40625</v>
      </c>
      <c r="X87" s="19">
        <v>334464.13478328369</v>
      </c>
      <c r="Y87" s="19">
        <v>335876.7581814524</v>
      </c>
      <c r="Z87" s="19">
        <v>351322.09179183649</v>
      </c>
      <c r="AA87" s="181">
        <v>185232.26359826839</v>
      </c>
    </row>
    <row r="88" spans="1:27" ht="25.5" customHeight="1" x14ac:dyDescent="0.2">
      <c r="A88" s="22" t="s">
        <v>179</v>
      </c>
      <c r="B88" s="22" t="s">
        <v>180</v>
      </c>
      <c r="C88" s="54"/>
      <c r="D88" s="24">
        <v>890685</v>
      </c>
      <c r="E88" s="25">
        <v>0</v>
      </c>
      <c r="F88" s="25">
        <v>890685</v>
      </c>
      <c r="G88" s="26">
        <v>-3.0220156313179647E-2</v>
      </c>
      <c r="H88" s="23"/>
      <c r="I88" s="26">
        <v>-2.9797287420306517E-2</v>
      </c>
      <c r="M88" s="24">
        <v>934683.02901641955</v>
      </c>
      <c r="N88" s="26">
        <v>4.939796787463524E-2</v>
      </c>
      <c r="O88" s="26">
        <v>4.4646781418610226E-2</v>
      </c>
      <c r="P88" s="26">
        <v>-3.0785290456133763E-2</v>
      </c>
      <c r="Q88" s="23"/>
      <c r="R88" s="25">
        <v>-2347</v>
      </c>
      <c r="S88" s="41">
        <v>932336.02901641955</v>
      </c>
      <c r="T88" s="23"/>
      <c r="U88" s="24">
        <v>501339.59375</v>
      </c>
      <c r="V88" s="24">
        <v>503619.75</v>
      </c>
      <c r="W88" s="23"/>
      <c r="X88" s="24">
        <v>918440.41284037742</v>
      </c>
      <c r="Y88" s="24">
        <v>922215.46805300238</v>
      </c>
      <c r="Z88" s="24">
        <v>964371.48529896117</v>
      </c>
      <c r="AA88" s="182">
        <f>SUM(AA86:AA87)</f>
        <v>508458.52664851287</v>
      </c>
    </row>
    <row r="89" spans="1:27" x14ac:dyDescent="0.2">
      <c r="A89" s="18" t="s">
        <v>181</v>
      </c>
      <c r="B89" s="18" t="s">
        <v>182</v>
      </c>
      <c r="D89" s="19">
        <v>1944440</v>
      </c>
      <c r="E89" s="20">
        <v>0</v>
      </c>
      <c r="F89" s="20">
        <v>1944440</v>
      </c>
      <c r="G89" s="21">
        <v>1.3893575288242532E-2</v>
      </c>
      <c r="I89" s="21">
        <v>1.6088611317036428E-2</v>
      </c>
      <c r="M89" s="19">
        <v>2028393.8511073992</v>
      </c>
      <c r="N89" s="21">
        <v>4.3176364972639547E-2</v>
      </c>
      <c r="O89" s="21">
        <v>3.908157000000001E-2</v>
      </c>
      <c r="P89" s="21">
        <v>9.8075529384373805E-3</v>
      </c>
      <c r="R89" s="20">
        <v>-3977</v>
      </c>
      <c r="S89" s="42">
        <v>2024416.8511073992</v>
      </c>
      <c r="U89" s="19">
        <v>1058006.75</v>
      </c>
      <c r="V89" s="19">
        <v>1062176.125</v>
      </c>
      <c r="X89" s="19">
        <v>1917794.9711804909</v>
      </c>
      <c r="Y89" s="19">
        <v>1921193.2840581539</v>
      </c>
      <c r="Z89" s="19">
        <v>2008693.48343155</v>
      </c>
      <c r="AA89" s="181">
        <v>1059070.4356604386</v>
      </c>
    </row>
    <row r="90" spans="1:27" ht="25.5" customHeight="1" x14ac:dyDescent="0.2">
      <c r="A90" s="22" t="s">
        <v>183</v>
      </c>
      <c r="B90" s="22" t="s">
        <v>184</v>
      </c>
      <c r="C90" s="54"/>
      <c r="D90" s="24">
        <v>1944440</v>
      </c>
      <c r="E90" s="25">
        <v>0</v>
      </c>
      <c r="F90" s="25">
        <v>1944440</v>
      </c>
      <c r="G90" s="26">
        <v>1.3893575288242532E-2</v>
      </c>
      <c r="H90" s="23"/>
      <c r="I90" s="26">
        <v>1.6088611317036428E-2</v>
      </c>
      <c r="M90" s="24">
        <v>2028393.8511073992</v>
      </c>
      <c r="N90" s="26">
        <v>4.3176364972639547E-2</v>
      </c>
      <c r="O90" s="26">
        <v>3.908157000000001E-2</v>
      </c>
      <c r="P90" s="26">
        <v>9.8075529384373805E-3</v>
      </c>
      <c r="Q90" s="23"/>
      <c r="R90" s="25">
        <v>-3977</v>
      </c>
      <c r="S90" s="41">
        <v>2024416.8511073992</v>
      </c>
      <c r="T90" s="23"/>
      <c r="U90" s="24">
        <v>1058006.75</v>
      </c>
      <c r="V90" s="24">
        <v>1062176.125</v>
      </c>
      <c r="W90" s="23"/>
      <c r="X90" s="24">
        <v>1917794.9711804909</v>
      </c>
      <c r="Y90" s="24">
        <v>1921193.2840581539</v>
      </c>
      <c r="Z90" s="24">
        <v>2008693.48343155</v>
      </c>
      <c r="AA90" s="182">
        <f>AA89</f>
        <v>1059070.4356604386</v>
      </c>
    </row>
    <row r="91" spans="1:27" x14ac:dyDescent="0.2">
      <c r="A91" s="18" t="s">
        <v>185</v>
      </c>
      <c r="B91" s="18" t="s">
        <v>186</v>
      </c>
      <c r="D91" s="19">
        <v>496963</v>
      </c>
      <c r="E91" s="20">
        <v>0</v>
      </c>
      <c r="F91" s="20">
        <v>496963</v>
      </c>
      <c r="G91" s="21">
        <v>-3.7212086074442818E-2</v>
      </c>
      <c r="I91" s="21">
        <v>-3.487708036512982E-2</v>
      </c>
      <c r="M91" s="19">
        <v>521485.82579660742</v>
      </c>
      <c r="N91" s="21">
        <v>4.9345375403415215E-2</v>
      </c>
      <c r="O91" s="21">
        <v>4.4879111661464854E-2</v>
      </c>
      <c r="P91" s="21">
        <v>-3.5445708805922349E-2</v>
      </c>
      <c r="R91" s="20">
        <v>-1530</v>
      </c>
      <c r="S91" s="42">
        <v>519955.82579660742</v>
      </c>
      <c r="U91" s="19">
        <v>252526.296875</v>
      </c>
      <c r="V91" s="19">
        <v>253605.703125</v>
      </c>
      <c r="X91" s="19">
        <v>516170.79193873762</v>
      </c>
      <c r="Y91" s="19">
        <v>517122.97359794087</v>
      </c>
      <c r="Z91" s="19">
        <v>540649.53166195541</v>
      </c>
      <c r="AA91" s="181">
        <v>285053.91178880236</v>
      </c>
    </row>
    <row r="92" spans="1:27" x14ac:dyDescent="0.2">
      <c r="A92" s="18" t="s">
        <v>187</v>
      </c>
      <c r="B92" s="18" t="s">
        <v>188</v>
      </c>
      <c r="D92" s="19">
        <v>420561</v>
      </c>
      <c r="E92" s="20">
        <v>0</v>
      </c>
      <c r="F92" s="20">
        <v>420561</v>
      </c>
      <c r="G92" s="21">
        <v>-2.2535312276673936E-2</v>
      </c>
      <c r="I92" s="21">
        <v>-2.0214086890666838E-2</v>
      </c>
      <c r="M92" s="19">
        <v>440288.27634256537</v>
      </c>
      <c r="N92" s="21">
        <v>4.6907051159202462E-2</v>
      </c>
      <c r="O92" s="21">
        <v>4.2441713959019189E-2</v>
      </c>
      <c r="P92" s="21">
        <v>-2.3938278429837312E-2</v>
      </c>
      <c r="R92" s="20">
        <v>-1328</v>
      </c>
      <c r="S92" s="42">
        <v>438960.27634256537</v>
      </c>
      <c r="U92" s="19">
        <v>239817.171875</v>
      </c>
      <c r="V92" s="19">
        <v>240844.4375</v>
      </c>
      <c r="X92" s="19">
        <v>430256.97529754741</v>
      </c>
      <c r="Y92" s="19">
        <v>431076.30225217459</v>
      </c>
      <c r="Z92" s="19">
        <v>451086.51083487441</v>
      </c>
      <c r="AA92" s="181">
        <v>237832.3977704671</v>
      </c>
    </row>
    <row r="93" spans="1:27" x14ac:dyDescent="0.2">
      <c r="A93" s="18" t="s">
        <v>189</v>
      </c>
      <c r="B93" s="18" t="s">
        <v>190</v>
      </c>
      <c r="D93" s="19">
        <v>295494</v>
      </c>
      <c r="E93" s="20">
        <v>0</v>
      </c>
      <c r="F93" s="20">
        <v>295494</v>
      </c>
      <c r="G93" s="21">
        <v>-2.3046796357013566E-2</v>
      </c>
      <c r="I93" s="21">
        <v>-1.7984977005472191E-2</v>
      </c>
      <c r="M93" s="19">
        <v>310064.69429544325</v>
      </c>
      <c r="N93" s="21">
        <v>4.9309611347246429E-2</v>
      </c>
      <c r="O93" s="21">
        <v>4.2071173842354925E-2</v>
      </c>
      <c r="P93" s="21">
        <v>-2.1160091307231954E-2</v>
      </c>
      <c r="R93" s="20">
        <v>-826</v>
      </c>
      <c r="S93" s="42">
        <v>309238.69429544325</v>
      </c>
      <c r="U93" s="19">
        <v>169595.8125</v>
      </c>
      <c r="V93" s="19">
        <v>170773.859375</v>
      </c>
      <c r="X93" s="19">
        <v>302464.84570409788</v>
      </c>
      <c r="Y93" s="19">
        <v>302995.9361374696</v>
      </c>
      <c r="Z93" s="19">
        <v>316767.52402702079</v>
      </c>
      <c r="AA93" s="181">
        <v>167013.59487723326</v>
      </c>
    </row>
    <row r="94" spans="1:27" x14ac:dyDescent="0.2">
      <c r="A94" s="18" t="s">
        <v>191</v>
      </c>
      <c r="B94" s="18" t="s">
        <v>192</v>
      </c>
      <c r="D94" s="19">
        <v>236412</v>
      </c>
      <c r="E94" s="20">
        <v>0</v>
      </c>
      <c r="F94" s="20">
        <v>236412</v>
      </c>
      <c r="G94" s="21">
        <v>-1.4252581655920915E-2</v>
      </c>
      <c r="I94" s="21">
        <v>-1.2769179215806559E-2</v>
      </c>
      <c r="M94" s="19">
        <v>247872.37124306444</v>
      </c>
      <c r="N94" s="21">
        <v>4.847626703832475E-2</v>
      </c>
      <c r="O94" s="21">
        <v>4.1204163052839471E-2</v>
      </c>
      <c r="P94" s="21">
        <v>-1.7127247894066167E-2</v>
      </c>
      <c r="R94" s="20">
        <v>-742</v>
      </c>
      <c r="S94" s="42">
        <v>247130.37124306444</v>
      </c>
      <c r="U94" s="19">
        <v>135580.46875</v>
      </c>
      <c r="V94" s="19">
        <v>136527.40625</v>
      </c>
      <c r="X94" s="19">
        <v>239830.19950195745</v>
      </c>
      <c r="Y94" s="19">
        <v>241142.36737549774</v>
      </c>
      <c r="Z94" s="19">
        <v>252191.72137183105</v>
      </c>
      <c r="AA94" s="181">
        <v>132966.42739485574</v>
      </c>
    </row>
    <row r="95" spans="1:27" ht="25.5" customHeight="1" x14ac:dyDescent="0.2">
      <c r="A95" s="22" t="s">
        <v>193</v>
      </c>
      <c r="B95" s="149" t="s">
        <v>194</v>
      </c>
      <c r="C95" s="54"/>
      <c r="D95" s="24">
        <v>1449430</v>
      </c>
      <c r="E95" s="25">
        <v>0</v>
      </c>
      <c r="F95" s="25">
        <v>1449430</v>
      </c>
      <c r="G95" s="26">
        <v>-2.639363897291136E-2</v>
      </c>
      <c r="H95" s="23"/>
      <c r="I95" s="26">
        <v>-2.3598463485524857E-2</v>
      </c>
      <c r="M95" s="24">
        <v>1519711.1676776807</v>
      </c>
      <c r="N95" s="26">
        <v>4.8488831939231813E-2</v>
      </c>
      <c r="O95" s="26">
        <v>4.2954891762583935E-2</v>
      </c>
      <c r="P95" s="26">
        <v>-2.6260167846896332E-2</v>
      </c>
      <c r="Q95" s="23"/>
      <c r="R95" s="25">
        <v>-4426</v>
      </c>
      <c r="S95" s="41">
        <v>1515285.1676776807</v>
      </c>
      <c r="T95" s="23"/>
      <c r="U95" s="24">
        <v>797519.75</v>
      </c>
      <c r="V95" s="24">
        <v>801751.40625</v>
      </c>
      <c r="W95" s="23"/>
      <c r="X95" s="24">
        <v>1488722.8124423404</v>
      </c>
      <c r="Y95" s="24">
        <v>1492337.5793630828</v>
      </c>
      <c r="Z95" s="24">
        <v>1560695.2878956816</v>
      </c>
      <c r="AA95" s="182">
        <f>SUM(AA91:AA94)</f>
        <v>822866.33183135849</v>
      </c>
    </row>
    <row r="96" spans="1:27" x14ac:dyDescent="0.2">
      <c r="A96" s="18" t="s">
        <v>195</v>
      </c>
      <c r="B96" s="18" t="s">
        <v>196</v>
      </c>
      <c r="D96" s="19">
        <v>381274</v>
      </c>
      <c r="E96" s="20">
        <v>0</v>
      </c>
      <c r="F96" s="20">
        <v>381274</v>
      </c>
      <c r="G96" s="21">
        <v>-1.3026342979457373E-2</v>
      </c>
      <c r="I96" s="21">
        <v>-9.4551302640646373E-3</v>
      </c>
      <c r="M96" s="19">
        <v>399028.33744442835</v>
      </c>
      <c r="N96" s="21">
        <v>4.656582259589781E-2</v>
      </c>
      <c r="O96" s="21">
        <v>4.0653275860886851E-2</v>
      </c>
      <c r="P96" s="21">
        <v>-1.4218161859100964E-2</v>
      </c>
      <c r="R96" s="20">
        <v>41</v>
      </c>
      <c r="S96" s="42">
        <v>399069.33744442835</v>
      </c>
      <c r="U96" s="19">
        <v>196347.5</v>
      </c>
      <c r="V96" s="19">
        <v>197463.0625</v>
      </c>
      <c r="X96" s="19">
        <v>386306.15648950828</v>
      </c>
      <c r="Y96" s="19">
        <v>387100.31971189776</v>
      </c>
      <c r="Z96" s="19">
        <v>404783.61642060883</v>
      </c>
      <c r="AA96" s="181">
        <v>213419.50104722916</v>
      </c>
    </row>
    <row r="97" spans="1:27" x14ac:dyDescent="0.2">
      <c r="A97" s="18" t="s">
        <v>197</v>
      </c>
      <c r="B97" s="18" t="s">
        <v>198</v>
      </c>
      <c r="D97" s="19">
        <v>247348</v>
      </c>
      <c r="E97" s="20">
        <v>0</v>
      </c>
      <c r="F97" s="20">
        <v>247348</v>
      </c>
      <c r="G97" s="21">
        <v>-1.1174907872668172E-2</v>
      </c>
      <c r="I97" s="21">
        <v>-8.092178774059211E-3</v>
      </c>
      <c r="M97" s="19">
        <v>259096.34299473072</v>
      </c>
      <c r="N97" s="21">
        <v>4.7497222515365811E-2</v>
      </c>
      <c r="O97" s="21">
        <v>4.0426715381536527E-2</v>
      </c>
      <c r="P97" s="21">
        <v>-1.2774407722730752E-2</v>
      </c>
      <c r="R97" s="20">
        <v>6</v>
      </c>
      <c r="S97" s="42">
        <v>259102.34299473072</v>
      </c>
      <c r="U97" s="19">
        <v>136950.875</v>
      </c>
      <c r="V97" s="19">
        <v>137881.5625</v>
      </c>
      <c r="X97" s="19">
        <v>250143.328652656</v>
      </c>
      <c r="Y97" s="19">
        <v>251060.54849869185</v>
      </c>
      <c r="Z97" s="19">
        <v>262448.97318460286</v>
      </c>
      <c r="AA97" s="181">
        <v>138374.4959905048</v>
      </c>
    </row>
    <row r="98" spans="1:27" x14ac:dyDescent="0.2">
      <c r="A98" s="18" t="s">
        <v>199</v>
      </c>
      <c r="B98" s="18" t="s">
        <v>200</v>
      </c>
      <c r="D98" s="19">
        <v>679665</v>
      </c>
      <c r="E98" s="20">
        <v>0</v>
      </c>
      <c r="F98" s="20">
        <v>679665</v>
      </c>
      <c r="G98" s="21">
        <v>-2.4901158975547566E-2</v>
      </c>
      <c r="I98" s="21">
        <v>-2.0287491796130652E-2</v>
      </c>
      <c r="M98" s="19">
        <v>711848</v>
      </c>
      <c r="N98" s="21">
        <v>4.7351268639697519E-2</v>
      </c>
      <c r="O98" s="21">
        <v>4.36602166901503E-2</v>
      </c>
      <c r="P98" s="21">
        <v>-2.3431719437050469E-2</v>
      </c>
      <c r="R98" s="20">
        <v>147</v>
      </c>
      <c r="S98" s="42">
        <v>711995</v>
      </c>
      <c r="U98" s="19">
        <v>383184.875</v>
      </c>
      <c r="V98" s="19">
        <v>384540.0625</v>
      </c>
      <c r="X98" s="19">
        <v>697021.6468372934</v>
      </c>
      <c r="Y98" s="19">
        <v>696192.73580613208</v>
      </c>
      <c r="Z98" s="19">
        <v>728928.03725884925</v>
      </c>
      <c r="AA98" s="181">
        <v>384322.51627859916</v>
      </c>
    </row>
    <row r="99" spans="1:27" x14ac:dyDescent="0.2">
      <c r="A99" s="18" t="s">
        <v>201</v>
      </c>
      <c r="B99" s="18" t="s">
        <v>202</v>
      </c>
      <c r="D99" s="19">
        <v>279175</v>
      </c>
      <c r="E99" s="20">
        <v>0</v>
      </c>
      <c r="F99" s="20">
        <v>279175</v>
      </c>
      <c r="G99" s="21">
        <v>-1.1918965636821044E-2</v>
      </c>
      <c r="I99" s="21">
        <v>-7.4094722781601341E-3</v>
      </c>
      <c r="M99" s="19">
        <v>292852</v>
      </c>
      <c r="N99" s="21">
        <v>4.8990776394734592E-2</v>
      </c>
      <c r="O99" s="21">
        <v>4.1976991256506668E-2</v>
      </c>
      <c r="P99" s="21">
        <v>-1.1108763469734662E-2</v>
      </c>
      <c r="R99" s="20">
        <v>-827</v>
      </c>
      <c r="S99" s="42">
        <v>292025</v>
      </c>
      <c r="U99" s="19">
        <v>154496.78125</v>
      </c>
      <c r="V99" s="19">
        <v>155536.734375</v>
      </c>
      <c r="X99" s="19">
        <v>282542.61572779715</v>
      </c>
      <c r="Y99" s="19">
        <v>283152.19906407327</v>
      </c>
      <c r="Z99" s="19">
        <v>296141.76886381698</v>
      </c>
      <c r="AA99" s="181">
        <v>156138.8010439788</v>
      </c>
    </row>
    <row r="100" spans="1:27" x14ac:dyDescent="0.2">
      <c r="A100" s="18" t="s">
        <v>203</v>
      </c>
      <c r="B100" s="18" t="s">
        <v>204</v>
      </c>
      <c r="D100" s="19">
        <v>175775</v>
      </c>
      <c r="E100" s="20">
        <v>0</v>
      </c>
      <c r="F100" s="20">
        <v>175775</v>
      </c>
      <c r="G100" s="21">
        <v>1.9638206489447363E-2</v>
      </c>
      <c r="I100" s="21">
        <v>2.3544435308948009E-2</v>
      </c>
      <c r="M100" s="19">
        <v>183575.80388858693</v>
      </c>
      <c r="N100" s="21">
        <v>4.4379484503410227E-2</v>
      </c>
      <c r="O100" s="21">
        <v>3.908157000000001E-2</v>
      </c>
      <c r="P100" s="21">
        <v>1.6596055463517612E-2</v>
      </c>
      <c r="R100" s="20">
        <v>-530</v>
      </c>
      <c r="S100" s="42">
        <v>183045.80388858693</v>
      </c>
      <c r="U100" s="19">
        <v>95121.6640625</v>
      </c>
      <c r="V100" s="19">
        <v>95606.65625</v>
      </c>
      <c r="X100" s="19">
        <v>172389.57787309942</v>
      </c>
      <c r="Y100" s="19">
        <v>172607.27460550619</v>
      </c>
      <c r="Z100" s="19">
        <v>180578.906343371</v>
      </c>
      <c r="AA100" s="181">
        <v>95209.041394132902</v>
      </c>
    </row>
    <row r="101" spans="1:27" x14ac:dyDescent="0.2">
      <c r="A101" s="18" t="s">
        <v>205</v>
      </c>
      <c r="B101" s="18" t="s">
        <v>206</v>
      </c>
      <c r="D101" s="19">
        <v>216121</v>
      </c>
      <c r="E101" s="20">
        <v>0</v>
      </c>
      <c r="F101" s="20">
        <v>216121</v>
      </c>
      <c r="G101" s="21">
        <v>2.0183900504397334E-2</v>
      </c>
      <c r="I101" s="21">
        <v>2.3066024608813018E-2</v>
      </c>
      <c r="M101" s="19">
        <v>226136.60548549332</v>
      </c>
      <c r="N101" s="21">
        <v>4.6342583485609046E-2</v>
      </c>
      <c r="O101" s="21">
        <v>3.908157000000001E-2</v>
      </c>
      <c r="P101" s="21">
        <v>1.6109572126900007E-2</v>
      </c>
      <c r="R101" s="20">
        <v>-2</v>
      </c>
      <c r="S101" s="42">
        <v>226134.60548549332</v>
      </c>
      <c r="U101" s="19">
        <v>128916.765625</v>
      </c>
      <c r="V101" s="19">
        <v>129817.625</v>
      </c>
      <c r="X101" s="19">
        <v>211845.13879619731</v>
      </c>
      <c r="Y101" s="19">
        <v>212724.52598411639</v>
      </c>
      <c r="Z101" s="19">
        <v>222551.3976924248</v>
      </c>
      <c r="AA101" s="181">
        <v>117338.76156570291</v>
      </c>
    </row>
    <row r="102" spans="1:27" ht="25.5" customHeight="1" x14ac:dyDescent="0.2">
      <c r="A102" s="22" t="s">
        <v>207</v>
      </c>
      <c r="B102" s="22" t="s">
        <v>208</v>
      </c>
      <c r="C102" s="54"/>
      <c r="D102" s="24">
        <v>1979358</v>
      </c>
      <c r="E102" s="25">
        <v>0</v>
      </c>
      <c r="F102" s="25">
        <v>1979358</v>
      </c>
      <c r="G102" s="26">
        <v>-1.0443934715411718E-2</v>
      </c>
      <c r="H102" s="23"/>
      <c r="I102" s="26">
        <v>-6.4639622667002072E-3</v>
      </c>
      <c r="M102" s="24">
        <v>2072537.0898132394</v>
      </c>
      <c r="N102" s="26">
        <v>4.7075410215453362E-2</v>
      </c>
      <c r="O102" s="26">
        <v>4.1532796944055983E-2</v>
      </c>
      <c r="P102" s="26">
        <v>-1.0926435362498821E-2</v>
      </c>
      <c r="Q102" s="23"/>
      <c r="R102" s="25">
        <v>-1165</v>
      </c>
      <c r="S102" s="41">
        <v>2071372.0898132394</v>
      </c>
      <c r="T102" s="23"/>
      <c r="U102" s="24">
        <v>1095018.4609375</v>
      </c>
      <c r="V102" s="24">
        <v>1100845.703125</v>
      </c>
      <c r="W102" s="23"/>
      <c r="X102" s="24">
        <v>2000248.4643765513</v>
      </c>
      <c r="Y102" s="24">
        <v>2002837.6036704173</v>
      </c>
      <c r="Z102" s="24">
        <v>2095432.6997636736</v>
      </c>
      <c r="AA102" s="182">
        <f>SUM(AA96:AA101)</f>
        <v>1104803.1173201476</v>
      </c>
    </row>
    <row r="103" spans="1:27" x14ac:dyDescent="0.2">
      <c r="A103" s="18" t="s">
        <v>209</v>
      </c>
      <c r="B103" s="18" t="s">
        <v>210</v>
      </c>
      <c r="D103" s="19">
        <v>550854</v>
      </c>
      <c r="E103" s="20">
        <v>0</v>
      </c>
      <c r="F103" s="20">
        <v>550854</v>
      </c>
      <c r="G103" s="21">
        <v>-1.6869966511880885E-2</v>
      </c>
      <c r="I103" s="21">
        <v>-1.4058538926073783E-2</v>
      </c>
      <c r="M103" s="19">
        <v>576894.19911487459</v>
      </c>
      <c r="N103" s="21">
        <v>4.7272415403853962E-2</v>
      </c>
      <c r="O103" s="21">
        <v>4.1418490529756546E-2</v>
      </c>
      <c r="P103" s="21">
        <v>-1.8507992001411733E-2</v>
      </c>
      <c r="R103" s="20">
        <v>-1776</v>
      </c>
      <c r="S103" s="42">
        <v>575118.19911487459</v>
      </c>
      <c r="U103" s="19">
        <v>335015.1875</v>
      </c>
      <c r="V103" s="19">
        <v>336898.34375</v>
      </c>
      <c r="X103" s="19">
        <v>560306.34934992751</v>
      </c>
      <c r="Y103" s="19">
        <v>561849.18801225547</v>
      </c>
      <c r="Z103" s="19">
        <v>587772.69138568919</v>
      </c>
      <c r="AA103" s="181">
        <v>309899.2880047161</v>
      </c>
    </row>
    <row r="104" spans="1:27" x14ac:dyDescent="0.2">
      <c r="A104" s="18" t="s">
        <v>211</v>
      </c>
      <c r="B104" s="18" t="s">
        <v>212</v>
      </c>
      <c r="D104" s="19">
        <v>674278</v>
      </c>
      <c r="E104" s="20">
        <v>0</v>
      </c>
      <c r="F104" s="20">
        <v>674278</v>
      </c>
      <c r="G104" s="21">
        <v>-1.9126564792961265E-2</v>
      </c>
      <c r="I104" s="21">
        <v>-1.3401727219105708E-2</v>
      </c>
      <c r="M104" s="19">
        <v>706883.72484706028</v>
      </c>
      <c r="N104" s="21">
        <v>4.8356501097559512E-2</v>
      </c>
      <c r="O104" s="21">
        <v>4.1309310139797883E-2</v>
      </c>
      <c r="P104" s="21">
        <v>-1.8481861345391426E-2</v>
      </c>
      <c r="R104" s="20">
        <v>173</v>
      </c>
      <c r="S104" s="42">
        <v>707056.72484706028</v>
      </c>
      <c r="U104" s="19">
        <v>412727.875</v>
      </c>
      <c r="V104" s="19">
        <v>415521.0625</v>
      </c>
      <c r="X104" s="19">
        <v>687426.09983894217</v>
      </c>
      <c r="Y104" s="19">
        <v>688062.48642697302</v>
      </c>
      <c r="Z104" s="19">
        <v>720194.25521366671</v>
      </c>
      <c r="AA104" s="181">
        <v>379717.68710388948</v>
      </c>
    </row>
    <row r="105" spans="1:27" x14ac:dyDescent="0.2">
      <c r="A105" s="18" t="s">
        <v>213</v>
      </c>
      <c r="B105" s="18" t="s">
        <v>214</v>
      </c>
      <c r="D105" s="19">
        <v>637968</v>
      </c>
      <c r="E105" s="20">
        <v>0</v>
      </c>
      <c r="F105" s="20">
        <v>637968</v>
      </c>
      <c r="G105" s="21">
        <v>-2.3927219424732082E-2</v>
      </c>
      <c r="I105" s="21">
        <v>-2.0056040146150811E-2</v>
      </c>
      <c r="M105" s="19">
        <v>670401.85956439376</v>
      </c>
      <c r="N105" s="21">
        <v>5.0839320411672384E-2</v>
      </c>
      <c r="O105" s="21">
        <v>4.2415442190390618E-2</v>
      </c>
      <c r="P105" s="21">
        <v>-2.3533851675682116E-2</v>
      </c>
      <c r="R105" s="20">
        <v>-2022</v>
      </c>
      <c r="S105" s="42">
        <v>668379.85956439376</v>
      </c>
      <c r="U105" s="19">
        <v>399689.625</v>
      </c>
      <c r="V105" s="19">
        <v>402919.5625</v>
      </c>
      <c r="X105" s="19">
        <v>653606.99806012504</v>
      </c>
      <c r="Y105" s="19">
        <v>656285.99042866705</v>
      </c>
      <c r="Z105" s="19">
        <v>686559.2429546573</v>
      </c>
      <c r="AA105" s="181">
        <v>361983.84797889827</v>
      </c>
    </row>
    <row r="106" spans="1:27" ht="25.5" customHeight="1" x14ac:dyDescent="0.2">
      <c r="A106" s="22" t="s">
        <v>215</v>
      </c>
      <c r="B106" s="22" t="s">
        <v>216</v>
      </c>
      <c r="C106" s="54"/>
      <c r="D106" s="24">
        <v>1863100</v>
      </c>
      <c r="E106" s="25">
        <v>0</v>
      </c>
      <c r="F106" s="25">
        <v>1863100</v>
      </c>
      <c r="G106" s="26">
        <v>-2.0111846574436099E-2</v>
      </c>
      <c r="H106" s="23"/>
      <c r="I106" s="26">
        <v>-1.5874609033087572E-2</v>
      </c>
      <c r="M106" s="24">
        <v>1954179.7835263286</v>
      </c>
      <c r="N106" s="26">
        <v>4.8886148637393934E-2</v>
      </c>
      <c r="O106" s="26">
        <v>4.1708351372121255E-2</v>
      </c>
      <c r="P106" s="26">
        <v>-2.0228566683652471E-2</v>
      </c>
      <c r="Q106" s="23"/>
      <c r="R106" s="25">
        <v>-3625</v>
      </c>
      <c r="S106" s="41">
        <v>1950554.7835263286</v>
      </c>
      <c r="T106" s="23"/>
      <c r="U106" s="24">
        <v>1147432.6875</v>
      </c>
      <c r="V106" s="24">
        <v>1155338.96875</v>
      </c>
      <c r="W106" s="23"/>
      <c r="X106" s="24">
        <v>1901339.4472489948</v>
      </c>
      <c r="Y106" s="24">
        <v>1906197.6648678957</v>
      </c>
      <c r="Z106" s="24">
        <v>1994526.1895540133</v>
      </c>
      <c r="AA106" s="182">
        <f>SUM(AA103:AA105)</f>
        <v>1051600.8230875039</v>
      </c>
    </row>
    <row r="107" spans="1:27" x14ac:dyDescent="0.2">
      <c r="A107" s="18" t="s">
        <v>217</v>
      </c>
      <c r="B107" s="18" t="s">
        <v>218</v>
      </c>
      <c r="D107" s="19">
        <v>605590</v>
      </c>
      <c r="E107" s="20">
        <v>0</v>
      </c>
      <c r="F107" s="20">
        <v>605590</v>
      </c>
      <c r="G107" s="21">
        <v>-1.6584340641371709E-2</v>
      </c>
      <c r="I107" s="21">
        <v>-1.1733054409813204E-2</v>
      </c>
      <c r="M107" s="19">
        <v>632103.9991965848</v>
      </c>
      <c r="N107" s="21">
        <v>4.3782095471498472E-2</v>
      </c>
      <c r="O107" s="21">
        <v>4.1031930266541616E-2</v>
      </c>
      <c r="P107" s="21">
        <v>-1.608580278232663E-2</v>
      </c>
      <c r="R107" s="20">
        <v>175</v>
      </c>
      <c r="S107" s="42">
        <v>632278.9991965848</v>
      </c>
      <c r="U107" s="19">
        <v>321186.375</v>
      </c>
      <c r="V107" s="19">
        <v>322034.875</v>
      </c>
      <c r="X107" s="19">
        <v>615802.68143681833</v>
      </c>
      <c r="Y107" s="19">
        <v>614398.60070661944</v>
      </c>
      <c r="Z107" s="19">
        <v>642438.13229248801</v>
      </c>
      <c r="AA107" s="181">
        <v>338721.28239772288</v>
      </c>
    </row>
    <row r="108" spans="1:27" x14ac:dyDescent="0.2">
      <c r="A108" s="18" t="s">
        <v>219</v>
      </c>
      <c r="B108" s="18" t="s">
        <v>220</v>
      </c>
      <c r="D108" s="19">
        <v>1047475</v>
      </c>
      <c r="E108" s="20">
        <v>0</v>
      </c>
      <c r="F108" s="20">
        <v>1047475</v>
      </c>
      <c r="G108" s="21">
        <v>-3.6142134760512867E-2</v>
      </c>
      <c r="I108" s="21">
        <v>-3.05615955233558E-2</v>
      </c>
      <c r="M108" s="19">
        <v>1101207.9712314704</v>
      </c>
      <c r="N108" s="21">
        <v>5.1297616870541463E-2</v>
      </c>
      <c r="O108" s="21">
        <v>4.4161757946713731E-2</v>
      </c>
      <c r="P108" s="21">
        <v>-3.2582656948053068E-2</v>
      </c>
      <c r="R108" s="20">
        <v>324</v>
      </c>
      <c r="S108" s="42">
        <v>1101531.9712314704</v>
      </c>
      <c r="U108" s="19">
        <v>579789.375</v>
      </c>
      <c r="V108" s="19">
        <v>583751.6875</v>
      </c>
      <c r="X108" s="19">
        <v>1086752.5573801659</v>
      </c>
      <c r="Y108" s="19">
        <v>1087880.8771473498</v>
      </c>
      <c r="Z108" s="19">
        <v>1138296.7021838261</v>
      </c>
      <c r="AA108" s="181">
        <v>600159.45401146414</v>
      </c>
    </row>
    <row r="109" spans="1:27" x14ac:dyDescent="0.2">
      <c r="A109" s="18" t="s">
        <v>221</v>
      </c>
      <c r="B109" s="18" t="s">
        <v>222</v>
      </c>
      <c r="D109" s="19">
        <v>557779</v>
      </c>
      <c r="E109" s="20">
        <v>0</v>
      </c>
      <c r="F109" s="20">
        <v>557779</v>
      </c>
      <c r="G109" s="21">
        <v>1.145728821418901E-2</v>
      </c>
      <c r="I109" s="21">
        <v>1.7398969350040483E-2</v>
      </c>
      <c r="M109" s="19">
        <v>582922.46688469383</v>
      </c>
      <c r="N109" s="21">
        <v>4.5077829901616573E-2</v>
      </c>
      <c r="O109" s="21">
        <v>3.908157000000001E-2</v>
      </c>
      <c r="P109" s="21">
        <v>1.0840578840066062E-2</v>
      </c>
      <c r="R109" s="20">
        <v>-1701</v>
      </c>
      <c r="S109" s="42">
        <v>581221.46688469383</v>
      </c>
      <c r="U109" s="19">
        <v>289358.9375</v>
      </c>
      <c r="V109" s="19">
        <v>291028.75</v>
      </c>
      <c r="X109" s="19">
        <v>551460.75518898549</v>
      </c>
      <c r="Y109" s="19">
        <v>551403.93227436638</v>
      </c>
      <c r="Z109" s="19">
        <v>576671.01923588593</v>
      </c>
      <c r="AA109" s="181">
        <v>304046.0043368836</v>
      </c>
    </row>
    <row r="110" spans="1:27" x14ac:dyDescent="0.2">
      <c r="A110" s="18" t="s">
        <v>223</v>
      </c>
      <c r="B110" s="18" t="s">
        <v>224</v>
      </c>
      <c r="D110" s="19">
        <v>541120</v>
      </c>
      <c r="E110" s="20">
        <v>0</v>
      </c>
      <c r="F110" s="20">
        <v>541120</v>
      </c>
      <c r="G110" s="21">
        <v>-2.6454970041616899E-2</v>
      </c>
      <c r="I110" s="21">
        <v>-2.0700333588952291E-2</v>
      </c>
      <c r="M110" s="19">
        <v>567772</v>
      </c>
      <c r="N110" s="21">
        <v>4.9253400354819732E-2</v>
      </c>
      <c r="O110" s="21">
        <v>4.4037844778547885E-2</v>
      </c>
      <c r="P110" s="21">
        <v>-2.269157292937829E-2</v>
      </c>
      <c r="R110" s="20">
        <v>-1585</v>
      </c>
      <c r="S110" s="42">
        <v>566187</v>
      </c>
      <c r="U110" s="19">
        <v>283758.125</v>
      </c>
      <c r="V110" s="19">
        <v>285175.65625</v>
      </c>
      <c r="X110" s="19">
        <v>555824.31561807846</v>
      </c>
      <c r="Y110" s="19">
        <v>555318.47610529617</v>
      </c>
      <c r="Z110" s="19">
        <v>580954.77770700934</v>
      </c>
      <c r="AA110" s="181">
        <v>306304.58783292118</v>
      </c>
    </row>
    <row r="111" spans="1:27" ht="25.5" customHeight="1" x14ac:dyDescent="0.2">
      <c r="A111" s="22" t="s">
        <v>225</v>
      </c>
      <c r="B111" s="22" t="s">
        <v>226</v>
      </c>
      <c r="C111" s="54"/>
      <c r="D111" s="24">
        <v>2751964</v>
      </c>
      <c r="E111" s="25">
        <v>0</v>
      </c>
      <c r="F111" s="25">
        <v>2751964</v>
      </c>
      <c r="G111" s="26">
        <v>-2.0597722022071663E-2</v>
      </c>
      <c r="H111" s="23"/>
      <c r="I111" s="26">
        <v>-1.5056210894575983E-2</v>
      </c>
      <c r="M111" s="24">
        <v>2884006.4373127492</v>
      </c>
      <c r="N111" s="26">
        <v>4.7981164474807603E-2</v>
      </c>
      <c r="O111" s="26">
        <v>4.2396029910148014E-2</v>
      </c>
      <c r="P111" s="26">
        <v>-1.8498135839850161E-2</v>
      </c>
      <c r="Q111" s="23"/>
      <c r="R111" s="25">
        <v>-2787</v>
      </c>
      <c r="S111" s="41">
        <v>2881219.4373127492</v>
      </c>
      <c r="T111" s="23"/>
      <c r="U111" s="24">
        <v>1474092.8125</v>
      </c>
      <c r="V111" s="24">
        <v>1481990.96875</v>
      </c>
      <c r="W111" s="23"/>
      <c r="X111" s="24">
        <v>2809840.3096240479</v>
      </c>
      <c r="Y111" s="24">
        <v>2809001.8862336315</v>
      </c>
      <c r="Z111" s="24">
        <v>2938360.6314192098</v>
      </c>
      <c r="AA111" s="182">
        <f>SUM(AA107:AA110)</f>
        <v>1549231.3285789918</v>
      </c>
    </row>
    <row r="112" spans="1:27" x14ac:dyDescent="0.2">
      <c r="A112" s="18" t="s">
        <v>227</v>
      </c>
      <c r="B112" s="18" t="s">
        <v>228</v>
      </c>
      <c r="D112" s="19">
        <v>2470612</v>
      </c>
      <c r="E112" s="20">
        <v>0</v>
      </c>
      <c r="F112" s="20">
        <v>2470612</v>
      </c>
      <c r="G112" s="21">
        <v>-8.401362757527564E-3</v>
      </c>
      <c r="I112" s="21">
        <v>-3.1826906373851882E-3</v>
      </c>
      <c r="M112" s="19">
        <v>2590986</v>
      </c>
      <c r="N112" s="21">
        <v>4.8722340861292679E-2</v>
      </c>
      <c r="O112" s="21">
        <v>4.1610674047700025E-2</v>
      </c>
      <c r="P112" s="21">
        <v>-7.9854613547363229E-3</v>
      </c>
      <c r="R112" s="20">
        <v>-6735</v>
      </c>
      <c r="S112" s="42">
        <v>2584251</v>
      </c>
      <c r="U112" s="19">
        <v>1329445</v>
      </c>
      <c r="V112" s="19">
        <v>1338521.875</v>
      </c>
      <c r="X112" s="19">
        <v>2491544.3680625684</v>
      </c>
      <c r="Y112" s="19">
        <v>2495422.4269079515</v>
      </c>
      <c r="Z112" s="19">
        <v>2611842.7695004935</v>
      </c>
      <c r="AA112" s="181">
        <v>1377076.9321389671</v>
      </c>
    </row>
    <row r="113" spans="1:27" ht="25.5" customHeight="1" x14ac:dyDescent="0.2">
      <c r="A113" s="22" t="s">
        <v>229</v>
      </c>
      <c r="B113" s="22" t="s">
        <v>230</v>
      </c>
      <c r="C113" s="54"/>
      <c r="D113" s="24">
        <v>2470612</v>
      </c>
      <c r="E113" s="25">
        <v>0</v>
      </c>
      <c r="F113" s="25">
        <v>2470612</v>
      </c>
      <c r="G113" s="26">
        <v>-8.401362757527564E-3</v>
      </c>
      <c r="H113" s="23"/>
      <c r="I113" s="26">
        <v>-3.1826906373851882E-3</v>
      </c>
      <c r="M113" s="24">
        <v>2590986</v>
      </c>
      <c r="N113" s="26">
        <v>4.8722340861292679E-2</v>
      </c>
      <c r="O113" s="26">
        <v>4.1610674047700025E-2</v>
      </c>
      <c r="P113" s="26">
        <v>-7.9854613547363229E-3</v>
      </c>
      <c r="Q113" s="23"/>
      <c r="R113" s="25">
        <v>-6735</v>
      </c>
      <c r="S113" s="41">
        <v>2584251</v>
      </c>
      <c r="T113" s="23"/>
      <c r="U113" s="24">
        <v>1329445</v>
      </c>
      <c r="V113" s="24">
        <v>1338521.875</v>
      </c>
      <c r="W113" s="23"/>
      <c r="X113" s="24">
        <v>2491544.3680625684</v>
      </c>
      <c r="Y113" s="24">
        <v>2495422.4269079515</v>
      </c>
      <c r="Z113" s="24">
        <v>2611842.7695004935</v>
      </c>
      <c r="AA113" s="182">
        <f>AA112</f>
        <v>1377076.9321389671</v>
      </c>
    </row>
    <row r="114" spans="1:27" x14ac:dyDescent="0.2">
      <c r="A114" s="18" t="s">
        <v>231</v>
      </c>
      <c r="B114" s="18" t="s">
        <v>232</v>
      </c>
      <c r="D114" s="19">
        <v>916864</v>
      </c>
      <c r="E114" s="20">
        <v>0</v>
      </c>
      <c r="F114" s="20">
        <v>916864</v>
      </c>
      <c r="G114" s="21">
        <v>-3.7140381512487108E-3</v>
      </c>
      <c r="I114" s="21">
        <v>5.0109194119087874E-3</v>
      </c>
      <c r="M114" s="19">
        <v>964212</v>
      </c>
      <c r="N114" s="21">
        <v>5.1641246684350106E-2</v>
      </c>
      <c r="O114" s="21">
        <v>3.9388921316720449E-2</v>
      </c>
      <c r="P114" s="21">
        <v>-1.6498647598949256E-3</v>
      </c>
      <c r="R114" s="20">
        <v>-1213</v>
      </c>
      <c r="S114" s="42">
        <v>962999</v>
      </c>
      <c r="U114" s="19">
        <v>528344.125</v>
      </c>
      <c r="V114" s="19">
        <v>534572.25</v>
      </c>
      <c r="X114" s="19">
        <v>920281.96231795487</v>
      </c>
      <c r="Y114" s="19">
        <v>923046.68799516058</v>
      </c>
      <c r="Z114" s="19">
        <v>965805.44837418711</v>
      </c>
      <c r="AA114" s="181">
        <v>509214.5742542462</v>
      </c>
    </row>
    <row r="115" spans="1:27" x14ac:dyDescent="0.2">
      <c r="A115" s="18" t="s">
        <v>233</v>
      </c>
      <c r="B115" s="18" t="s">
        <v>234</v>
      </c>
      <c r="D115" s="19">
        <v>493989</v>
      </c>
      <c r="E115" s="20">
        <v>0</v>
      </c>
      <c r="F115" s="20">
        <v>493989</v>
      </c>
      <c r="G115" s="21">
        <v>-9.5235230410845029E-3</v>
      </c>
      <c r="I115" s="21">
        <v>-7.4214846858392525E-3</v>
      </c>
      <c r="M115" s="19">
        <v>516720</v>
      </c>
      <c r="N115" s="21">
        <v>4.6015194670326665E-2</v>
      </c>
      <c r="O115" s="21">
        <v>4.1943651944711391E-2</v>
      </c>
      <c r="P115" s="21">
        <v>-1.111430119835799E-2</v>
      </c>
      <c r="R115" s="20">
        <v>-1575</v>
      </c>
      <c r="S115" s="42">
        <v>515145</v>
      </c>
      <c r="U115" s="19">
        <v>289400.875</v>
      </c>
      <c r="V115" s="19">
        <v>290531.75</v>
      </c>
      <c r="X115" s="19">
        <v>498738.74997688655</v>
      </c>
      <c r="Y115" s="19">
        <v>499627.30855916237</v>
      </c>
      <c r="Z115" s="19">
        <v>522527.52833434142</v>
      </c>
      <c r="AA115" s="181">
        <v>275499.2046532823</v>
      </c>
    </row>
    <row r="116" spans="1:27" x14ac:dyDescent="0.2">
      <c r="A116" s="18" t="s">
        <v>235</v>
      </c>
      <c r="B116" s="18" t="s">
        <v>236</v>
      </c>
      <c r="D116" s="19">
        <v>350654</v>
      </c>
      <c r="E116" s="20">
        <v>0</v>
      </c>
      <c r="F116" s="20">
        <v>350654</v>
      </c>
      <c r="G116" s="21">
        <v>-1.8425416336160905E-2</v>
      </c>
      <c r="I116" s="21">
        <v>-1.494662394242452E-2</v>
      </c>
      <c r="M116" s="19">
        <v>366624.75201691577</v>
      </c>
      <c r="N116" s="21">
        <v>4.5545614813792934E-2</v>
      </c>
      <c r="O116" s="21">
        <v>4.1566114981898661E-2</v>
      </c>
      <c r="P116" s="21">
        <v>-1.927395215605987E-2</v>
      </c>
      <c r="R116" s="20">
        <v>-1075</v>
      </c>
      <c r="S116" s="42">
        <v>365549.75201691577</v>
      </c>
      <c r="U116" s="19">
        <v>193056.65625</v>
      </c>
      <c r="V116" s="19">
        <v>193794.265625</v>
      </c>
      <c r="X116" s="19">
        <v>357236.22619805817</v>
      </c>
      <c r="Y116" s="19">
        <v>357334.68694460212</v>
      </c>
      <c r="Z116" s="19">
        <v>373829.93224551901</v>
      </c>
      <c r="AA116" s="181">
        <v>197099.37452966577</v>
      </c>
    </row>
    <row r="117" spans="1:27" ht="25.5" customHeight="1" x14ac:dyDescent="0.2">
      <c r="A117" s="22" t="s">
        <v>237</v>
      </c>
      <c r="B117" s="22" t="s">
        <v>238</v>
      </c>
      <c r="C117" s="54"/>
      <c r="D117" s="24">
        <v>1761507</v>
      </c>
      <c r="E117" s="25">
        <v>0</v>
      </c>
      <c r="F117" s="25">
        <v>1761507</v>
      </c>
      <c r="G117" s="26">
        <v>-8.3039441948158377E-3</v>
      </c>
      <c r="H117" s="23"/>
      <c r="I117" s="26">
        <v>-2.4673244150719142E-3</v>
      </c>
      <c r="M117" s="24">
        <v>1847556.7520169157</v>
      </c>
      <c r="N117" s="26">
        <v>4.8850076676911103E-2</v>
      </c>
      <c r="O117" s="26">
        <v>4.0515457166510283E-2</v>
      </c>
      <c r="P117" s="26">
        <v>-7.8436515231290471E-3</v>
      </c>
      <c r="Q117" s="23"/>
      <c r="R117" s="25">
        <v>-3863</v>
      </c>
      <c r="S117" s="41">
        <v>1843693.7520169157</v>
      </c>
      <c r="T117" s="23"/>
      <c r="U117" s="24">
        <v>1010801.65625</v>
      </c>
      <c r="V117" s="24">
        <v>1018898.265625</v>
      </c>
      <c r="W117" s="23"/>
      <c r="X117" s="24">
        <v>1776256.9384928995</v>
      </c>
      <c r="Y117" s="24">
        <v>1780008.6834989251</v>
      </c>
      <c r="Z117" s="24">
        <v>1862162.9089540476</v>
      </c>
      <c r="AA117" s="182">
        <f>SUM(AA114:AA116)</f>
        <v>981813.1534371943</v>
      </c>
    </row>
    <row r="118" spans="1:27" x14ac:dyDescent="0.2">
      <c r="A118" s="18" t="s">
        <v>239</v>
      </c>
      <c r="B118" s="18" t="s">
        <v>240</v>
      </c>
      <c r="D118" s="19">
        <v>345618</v>
      </c>
      <c r="E118" s="20">
        <v>0</v>
      </c>
      <c r="F118" s="20">
        <v>345618</v>
      </c>
      <c r="G118" s="21">
        <v>1.103487161628891E-4</v>
      </c>
      <c r="I118" s="21">
        <v>3.6234555178347172E-3</v>
      </c>
      <c r="M118" s="19">
        <v>360741.70996869361</v>
      </c>
      <c r="N118" s="21">
        <v>4.3758455776879757E-2</v>
      </c>
      <c r="O118" s="21">
        <v>3.908157000000001E-2</v>
      </c>
      <c r="P118" s="21">
        <v>-2.7739312799540672E-3</v>
      </c>
      <c r="R118" s="20">
        <v>-48</v>
      </c>
      <c r="S118" s="42">
        <v>360693.70996869361</v>
      </c>
      <c r="U118" s="19">
        <v>189233.078125</v>
      </c>
      <c r="V118" s="19">
        <v>190084.8125</v>
      </c>
      <c r="X118" s="19">
        <v>345579.86570548767</v>
      </c>
      <c r="Y118" s="19">
        <v>345920.19340912055</v>
      </c>
      <c r="Z118" s="19">
        <v>361745.16620058962</v>
      </c>
      <c r="AA118" s="181">
        <v>190727.76106766888</v>
      </c>
    </row>
    <row r="119" spans="1:27" x14ac:dyDescent="0.2">
      <c r="A119" s="18" t="s">
        <v>241</v>
      </c>
      <c r="B119" s="18" t="s">
        <v>242</v>
      </c>
      <c r="D119" s="19">
        <v>306762</v>
      </c>
      <c r="E119" s="20">
        <v>0</v>
      </c>
      <c r="F119" s="20">
        <v>306762</v>
      </c>
      <c r="G119" s="21">
        <v>-2.6700427403659854E-2</v>
      </c>
      <c r="I119" s="21">
        <v>-2.4877906533114613E-2</v>
      </c>
      <c r="M119" s="19">
        <v>321418</v>
      </c>
      <c r="N119" s="21">
        <v>4.7776452102933131E-2</v>
      </c>
      <c r="O119" s="21">
        <v>4.3990639497081485E-2</v>
      </c>
      <c r="P119" s="21">
        <v>-2.6758261462400013E-2</v>
      </c>
      <c r="R119" s="20">
        <v>-967</v>
      </c>
      <c r="S119" s="42">
        <v>320451</v>
      </c>
      <c r="U119" s="19">
        <v>179143.15625</v>
      </c>
      <c r="V119" s="19">
        <v>179792.78125</v>
      </c>
      <c r="X119" s="19">
        <v>315177.37050032022</v>
      </c>
      <c r="Y119" s="19">
        <v>315729.08661786583</v>
      </c>
      <c r="Z119" s="19">
        <v>330255.05100404448</v>
      </c>
      <c r="AA119" s="181">
        <v>174124.8048200942</v>
      </c>
    </row>
    <row r="120" spans="1:27" x14ac:dyDescent="0.2">
      <c r="A120" s="18" t="s">
        <v>243</v>
      </c>
      <c r="B120" s="18" t="s">
        <v>244</v>
      </c>
      <c r="D120" s="19">
        <v>544468</v>
      </c>
      <c r="E120" s="20">
        <v>0</v>
      </c>
      <c r="F120" s="20">
        <v>544468</v>
      </c>
      <c r="G120" s="21">
        <v>-3.2463534196934263E-2</v>
      </c>
      <c r="I120" s="21">
        <v>-3.0492573040538651E-2</v>
      </c>
      <c r="M120" s="19">
        <v>572752</v>
      </c>
      <c r="N120" s="21">
        <v>5.1947956537390594E-2</v>
      </c>
      <c r="O120" s="21">
        <v>4.5922381110082178E-2</v>
      </c>
      <c r="P120" s="21">
        <v>-3.0549968107899339E-2</v>
      </c>
      <c r="R120" s="20">
        <v>-180</v>
      </c>
      <c r="S120" s="42">
        <v>572572</v>
      </c>
      <c r="U120" s="19">
        <v>315466.28125</v>
      </c>
      <c r="V120" s="19">
        <v>317283.6875</v>
      </c>
      <c r="X120" s="19">
        <v>562736.41278014844</v>
      </c>
      <c r="Y120" s="19">
        <v>564827.73989816057</v>
      </c>
      <c r="Z120" s="19">
        <v>590800.95018630836</v>
      </c>
      <c r="AA120" s="181">
        <v>311495.91755209002</v>
      </c>
    </row>
    <row r="121" spans="1:27" x14ac:dyDescent="0.2">
      <c r="A121" s="18" t="s">
        <v>245</v>
      </c>
      <c r="B121" s="18" t="s">
        <v>246</v>
      </c>
      <c r="D121" s="19">
        <v>212227</v>
      </c>
      <c r="E121" s="20">
        <v>0</v>
      </c>
      <c r="F121" s="20">
        <v>212227</v>
      </c>
      <c r="G121" s="21">
        <v>-4.1977162674910584E-2</v>
      </c>
      <c r="I121" s="21">
        <v>-3.9924472593643512E-2</v>
      </c>
      <c r="M121" s="19">
        <v>222697.72824809342</v>
      </c>
      <c r="N121" s="21">
        <v>4.9337399332287646E-2</v>
      </c>
      <c r="O121" s="21">
        <v>4.5718128758659216E-2</v>
      </c>
      <c r="P121" s="21">
        <v>-3.9805570818617575E-2</v>
      </c>
      <c r="R121" s="20">
        <v>-704</v>
      </c>
      <c r="S121" s="42">
        <v>221993.72824809342</v>
      </c>
      <c r="U121" s="19">
        <v>117143.3125</v>
      </c>
      <c r="V121" s="19">
        <v>117548.75</v>
      </c>
      <c r="X121" s="19">
        <v>221526.03438198022</v>
      </c>
      <c r="Y121" s="19">
        <v>221817.47134690592</v>
      </c>
      <c r="Z121" s="19">
        <v>231929.82741834407</v>
      </c>
      <c r="AA121" s="181">
        <v>122283.47699270377</v>
      </c>
    </row>
    <row r="122" spans="1:27" ht="25.5" customHeight="1" x14ac:dyDescent="0.2">
      <c r="A122" s="22" t="s">
        <v>247</v>
      </c>
      <c r="B122" s="22" t="s">
        <v>248</v>
      </c>
      <c r="C122" s="54"/>
      <c r="D122" s="24">
        <v>1409075</v>
      </c>
      <c r="E122" s="25">
        <v>0</v>
      </c>
      <c r="F122" s="25">
        <v>1409075</v>
      </c>
      <c r="G122" s="26">
        <v>-2.4874874565140592E-2</v>
      </c>
      <c r="H122" s="23"/>
      <c r="I122" s="26">
        <v>-2.2556160312941387E-2</v>
      </c>
      <c r="M122" s="24">
        <v>1477609.4382167871</v>
      </c>
      <c r="N122" s="26">
        <v>4.8637892388117887E-2</v>
      </c>
      <c r="O122" s="26">
        <v>4.378478957571863E-2</v>
      </c>
      <c r="P122" s="26">
        <v>-2.4507029115868439E-2</v>
      </c>
      <c r="Q122" s="23"/>
      <c r="R122" s="25">
        <v>-1899</v>
      </c>
      <c r="S122" s="41">
        <v>1475710.4382167871</v>
      </c>
      <c r="T122" s="23"/>
      <c r="U122" s="24">
        <v>800985.828125</v>
      </c>
      <c r="V122" s="24">
        <v>804710.03125</v>
      </c>
      <c r="W122" s="23"/>
      <c r="X122" s="24">
        <v>1445019.6833679366</v>
      </c>
      <c r="Y122" s="24">
        <v>1448294.4912720527</v>
      </c>
      <c r="Z122" s="24">
        <v>1514730.9948092867</v>
      </c>
      <c r="AA122" s="182">
        <f>SUM(AA118:AA121)</f>
        <v>798631.96043255681</v>
      </c>
    </row>
    <row r="123" spans="1:27" x14ac:dyDescent="0.2">
      <c r="A123" s="18" t="s">
        <v>249</v>
      </c>
      <c r="B123" s="18" t="s">
        <v>250</v>
      </c>
      <c r="D123" s="19">
        <v>143647</v>
      </c>
      <c r="E123" s="20">
        <v>0</v>
      </c>
      <c r="F123" s="20">
        <v>143647</v>
      </c>
      <c r="G123" s="21">
        <v>-7.2204548435154114E-3</v>
      </c>
      <c r="I123" s="21">
        <v>-2.0660954718632052E-3</v>
      </c>
      <c r="M123" s="19">
        <v>151518.04413367924</v>
      </c>
      <c r="N123" s="21">
        <v>5.4794350969245675E-2</v>
      </c>
      <c r="O123" s="21">
        <v>3.9425012583188979E-2</v>
      </c>
      <c r="P123" s="21">
        <v>-7.7719732241545714E-3</v>
      </c>
      <c r="R123" s="20">
        <v>-463</v>
      </c>
      <c r="S123" s="42">
        <v>151055.04413367924</v>
      </c>
      <c r="U123" s="19">
        <v>81145.171875</v>
      </c>
      <c r="V123" s="19">
        <v>82345.015625</v>
      </c>
      <c r="X123" s="19">
        <v>144691.7401761717</v>
      </c>
      <c r="Y123" s="19">
        <v>146072.82023458762</v>
      </c>
      <c r="Z123" s="19">
        <v>152704.86223416135</v>
      </c>
      <c r="AA123" s="181">
        <v>80512.634858314661</v>
      </c>
    </row>
    <row r="124" spans="1:27" x14ac:dyDescent="0.2">
      <c r="A124" s="18" t="s">
        <v>251</v>
      </c>
      <c r="B124" s="18" t="s">
        <v>252</v>
      </c>
      <c r="D124" s="19">
        <v>1177994</v>
      </c>
      <c r="E124" s="20">
        <v>0</v>
      </c>
      <c r="F124" s="20">
        <v>1177994</v>
      </c>
      <c r="G124" s="21">
        <v>-1.6970050108707557E-2</v>
      </c>
      <c r="I124" s="21">
        <v>-1.3942981367273677E-2</v>
      </c>
      <c r="M124" s="19">
        <v>1235115.7315028033</v>
      </c>
      <c r="N124" s="21">
        <v>4.8490681194304219E-2</v>
      </c>
      <c r="O124" s="21">
        <v>4.1399281646603781E-2</v>
      </c>
      <c r="P124" s="21">
        <v>-1.8447550137189683E-2</v>
      </c>
      <c r="R124" s="20">
        <v>-3683</v>
      </c>
      <c r="S124" s="42">
        <v>1231432.7315028033</v>
      </c>
      <c r="U124" s="19">
        <v>695931.1875</v>
      </c>
      <c r="V124" s="19">
        <v>700670.125</v>
      </c>
      <c r="X124" s="19">
        <v>1198329.71531566</v>
      </c>
      <c r="Y124" s="19">
        <v>1202785.9623824381</v>
      </c>
      <c r="Z124" s="19">
        <v>1258328.8154142278</v>
      </c>
      <c r="AA124" s="181">
        <v>663445.5967210005</v>
      </c>
    </row>
    <row r="125" spans="1:27" ht="25.5" customHeight="1" x14ac:dyDescent="0.2">
      <c r="A125" s="22" t="s">
        <v>253</v>
      </c>
      <c r="B125" s="22" t="s">
        <v>254</v>
      </c>
      <c r="C125" s="54"/>
      <c r="D125" s="24">
        <v>1321641</v>
      </c>
      <c r="E125" s="25">
        <v>0</v>
      </c>
      <c r="F125" s="25">
        <v>1321641</v>
      </c>
      <c r="G125" s="26">
        <v>-1.5919667853706798E-2</v>
      </c>
      <c r="H125" s="23"/>
      <c r="I125" s="26">
        <v>-1.2690122731700448E-2</v>
      </c>
      <c r="M125" s="24">
        <v>1386633.7756364825</v>
      </c>
      <c r="N125" s="26">
        <v>4.9175816758471047E-2</v>
      </c>
      <c r="O125" s="26">
        <v>4.1218338869160931E-2</v>
      </c>
      <c r="P125" s="26">
        <v>-1.7292218037326612E-2</v>
      </c>
      <c r="Q125" s="23"/>
      <c r="R125" s="25">
        <v>-4146</v>
      </c>
      <c r="S125" s="41">
        <v>1382487.7756364825</v>
      </c>
      <c r="T125" s="23"/>
      <c r="U125" s="24">
        <v>777076.359375</v>
      </c>
      <c r="V125" s="24">
        <v>783015.140625</v>
      </c>
      <c r="W125" s="23"/>
      <c r="X125" s="24">
        <v>1343021.4554918318</v>
      </c>
      <c r="Y125" s="24">
        <v>1348858.7826170258</v>
      </c>
      <c r="Z125" s="24">
        <v>1411033.6776483892</v>
      </c>
      <c r="AA125" s="182">
        <f>SUM(AA123:AA124)</f>
        <v>743958.23157931515</v>
      </c>
    </row>
    <row r="126" spans="1:27" ht="25.5" customHeight="1" x14ac:dyDescent="0.2">
      <c r="A126" s="22" t="s">
        <v>255</v>
      </c>
      <c r="B126" s="22" t="s">
        <v>256</v>
      </c>
      <c r="C126" s="54"/>
      <c r="D126" s="24">
        <v>19986075</v>
      </c>
      <c r="E126" s="25">
        <v>0</v>
      </c>
      <c r="F126" s="25">
        <v>19986075</v>
      </c>
      <c r="G126" s="26">
        <v>-1.345251160971539E-2</v>
      </c>
      <c r="H126" s="23"/>
      <c r="I126" s="26">
        <v>-9.652224834297618E-3</v>
      </c>
      <c r="M126" s="24">
        <v>20937287.202306774</v>
      </c>
      <c r="N126" s="26">
        <v>4.7593747261869712E-2</v>
      </c>
      <c r="O126" s="26">
        <v>4.1781810216740212E-2</v>
      </c>
      <c r="P126" s="26">
        <v>-1.3727117632254426E-2</v>
      </c>
      <c r="Q126" s="23"/>
      <c r="R126" s="25">
        <v>-40314</v>
      </c>
      <c r="S126" s="41">
        <v>20896973.202306774</v>
      </c>
      <c r="T126" s="23"/>
      <c r="U126" s="24">
        <v>11149530.0703125</v>
      </c>
      <c r="V126" s="24">
        <v>11211731.546875</v>
      </c>
      <c r="W126" s="23"/>
      <c r="X126" s="24">
        <v>20258604.10694531</v>
      </c>
      <c r="Y126" s="24">
        <v>20293451.125343595</v>
      </c>
      <c r="Z126" s="24">
        <v>21228696.009610061</v>
      </c>
      <c r="AA126" s="182">
        <f>AA125+AA122+AA117+AA113+AA111+AA106+AA102+AA95+AA90+AA88+AA85</f>
        <v>11192690.431290921</v>
      </c>
    </row>
    <row r="127" spans="1:27" x14ac:dyDescent="0.2">
      <c r="A127" s="18" t="s">
        <v>257</v>
      </c>
      <c r="B127" s="18" t="s">
        <v>258</v>
      </c>
      <c r="D127" s="19">
        <v>1547711</v>
      </c>
      <c r="E127" s="20">
        <v>0</v>
      </c>
      <c r="F127" s="20">
        <v>1547711</v>
      </c>
      <c r="G127" s="21">
        <v>-2.7457236135025154E-2</v>
      </c>
      <c r="I127" s="21">
        <v>-2.3815206518358889E-2</v>
      </c>
      <c r="M127" s="19">
        <v>1622292.3765298694</v>
      </c>
      <c r="N127" s="21">
        <v>4.8188180176964135E-2</v>
      </c>
      <c r="O127" s="21">
        <v>4.304032028876037E-2</v>
      </c>
      <c r="P127" s="21">
        <v>-2.675654227168589E-2</v>
      </c>
      <c r="R127" s="20">
        <v>-3276</v>
      </c>
      <c r="S127" s="42">
        <v>1619016.3765298694</v>
      </c>
      <c r="U127" s="19">
        <v>978624.0625</v>
      </c>
      <c r="V127" s="19">
        <v>983454</v>
      </c>
      <c r="X127" s="19">
        <v>1591406.6275597522</v>
      </c>
      <c r="Y127" s="19">
        <v>1593294.2621798767</v>
      </c>
      <c r="Z127" s="19">
        <v>1666892.6604618807</v>
      </c>
      <c r="AA127" s="181">
        <v>878858.19846376253</v>
      </c>
    </row>
    <row r="128" spans="1:27" ht="25.5" customHeight="1" x14ac:dyDescent="0.2">
      <c r="A128" s="22" t="s">
        <v>259</v>
      </c>
      <c r="B128" s="22" t="s">
        <v>260</v>
      </c>
      <c r="C128" s="54"/>
      <c r="D128" s="24">
        <v>1547711</v>
      </c>
      <c r="E128" s="25">
        <v>0</v>
      </c>
      <c r="F128" s="25">
        <v>1547711</v>
      </c>
      <c r="G128" s="26">
        <v>-2.7457236135025154E-2</v>
      </c>
      <c r="H128" s="23"/>
      <c r="I128" s="26">
        <v>-2.3815206518358889E-2</v>
      </c>
      <c r="M128" s="24">
        <v>1622292.3765298694</v>
      </c>
      <c r="N128" s="26">
        <v>4.8188180176964135E-2</v>
      </c>
      <c r="O128" s="26">
        <v>4.304032028876037E-2</v>
      </c>
      <c r="P128" s="26">
        <v>-2.675654227168589E-2</v>
      </c>
      <c r="Q128" s="23"/>
      <c r="R128" s="25">
        <v>-3276</v>
      </c>
      <c r="S128" s="41">
        <v>1619016.3765298694</v>
      </c>
      <c r="T128" s="23"/>
      <c r="U128" s="24">
        <v>978624.0625</v>
      </c>
      <c r="V128" s="24">
        <v>983454</v>
      </c>
      <c r="W128" s="23"/>
      <c r="X128" s="24">
        <v>1591406.6275597522</v>
      </c>
      <c r="Y128" s="24">
        <v>1593294.2621798767</v>
      </c>
      <c r="Z128" s="24">
        <v>1666892.6604618807</v>
      </c>
      <c r="AA128" s="182">
        <f>AA127</f>
        <v>878858.19846376253</v>
      </c>
    </row>
    <row r="129" spans="1:27" x14ac:dyDescent="0.2">
      <c r="A129" s="18" t="s">
        <v>261</v>
      </c>
      <c r="B129" s="18" t="s">
        <v>262</v>
      </c>
      <c r="D129" s="19">
        <v>468606</v>
      </c>
      <c r="E129" s="20">
        <v>0</v>
      </c>
      <c r="F129" s="20">
        <v>468606</v>
      </c>
      <c r="G129" s="21">
        <v>-2.8268851952018448E-2</v>
      </c>
      <c r="I129" s="21">
        <v>-2.6695328680943708E-2</v>
      </c>
      <c r="M129" s="19">
        <v>490558.2481947593</v>
      </c>
      <c r="N129" s="21">
        <v>4.6845853861792852E-2</v>
      </c>
      <c r="O129" s="21">
        <v>4.3519076768743448E-2</v>
      </c>
      <c r="P129" s="21">
        <v>-2.8526038290548672E-2</v>
      </c>
      <c r="R129" s="20">
        <v>-1436</v>
      </c>
      <c r="S129" s="42">
        <v>489122.2481947593</v>
      </c>
      <c r="U129" s="19">
        <v>241371.125</v>
      </c>
      <c r="V129" s="19">
        <v>242140.625</v>
      </c>
      <c r="X129" s="19">
        <v>482238.32378054166</v>
      </c>
      <c r="Y129" s="19">
        <v>482993.60618436791</v>
      </c>
      <c r="Z129" s="19">
        <v>504962.83743060898</v>
      </c>
      <c r="AA129" s="181">
        <v>266238.33682994585</v>
      </c>
    </row>
    <row r="130" spans="1:27" x14ac:dyDescent="0.2">
      <c r="A130" s="18" t="s">
        <v>263</v>
      </c>
      <c r="B130" s="18" t="s">
        <v>264</v>
      </c>
      <c r="D130" s="19">
        <v>341525</v>
      </c>
      <c r="E130" s="20">
        <v>0</v>
      </c>
      <c r="F130" s="20">
        <v>341525</v>
      </c>
      <c r="G130" s="21">
        <v>-1.4722691510016039E-2</v>
      </c>
      <c r="I130" s="21">
        <v>-1.3420235327502139E-2</v>
      </c>
      <c r="M130" s="19">
        <v>357143.02782322199</v>
      </c>
      <c r="N130" s="21">
        <v>4.5730262274275679E-2</v>
      </c>
      <c r="O130" s="21">
        <v>4.1312386702640147E-2</v>
      </c>
      <c r="P130" s="21">
        <v>-1.7707340320063936E-2</v>
      </c>
      <c r="R130" s="20">
        <v>-1181</v>
      </c>
      <c r="S130" s="42">
        <v>355962.02782322199</v>
      </c>
      <c r="U130" s="19">
        <v>175179.875</v>
      </c>
      <c r="V130" s="19">
        <v>175923.09375</v>
      </c>
      <c r="X130" s="19">
        <v>346628.30155239673</v>
      </c>
      <c r="Y130" s="19">
        <v>347639.3571406987</v>
      </c>
      <c r="Z130" s="19">
        <v>363581.0817720975</v>
      </c>
      <c r="AA130" s="181">
        <v>191695.73548496576</v>
      </c>
    </row>
    <row r="131" spans="1:27" x14ac:dyDescent="0.2">
      <c r="A131" s="18" t="s">
        <v>265</v>
      </c>
      <c r="B131" s="18" t="s">
        <v>266</v>
      </c>
      <c r="D131" s="19">
        <v>386720</v>
      </c>
      <c r="E131" s="20">
        <v>0</v>
      </c>
      <c r="F131" s="20">
        <v>386720</v>
      </c>
      <c r="G131" s="21">
        <v>-1.1239554166460386E-2</v>
      </c>
      <c r="I131" s="21">
        <v>-8.3436872325728384E-3</v>
      </c>
      <c r="M131" s="19">
        <v>403947.99055692949</v>
      </c>
      <c r="N131" s="21">
        <v>4.4549003301948442E-2</v>
      </c>
      <c r="O131" s="21">
        <v>4.0468523088809549E-2</v>
      </c>
      <c r="P131" s="21">
        <v>-1.3564587211812418E-2</v>
      </c>
      <c r="R131" s="20">
        <v>-1288</v>
      </c>
      <c r="S131" s="42">
        <v>402659.99055692949</v>
      </c>
      <c r="U131" s="19">
        <v>238141.71875</v>
      </c>
      <c r="V131" s="19">
        <v>239075.65625</v>
      </c>
      <c r="X131" s="19">
        <v>391115.96912029519</v>
      </c>
      <c r="Y131" s="19">
        <v>391503.20794549643</v>
      </c>
      <c r="Z131" s="19">
        <v>409502.72599719337</v>
      </c>
      <c r="AA131" s="181">
        <v>215907.62055198534</v>
      </c>
    </row>
    <row r="132" spans="1:27" x14ac:dyDescent="0.2">
      <c r="A132" s="18" t="s">
        <v>267</v>
      </c>
      <c r="B132" s="18" t="s">
        <v>268</v>
      </c>
      <c r="D132" s="19">
        <v>391535</v>
      </c>
      <c r="E132" s="20">
        <v>0</v>
      </c>
      <c r="F132" s="20">
        <v>391535</v>
      </c>
      <c r="G132" s="21">
        <v>-2.9789688973694606E-2</v>
      </c>
      <c r="I132" s="21">
        <v>-2.7959059689469656E-2</v>
      </c>
      <c r="M132" s="19">
        <v>412423.76944713289</v>
      </c>
      <c r="N132" s="21">
        <v>5.3350963380369265E-2</v>
      </c>
      <c r="O132" s="21">
        <v>4.3729144041981582E-2</v>
      </c>
      <c r="P132" s="21">
        <v>-2.9984045198680476E-2</v>
      </c>
      <c r="R132" s="20">
        <v>-1377</v>
      </c>
      <c r="S132" s="42">
        <v>411046.76944713289</v>
      </c>
      <c r="U132" s="19">
        <v>232384.46875</v>
      </c>
      <c r="V132" s="19">
        <v>234526.75</v>
      </c>
      <c r="X132" s="19">
        <v>403556.83252410236</v>
      </c>
      <c r="Y132" s="19">
        <v>406510.08087348758</v>
      </c>
      <c r="Z132" s="19">
        <v>425172.15042262507</v>
      </c>
      <c r="AA132" s="181">
        <v>224169.22158254188</v>
      </c>
    </row>
    <row r="133" spans="1:27" x14ac:dyDescent="0.2">
      <c r="A133" s="18" t="s">
        <v>269</v>
      </c>
      <c r="B133" s="18" t="s">
        <v>270</v>
      </c>
      <c r="D133" s="19">
        <v>349119</v>
      </c>
      <c r="E133" s="20">
        <v>0</v>
      </c>
      <c r="F133" s="20">
        <v>349119</v>
      </c>
      <c r="G133" s="21">
        <v>-3.9031748156314494E-2</v>
      </c>
      <c r="I133" s="21">
        <v>-3.6195802698255952E-2</v>
      </c>
      <c r="M133" s="19">
        <v>366722.91726916167</v>
      </c>
      <c r="N133" s="21">
        <v>5.0423830468011355E-2</v>
      </c>
      <c r="O133" s="21">
        <v>4.509832002369496E-2</v>
      </c>
      <c r="P133" s="21">
        <v>-3.656315438542157E-2</v>
      </c>
      <c r="R133" s="20">
        <v>-1193</v>
      </c>
      <c r="S133" s="42">
        <v>365529.91726916167</v>
      </c>
      <c r="U133" s="19">
        <v>177701.8125</v>
      </c>
      <c r="V133" s="19">
        <v>178607.328125</v>
      </c>
      <c r="X133" s="19">
        <v>363299.20299675927</v>
      </c>
      <c r="Y133" s="19">
        <v>364076.0308484945</v>
      </c>
      <c r="Z133" s="19">
        <v>380640.32836031751</v>
      </c>
      <c r="AA133" s="181">
        <v>200690.11111531843</v>
      </c>
    </row>
    <row r="134" spans="1:27" ht="25.5" customHeight="1" x14ac:dyDescent="0.2">
      <c r="A134" s="22" t="s">
        <v>271</v>
      </c>
      <c r="B134" s="22" t="s">
        <v>272</v>
      </c>
      <c r="C134" s="54"/>
      <c r="D134" s="24">
        <v>1937505</v>
      </c>
      <c r="E134" s="25">
        <v>0</v>
      </c>
      <c r="F134" s="25">
        <v>1937505</v>
      </c>
      <c r="G134" s="26">
        <v>-2.4830214809512974E-2</v>
      </c>
      <c r="H134" s="23"/>
      <c r="I134" s="26">
        <v>-2.2692276544080681E-2</v>
      </c>
      <c r="M134" s="24">
        <v>2030795.9532912055</v>
      </c>
      <c r="N134" s="26">
        <v>4.8150045182441037E-2</v>
      </c>
      <c r="O134" s="26">
        <v>4.276916679626197E-2</v>
      </c>
      <c r="P134" s="26">
        <v>-2.5463895366505618E-2</v>
      </c>
      <c r="Q134" s="23"/>
      <c r="R134" s="25">
        <v>-6475</v>
      </c>
      <c r="S134" s="41">
        <v>2024320.9532912055</v>
      </c>
      <c r="T134" s="23"/>
      <c r="U134" s="24">
        <v>1064779</v>
      </c>
      <c r="V134" s="24">
        <v>1070273.453125</v>
      </c>
      <c r="W134" s="23"/>
      <c r="X134" s="24">
        <v>1986838.6299740952</v>
      </c>
      <c r="Y134" s="24">
        <v>1992722.282992545</v>
      </c>
      <c r="Z134" s="24">
        <v>2083859.1239828425</v>
      </c>
      <c r="AA134" s="182">
        <f>SUM(AA129:AA133)</f>
        <v>1098701.0255647574</v>
      </c>
    </row>
    <row r="135" spans="1:27" x14ac:dyDescent="0.2">
      <c r="A135" s="18" t="s">
        <v>273</v>
      </c>
      <c r="B135" s="18" t="s">
        <v>274</v>
      </c>
      <c r="D135" s="19">
        <v>705594</v>
      </c>
      <c r="E135" s="20">
        <v>0</v>
      </c>
      <c r="F135" s="20">
        <v>705594</v>
      </c>
      <c r="G135" s="21">
        <v>-2.6357505981465135E-2</v>
      </c>
      <c r="I135" s="21">
        <v>-2.3943880662534611E-2</v>
      </c>
      <c r="M135" s="19">
        <v>739704.933706927</v>
      </c>
      <c r="N135" s="21">
        <v>4.8343571100274429E-2</v>
      </c>
      <c r="O135" s="21">
        <v>4.3061709513540825E-2</v>
      </c>
      <c r="P135" s="21">
        <v>-2.6422763598944909E-2</v>
      </c>
      <c r="R135" s="20">
        <v>229</v>
      </c>
      <c r="S135" s="42">
        <v>739933.933706927</v>
      </c>
      <c r="U135" s="19">
        <v>411776.53125</v>
      </c>
      <c r="V135" s="19">
        <v>413861.6875</v>
      </c>
      <c r="X135" s="19">
        <v>724695.15693361661</v>
      </c>
      <c r="Y135" s="19">
        <v>726563.74639179558</v>
      </c>
      <c r="Z135" s="19">
        <v>759780.43246094673</v>
      </c>
      <c r="AA135" s="181">
        <v>400589.23885094171</v>
      </c>
    </row>
    <row r="136" spans="1:27" x14ac:dyDescent="0.2">
      <c r="A136" s="18" t="s">
        <v>275</v>
      </c>
      <c r="B136" s="18" t="s">
        <v>276</v>
      </c>
      <c r="D136" s="19">
        <v>677780</v>
      </c>
      <c r="E136" s="20">
        <v>0</v>
      </c>
      <c r="F136" s="20">
        <v>677780</v>
      </c>
      <c r="G136" s="21">
        <v>-9.9622758889827967E-3</v>
      </c>
      <c r="I136" s="21">
        <v>-3.4659815174085118E-3</v>
      </c>
      <c r="M136" s="19">
        <v>711436.77311968454</v>
      </c>
      <c r="N136" s="21">
        <v>4.9657371299956621E-2</v>
      </c>
      <c r="O136" s="21">
        <v>3.9657712613850649E-2</v>
      </c>
      <c r="P136" s="21">
        <v>-9.1771228553103601E-3</v>
      </c>
      <c r="R136" s="20">
        <v>-2054</v>
      </c>
      <c r="S136" s="42">
        <v>709382.77311968454</v>
      </c>
      <c r="U136" s="19">
        <v>359002.8125</v>
      </c>
      <c r="V136" s="19">
        <v>362455.78125</v>
      </c>
      <c r="X136" s="19">
        <v>684600.17582521692</v>
      </c>
      <c r="Y136" s="19">
        <v>686679.05542306497</v>
      </c>
      <c r="Z136" s="19">
        <v>718026.18765714427</v>
      </c>
      <c r="AA136" s="181">
        <v>378574.58773578436</v>
      </c>
    </row>
    <row r="137" spans="1:27" x14ac:dyDescent="0.2">
      <c r="A137" s="18" t="s">
        <v>277</v>
      </c>
      <c r="B137" s="18" t="s">
        <v>278</v>
      </c>
      <c r="D137" s="19">
        <v>449648</v>
      </c>
      <c r="E137" s="20">
        <v>0</v>
      </c>
      <c r="F137" s="20">
        <v>449648</v>
      </c>
      <c r="G137" s="21">
        <v>-2.1033924210609234E-2</v>
      </c>
      <c r="I137" s="21">
        <v>-1.8961885004019408E-2</v>
      </c>
      <c r="M137" s="19">
        <v>471384.23962160549</v>
      </c>
      <c r="N137" s="21">
        <v>4.8340567781032018E-2</v>
      </c>
      <c r="O137" s="21">
        <v>4.2233563146783615E-2</v>
      </c>
      <c r="P137" s="21">
        <v>-2.2347491461406799E-2</v>
      </c>
      <c r="R137" s="20">
        <v>-1295</v>
      </c>
      <c r="S137" s="42">
        <v>470089.23962160549</v>
      </c>
      <c r="U137" s="19">
        <v>253729.046875</v>
      </c>
      <c r="V137" s="19">
        <v>255215.78125</v>
      </c>
      <c r="X137" s="19">
        <v>459309.07221419871</v>
      </c>
      <c r="Y137" s="19">
        <v>461024.62436058326</v>
      </c>
      <c r="Z137" s="19">
        <v>482159.2902433569</v>
      </c>
      <c r="AA137" s="181">
        <v>254215.31646700384</v>
      </c>
    </row>
    <row r="138" spans="1:27" ht="25.5" customHeight="1" x14ac:dyDescent="0.2">
      <c r="A138" s="22" t="s">
        <v>279</v>
      </c>
      <c r="B138" s="22" t="s">
        <v>280</v>
      </c>
      <c r="C138" s="54"/>
      <c r="D138" s="24">
        <v>1833022</v>
      </c>
      <c r="E138" s="25">
        <v>0</v>
      </c>
      <c r="F138" s="25">
        <v>1833022</v>
      </c>
      <c r="G138" s="26">
        <v>-1.9042235412875419E-2</v>
      </c>
      <c r="H138" s="23"/>
      <c r="I138" s="26">
        <v>-1.530024061687274E-2</v>
      </c>
      <c r="M138" s="24">
        <v>1922525.9464482169</v>
      </c>
      <c r="N138" s="26">
        <v>4.8828626414858523E-2</v>
      </c>
      <c r="O138" s="26">
        <v>4.1685983548970462E-2</v>
      </c>
      <c r="P138" s="26">
        <v>-1.9102354645712416E-2</v>
      </c>
      <c r="Q138" s="23"/>
      <c r="R138" s="25">
        <v>-3120</v>
      </c>
      <c r="S138" s="41">
        <v>1919405.9464482169</v>
      </c>
      <c r="T138" s="23"/>
      <c r="U138" s="24">
        <v>1024508.390625</v>
      </c>
      <c r="V138" s="24">
        <v>1031533.25</v>
      </c>
      <c r="W138" s="23"/>
      <c r="X138" s="24">
        <v>1868604.4049730324</v>
      </c>
      <c r="Y138" s="24">
        <v>1874267.4261754439</v>
      </c>
      <c r="Z138" s="24">
        <v>1959965.9103614478</v>
      </c>
      <c r="AA138" s="182">
        <f>SUM(AA135:AA137)</f>
        <v>1033379.14305373</v>
      </c>
    </row>
    <row r="139" spans="1:27" x14ac:dyDescent="0.2">
      <c r="A139" s="18" t="s">
        <v>281</v>
      </c>
      <c r="B139" s="18" t="s">
        <v>282</v>
      </c>
      <c r="D139" s="19">
        <v>840008</v>
      </c>
      <c r="E139" s="20">
        <v>0</v>
      </c>
      <c r="F139" s="20">
        <v>840008</v>
      </c>
      <c r="G139" s="21">
        <v>1.0287913025630591E-3</v>
      </c>
      <c r="I139" s="21">
        <v>9.0324552238465472E-3</v>
      </c>
      <c r="M139" s="19">
        <v>883000.27590744232</v>
      </c>
      <c r="N139" s="21">
        <v>5.1180793406065517E-2</v>
      </c>
      <c r="O139" s="21">
        <v>3.908157000000001E-2</v>
      </c>
      <c r="P139" s="21">
        <v>2.3975732943806172E-3</v>
      </c>
      <c r="R139" s="20">
        <v>-2446</v>
      </c>
      <c r="S139" s="42">
        <v>880554.27590744232</v>
      </c>
      <c r="U139" s="19">
        <v>492199.875</v>
      </c>
      <c r="V139" s="19">
        <v>497931.125</v>
      </c>
      <c r="X139" s="19">
        <v>839144.69523594924</v>
      </c>
      <c r="Y139" s="19">
        <v>842182.20748265611</v>
      </c>
      <c r="Z139" s="19">
        <v>880888.28168793442</v>
      </c>
      <c r="AA139" s="181">
        <v>464442.55629368493</v>
      </c>
    </row>
    <row r="140" spans="1:27" x14ac:dyDescent="0.2">
      <c r="A140" s="18" t="s">
        <v>283</v>
      </c>
      <c r="B140" s="18" t="s">
        <v>284</v>
      </c>
      <c r="D140" s="19">
        <v>414348</v>
      </c>
      <c r="E140" s="20">
        <v>0</v>
      </c>
      <c r="F140" s="20">
        <v>414348</v>
      </c>
      <c r="G140" s="21">
        <v>-2.2425813733099265E-2</v>
      </c>
      <c r="I140" s="21">
        <v>-1.3084743769361529E-2</v>
      </c>
      <c r="M140" s="19">
        <v>434712.91331124958</v>
      </c>
      <c r="N140" s="21">
        <v>4.914929796028833E-2</v>
      </c>
      <c r="O140" s="21">
        <v>4.1256618666295708E-2</v>
      </c>
      <c r="P140" s="21">
        <v>-1.7853861387422842E-2</v>
      </c>
      <c r="R140" s="20">
        <v>-1284</v>
      </c>
      <c r="S140" s="42">
        <v>433428.91331124958</v>
      </c>
      <c r="U140" s="19">
        <v>238103.296875</v>
      </c>
      <c r="V140" s="19">
        <v>239908.109375</v>
      </c>
      <c r="X140" s="19">
        <v>423853.25412722514</v>
      </c>
      <c r="Y140" s="19">
        <v>423023.8989102873</v>
      </c>
      <c r="Z140" s="19">
        <v>442615.30562584521</v>
      </c>
      <c r="AA140" s="181">
        <v>233366.01050665774</v>
      </c>
    </row>
    <row r="141" spans="1:27" x14ac:dyDescent="0.2">
      <c r="A141" s="18" t="s">
        <v>285</v>
      </c>
      <c r="B141" s="18" t="s">
        <v>286</v>
      </c>
      <c r="D141" s="19">
        <v>474494</v>
      </c>
      <c r="E141" s="20">
        <v>0</v>
      </c>
      <c r="F141" s="20">
        <v>474494</v>
      </c>
      <c r="G141" s="21">
        <v>-3.220342629429862E-2</v>
      </c>
      <c r="I141" s="21">
        <v>-2.7950503703120244E-2</v>
      </c>
      <c r="M141" s="19">
        <v>499843.95364528062</v>
      </c>
      <c r="N141" s="21">
        <v>5.3425235398720794E-2</v>
      </c>
      <c r="O141" s="21">
        <v>4.3727721798869634E-2</v>
      </c>
      <c r="P141" s="21">
        <v>-3.0216634739254067E-2</v>
      </c>
      <c r="R141" s="20">
        <v>-150</v>
      </c>
      <c r="S141" s="42">
        <v>499693.95364528062</v>
      </c>
      <c r="U141" s="19">
        <v>300121.75</v>
      </c>
      <c r="V141" s="19">
        <v>302910.25</v>
      </c>
      <c r="X141" s="19">
        <v>490282.78554775042</v>
      </c>
      <c r="Y141" s="19">
        <v>492673.09368955018</v>
      </c>
      <c r="Z141" s="19">
        <v>515418.15579697787</v>
      </c>
      <c r="AA141" s="181">
        <v>271750.8347140543</v>
      </c>
    </row>
    <row r="142" spans="1:27" ht="25.5" customHeight="1" x14ac:dyDescent="0.2">
      <c r="A142" s="22" t="s">
        <v>287</v>
      </c>
      <c r="B142" s="22" t="s">
        <v>288</v>
      </c>
      <c r="C142" s="54"/>
      <c r="D142" s="24">
        <v>1728850</v>
      </c>
      <c r="E142" s="25">
        <v>0</v>
      </c>
      <c r="F142" s="25">
        <v>1728850</v>
      </c>
      <c r="G142" s="26">
        <v>-1.3934297243142879E-2</v>
      </c>
      <c r="H142" s="23"/>
      <c r="I142" s="26">
        <v>-6.6595124387497373E-3</v>
      </c>
      <c r="M142" s="24">
        <v>1817557.1428639726</v>
      </c>
      <c r="N142" s="26">
        <v>5.1309912869232477E-2</v>
      </c>
      <c r="O142" s="26">
        <v>4.0880587594277928E-2</v>
      </c>
      <c r="P142" s="26">
        <v>-1.1618004043306485E-2</v>
      </c>
      <c r="Q142" s="23"/>
      <c r="R142" s="25">
        <v>-3880</v>
      </c>
      <c r="S142" s="41">
        <v>1813677.1428639726</v>
      </c>
      <c r="T142" s="23"/>
      <c r="U142" s="24">
        <v>1030424.921875</v>
      </c>
      <c r="V142" s="24">
        <v>1040749.484375</v>
      </c>
      <c r="W142" s="23"/>
      <c r="X142" s="24">
        <v>1753280.7349109249</v>
      </c>
      <c r="Y142" s="24">
        <v>1757879.2000824935</v>
      </c>
      <c r="Z142" s="24">
        <v>1838921.7431107576</v>
      </c>
      <c r="AA142" s="182">
        <f>SUM(AA139:AA141)</f>
        <v>969559.401514397</v>
      </c>
    </row>
    <row r="143" spans="1:27" x14ac:dyDescent="0.2">
      <c r="A143" s="18" t="s">
        <v>289</v>
      </c>
      <c r="B143" s="18" t="s">
        <v>290</v>
      </c>
      <c r="D143" s="19">
        <v>1065791</v>
      </c>
      <c r="E143" s="20">
        <v>0</v>
      </c>
      <c r="F143" s="20">
        <v>1065791</v>
      </c>
      <c r="G143" s="21">
        <v>2.6303355846008181E-2</v>
      </c>
      <c r="I143" s="21">
        <v>3.6682178088512485E-2</v>
      </c>
      <c r="M143" s="19">
        <v>1116223.9788766815</v>
      </c>
      <c r="N143" s="21">
        <v>4.7319764265866038E-2</v>
      </c>
      <c r="O143" s="21">
        <v>3.908157000000001E-2</v>
      </c>
      <c r="P143" s="21">
        <v>2.9881948533098779E-2</v>
      </c>
      <c r="R143" s="20">
        <v>-3102</v>
      </c>
      <c r="S143" s="42">
        <v>1113121.9788766815</v>
      </c>
      <c r="U143" s="19">
        <v>608245.0625</v>
      </c>
      <c r="V143" s="19">
        <v>613067.4375</v>
      </c>
      <c r="X143" s="19">
        <v>1038475.6065826571</v>
      </c>
      <c r="Y143" s="19">
        <v>1036229.7900671415</v>
      </c>
      <c r="Z143" s="19">
        <v>1083836.8227218306</v>
      </c>
      <c r="AA143" s="181">
        <v>571445.84053904016</v>
      </c>
    </row>
    <row r="144" spans="1:27" x14ac:dyDescent="0.2">
      <c r="A144" s="18" t="s">
        <v>291</v>
      </c>
      <c r="B144" s="18" t="s">
        <v>292</v>
      </c>
      <c r="D144" s="19">
        <v>1148050</v>
      </c>
      <c r="E144" s="20">
        <v>0</v>
      </c>
      <c r="F144" s="20">
        <v>1148050</v>
      </c>
      <c r="G144" s="21">
        <v>2.6388474726322775E-2</v>
      </c>
      <c r="I144" s="21">
        <v>3.8067396749106086E-2</v>
      </c>
      <c r="M144" s="19">
        <v>1201964.7346908117</v>
      </c>
      <c r="N144" s="21">
        <v>4.696200922504401E-2</v>
      </c>
      <c r="O144" s="21">
        <v>3.908157000000001E-2</v>
      </c>
      <c r="P144" s="21">
        <v>3.0850440505439281E-2</v>
      </c>
      <c r="R144" s="20">
        <v>-2639</v>
      </c>
      <c r="S144" s="42">
        <v>1199325.7346908117</v>
      </c>
      <c r="U144" s="19">
        <v>656279.25</v>
      </c>
      <c r="V144" s="19">
        <v>661256.5</v>
      </c>
      <c r="X144" s="19">
        <v>1118533.6042536108</v>
      </c>
      <c r="Y144" s="19">
        <v>1114336.9535521127</v>
      </c>
      <c r="Z144" s="19">
        <v>1165993.3269286598</v>
      </c>
      <c r="AA144" s="181">
        <v>614762.31735362241</v>
      </c>
    </row>
    <row r="145" spans="1:27" x14ac:dyDescent="0.2">
      <c r="A145" s="18" t="s">
        <v>293</v>
      </c>
      <c r="B145" s="18" t="s">
        <v>294</v>
      </c>
      <c r="D145" s="19">
        <v>577752</v>
      </c>
      <c r="E145" s="20">
        <v>0</v>
      </c>
      <c r="F145" s="20">
        <v>577752</v>
      </c>
      <c r="G145" s="21">
        <v>1.4863077608777697E-2</v>
      </c>
      <c r="I145" s="21">
        <v>2.5448487734504921E-2</v>
      </c>
      <c r="M145" s="19">
        <v>605427.72209413268</v>
      </c>
      <c r="N145" s="21">
        <v>4.7902425424979356E-2</v>
      </c>
      <c r="O145" s="21">
        <v>3.908157000000001E-2</v>
      </c>
      <c r="P145" s="21">
        <v>1.8650074535631944E-2</v>
      </c>
      <c r="R145" s="20">
        <v>18</v>
      </c>
      <c r="S145" s="42">
        <v>605445.72209413268</v>
      </c>
      <c r="U145" s="19">
        <v>318751.09375</v>
      </c>
      <c r="V145" s="19">
        <v>321457</v>
      </c>
      <c r="X145" s="19">
        <v>569290.58978212147</v>
      </c>
      <c r="Y145" s="19">
        <v>568196.83761648764</v>
      </c>
      <c r="Z145" s="19">
        <v>594343.17753339058</v>
      </c>
      <c r="AA145" s="181">
        <v>313363.53363718529</v>
      </c>
    </row>
    <row r="146" spans="1:27" ht="25.5" customHeight="1" x14ac:dyDescent="0.2">
      <c r="A146" s="22" t="s">
        <v>295</v>
      </c>
      <c r="B146" s="22" t="s">
        <v>296</v>
      </c>
      <c r="C146" s="54"/>
      <c r="D146" s="24">
        <v>2791593</v>
      </c>
      <c r="E146" s="25">
        <v>0</v>
      </c>
      <c r="F146" s="25">
        <v>2791593</v>
      </c>
      <c r="G146" s="26">
        <v>2.3949383470886154E-2</v>
      </c>
      <c r="H146" s="23"/>
      <c r="I146" s="26">
        <v>3.4897800759462472E-2</v>
      </c>
      <c r="M146" s="24">
        <v>2923616.435661626</v>
      </c>
      <c r="N146" s="26">
        <v>4.7293224929861211E-2</v>
      </c>
      <c r="O146" s="26">
        <v>3.9085984296449494E-2</v>
      </c>
      <c r="P146" s="26">
        <v>2.7931880141919718E-2</v>
      </c>
      <c r="Q146" s="23"/>
      <c r="R146" s="25">
        <v>-5723</v>
      </c>
      <c r="S146" s="41">
        <v>2917893.435661626</v>
      </c>
      <c r="T146" s="23"/>
      <c r="U146" s="24">
        <v>1583275.40625</v>
      </c>
      <c r="V146" s="24">
        <v>1595780.9375</v>
      </c>
      <c r="W146" s="23"/>
      <c r="X146" s="24">
        <v>2726299.8006183896</v>
      </c>
      <c r="Y146" s="24">
        <v>2718763.5812357422</v>
      </c>
      <c r="Z146" s="24">
        <v>2844173.3271838808</v>
      </c>
      <c r="AA146" s="182">
        <f>SUM(AA143:AA145)</f>
        <v>1499571.6915298479</v>
      </c>
    </row>
    <row r="147" spans="1:27" x14ac:dyDescent="0.2">
      <c r="A147" s="18" t="s">
        <v>297</v>
      </c>
      <c r="B147" s="18" t="s">
        <v>298</v>
      </c>
      <c r="D147" s="19">
        <v>511501</v>
      </c>
      <c r="E147" s="20">
        <v>0</v>
      </c>
      <c r="F147" s="20">
        <v>511501</v>
      </c>
      <c r="G147" s="21">
        <v>1.0514162291947127E-2</v>
      </c>
      <c r="I147" s="21">
        <v>2.2052377202214535E-2</v>
      </c>
      <c r="M147" s="19">
        <v>536072.48623157397</v>
      </c>
      <c r="N147" s="21">
        <v>4.803800233347344E-2</v>
      </c>
      <c r="O147" s="21">
        <v>3.908157000000001E-2</v>
      </c>
      <c r="P147" s="21">
        <v>1.4987272782289951E-2</v>
      </c>
      <c r="R147" s="20">
        <v>-1011</v>
      </c>
      <c r="S147" s="42">
        <v>535061.48623157397</v>
      </c>
      <c r="U147" s="19">
        <v>283903.5</v>
      </c>
      <c r="V147" s="19">
        <v>286350.625</v>
      </c>
      <c r="X147" s="19">
        <v>506178.95234626363</v>
      </c>
      <c r="Y147" s="19">
        <v>504778.35404122388</v>
      </c>
      <c r="Z147" s="19">
        <v>528156.85536833236</v>
      </c>
      <c r="AA147" s="181">
        <v>278467.23032944417</v>
      </c>
    </row>
    <row r="148" spans="1:27" x14ac:dyDescent="0.2">
      <c r="A148" s="18" t="s">
        <v>299</v>
      </c>
      <c r="B148" s="18" t="s">
        <v>300</v>
      </c>
      <c r="D148" s="19">
        <v>334894</v>
      </c>
      <c r="E148" s="20">
        <v>0</v>
      </c>
      <c r="F148" s="20">
        <v>334894</v>
      </c>
      <c r="G148" s="21">
        <v>1.3090686034835874E-2</v>
      </c>
      <c r="I148" s="21">
        <v>2.0225531568937249E-2</v>
      </c>
      <c r="M148" s="19">
        <v>349830.14682470553</v>
      </c>
      <c r="N148" s="21">
        <v>4.4599625029727363E-2</v>
      </c>
      <c r="O148" s="21">
        <v>3.908157000000001E-2</v>
      </c>
      <c r="P148" s="21">
        <v>1.3873722866257321E-2</v>
      </c>
      <c r="R148" s="20">
        <v>-997</v>
      </c>
      <c r="S148" s="42">
        <v>348833.14682470553</v>
      </c>
      <c r="U148" s="19">
        <v>187122.96875</v>
      </c>
      <c r="V148" s="19">
        <v>188116.6875</v>
      </c>
      <c r="X148" s="19">
        <v>330566.65569668898</v>
      </c>
      <c r="Y148" s="19">
        <v>329998.07214230148</v>
      </c>
      <c r="Z148" s="19">
        <v>345043.1142802707</v>
      </c>
      <c r="AA148" s="181">
        <v>181921.71397806663</v>
      </c>
    </row>
    <row r="149" spans="1:27" x14ac:dyDescent="0.2">
      <c r="A149" s="18" t="s">
        <v>301</v>
      </c>
      <c r="B149" s="18" t="s">
        <v>302</v>
      </c>
      <c r="D149" s="19">
        <v>673467</v>
      </c>
      <c r="E149" s="20">
        <v>0</v>
      </c>
      <c r="F149" s="20">
        <v>673467</v>
      </c>
      <c r="G149" s="21">
        <v>-2.9626001338682872E-3</v>
      </c>
      <c r="I149" s="21">
        <v>3.356420359769352E-3</v>
      </c>
      <c r="M149" s="19">
        <v>703618.5576724913</v>
      </c>
      <c r="N149" s="21">
        <v>4.4770653458137133E-2</v>
      </c>
      <c r="O149" s="21">
        <v>3.908157000000001E-2</v>
      </c>
      <c r="P149" s="21">
        <v>-3.3172675352193259E-3</v>
      </c>
      <c r="R149" s="20">
        <v>-2067</v>
      </c>
      <c r="S149" s="42">
        <v>701551.5576724913</v>
      </c>
      <c r="U149" s="19">
        <v>395722.8125</v>
      </c>
      <c r="V149" s="19">
        <v>397889.4375</v>
      </c>
      <c r="X149" s="19">
        <v>675468.14200793649</v>
      </c>
      <c r="Y149" s="19">
        <v>674889.09283535043</v>
      </c>
      <c r="Z149" s="19">
        <v>705960.41724577057</v>
      </c>
      <c r="AA149" s="181">
        <v>372212.98959671822</v>
      </c>
    </row>
    <row r="150" spans="1:27" x14ac:dyDescent="0.2">
      <c r="A150" s="18" t="s">
        <v>303</v>
      </c>
      <c r="B150" s="18" t="s">
        <v>304</v>
      </c>
      <c r="D150" s="19">
        <v>354813</v>
      </c>
      <c r="E150" s="20">
        <v>0</v>
      </c>
      <c r="F150" s="20">
        <v>354813</v>
      </c>
      <c r="G150" s="21">
        <v>-1.3320461045284948E-2</v>
      </c>
      <c r="I150" s="21">
        <v>-5.4746055688081885E-3</v>
      </c>
      <c r="M150" s="19">
        <v>371608.21877787687</v>
      </c>
      <c r="N150" s="21">
        <v>4.7335409857803601E-2</v>
      </c>
      <c r="O150" s="21">
        <v>3.9991601847074731E-2</v>
      </c>
      <c r="P150" s="21">
        <v>-1.0965763034384568E-2</v>
      </c>
      <c r="R150" s="20">
        <v>-1058</v>
      </c>
      <c r="S150" s="42">
        <v>370550.21877787687</v>
      </c>
      <c r="U150" s="19">
        <v>191002.90625</v>
      </c>
      <c r="V150" s="19">
        <v>192351.65625</v>
      </c>
      <c r="X150" s="19">
        <v>359603.07880295935</v>
      </c>
      <c r="Y150" s="19">
        <v>359285.42637401697</v>
      </c>
      <c r="Z150" s="19">
        <v>375728.36701586918</v>
      </c>
      <c r="AA150" s="181">
        <v>198100.31178360304</v>
      </c>
    </row>
    <row r="151" spans="1:27" x14ac:dyDescent="0.2">
      <c r="A151" s="18" t="s">
        <v>305</v>
      </c>
      <c r="B151" s="18" t="s">
        <v>306</v>
      </c>
      <c r="D151" s="19">
        <v>310322</v>
      </c>
      <c r="E151" s="20">
        <v>0</v>
      </c>
      <c r="F151" s="20">
        <v>310322</v>
      </c>
      <c r="G151" s="21">
        <v>1.4356311388591392E-2</v>
      </c>
      <c r="I151" s="21">
        <v>2.5559361970111327E-2</v>
      </c>
      <c r="M151" s="19">
        <v>326025.20135868102</v>
      </c>
      <c r="N151" s="21">
        <v>5.0602926504343948E-2</v>
      </c>
      <c r="O151" s="21">
        <v>3.908157000000001E-2</v>
      </c>
      <c r="P151" s="21">
        <v>1.8597165826874207E-2</v>
      </c>
      <c r="R151" s="20">
        <v>-940</v>
      </c>
      <c r="S151" s="42">
        <v>325085.20135868102</v>
      </c>
      <c r="U151" s="19">
        <v>180604.5625</v>
      </c>
      <c r="V151" s="19">
        <v>182607.109375</v>
      </c>
      <c r="X151" s="19">
        <v>305929.97402972559</v>
      </c>
      <c r="Y151" s="19">
        <v>305943.14474692423</v>
      </c>
      <c r="Z151" s="19">
        <v>320072.75525258417</v>
      </c>
      <c r="AA151" s="181">
        <v>168756.25631507288</v>
      </c>
    </row>
    <row r="152" spans="1:27" ht="25.5" customHeight="1" x14ac:dyDescent="0.2">
      <c r="A152" s="22" t="s">
        <v>307</v>
      </c>
      <c r="B152" s="22" t="s">
        <v>308</v>
      </c>
      <c r="C152" s="54"/>
      <c r="D152" s="24">
        <v>2184997</v>
      </c>
      <c r="E152" s="25">
        <v>0</v>
      </c>
      <c r="F152" s="25">
        <v>2184997</v>
      </c>
      <c r="G152" s="26">
        <v>3.3292194973382205E-3</v>
      </c>
      <c r="H152" s="23"/>
      <c r="I152" s="26">
        <v>1.1913245778969239E-2</v>
      </c>
      <c r="M152" s="24">
        <v>2287154.6108653285</v>
      </c>
      <c r="N152" s="26">
        <v>4.6754119509238912E-2</v>
      </c>
      <c r="O152" s="26">
        <v>3.9235873559265722E-2</v>
      </c>
      <c r="P152" s="26">
        <v>5.3596958249146898E-3</v>
      </c>
      <c r="Q152" s="23"/>
      <c r="R152" s="25">
        <v>-6073</v>
      </c>
      <c r="S152" s="41">
        <v>2281081.6108653285</v>
      </c>
      <c r="T152" s="23"/>
      <c r="U152" s="24">
        <v>1238356.75</v>
      </c>
      <c r="V152" s="24">
        <v>1247315.515625</v>
      </c>
      <c r="W152" s="23"/>
      <c r="X152" s="24">
        <v>2177746.8028835738</v>
      </c>
      <c r="Y152" s="24">
        <v>2174894.090139817</v>
      </c>
      <c r="Z152" s="24">
        <v>2274961.5091628269</v>
      </c>
      <c r="AA152" s="182">
        <f>SUM(AA147:AA151)</f>
        <v>1199458.5020029049</v>
      </c>
    </row>
    <row r="153" spans="1:27" ht="25.5" customHeight="1" x14ac:dyDescent="0.2">
      <c r="A153" s="22" t="s">
        <v>309</v>
      </c>
      <c r="B153" s="22" t="s">
        <v>310</v>
      </c>
      <c r="C153" s="54"/>
      <c r="D153" s="24">
        <v>12023678</v>
      </c>
      <c r="E153" s="25">
        <v>0</v>
      </c>
      <c r="F153" s="25">
        <v>12023678</v>
      </c>
      <c r="G153" s="26">
        <v>-6.6505141913942856E-3</v>
      </c>
      <c r="H153" s="23"/>
      <c r="I153" s="26">
        <v>-2.2818415029601802E-4</v>
      </c>
      <c r="M153" s="24">
        <v>12603942.465660222</v>
      </c>
      <c r="N153" s="26">
        <v>4.8260146825307659E-2</v>
      </c>
      <c r="O153" s="26">
        <v>4.0869024203092241E-2</v>
      </c>
      <c r="P153" s="26">
        <v>-5.1174491864708349E-3</v>
      </c>
      <c r="Q153" s="23"/>
      <c r="R153" s="25">
        <v>-28547</v>
      </c>
      <c r="S153" s="41">
        <v>12575395.465660222</v>
      </c>
      <c r="T153" s="23"/>
      <c r="U153" s="24">
        <v>6919968.53125</v>
      </c>
      <c r="V153" s="24">
        <v>6969106.640625</v>
      </c>
      <c r="W153" s="23"/>
      <c r="X153" s="24">
        <v>12104177.000919765</v>
      </c>
      <c r="Y153" s="24">
        <v>12111820.842805916</v>
      </c>
      <c r="Z153" s="24">
        <v>12668774.274263635</v>
      </c>
      <c r="AA153" s="182">
        <f>AA152+AA146+AA142+AA138+AA134+AA128</f>
        <v>6679527.9621293992</v>
      </c>
    </row>
    <row r="154" spans="1:27" x14ac:dyDescent="0.2">
      <c r="A154" s="18" t="s">
        <v>311</v>
      </c>
      <c r="B154" s="18" t="s">
        <v>312</v>
      </c>
      <c r="D154" s="19">
        <v>661355</v>
      </c>
      <c r="E154" s="20">
        <v>0</v>
      </c>
      <c r="F154" s="20">
        <v>661355</v>
      </c>
      <c r="G154" s="21">
        <v>-3.0915777670159406E-2</v>
      </c>
      <c r="I154" s="21">
        <v>-2.3471990401499943E-2</v>
      </c>
      <c r="M154" s="19">
        <v>692609</v>
      </c>
      <c r="N154" s="21">
        <v>4.7257524325059919E-2</v>
      </c>
      <c r="O154" s="21">
        <v>4.3452802522093048E-2</v>
      </c>
      <c r="P154" s="21">
        <v>-2.6747416710780958E-2</v>
      </c>
      <c r="R154" s="20">
        <v>-2063</v>
      </c>
      <c r="S154" s="42">
        <v>690546</v>
      </c>
      <c r="U154" s="19">
        <v>385367</v>
      </c>
      <c r="V154" s="19">
        <v>386772.15625</v>
      </c>
      <c r="X154" s="19">
        <v>682453.5832499594</v>
      </c>
      <c r="Y154" s="19">
        <v>679720.88812639855</v>
      </c>
      <c r="Z154" s="19">
        <v>711643.62868603773</v>
      </c>
      <c r="AA154" s="181">
        <v>375209.42547189799</v>
      </c>
    </row>
    <row r="155" spans="1:27" x14ac:dyDescent="0.2">
      <c r="A155" s="18" t="s">
        <v>313</v>
      </c>
      <c r="B155" s="18" t="s">
        <v>314</v>
      </c>
      <c r="D155" s="19">
        <v>405551</v>
      </c>
      <c r="E155" s="20">
        <v>0</v>
      </c>
      <c r="F155" s="20">
        <v>405551</v>
      </c>
      <c r="G155" s="21">
        <v>4.9258638306340474E-2</v>
      </c>
      <c r="I155" s="21">
        <v>5.9368797971654841E-2</v>
      </c>
      <c r="M155" s="19">
        <v>422780.68479533878</v>
      </c>
      <c r="N155" s="21">
        <v>4.2484631514504434E-2</v>
      </c>
      <c r="O155" s="21">
        <v>3.6501568827697284E-2</v>
      </c>
      <c r="P155" s="21">
        <v>4.8704633464630387E-2</v>
      </c>
      <c r="R155" s="20">
        <v>-1342</v>
      </c>
      <c r="S155" s="42">
        <v>421438.68479533878</v>
      </c>
      <c r="U155" s="19">
        <v>232909.40625</v>
      </c>
      <c r="V155" s="19">
        <v>234253.84375</v>
      </c>
      <c r="X155" s="19">
        <v>386511.94776401331</v>
      </c>
      <c r="Y155" s="19">
        <v>385033.0386603598</v>
      </c>
      <c r="Z155" s="19">
        <v>403145.62490163522</v>
      </c>
      <c r="AA155" s="181">
        <v>212555.88078564304</v>
      </c>
    </row>
    <row r="156" spans="1:27" x14ac:dyDescent="0.2">
      <c r="A156" s="18" t="s">
        <v>315</v>
      </c>
      <c r="B156" s="18" t="s">
        <v>316</v>
      </c>
      <c r="D156" s="19">
        <v>747340</v>
      </c>
      <c r="E156" s="20">
        <v>0</v>
      </c>
      <c r="F156" s="20">
        <v>747340</v>
      </c>
      <c r="G156" s="21">
        <v>-1.4561343756802625E-2</v>
      </c>
      <c r="I156" s="21">
        <v>-7.6724608661495886E-3</v>
      </c>
      <c r="M156" s="19">
        <v>778821</v>
      </c>
      <c r="N156" s="21">
        <v>4.2124066689860129E-2</v>
      </c>
      <c r="O156" s="21">
        <v>4.0985219252339666E-2</v>
      </c>
      <c r="P156" s="21">
        <v>-1.3095370436357667E-2</v>
      </c>
      <c r="R156" s="20">
        <v>-2306</v>
      </c>
      <c r="S156" s="42">
        <v>776515</v>
      </c>
      <c r="U156" s="19">
        <v>438781.71875</v>
      </c>
      <c r="V156" s="19">
        <v>439261.75</v>
      </c>
      <c r="X156" s="19">
        <v>758383.07667886256</v>
      </c>
      <c r="Y156" s="19">
        <v>753942.18879637145</v>
      </c>
      <c r="Z156" s="19">
        <v>789155.28073300654</v>
      </c>
      <c r="AA156" s="181">
        <v>416076.93451658543</v>
      </c>
    </row>
    <row r="157" spans="1:27" x14ac:dyDescent="0.2">
      <c r="A157" s="18" t="s">
        <v>317</v>
      </c>
      <c r="B157" s="18" t="s">
        <v>318</v>
      </c>
      <c r="D157" s="19">
        <v>397524</v>
      </c>
      <c r="E157" s="20">
        <v>0</v>
      </c>
      <c r="F157" s="20">
        <v>397524</v>
      </c>
      <c r="G157" s="21">
        <v>-2.4729257387781534E-2</v>
      </c>
      <c r="I157" s="21">
        <v>-1.7069432526409245E-2</v>
      </c>
      <c r="M157" s="19">
        <v>413678</v>
      </c>
      <c r="N157" s="21">
        <v>4.0636540183737413E-2</v>
      </c>
      <c r="O157" s="21">
        <v>4.2320271397826792E-2</v>
      </c>
      <c r="P157" s="21">
        <v>-2.1199397075168047E-2</v>
      </c>
      <c r="R157" s="20">
        <v>-1240</v>
      </c>
      <c r="S157" s="42">
        <v>412438</v>
      </c>
      <c r="U157" s="19">
        <v>239128.890625</v>
      </c>
      <c r="V157" s="19">
        <v>238742.609375</v>
      </c>
      <c r="X157" s="19">
        <v>407603.73774286511</v>
      </c>
      <c r="Y157" s="19">
        <v>403774.04613428586</v>
      </c>
      <c r="Z157" s="19">
        <v>422637.66365065146</v>
      </c>
      <c r="AA157" s="181">
        <v>222832.93009162502</v>
      </c>
    </row>
    <row r="158" spans="1:27" x14ac:dyDescent="0.2">
      <c r="A158" s="18" t="s">
        <v>319</v>
      </c>
      <c r="B158" s="18" t="s">
        <v>320</v>
      </c>
      <c r="D158" s="19">
        <v>450393</v>
      </c>
      <c r="E158" s="20">
        <v>0</v>
      </c>
      <c r="F158" s="20">
        <v>450393</v>
      </c>
      <c r="G158" s="21">
        <v>-7.1009607043230893E-3</v>
      </c>
      <c r="I158" s="21">
        <v>1.5759949676712459E-3</v>
      </c>
      <c r="M158" s="19">
        <v>469716</v>
      </c>
      <c r="N158" s="21">
        <v>4.2902531788904463E-2</v>
      </c>
      <c r="O158" s="21">
        <v>3.9089220576135508E-2</v>
      </c>
      <c r="P158" s="21">
        <v>-5.7718657767106274E-3</v>
      </c>
      <c r="R158" s="20">
        <v>-1329</v>
      </c>
      <c r="S158" s="42">
        <v>468387</v>
      </c>
      <c r="U158" s="19">
        <v>269424.5</v>
      </c>
      <c r="V158" s="19">
        <v>270413.25</v>
      </c>
      <c r="X158" s="19">
        <v>453614.09586969775</v>
      </c>
      <c r="Y158" s="19">
        <v>451334.57790453488</v>
      </c>
      <c r="Z158" s="19">
        <v>472442.87687247095</v>
      </c>
      <c r="AA158" s="181">
        <v>249092.40138481741</v>
      </c>
    </row>
    <row r="159" spans="1:27" x14ac:dyDescent="0.2">
      <c r="A159" s="18" t="s">
        <v>321</v>
      </c>
      <c r="B159" s="18" t="s">
        <v>322</v>
      </c>
      <c r="D159" s="19">
        <v>551989</v>
      </c>
      <c r="E159" s="20">
        <v>0</v>
      </c>
      <c r="F159" s="20">
        <v>551989</v>
      </c>
      <c r="G159" s="21">
        <v>-5.66082728712336E-3</v>
      </c>
      <c r="I159" s="21">
        <v>5.7169773873557705E-3</v>
      </c>
      <c r="M159" s="19">
        <v>579692.42814412154</v>
      </c>
      <c r="N159" s="21">
        <v>5.0188369956867929E-2</v>
      </c>
      <c r="O159" s="21">
        <v>3.908157000000001E-2</v>
      </c>
      <c r="P159" s="21">
        <v>-1.2413058411412381E-3</v>
      </c>
      <c r="R159" s="20">
        <v>-1717</v>
      </c>
      <c r="S159" s="42">
        <v>577975.42814412154</v>
      </c>
      <c r="U159" s="19">
        <v>320584.9375</v>
      </c>
      <c r="V159" s="19">
        <v>324011.6875</v>
      </c>
      <c r="X159" s="19">
        <v>555131.50356331305</v>
      </c>
      <c r="Y159" s="19">
        <v>554717.93086316891</v>
      </c>
      <c r="Z159" s="19">
        <v>580412.89806476305</v>
      </c>
      <c r="AA159" s="181">
        <v>306018.88535341248</v>
      </c>
    </row>
    <row r="160" spans="1:27" x14ac:dyDescent="0.2">
      <c r="A160" s="18" t="s">
        <v>323</v>
      </c>
      <c r="B160" s="18" t="s">
        <v>324</v>
      </c>
      <c r="D160" s="19">
        <v>527950</v>
      </c>
      <c r="E160" s="20">
        <v>0</v>
      </c>
      <c r="F160" s="20">
        <v>527950</v>
      </c>
      <c r="G160" s="21">
        <v>-8.6135318159223928E-3</v>
      </c>
      <c r="I160" s="21">
        <v>1.1799266607528391E-3</v>
      </c>
      <c r="M160" s="19">
        <v>551649</v>
      </c>
      <c r="N160" s="21">
        <v>4.4888720522776815E-2</v>
      </c>
      <c r="O160" s="21">
        <v>3.9196506880249338E-2</v>
      </c>
      <c r="P160" s="21">
        <v>-5.8564537572279862E-3</v>
      </c>
      <c r="R160" s="20">
        <v>-1683</v>
      </c>
      <c r="S160" s="42">
        <v>549966</v>
      </c>
      <c r="U160" s="19">
        <v>320845.8125</v>
      </c>
      <c r="V160" s="19">
        <v>322603.25</v>
      </c>
      <c r="X160" s="19">
        <v>532537.02460458828</v>
      </c>
      <c r="Y160" s="19">
        <v>530216.23735737498</v>
      </c>
      <c r="Z160" s="19">
        <v>554898.73880374827</v>
      </c>
      <c r="AA160" s="181">
        <v>292566.71259188646</v>
      </c>
    </row>
    <row r="161" spans="1:27" x14ac:dyDescent="0.2">
      <c r="A161" s="18" t="s">
        <v>325</v>
      </c>
      <c r="B161" s="18" t="s">
        <v>326</v>
      </c>
      <c r="D161" s="19">
        <v>516697</v>
      </c>
      <c r="E161" s="20">
        <v>0</v>
      </c>
      <c r="F161" s="20">
        <v>516697</v>
      </c>
      <c r="G161" s="21">
        <v>0.13588596871211367</v>
      </c>
      <c r="I161" s="21">
        <v>0.14409686978571057</v>
      </c>
      <c r="M161" s="19">
        <v>531674</v>
      </c>
      <c r="N161" s="21">
        <v>2.8986040174415528E-2</v>
      </c>
      <c r="O161" s="21">
        <v>2.8887665502622228E-2</v>
      </c>
      <c r="P161" s="21">
        <v>0.12407920934668737</v>
      </c>
      <c r="R161" s="20">
        <v>-1514</v>
      </c>
      <c r="S161" s="42">
        <v>530160</v>
      </c>
      <c r="U161" s="19">
        <v>250522.5625</v>
      </c>
      <c r="V161" s="19">
        <v>250546.515625</v>
      </c>
      <c r="X161" s="19">
        <v>454884.56960678863</v>
      </c>
      <c r="Y161" s="19">
        <v>451663.15581648704</v>
      </c>
      <c r="Z161" s="19">
        <v>472986.24116445309</v>
      </c>
      <c r="AA161" s="181">
        <v>249378.88663614044</v>
      </c>
    </row>
    <row r="162" spans="1:27" ht="25.5" customHeight="1" x14ac:dyDescent="0.2">
      <c r="A162" s="22" t="s">
        <v>327</v>
      </c>
      <c r="B162" s="22" t="s">
        <v>328</v>
      </c>
      <c r="C162" s="54"/>
      <c r="D162" s="24">
        <v>4258799</v>
      </c>
      <c r="E162" s="25">
        <v>0</v>
      </c>
      <c r="F162" s="25">
        <v>4258799</v>
      </c>
      <c r="G162" s="26">
        <v>6.5418763672959734E-3</v>
      </c>
      <c r="H162" s="23"/>
      <c r="I162" s="26">
        <v>1.5215428327915337E-2</v>
      </c>
      <c r="M162" s="24">
        <v>4440620.1129394602</v>
      </c>
      <c r="N162" s="26">
        <v>4.2693048659835808E-2</v>
      </c>
      <c r="O162" s="26">
        <v>3.8871525026249243E-2</v>
      </c>
      <c r="P162" s="26">
        <v>7.5549625971838008E-3</v>
      </c>
      <c r="Q162" s="23"/>
      <c r="R162" s="25">
        <v>-13194</v>
      </c>
      <c r="S162" s="41">
        <v>4427426.1129394602</v>
      </c>
      <c r="T162" s="23"/>
      <c r="U162" s="24">
        <v>2457564.828125</v>
      </c>
      <c r="V162" s="24">
        <v>2466605.0625</v>
      </c>
      <c r="W162" s="23"/>
      <c r="X162" s="24">
        <v>4231119.539080088</v>
      </c>
      <c r="Y162" s="24">
        <v>4210402.0636589816</v>
      </c>
      <c r="Z162" s="24">
        <v>4407322.9528767662</v>
      </c>
      <c r="AA162" s="182">
        <f>SUM(AA154:AA161)</f>
        <v>2323732.0568320085</v>
      </c>
    </row>
    <row r="163" spans="1:27" x14ac:dyDescent="0.2">
      <c r="A163" s="18" t="s">
        <v>329</v>
      </c>
      <c r="B163" s="18" t="s">
        <v>330</v>
      </c>
      <c r="D163" s="19">
        <v>759190</v>
      </c>
      <c r="E163" s="20">
        <v>0</v>
      </c>
      <c r="F163" s="20">
        <v>759190</v>
      </c>
      <c r="G163" s="21">
        <v>2.7014668486802895E-2</v>
      </c>
      <c r="I163" s="21">
        <v>3.8129063706264343E-2</v>
      </c>
      <c r="M163" s="19">
        <v>797084</v>
      </c>
      <c r="N163" s="21">
        <v>4.991372383724757E-2</v>
      </c>
      <c r="O163" s="21">
        <v>3.9513379153223394E-2</v>
      </c>
      <c r="P163" s="21">
        <v>3.0774049741078224E-2</v>
      </c>
      <c r="R163" s="20">
        <v>-2212</v>
      </c>
      <c r="S163" s="42">
        <v>794872</v>
      </c>
      <c r="U163" s="19">
        <v>433326.53125</v>
      </c>
      <c r="V163" s="19">
        <v>437661.96875</v>
      </c>
      <c r="X163" s="19">
        <v>739220.21105948358</v>
      </c>
      <c r="Y163" s="19">
        <v>738622.71319577529</v>
      </c>
      <c r="Z163" s="19">
        <v>773286.83255095605</v>
      </c>
      <c r="AA163" s="181">
        <v>407710.39951856813</v>
      </c>
    </row>
    <row r="164" spans="1:27" x14ac:dyDescent="0.2">
      <c r="A164" s="18" t="s">
        <v>331</v>
      </c>
      <c r="B164" s="18" t="s">
        <v>332</v>
      </c>
      <c r="D164" s="19">
        <v>551396</v>
      </c>
      <c r="E164" s="20">
        <v>0</v>
      </c>
      <c r="F164" s="20">
        <v>551396</v>
      </c>
      <c r="G164" s="21">
        <v>6.8634637916537455E-2</v>
      </c>
      <c r="I164" s="21">
        <v>7.9958600220346066E-2</v>
      </c>
      <c r="M164" s="19">
        <v>573405.17438700492</v>
      </c>
      <c r="N164" s="21">
        <v>3.991536824170816E-2</v>
      </c>
      <c r="O164" s="21">
        <v>3.083150164300319E-2</v>
      </c>
      <c r="P164" s="21">
        <v>6.2537512999737199E-2</v>
      </c>
      <c r="R164" s="20">
        <v>-1632</v>
      </c>
      <c r="S164" s="42">
        <v>571773.17438700492</v>
      </c>
      <c r="U164" s="19">
        <v>290829.90625</v>
      </c>
      <c r="V164" s="19">
        <v>293392.75</v>
      </c>
      <c r="X164" s="19">
        <v>515981.777527845</v>
      </c>
      <c r="Y164" s="19">
        <v>515070.6678974852</v>
      </c>
      <c r="Z164" s="19">
        <v>539656.40494722629</v>
      </c>
      <c r="AA164" s="181">
        <v>284530.29225644976</v>
      </c>
    </row>
    <row r="165" spans="1:27" x14ac:dyDescent="0.2">
      <c r="A165" s="18" t="s">
        <v>333</v>
      </c>
      <c r="B165" s="18" t="s">
        <v>334</v>
      </c>
      <c r="D165" s="19">
        <v>639820</v>
      </c>
      <c r="E165" s="20">
        <v>0</v>
      </c>
      <c r="F165" s="20">
        <v>639820</v>
      </c>
      <c r="G165" s="21">
        <v>8.0698341309717314E-3</v>
      </c>
      <c r="I165" s="21">
        <v>1.9380218116441528E-2</v>
      </c>
      <c r="M165" s="19">
        <v>671220</v>
      </c>
      <c r="N165" s="21">
        <v>4.9076302710137298E-2</v>
      </c>
      <c r="O165" s="21">
        <v>3.9622348224909842E-2</v>
      </c>
      <c r="P165" s="21">
        <v>1.2240194440892083E-2</v>
      </c>
      <c r="R165" s="20">
        <v>-1844</v>
      </c>
      <c r="S165" s="42">
        <v>669376</v>
      </c>
      <c r="U165" s="19">
        <v>346657</v>
      </c>
      <c r="V165" s="19">
        <v>349809.375</v>
      </c>
      <c r="X165" s="19">
        <v>634698.09167692298</v>
      </c>
      <c r="Y165" s="19">
        <v>633363.57051793614</v>
      </c>
      <c r="Z165" s="19">
        <v>663103.48441631126</v>
      </c>
      <c r="AA165" s="181">
        <v>349616.95346818649</v>
      </c>
    </row>
    <row r="166" spans="1:27" x14ac:dyDescent="0.2">
      <c r="A166" s="18" t="s">
        <v>335</v>
      </c>
      <c r="B166" s="18" t="s">
        <v>336</v>
      </c>
      <c r="D166" s="19">
        <v>580733</v>
      </c>
      <c r="E166" s="20">
        <v>0</v>
      </c>
      <c r="F166" s="20">
        <v>580733</v>
      </c>
      <c r="G166" s="21">
        <v>-1.9307096021343617E-2</v>
      </c>
      <c r="I166" s="21">
        <v>-1.0197881176762569E-2</v>
      </c>
      <c r="M166" s="19">
        <v>610683</v>
      </c>
      <c r="N166" s="21">
        <v>5.1572753743975186E-2</v>
      </c>
      <c r="O166" s="21">
        <v>4.2915170522864976E-2</v>
      </c>
      <c r="P166" s="21">
        <v>-1.4343316924668059E-2</v>
      </c>
      <c r="R166" s="20">
        <v>-1834</v>
      </c>
      <c r="S166" s="42">
        <v>608849</v>
      </c>
      <c r="U166" s="19">
        <v>324594.0625</v>
      </c>
      <c r="V166" s="19">
        <v>327288.625</v>
      </c>
      <c r="X166" s="19">
        <v>592166.00593720516</v>
      </c>
      <c r="Y166" s="19">
        <v>591586.78817371745</v>
      </c>
      <c r="Z166" s="19">
        <v>619569.68433939654</v>
      </c>
      <c r="AA166" s="181">
        <v>326664.04353259568</v>
      </c>
    </row>
    <row r="167" spans="1:27" x14ac:dyDescent="0.2">
      <c r="A167" s="18" t="s">
        <v>337</v>
      </c>
      <c r="B167" s="18" t="s">
        <v>338</v>
      </c>
      <c r="D167" s="19">
        <v>541213</v>
      </c>
      <c r="E167" s="20">
        <v>0</v>
      </c>
      <c r="F167" s="20">
        <v>541213</v>
      </c>
      <c r="G167" s="21">
        <v>5.6674378491680999E-2</v>
      </c>
      <c r="I167" s="21">
        <v>7.0156930049081412E-2</v>
      </c>
      <c r="M167" s="19">
        <v>565353.11665336869</v>
      </c>
      <c r="N167" s="21">
        <v>4.4603726542726596E-2</v>
      </c>
      <c r="O167" s="21">
        <v>3.3530708159025702E-2</v>
      </c>
      <c r="P167" s="21">
        <v>5.5845715018632447E-2</v>
      </c>
      <c r="R167" s="20">
        <v>-1611</v>
      </c>
      <c r="S167" s="42">
        <v>563742.11665336869</v>
      </c>
      <c r="U167" s="19">
        <v>259082.28125</v>
      </c>
      <c r="V167" s="19">
        <v>261858.03125</v>
      </c>
      <c r="X167" s="19">
        <v>512185.22093110526</v>
      </c>
      <c r="Y167" s="19">
        <v>511150.67377410387</v>
      </c>
      <c r="Z167" s="19">
        <v>535450.50059079123</v>
      </c>
      <c r="AA167" s="181">
        <v>282312.75683063344</v>
      </c>
    </row>
    <row r="168" spans="1:27" ht="25.5" customHeight="1" x14ac:dyDescent="0.2">
      <c r="A168" s="22" t="s">
        <v>339</v>
      </c>
      <c r="B168" s="22" t="s">
        <v>340</v>
      </c>
      <c r="C168" s="54"/>
      <c r="D168" s="24">
        <v>3072352</v>
      </c>
      <c r="E168" s="25">
        <v>0</v>
      </c>
      <c r="F168" s="25">
        <v>3072352</v>
      </c>
      <c r="G168" s="26">
        <v>2.6083546388172341E-2</v>
      </c>
      <c r="H168" s="23"/>
      <c r="I168" s="26">
        <v>3.7253294625117173E-2</v>
      </c>
      <c r="M168" s="24">
        <v>3217745.291040374</v>
      </c>
      <c r="N168" s="26">
        <v>4.7323122819382002E-2</v>
      </c>
      <c r="O168" s="26">
        <v>3.7589371428600638E-2</v>
      </c>
      <c r="P168" s="26">
        <v>2.7683338227685095E-2</v>
      </c>
      <c r="Q168" s="23"/>
      <c r="R168" s="25">
        <v>-9133</v>
      </c>
      <c r="S168" s="41">
        <v>3208612.291040374</v>
      </c>
      <c r="T168" s="23"/>
      <c r="U168" s="24">
        <v>1654489.78125</v>
      </c>
      <c r="V168" s="24">
        <v>1670010.75</v>
      </c>
      <c r="W168" s="23"/>
      <c r="X168" s="24">
        <v>2994251.3071325622</v>
      </c>
      <c r="Y168" s="24">
        <v>2989794.4135590177</v>
      </c>
      <c r="Z168" s="24">
        <v>3131066.9068446811</v>
      </c>
      <c r="AA168" s="182">
        <f>SUM(AA163:AA167)</f>
        <v>1650834.4456064336</v>
      </c>
    </row>
    <row r="169" spans="1:27" x14ac:dyDescent="0.2">
      <c r="A169" s="18" t="s">
        <v>341</v>
      </c>
      <c r="B169" s="18" t="s">
        <v>342</v>
      </c>
      <c r="D169" s="19">
        <v>432549</v>
      </c>
      <c r="E169" s="20">
        <v>0</v>
      </c>
      <c r="F169" s="20">
        <v>432549</v>
      </c>
      <c r="G169" s="21">
        <v>3.8896049167127744E-2</v>
      </c>
      <c r="I169" s="21">
        <v>5.1604108447960595E-2</v>
      </c>
      <c r="M169" s="19">
        <v>456017.22957537108</v>
      </c>
      <c r="N169" s="21">
        <v>5.4255655602882147E-2</v>
      </c>
      <c r="O169" s="21">
        <v>3.8639826919536491E-2</v>
      </c>
      <c r="P169" s="21">
        <v>4.324314029233256E-2</v>
      </c>
      <c r="R169" s="20">
        <v>-1352</v>
      </c>
      <c r="S169" s="42">
        <v>454665.22957537108</v>
      </c>
      <c r="U169" s="19">
        <v>231530.3125</v>
      </c>
      <c r="V169" s="19">
        <v>235011.34375</v>
      </c>
      <c r="X169" s="19">
        <v>416354.45658569026</v>
      </c>
      <c r="Y169" s="19">
        <v>417507.23513626447</v>
      </c>
      <c r="Z169" s="19">
        <v>437115.00412798126</v>
      </c>
      <c r="AA169" s="181">
        <v>230466.01269631236</v>
      </c>
    </row>
    <row r="170" spans="1:27" x14ac:dyDescent="0.2">
      <c r="A170" s="18" t="s">
        <v>343</v>
      </c>
      <c r="B170" s="18" t="s">
        <v>344</v>
      </c>
      <c r="D170" s="19">
        <v>616786</v>
      </c>
      <c r="E170" s="20">
        <v>0</v>
      </c>
      <c r="F170" s="20">
        <v>616786</v>
      </c>
      <c r="G170" s="21">
        <v>3.8707521626765606E-2</v>
      </c>
      <c r="I170" s="21">
        <v>4.9910040090757946E-2</v>
      </c>
      <c r="M170" s="19">
        <v>648954.7276475192</v>
      </c>
      <c r="N170" s="21">
        <v>5.2155411516343175E-2</v>
      </c>
      <c r="O170" s="21">
        <v>3.908157000000001E-2</v>
      </c>
      <c r="P170" s="21">
        <v>4.1685634356953161E-2</v>
      </c>
      <c r="R170" s="20">
        <v>-1997</v>
      </c>
      <c r="S170" s="42">
        <v>646957.7276475192</v>
      </c>
      <c r="U170" s="19">
        <v>327826.5</v>
      </c>
      <c r="V170" s="19">
        <v>331951.25</v>
      </c>
      <c r="X170" s="19">
        <v>593801.41874203843</v>
      </c>
      <c r="Y170" s="19">
        <v>594857.12791929417</v>
      </c>
      <c r="Z170" s="19">
        <v>622985.19461500295</v>
      </c>
      <c r="AA170" s="181">
        <v>328464.8488746878</v>
      </c>
    </row>
    <row r="171" spans="1:27" x14ac:dyDescent="0.2">
      <c r="A171" s="18" t="s">
        <v>345</v>
      </c>
      <c r="B171" s="18" t="s">
        <v>346</v>
      </c>
      <c r="D171" s="19">
        <v>544658</v>
      </c>
      <c r="E171" s="20">
        <v>0</v>
      </c>
      <c r="F171" s="20">
        <v>544658</v>
      </c>
      <c r="G171" s="21">
        <v>1.2688813992599135E-2</v>
      </c>
      <c r="I171" s="21">
        <v>2.5926565880311614E-2</v>
      </c>
      <c r="M171" s="19">
        <v>572867.04224394145</v>
      </c>
      <c r="N171" s="21">
        <v>5.1792211339852567E-2</v>
      </c>
      <c r="O171" s="21">
        <v>3.908157000000001E-2</v>
      </c>
      <c r="P171" s="21">
        <v>1.8855227348650194E-2</v>
      </c>
      <c r="R171" s="20">
        <v>-1501</v>
      </c>
      <c r="S171" s="42">
        <v>571366.04224394145</v>
      </c>
      <c r="U171" s="19">
        <v>284984.5</v>
      </c>
      <c r="V171" s="19">
        <v>288470.59375</v>
      </c>
      <c r="X171" s="19">
        <v>537833.53037410008</v>
      </c>
      <c r="Y171" s="19">
        <v>537387.94488404528</v>
      </c>
      <c r="Z171" s="19">
        <v>562265.40029117162</v>
      </c>
      <c r="AA171" s="181">
        <v>296450.73643883015</v>
      </c>
    </row>
    <row r="172" spans="1:27" x14ac:dyDescent="0.2">
      <c r="A172" s="18" t="s">
        <v>347</v>
      </c>
      <c r="B172" s="18" t="s">
        <v>348</v>
      </c>
      <c r="D172" s="19">
        <v>691569</v>
      </c>
      <c r="E172" s="20">
        <v>0</v>
      </c>
      <c r="F172" s="20">
        <v>691569</v>
      </c>
      <c r="G172" s="21">
        <v>1.178360814947621E-2</v>
      </c>
      <c r="I172" s="21">
        <v>2.0018293844127788E-2</v>
      </c>
      <c r="M172" s="19">
        <v>725994</v>
      </c>
      <c r="N172" s="21">
        <v>4.9778113246834454E-2</v>
      </c>
      <c r="O172" s="21">
        <v>3.9461707010246316E-2</v>
      </c>
      <c r="P172" s="21">
        <v>1.2637377590121623E-2</v>
      </c>
      <c r="R172" s="20">
        <v>-2287</v>
      </c>
      <c r="S172" s="42">
        <v>723707</v>
      </c>
      <c r="U172" s="19">
        <v>410601.9375</v>
      </c>
      <c r="V172" s="19">
        <v>414677.0625</v>
      </c>
      <c r="X172" s="19">
        <v>683514.73025428853</v>
      </c>
      <c r="Y172" s="19">
        <v>684725.61659865931</v>
      </c>
      <c r="Z172" s="19">
        <v>716933.83640225022</v>
      </c>
      <c r="AA172" s="181">
        <v>377998.65271684929</v>
      </c>
    </row>
    <row r="173" spans="1:27" x14ac:dyDescent="0.2">
      <c r="A173" s="18" t="s">
        <v>349</v>
      </c>
      <c r="B173" s="18" t="s">
        <v>350</v>
      </c>
      <c r="D173" s="19">
        <v>546138</v>
      </c>
      <c r="E173" s="20">
        <v>0</v>
      </c>
      <c r="F173" s="20">
        <v>546138</v>
      </c>
      <c r="G173" s="21">
        <v>5.8484447463369449E-3</v>
      </c>
      <c r="I173" s="21">
        <v>1.6214351453240239E-2</v>
      </c>
      <c r="M173" s="19">
        <v>573291.93091576768</v>
      </c>
      <c r="N173" s="21">
        <v>4.9719907634641292E-2</v>
      </c>
      <c r="O173" s="21">
        <v>3.908157000000001E-2</v>
      </c>
      <c r="P173" s="21">
        <v>8.7115118975764627E-3</v>
      </c>
      <c r="R173" s="20">
        <v>-1655</v>
      </c>
      <c r="S173" s="42">
        <v>571636.93091576768</v>
      </c>
      <c r="U173" s="19">
        <v>328112.09375</v>
      </c>
      <c r="V173" s="19">
        <v>331471.375</v>
      </c>
      <c r="X173" s="19">
        <v>542962.51373906492</v>
      </c>
      <c r="Y173" s="19">
        <v>542926.27924426645</v>
      </c>
      <c r="Z173" s="19">
        <v>568340.82307368284</v>
      </c>
      <c r="AA173" s="181">
        <v>299653.96316613717</v>
      </c>
    </row>
    <row r="174" spans="1:27" x14ac:dyDescent="0.2">
      <c r="A174" s="18" t="s">
        <v>351</v>
      </c>
      <c r="B174" s="18" t="s">
        <v>352</v>
      </c>
      <c r="D174" s="19">
        <v>594447</v>
      </c>
      <c r="E174" s="20">
        <v>0</v>
      </c>
      <c r="F174" s="20">
        <v>594447</v>
      </c>
      <c r="G174" s="21">
        <v>5.9140934485608865E-2</v>
      </c>
      <c r="I174" s="21">
        <v>6.9486985846709315E-2</v>
      </c>
      <c r="M174" s="19">
        <v>625071</v>
      </c>
      <c r="N174" s="21">
        <v>5.1516787871753067E-2</v>
      </c>
      <c r="O174" s="21">
        <v>3.5892241850141282E-2</v>
      </c>
      <c r="P174" s="21">
        <v>5.7839894882842247E-2</v>
      </c>
      <c r="R174" s="20">
        <v>-1989</v>
      </c>
      <c r="S174" s="42">
        <v>623082</v>
      </c>
      <c r="U174" s="19">
        <v>336755.5625</v>
      </c>
      <c r="V174" s="19">
        <v>341834.90625</v>
      </c>
      <c r="X174" s="19">
        <v>561253.91876077757</v>
      </c>
      <c r="Y174" s="19">
        <v>564208.03365990496</v>
      </c>
      <c r="Z174" s="19">
        <v>590893.76665003528</v>
      </c>
      <c r="AA174" s="181">
        <v>311544.85442249192</v>
      </c>
    </row>
    <row r="175" spans="1:27" x14ac:dyDescent="0.2">
      <c r="A175" s="18" t="s">
        <v>353</v>
      </c>
      <c r="B175" s="18" t="s">
        <v>354</v>
      </c>
      <c r="D175" s="19">
        <v>562558</v>
      </c>
      <c r="E175" s="20">
        <v>0</v>
      </c>
      <c r="F175" s="20">
        <v>562558</v>
      </c>
      <c r="G175" s="21">
        <v>-1.5666135768617973E-2</v>
      </c>
      <c r="I175" s="21">
        <v>-6.38382483290445E-3</v>
      </c>
      <c r="M175" s="19">
        <v>591458</v>
      </c>
      <c r="N175" s="21">
        <v>5.1372480704211743E-2</v>
      </c>
      <c r="O175" s="21">
        <v>4.3586518477210845E-2</v>
      </c>
      <c r="P175" s="21">
        <v>-9.5626470220835369E-3</v>
      </c>
      <c r="R175" s="20">
        <v>-1715</v>
      </c>
      <c r="S175" s="42">
        <v>589743</v>
      </c>
      <c r="U175" s="19">
        <v>316882.375</v>
      </c>
      <c r="V175" s="19">
        <v>319246.5625</v>
      </c>
      <c r="X175" s="19">
        <v>571511.37479078188</v>
      </c>
      <c r="Y175" s="19">
        <v>570396.42847962445</v>
      </c>
      <c r="Z175" s="19">
        <v>597168.51168999437</v>
      </c>
      <c r="AA175" s="181">
        <v>314853.17249985976</v>
      </c>
    </row>
    <row r="176" spans="1:27" ht="25.5" customHeight="1" x14ac:dyDescent="0.2">
      <c r="A176" s="22" t="s">
        <v>355</v>
      </c>
      <c r="B176" s="22" t="s">
        <v>356</v>
      </c>
      <c r="C176" s="54"/>
      <c r="D176" s="24">
        <v>3988705</v>
      </c>
      <c r="E176" s="25">
        <v>0</v>
      </c>
      <c r="F176" s="25">
        <v>3988705</v>
      </c>
      <c r="G176" s="26">
        <v>2.0851860840787051E-2</v>
      </c>
      <c r="H176" s="23"/>
      <c r="I176" s="26">
        <v>3.1443799293531693E-2</v>
      </c>
      <c r="M176" s="24">
        <v>4193653.9303825996</v>
      </c>
      <c r="N176" s="26">
        <v>5.1382323431439447E-2</v>
      </c>
      <c r="O176" s="26">
        <v>3.9315037815322196E-2</v>
      </c>
      <c r="P176" s="26">
        <v>2.3915651259139636E-2</v>
      </c>
      <c r="Q176" s="23"/>
      <c r="R176" s="25">
        <v>-12496</v>
      </c>
      <c r="S176" s="41">
        <v>4181157.9303825996</v>
      </c>
      <c r="T176" s="23"/>
      <c r="U176" s="24">
        <v>2236693.28125</v>
      </c>
      <c r="V176" s="24">
        <v>2262663.09375</v>
      </c>
      <c r="W176" s="23"/>
      <c r="X176" s="24">
        <v>3907231.9432467408</v>
      </c>
      <c r="Y176" s="24">
        <v>3912008.6659220592</v>
      </c>
      <c r="Z176" s="24">
        <v>4095702.536850119</v>
      </c>
      <c r="AA176" s="182">
        <f>SUM(AA169:AA175)</f>
        <v>2159432.2408151687</v>
      </c>
    </row>
    <row r="177" spans="1:27" x14ac:dyDescent="0.2">
      <c r="A177" s="18" t="s">
        <v>357</v>
      </c>
      <c r="B177" s="18" t="s">
        <v>358</v>
      </c>
      <c r="D177" s="19">
        <v>464175</v>
      </c>
      <c r="E177" s="20">
        <v>0</v>
      </c>
      <c r="F177" s="20">
        <v>464175</v>
      </c>
      <c r="G177" s="21">
        <v>2.265281306488931E-2</v>
      </c>
      <c r="I177" s="21">
        <v>3.6105947848792619E-2</v>
      </c>
      <c r="M177" s="19">
        <v>487240.53770359763</v>
      </c>
      <c r="N177" s="21">
        <v>4.9691469173474667E-2</v>
      </c>
      <c r="O177" s="21">
        <v>3.908157000000001E-2</v>
      </c>
      <c r="P177" s="21">
        <v>2.884790913101809E-2</v>
      </c>
      <c r="R177" s="20">
        <v>-1265</v>
      </c>
      <c r="S177" s="42">
        <v>485975.53770359763</v>
      </c>
      <c r="U177" s="19">
        <v>246476.640625</v>
      </c>
      <c r="V177" s="19">
        <v>248993.375</v>
      </c>
      <c r="X177" s="19">
        <v>453893.04568465229</v>
      </c>
      <c r="Y177" s="19">
        <v>452574.00481186667</v>
      </c>
      <c r="Z177" s="19">
        <v>473578.78008920583</v>
      </c>
      <c r="AA177" s="181">
        <v>249691.29888935867</v>
      </c>
    </row>
    <row r="178" spans="1:27" x14ac:dyDescent="0.2">
      <c r="A178" s="18" t="s">
        <v>359</v>
      </c>
      <c r="B178" s="18" t="s">
        <v>360</v>
      </c>
      <c r="D178" s="19">
        <v>668800</v>
      </c>
      <c r="E178" s="20">
        <v>0</v>
      </c>
      <c r="F178" s="20">
        <v>668800</v>
      </c>
      <c r="G178" s="21">
        <v>3.8909272938365547E-2</v>
      </c>
      <c r="I178" s="21">
        <v>5.3515000160353265E-2</v>
      </c>
      <c r="M178" s="19">
        <v>702333</v>
      </c>
      <c r="N178" s="21">
        <v>5.0139055023923351E-2</v>
      </c>
      <c r="O178" s="21">
        <v>3.9120211988661335E-2</v>
      </c>
      <c r="P178" s="21">
        <v>4.5981986972916777E-2</v>
      </c>
      <c r="R178" s="20">
        <v>-1882</v>
      </c>
      <c r="S178" s="42">
        <v>700451</v>
      </c>
      <c r="U178" s="19">
        <v>356784.1875</v>
      </c>
      <c r="V178" s="19">
        <v>360567.53125</v>
      </c>
      <c r="X178" s="19">
        <v>643752.0748163322</v>
      </c>
      <c r="Y178" s="19">
        <v>641558.93652998528</v>
      </c>
      <c r="Z178" s="19">
        <v>671458.02580459276</v>
      </c>
      <c r="AA178" s="181">
        <v>354021.83049935743</v>
      </c>
    </row>
    <row r="179" spans="1:27" x14ac:dyDescent="0.2">
      <c r="A179" s="18" t="s">
        <v>361</v>
      </c>
      <c r="B179" s="18" t="s">
        <v>362</v>
      </c>
      <c r="D179" s="19">
        <v>588526</v>
      </c>
      <c r="E179" s="20">
        <v>0</v>
      </c>
      <c r="F179" s="20">
        <v>588526</v>
      </c>
      <c r="G179" s="21">
        <v>3.5637005110519038E-2</v>
      </c>
      <c r="I179" s="21">
        <v>4.743102606376759E-2</v>
      </c>
      <c r="M179" s="19">
        <v>619192</v>
      </c>
      <c r="N179" s="21">
        <v>5.2106448992907728E-2</v>
      </c>
      <c r="O179" s="21">
        <v>3.9370087915977958E-2</v>
      </c>
      <c r="P179" s="21">
        <v>3.9546189230074802E-2</v>
      </c>
      <c r="R179" s="20">
        <v>-1671</v>
      </c>
      <c r="S179" s="42">
        <v>617521</v>
      </c>
      <c r="U179" s="19">
        <v>304522.375</v>
      </c>
      <c r="V179" s="19">
        <v>308253.96875</v>
      </c>
      <c r="X179" s="19">
        <v>568274.40222377423</v>
      </c>
      <c r="Y179" s="19">
        <v>568760.84199568711</v>
      </c>
      <c r="Z179" s="19">
        <v>595636.8330863642</v>
      </c>
      <c r="AA179" s="181">
        <v>314045.60502407589</v>
      </c>
    </row>
    <row r="180" spans="1:27" x14ac:dyDescent="0.2">
      <c r="A180" s="18" t="s">
        <v>363</v>
      </c>
      <c r="B180" s="18" t="s">
        <v>364</v>
      </c>
      <c r="D180" s="19">
        <v>762993</v>
      </c>
      <c r="E180" s="20">
        <v>0</v>
      </c>
      <c r="F180" s="20">
        <v>762993</v>
      </c>
      <c r="G180" s="21">
        <v>-7.0128639483276745E-3</v>
      </c>
      <c r="I180" s="21">
        <v>3.9636901308579553E-3</v>
      </c>
      <c r="M180" s="19">
        <v>799689</v>
      </c>
      <c r="N180" s="21">
        <v>4.8094805587993505E-2</v>
      </c>
      <c r="O180" s="21">
        <v>4.2090932514783574E-2</v>
      </c>
      <c r="P180" s="21">
        <v>-1.3696069749287165E-3</v>
      </c>
      <c r="R180" s="20">
        <v>-2374</v>
      </c>
      <c r="S180" s="42">
        <v>797315</v>
      </c>
      <c r="U180" s="19">
        <v>419431.375</v>
      </c>
      <c r="V180" s="19">
        <v>421847.875</v>
      </c>
      <c r="X180" s="19">
        <v>768381.55530777783</v>
      </c>
      <c r="Y180" s="19">
        <v>764359.20314928167</v>
      </c>
      <c r="Z180" s="19">
        <v>800785.76176473661</v>
      </c>
      <c r="AA180" s="181">
        <v>422209.02919146448</v>
      </c>
    </row>
    <row r="181" spans="1:27" x14ac:dyDescent="0.2">
      <c r="A181" s="18" t="s">
        <v>365</v>
      </c>
      <c r="B181" s="18" t="s">
        <v>366</v>
      </c>
      <c r="D181" s="19">
        <v>657469</v>
      </c>
      <c r="E181" s="20">
        <v>0</v>
      </c>
      <c r="F181" s="20">
        <v>657469</v>
      </c>
      <c r="G181" s="21">
        <v>3.5547249624400479E-2</v>
      </c>
      <c r="I181" s="21">
        <v>4.7969672110849348E-2</v>
      </c>
      <c r="M181" s="19">
        <v>690892</v>
      </c>
      <c r="N181" s="21">
        <v>5.0835856899716925E-2</v>
      </c>
      <c r="O181" s="21">
        <v>3.9413706110323243E-2</v>
      </c>
      <c r="P181" s="21">
        <v>4.0338186084922789E-2</v>
      </c>
      <c r="R181" s="20">
        <v>-1925</v>
      </c>
      <c r="S181" s="42">
        <v>688967</v>
      </c>
      <c r="U181" s="19">
        <v>338397.0625</v>
      </c>
      <c r="V181" s="19">
        <v>342115.71875</v>
      </c>
      <c r="X181" s="19">
        <v>634900.04945546249</v>
      </c>
      <c r="Y181" s="19">
        <v>634268.3054351476</v>
      </c>
      <c r="Z181" s="19">
        <v>664103.2783772127</v>
      </c>
      <c r="AA181" s="181">
        <v>350144.0882622585</v>
      </c>
    </row>
    <row r="182" spans="1:27" x14ac:dyDescent="0.2">
      <c r="A182" s="18" t="s">
        <v>367</v>
      </c>
      <c r="B182" s="18" t="s">
        <v>368</v>
      </c>
      <c r="D182" s="19">
        <v>654418</v>
      </c>
      <c r="E182" s="20">
        <v>0</v>
      </c>
      <c r="F182" s="20">
        <v>654418</v>
      </c>
      <c r="G182" s="21">
        <v>3.4245207690854151E-2</v>
      </c>
      <c r="I182" s="21">
        <v>4.6433210924120782E-2</v>
      </c>
      <c r="M182" s="19">
        <v>686440</v>
      </c>
      <c r="N182" s="21">
        <v>4.8932028153259921E-2</v>
      </c>
      <c r="O182" s="21">
        <v>4.0016054322010941E-2</v>
      </c>
      <c r="P182" s="21">
        <v>3.9120933057770424E-2</v>
      </c>
      <c r="R182" s="20">
        <v>-1912</v>
      </c>
      <c r="S182" s="42">
        <v>684528</v>
      </c>
      <c r="U182" s="19">
        <v>337654.8125</v>
      </c>
      <c r="V182" s="19">
        <v>340549.5</v>
      </c>
      <c r="X182" s="19">
        <v>632749.36652702559</v>
      </c>
      <c r="Y182" s="19">
        <v>630740.94542488793</v>
      </c>
      <c r="Z182" s="19">
        <v>660596.83542323275</v>
      </c>
      <c r="AA182" s="181">
        <v>348295.33926320967</v>
      </c>
    </row>
    <row r="183" spans="1:27" ht="25.5" customHeight="1" x14ac:dyDescent="0.2">
      <c r="A183" s="22" t="s">
        <v>369</v>
      </c>
      <c r="B183" s="22" t="s">
        <v>370</v>
      </c>
      <c r="C183" s="54"/>
      <c r="D183" s="24">
        <v>3796381</v>
      </c>
      <c r="E183" s="25">
        <v>0</v>
      </c>
      <c r="F183" s="25">
        <v>3796381</v>
      </c>
      <c r="G183" s="26">
        <v>2.5508311398988681E-2</v>
      </c>
      <c r="H183" s="23"/>
      <c r="I183" s="26">
        <v>3.7982717324135828E-2</v>
      </c>
      <c r="M183" s="24">
        <v>3985786.5377035979</v>
      </c>
      <c r="N183" s="26">
        <v>4.9891077240034054E-2</v>
      </c>
      <c r="O183" s="26">
        <v>3.9995296000491232E-2</v>
      </c>
      <c r="P183" s="26">
        <v>3.0942081594975468E-2</v>
      </c>
      <c r="Q183" s="23"/>
      <c r="R183" s="25">
        <v>-11029</v>
      </c>
      <c r="S183" s="41">
        <v>3974757.5377035979</v>
      </c>
      <c r="T183" s="23"/>
      <c r="U183" s="24">
        <v>2003266.453125</v>
      </c>
      <c r="V183" s="24">
        <v>2022327.96875</v>
      </c>
      <c r="W183" s="23"/>
      <c r="X183" s="24">
        <v>3701950.4940150245</v>
      </c>
      <c r="Y183" s="24">
        <v>3692262.2373468559</v>
      </c>
      <c r="Z183" s="24">
        <v>3866159.5145453447</v>
      </c>
      <c r="AA183" s="182">
        <f>SUM(AA177:AA182)</f>
        <v>2038407.1911297245</v>
      </c>
    </row>
    <row r="184" spans="1:27" x14ac:dyDescent="0.2">
      <c r="A184" s="18" t="s">
        <v>371</v>
      </c>
      <c r="B184" s="18" t="s">
        <v>372</v>
      </c>
      <c r="D184" s="19">
        <v>766474</v>
      </c>
      <c r="E184" s="20">
        <v>0</v>
      </c>
      <c r="F184" s="20">
        <v>766474</v>
      </c>
      <c r="G184" s="21">
        <v>-2.3499601051092389E-2</v>
      </c>
      <c r="I184" s="21">
        <v>-1.4582998547578274E-2</v>
      </c>
      <c r="M184" s="19">
        <v>804802</v>
      </c>
      <c r="N184" s="21">
        <v>5.0005610105495979E-2</v>
      </c>
      <c r="O184" s="21">
        <v>4.2049025570571219E-2</v>
      </c>
      <c r="P184" s="21">
        <v>-1.9077907227071034E-2</v>
      </c>
      <c r="R184" s="20">
        <v>-2228</v>
      </c>
      <c r="S184" s="42">
        <v>802574</v>
      </c>
      <c r="U184" s="19">
        <v>418991.6875</v>
      </c>
      <c r="V184" s="19">
        <v>422190.90625</v>
      </c>
      <c r="X184" s="19">
        <v>784919.2901764533</v>
      </c>
      <c r="Y184" s="19">
        <v>783755.93805592333</v>
      </c>
      <c r="Z184" s="19">
        <v>820454.55590151693</v>
      </c>
      <c r="AA184" s="181">
        <v>432579.2716138023</v>
      </c>
    </row>
    <row r="185" spans="1:27" x14ac:dyDescent="0.2">
      <c r="A185" s="18" t="s">
        <v>373</v>
      </c>
      <c r="B185" s="18" t="s">
        <v>374</v>
      </c>
      <c r="D185" s="19">
        <v>342976</v>
      </c>
      <c r="E185" s="20">
        <v>0</v>
      </c>
      <c r="F185" s="20">
        <v>342976</v>
      </c>
      <c r="G185" s="21">
        <v>6.1377930431264716E-2</v>
      </c>
      <c r="I185" s="21">
        <v>7.2820119245566417E-2</v>
      </c>
      <c r="M185" s="19">
        <v>357893.73618915718</v>
      </c>
      <c r="N185" s="21">
        <v>4.3494985623359073E-2</v>
      </c>
      <c r="O185" s="21">
        <v>3.279731298178068E-2</v>
      </c>
      <c r="P185" s="21">
        <v>5.8846288695536986E-2</v>
      </c>
      <c r="R185" s="20">
        <v>-1104</v>
      </c>
      <c r="S185" s="42">
        <v>356789.73618915718</v>
      </c>
      <c r="U185" s="19">
        <v>214617.5625</v>
      </c>
      <c r="V185" s="19">
        <v>216840.5625</v>
      </c>
      <c r="X185" s="19">
        <v>323142.20049840322</v>
      </c>
      <c r="Y185" s="19">
        <v>323007.11486340931</v>
      </c>
      <c r="Z185" s="19">
        <v>338003.4855012527</v>
      </c>
      <c r="AA185" s="181">
        <v>178210.11597698895</v>
      </c>
    </row>
    <row r="186" spans="1:27" x14ac:dyDescent="0.2">
      <c r="A186" s="18" t="s">
        <v>375</v>
      </c>
      <c r="B186" s="18" t="s">
        <v>376</v>
      </c>
      <c r="D186" s="19">
        <v>384995</v>
      </c>
      <c r="E186" s="20">
        <v>0</v>
      </c>
      <c r="F186" s="20">
        <v>384995</v>
      </c>
      <c r="G186" s="21">
        <v>4.1572259232805608E-2</v>
      </c>
      <c r="I186" s="21">
        <v>5.1633446168583452E-2</v>
      </c>
      <c r="M186" s="19">
        <v>402205.33992880385</v>
      </c>
      <c r="N186" s="21">
        <v>4.4702762188609801E-2</v>
      </c>
      <c r="O186" s="21">
        <v>3.863174783043366E-2</v>
      </c>
      <c r="P186" s="21">
        <v>4.3224494502339228E-2</v>
      </c>
      <c r="R186" s="20">
        <v>-1223</v>
      </c>
      <c r="S186" s="42">
        <v>400982.33992880385</v>
      </c>
      <c r="U186" s="19">
        <v>228194.5625</v>
      </c>
      <c r="V186" s="19">
        <v>229528.40625</v>
      </c>
      <c r="X186" s="19">
        <v>369628.6998691546</v>
      </c>
      <c r="Y186" s="19">
        <v>368232.2730338471</v>
      </c>
      <c r="Z186" s="19">
        <v>385540.54477092414</v>
      </c>
      <c r="AA186" s="181">
        <v>203273.71800786722</v>
      </c>
    </row>
    <row r="187" spans="1:27" x14ac:dyDescent="0.2">
      <c r="A187" s="18" t="s">
        <v>377</v>
      </c>
      <c r="B187" s="18" t="s">
        <v>378</v>
      </c>
      <c r="D187" s="19">
        <v>351536</v>
      </c>
      <c r="E187" s="20">
        <v>0</v>
      </c>
      <c r="F187" s="20">
        <v>351536</v>
      </c>
      <c r="G187" s="21">
        <v>4.2634322553351423E-2</v>
      </c>
      <c r="I187" s="21">
        <v>5.2559217460562024E-2</v>
      </c>
      <c r="M187" s="19">
        <v>367667.22518558643</v>
      </c>
      <c r="N187" s="21">
        <v>4.5887832784085925E-2</v>
      </c>
      <c r="O187" s="21">
        <v>3.8376806798957164E-2</v>
      </c>
      <c r="P187" s="21">
        <v>4.4443783124101355E-2</v>
      </c>
      <c r="R187" s="20">
        <v>-1102</v>
      </c>
      <c r="S187" s="42">
        <v>366565.22518558643</v>
      </c>
      <c r="U187" s="19">
        <v>221206</v>
      </c>
      <c r="V187" s="19">
        <v>222806.078125</v>
      </c>
      <c r="X187" s="19">
        <v>337161.3540777255</v>
      </c>
      <c r="Y187" s="19">
        <v>336397.99565493595</v>
      </c>
      <c r="Z187" s="19">
        <v>352022.03424087982</v>
      </c>
      <c r="AA187" s="181">
        <v>185601.3036536875</v>
      </c>
    </row>
    <row r="188" spans="1:27" x14ac:dyDescent="0.2">
      <c r="A188" s="18" t="s">
        <v>379</v>
      </c>
      <c r="B188" s="18" t="s">
        <v>380</v>
      </c>
      <c r="D188" s="19">
        <v>370907</v>
      </c>
      <c r="E188" s="20">
        <v>0</v>
      </c>
      <c r="F188" s="20">
        <v>370907</v>
      </c>
      <c r="G188" s="21">
        <v>4.629143694357829E-2</v>
      </c>
      <c r="I188" s="21">
        <v>5.7563595858107552E-2</v>
      </c>
      <c r="M188" s="19">
        <v>388185.78102689615</v>
      </c>
      <c r="N188" s="21">
        <v>4.6585211459735598E-2</v>
      </c>
      <c r="O188" s="21">
        <v>3.6998689545134633E-2</v>
      </c>
      <c r="P188" s="21">
        <v>4.805277853743295E-2</v>
      </c>
      <c r="R188" s="20">
        <v>-1104</v>
      </c>
      <c r="S188" s="42">
        <v>387081.78102689615</v>
      </c>
      <c r="U188" s="19">
        <v>200119.25</v>
      </c>
      <c r="V188" s="19">
        <v>201969.25</v>
      </c>
      <c r="X188" s="19">
        <v>354496.83224350167</v>
      </c>
      <c r="Y188" s="19">
        <v>353960.60035259917</v>
      </c>
      <c r="Z188" s="19">
        <v>370387.62644054327</v>
      </c>
      <c r="AA188" s="181">
        <v>195284.44142084513</v>
      </c>
    </row>
    <row r="189" spans="1:27" x14ac:dyDescent="0.2">
      <c r="A189" s="18" t="s">
        <v>381</v>
      </c>
      <c r="B189" s="18" t="s">
        <v>382</v>
      </c>
      <c r="D189" s="19">
        <v>657517</v>
      </c>
      <c r="E189" s="20">
        <v>0</v>
      </c>
      <c r="F189" s="20">
        <v>657517</v>
      </c>
      <c r="G189" s="21">
        <v>3.0777906655954368E-2</v>
      </c>
      <c r="I189" s="21">
        <v>4.0882000340273228E-2</v>
      </c>
      <c r="M189" s="19">
        <v>686769.67876571324</v>
      </c>
      <c r="N189" s="21">
        <v>4.448961588173872E-2</v>
      </c>
      <c r="O189" s="21">
        <v>3.908157000000001E-2</v>
      </c>
      <c r="P189" s="21">
        <v>3.2691912447097904E-2</v>
      </c>
      <c r="R189" s="20">
        <v>-2081</v>
      </c>
      <c r="S189" s="42">
        <v>684688.67876571324</v>
      </c>
      <c r="U189" s="19">
        <v>408998</v>
      </c>
      <c r="V189" s="19">
        <v>411126.6875</v>
      </c>
      <c r="X189" s="19">
        <v>637884.25785445294</v>
      </c>
      <c r="Y189" s="19">
        <v>634979.89138326934</v>
      </c>
      <c r="Z189" s="19">
        <v>665028.62130325299</v>
      </c>
      <c r="AA189" s="181">
        <v>350631.96923757915</v>
      </c>
    </row>
    <row r="190" spans="1:27" ht="25.5" customHeight="1" x14ac:dyDescent="0.2">
      <c r="A190" s="22" t="s">
        <v>383</v>
      </c>
      <c r="B190" s="22" t="s">
        <v>384</v>
      </c>
      <c r="C190" s="54"/>
      <c r="D190" s="24">
        <v>2874405</v>
      </c>
      <c r="E190" s="25">
        <v>0</v>
      </c>
      <c r="F190" s="25">
        <v>2874405</v>
      </c>
      <c r="G190" s="26">
        <v>2.3928321596694557E-2</v>
      </c>
      <c r="H190" s="23"/>
      <c r="I190" s="26">
        <v>3.3933196391418674E-2</v>
      </c>
      <c r="M190" s="24">
        <v>3007523.7610961571</v>
      </c>
      <c r="N190" s="26">
        <v>4.6311762293816283E-2</v>
      </c>
      <c r="O190" s="26">
        <v>3.8739826644185626E-2</v>
      </c>
      <c r="P190" s="26">
        <v>2.5955494305285098E-2</v>
      </c>
      <c r="Q190" s="23"/>
      <c r="R190" s="25">
        <v>-8842</v>
      </c>
      <c r="S190" s="41">
        <v>2998681.7610961571</v>
      </c>
      <c r="T190" s="23"/>
      <c r="U190" s="24">
        <v>1692127.0625</v>
      </c>
      <c r="V190" s="24">
        <v>1704461.890625</v>
      </c>
      <c r="W190" s="23"/>
      <c r="X190" s="24">
        <v>2807232.6347196908</v>
      </c>
      <c r="Y190" s="24">
        <v>2800333.8133439841</v>
      </c>
      <c r="Z190" s="24">
        <v>2931436.8681583698</v>
      </c>
      <c r="AA190" s="182">
        <f>SUM(AA184:AA189)</f>
        <v>1545580.8199107703</v>
      </c>
    </row>
    <row r="191" spans="1:27" ht="25.5" customHeight="1" x14ac:dyDescent="0.2">
      <c r="A191" s="22" t="s">
        <v>385</v>
      </c>
      <c r="B191" s="22" t="s">
        <v>386</v>
      </c>
      <c r="C191" s="54"/>
      <c r="D191" s="24">
        <v>17990642</v>
      </c>
      <c r="E191" s="25">
        <v>0</v>
      </c>
      <c r="F191" s="25">
        <v>17990642</v>
      </c>
      <c r="G191" s="26">
        <v>1.9774419858825887E-2</v>
      </c>
      <c r="H191" s="23"/>
      <c r="I191" s="26">
        <v>3.025229465844137E-2</v>
      </c>
      <c r="M191" s="24">
        <v>18845329.633162189</v>
      </c>
      <c r="N191" s="26">
        <v>4.7507344827504738E-2</v>
      </c>
      <c r="O191" s="26">
        <v>3.903223837958425E-2</v>
      </c>
      <c r="P191" s="26">
        <v>2.2441831502277187E-2</v>
      </c>
      <c r="Q191" s="23"/>
      <c r="R191" s="25">
        <v>-54694</v>
      </c>
      <c r="S191" s="41">
        <v>18790635.633162189</v>
      </c>
      <c r="T191" s="23"/>
      <c r="U191" s="24">
        <v>10044141.40625</v>
      </c>
      <c r="V191" s="24">
        <v>10126068.765625</v>
      </c>
      <c r="W191" s="23"/>
      <c r="X191" s="24">
        <v>17641785.918194108</v>
      </c>
      <c r="Y191" s="24">
        <v>17604801.193830896</v>
      </c>
      <c r="Z191" s="24">
        <v>18431688.779275279</v>
      </c>
      <c r="AA191" s="182">
        <f>AA190+AA183+AA176+AA168+AA162</f>
        <v>9717986.7542941067</v>
      </c>
    </row>
    <row r="192" spans="1:27" x14ac:dyDescent="0.2">
      <c r="A192" s="18" t="s">
        <v>387</v>
      </c>
      <c r="B192" s="18" t="s">
        <v>388</v>
      </c>
      <c r="D192" s="19">
        <v>222759</v>
      </c>
      <c r="E192" s="20">
        <v>0</v>
      </c>
      <c r="F192" s="20">
        <v>222759</v>
      </c>
      <c r="G192" s="21">
        <v>-1.8473945206030185E-2</v>
      </c>
      <c r="I192" s="21">
        <v>-1.3397353243314813E-2</v>
      </c>
      <c r="M192" s="19">
        <v>234153.3924333989</v>
      </c>
      <c r="N192" s="21">
        <v>5.1151210202051933E-2</v>
      </c>
      <c r="O192" s="21">
        <v>4.130858306325913E-2</v>
      </c>
      <c r="P192" s="21">
        <v>-1.8237171953140896E-2</v>
      </c>
      <c r="R192" s="20">
        <v>-740</v>
      </c>
      <c r="S192" s="42">
        <v>233413.3924333989</v>
      </c>
      <c r="U192" s="19">
        <v>136241.84375</v>
      </c>
      <c r="V192" s="19">
        <v>137529.625</v>
      </c>
      <c r="X192" s="19">
        <v>226951.69314354972</v>
      </c>
      <c r="Y192" s="19">
        <v>227918.05492659577</v>
      </c>
      <c r="Z192" s="19">
        <v>238503.01289083116</v>
      </c>
      <c r="AA192" s="181">
        <v>125749.14582642309</v>
      </c>
    </row>
    <row r="193" spans="1:27" x14ac:dyDescent="0.2">
      <c r="A193" s="18" t="s">
        <v>389</v>
      </c>
      <c r="B193" s="18" t="s">
        <v>390</v>
      </c>
      <c r="D193" s="19">
        <v>395827</v>
      </c>
      <c r="E193" s="20">
        <v>0</v>
      </c>
      <c r="F193" s="20">
        <v>395827</v>
      </c>
      <c r="G193" s="21">
        <v>-1.3234386239989071E-2</v>
      </c>
      <c r="I193" s="21">
        <v>-8.5484415433083605E-3</v>
      </c>
      <c r="M193" s="19">
        <v>414917.93135111022</v>
      </c>
      <c r="N193" s="21">
        <v>4.8230492995955832E-2</v>
      </c>
      <c r="O193" s="21">
        <v>4.0502558955184398E-2</v>
      </c>
      <c r="P193" s="21">
        <v>-1.3959586942076108E-2</v>
      </c>
      <c r="R193" s="20">
        <v>95</v>
      </c>
      <c r="S193" s="42">
        <v>415012.93135111022</v>
      </c>
      <c r="U193" s="19">
        <v>229538.9375</v>
      </c>
      <c r="V193" s="19">
        <v>231243.75</v>
      </c>
      <c r="X193" s="19">
        <v>401135.78592562123</v>
      </c>
      <c r="Y193" s="19">
        <v>402205.07997799991</v>
      </c>
      <c r="Z193" s="19">
        <v>420792.01405585423</v>
      </c>
      <c r="AA193" s="181">
        <v>221859.82347453223</v>
      </c>
    </row>
    <row r="194" spans="1:27" x14ac:dyDescent="0.2">
      <c r="A194" s="18" t="s">
        <v>391</v>
      </c>
      <c r="B194" s="18" t="s">
        <v>392</v>
      </c>
      <c r="D194" s="19">
        <v>490110</v>
      </c>
      <c r="E194" s="20">
        <v>0</v>
      </c>
      <c r="F194" s="20">
        <v>490110</v>
      </c>
      <c r="G194" s="21">
        <v>-3.8041743172785525E-2</v>
      </c>
      <c r="I194" s="21">
        <v>-3.0373849463512514E-2</v>
      </c>
      <c r="M194" s="19">
        <v>516433.0085196814</v>
      </c>
      <c r="N194" s="21">
        <v>5.3708368569670872E-2</v>
      </c>
      <c r="O194" s="21">
        <v>4.4130549325111179E-2</v>
      </c>
      <c r="P194" s="21">
        <v>-3.2661489583233783E-2</v>
      </c>
      <c r="R194" s="20">
        <v>-1440</v>
      </c>
      <c r="S194" s="42">
        <v>514993.0085196814</v>
      </c>
      <c r="U194" s="19">
        <v>274235.25</v>
      </c>
      <c r="V194" s="19">
        <v>276750.8125</v>
      </c>
      <c r="X194" s="19">
        <v>509491.96238151612</v>
      </c>
      <c r="Y194" s="19">
        <v>510099.46804425138</v>
      </c>
      <c r="Z194" s="19">
        <v>533869.99789472087</v>
      </c>
      <c r="AA194" s="181">
        <v>281479.44717303937</v>
      </c>
    </row>
    <row r="195" spans="1:27" x14ac:dyDescent="0.2">
      <c r="A195" s="18" t="s">
        <v>393</v>
      </c>
      <c r="B195" s="18" t="s">
        <v>394</v>
      </c>
      <c r="D195" s="19">
        <v>548047</v>
      </c>
      <c r="E195" s="20">
        <v>0</v>
      </c>
      <c r="F195" s="20">
        <v>548047</v>
      </c>
      <c r="G195" s="21">
        <v>-1.5153541784218572E-4</v>
      </c>
      <c r="I195" s="21">
        <v>9.4808482184134402E-3</v>
      </c>
      <c r="M195" s="19">
        <v>574280.66536573938</v>
      </c>
      <c r="N195" s="21">
        <v>4.7867546698986407E-2</v>
      </c>
      <c r="O195" s="21">
        <v>3.908157000000001E-2</v>
      </c>
      <c r="P195" s="21">
        <v>2.5283678209691018E-3</v>
      </c>
      <c r="R195" s="20">
        <v>-1662</v>
      </c>
      <c r="S195" s="42">
        <v>572618.66536573938</v>
      </c>
      <c r="U195" s="19">
        <v>304682.5625</v>
      </c>
      <c r="V195" s="19">
        <v>307258.8125</v>
      </c>
      <c r="X195" s="19">
        <v>548130.06111784338</v>
      </c>
      <c r="Y195" s="19">
        <v>547490.35035449185</v>
      </c>
      <c r="Z195" s="19">
        <v>572832.33452431753</v>
      </c>
      <c r="AA195" s="181">
        <v>302022.083055027</v>
      </c>
    </row>
    <row r="196" spans="1:27" x14ac:dyDescent="0.2">
      <c r="A196" s="18" t="s">
        <v>395</v>
      </c>
      <c r="B196" s="18" t="s">
        <v>396</v>
      </c>
      <c r="D196" s="19">
        <v>415648</v>
      </c>
      <c r="E196" s="20">
        <v>0</v>
      </c>
      <c r="F196" s="20">
        <v>415648</v>
      </c>
      <c r="G196" s="21">
        <v>5.1106449522646535E-3</v>
      </c>
      <c r="I196" s="21">
        <v>8.1887139581962032E-3</v>
      </c>
      <c r="M196" s="19">
        <v>434259.2910206946</v>
      </c>
      <c r="N196" s="21">
        <v>4.47765682036112E-2</v>
      </c>
      <c r="O196" s="21">
        <v>3.908157000000001E-2</v>
      </c>
      <c r="P196" s="21">
        <v>1.3484132816534711E-3</v>
      </c>
      <c r="R196" s="20">
        <v>-463</v>
      </c>
      <c r="S196" s="42">
        <v>433796.2910206946</v>
      </c>
      <c r="U196" s="19">
        <v>208628.875</v>
      </c>
      <c r="V196" s="19">
        <v>209772.328125</v>
      </c>
      <c r="X196" s="19">
        <v>413534.57162891777</v>
      </c>
      <c r="Y196" s="19">
        <v>414531.60281025525</v>
      </c>
      <c r="Z196" s="19">
        <v>433674.51853998064</v>
      </c>
      <c r="AA196" s="181">
        <v>228652.03928492728</v>
      </c>
    </row>
    <row r="197" spans="1:27" x14ac:dyDescent="0.2">
      <c r="A197" s="18" t="s">
        <v>397</v>
      </c>
      <c r="B197" s="18" t="s">
        <v>398</v>
      </c>
      <c r="D197" s="19">
        <v>218295</v>
      </c>
      <c r="E197" s="20">
        <v>0</v>
      </c>
      <c r="F197" s="20">
        <v>218295</v>
      </c>
      <c r="G197" s="21">
        <v>-2.161418632911638E-3</v>
      </c>
      <c r="I197" s="21">
        <v>6.077963045932E-3</v>
      </c>
      <c r="M197" s="19">
        <v>229090.12749572884</v>
      </c>
      <c r="N197" s="21">
        <v>4.945201445625802E-2</v>
      </c>
      <c r="O197" s="21">
        <v>3.908157000000001E-2</v>
      </c>
      <c r="P197" s="21">
        <v>-7.4702533429293894E-4</v>
      </c>
      <c r="R197" s="20">
        <v>-652</v>
      </c>
      <c r="S197" s="42">
        <v>228438.12749572884</v>
      </c>
      <c r="U197" s="19">
        <v>115515.53125</v>
      </c>
      <c r="V197" s="19">
        <v>116668.421875</v>
      </c>
      <c r="X197" s="19">
        <v>218767.84890490505</v>
      </c>
      <c r="Y197" s="19">
        <v>219141.73494926971</v>
      </c>
      <c r="Z197" s="19">
        <v>229261.39156340196</v>
      </c>
      <c r="AA197" s="181">
        <v>120876.56172826159</v>
      </c>
    </row>
    <row r="198" spans="1:27" x14ac:dyDescent="0.2">
      <c r="A198" s="18" t="s">
        <v>399</v>
      </c>
      <c r="B198" s="18" t="s">
        <v>400</v>
      </c>
      <c r="D198" s="19">
        <v>314561</v>
      </c>
      <c r="E198" s="20">
        <v>0</v>
      </c>
      <c r="F198" s="20">
        <v>314561</v>
      </c>
      <c r="G198" s="21">
        <v>-5.2596837414562447E-3</v>
      </c>
      <c r="I198" s="21">
        <v>2.668824004823378E-4</v>
      </c>
      <c r="M198" s="19">
        <v>329809.77513378306</v>
      </c>
      <c r="N198" s="21">
        <v>4.847636907875752E-2</v>
      </c>
      <c r="O198" s="21">
        <v>3.908157000000001E-2</v>
      </c>
      <c r="P198" s="21">
        <v>-6.5426479542889382E-3</v>
      </c>
      <c r="R198" s="20">
        <v>-932</v>
      </c>
      <c r="S198" s="42">
        <v>328877.77513378306</v>
      </c>
      <c r="U198" s="19">
        <v>148125.171875</v>
      </c>
      <c r="V198" s="19">
        <v>149464.4375</v>
      </c>
      <c r="X198" s="19">
        <v>316224.23949110572</v>
      </c>
      <c r="Y198" s="19">
        <v>317320.39881539543</v>
      </c>
      <c r="Z198" s="19">
        <v>331981.81527837523</v>
      </c>
      <c r="AA198" s="181">
        <v>175035.22993342415</v>
      </c>
    </row>
    <row r="199" spans="1:27" x14ac:dyDescent="0.2">
      <c r="A199" s="18" t="s">
        <v>401</v>
      </c>
      <c r="B199" s="18" t="s">
        <v>402</v>
      </c>
      <c r="D199" s="19">
        <v>855966</v>
      </c>
      <c r="E199" s="20">
        <v>0</v>
      </c>
      <c r="F199" s="20">
        <v>855966</v>
      </c>
      <c r="G199" s="21">
        <v>-1.0853267621315776E-3</v>
      </c>
      <c r="I199" s="21">
        <v>8.0513336572958227E-3</v>
      </c>
      <c r="M199" s="19">
        <v>895793.44543912425</v>
      </c>
      <c r="N199" s="21">
        <v>4.6529237655612787E-2</v>
      </c>
      <c r="O199" s="21">
        <v>3.908157000000001E-2</v>
      </c>
      <c r="P199" s="21">
        <v>8.9436951175869694E-4</v>
      </c>
      <c r="R199" s="20">
        <v>-1775</v>
      </c>
      <c r="S199" s="42">
        <v>894018.44543912425</v>
      </c>
      <c r="U199" s="19">
        <v>500118.6875</v>
      </c>
      <c r="V199" s="19">
        <v>503703.3125</v>
      </c>
      <c r="X199" s="19">
        <v>856896.01217437664</v>
      </c>
      <c r="Y199" s="19">
        <v>855215.55214838893</v>
      </c>
      <c r="Z199" s="19">
        <v>894992.99099474074</v>
      </c>
      <c r="AA199" s="181">
        <v>471879.17156308092</v>
      </c>
    </row>
    <row r="200" spans="1:27" ht="25.5" customHeight="1" x14ac:dyDescent="0.2">
      <c r="A200" s="22" t="s">
        <v>403</v>
      </c>
      <c r="B200" s="22" t="s">
        <v>404</v>
      </c>
      <c r="C200" s="54"/>
      <c r="D200" s="24">
        <v>3461213</v>
      </c>
      <c r="E200" s="25">
        <v>0</v>
      </c>
      <c r="F200" s="25">
        <v>3461213</v>
      </c>
      <c r="G200" s="26">
        <v>-8.5700492762996738E-3</v>
      </c>
      <c r="H200" s="23"/>
      <c r="I200" s="26">
        <v>-1.4532122248906987E-3</v>
      </c>
      <c r="M200" s="24">
        <v>3628737.6367592607</v>
      </c>
      <c r="N200" s="26">
        <v>4.8400556902814307E-2</v>
      </c>
      <c r="O200" s="26">
        <v>4.0097170267938687E-2</v>
      </c>
      <c r="P200" s="26">
        <v>-7.4319261918108781E-3</v>
      </c>
      <c r="Q200" s="23"/>
      <c r="R200" s="25">
        <v>-7569</v>
      </c>
      <c r="S200" s="41">
        <v>3621168.6367592607</v>
      </c>
      <c r="T200" s="23"/>
      <c r="U200" s="24">
        <v>1917086.859375</v>
      </c>
      <c r="V200" s="24">
        <v>1932391.5</v>
      </c>
      <c r="W200" s="23"/>
      <c r="X200" s="24">
        <v>3491132.1747678355</v>
      </c>
      <c r="Y200" s="24">
        <v>3493922.2420266485</v>
      </c>
      <c r="Z200" s="24">
        <v>3655908.0757422224</v>
      </c>
      <c r="AA200" s="182">
        <f>SUM(AA192:AA199)</f>
        <v>1927553.5020387159</v>
      </c>
    </row>
    <row r="201" spans="1:27" x14ac:dyDescent="0.2">
      <c r="A201" s="18" t="s">
        <v>405</v>
      </c>
      <c r="B201" s="18" t="s">
        <v>406</v>
      </c>
      <c r="D201" s="19">
        <v>558946</v>
      </c>
      <c r="E201" s="20">
        <v>0</v>
      </c>
      <c r="F201" s="20">
        <v>558946</v>
      </c>
      <c r="G201" s="21">
        <v>4.863070248551149E-2</v>
      </c>
      <c r="I201" s="21">
        <v>5.5381842106273727E-2</v>
      </c>
      <c r="M201" s="19">
        <v>583174</v>
      </c>
      <c r="N201" s="21">
        <v>4.334586883169389E-2</v>
      </c>
      <c r="O201" s="21">
        <v>3.7940567206651288E-2</v>
      </c>
      <c r="P201" s="21">
        <v>4.6795618794536642E-2</v>
      </c>
      <c r="R201" s="20">
        <v>-956</v>
      </c>
      <c r="S201" s="42">
        <v>582218</v>
      </c>
      <c r="U201" s="19">
        <v>321566</v>
      </c>
      <c r="V201" s="19">
        <v>323240.625</v>
      </c>
      <c r="X201" s="19">
        <v>533024.63743924443</v>
      </c>
      <c r="Y201" s="19">
        <v>532373.0337668811</v>
      </c>
      <c r="Z201" s="19">
        <v>557103.97476784291</v>
      </c>
      <c r="AA201" s="181">
        <v>293729.40875856986</v>
      </c>
    </row>
    <row r="202" spans="1:27" x14ac:dyDescent="0.2">
      <c r="A202" s="18" t="s">
        <v>407</v>
      </c>
      <c r="B202" s="18" t="s">
        <v>408</v>
      </c>
      <c r="D202" s="19">
        <v>1022120</v>
      </c>
      <c r="E202" s="20">
        <v>0</v>
      </c>
      <c r="F202" s="20">
        <v>1022120</v>
      </c>
      <c r="G202" s="21">
        <v>-9.3814574293620279E-3</v>
      </c>
      <c r="I202" s="21">
        <v>-2.8548062012956343E-4</v>
      </c>
      <c r="M202" s="19">
        <v>1070614.9374314053</v>
      </c>
      <c r="N202" s="21">
        <v>4.7445444205577836E-2</v>
      </c>
      <c r="O202" s="21">
        <v>3.912902482624725E-2</v>
      </c>
      <c r="P202" s="21">
        <v>-6.6409138036405135E-3</v>
      </c>
      <c r="R202" s="20">
        <v>-1926</v>
      </c>
      <c r="S202" s="42">
        <v>1068688.9374314053</v>
      </c>
      <c r="U202" s="19">
        <v>523524.96875</v>
      </c>
      <c r="V202" s="19">
        <v>527714.875</v>
      </c>
      <c r="X202" s="19">
        <v>1031799.7857657865</v>
      </c>
      <c r="Y202" s="19">
        <v>1030594.5064963347</v>
      </c>
      <c r="Z202" s="19">
        <v>1077772.3305787274</v>
      </c>
      <c r="AA202" s="181">
        <v>568248.37691951205</v>
      </c>
    </row>
    <row r="203" spans="1:27" x14ac:dyDescent="0.2">
      <c r="A203" s="18" t="s">
        <v>409</v>
      </c>
      <c r="B203" s="18" t="s">
        <v>410</v>
      </c>
      <c r="D203" s="19">
        <v>244012</v>
      </c>
      <c r="E203" s="20">
        <v>0</v>
      </c>
      <c r="F203" s="20">
        <v>244012</v>
      </c>
      <c r="G203" s="21">
        <v>5.0781104415063893E-2</v>
      </c>
      <c r="I203" s="21">
        <v>6.1086470317482489E-2</v>
      </c>
      <c r="M203" s="19">
        <v>254223.93936141138</v>
      </c>
      <c r="N203" s="21">
        <v>4.1850152293376519E-2</v>
      </c>
      <c r="O203" s="21">
        <v>3.6028552259373736E-2</v>
      </c>
      <c r="P203" s="21">
        <v>5.0627358169531123E-2</v>
      </c>
      <c r="R203" s="20">
        <v>-679</v>
      </c>
      <c r="S203" s="42">
        <v>253544.93936141138</v>
      </c>
      <c r="U203" s="19">
        <v>135115.515625</v>
      </c>
      <c r="V203" s="19">
        <v>135874.75</v>
      </c>
      <c r="X203" s="19">
        <v>232219.63068686286</v>
      </c>
      <c r="Y203" s="19">
        <v>231256.49693960149</v>
      </c>
      <c r="Z203" s="19">
        <v>241973.4622219778</v>
      </c>
      <c r="AA203" s="181">
        <v>127578.91742442518</v>
      </c>
    </row>
    <row r="204" spans="1:27" x14ac:dyDescent="0.2">
      <c r="A204" s="18" t="s">
        <v>411</v>
      </c>
      <c r="B204" s="18" t="s">
        <v>412</v>
      </c>
      <c r="D204" s="19">
        <v>334270</v>
      </c>
      <c r="E204" s="20">
        <v>0</v>
      </c>
      <c r="F204" s="20">
        <v>334270</v>
      </c>
      <c r="G204" s="21">
        <v>2.4045299551538557E-2</v>
      </c>
      <c r="I204" s="21">
        <v>3.3577812854599376E-2</v>
      </c>
      <c r="M204" s="19">
        <v>349880.26244115119</v>
      </c>
      <c r="N204" s="21">
        <v>4.6699561555482605E-2</v>
      </c>
      <c r="O204" s="21">
        <v>3.908157000000001E-2</v>
      </c>
      <c r="P204" s="21">
        <v>2.6550534237920642E-2</v>
      </c>
      <c r="R204" s="20">
        <v>-939</v>
      </c>
      <c r="S204" s="42">
        <v>348941.26244115119</v>
      </c>
      <c r="U204" s="19">
        <v>185280.125</v>
      </c>
      <c r="V204" s="19">
        <v>186638.5</v>
      </c>
      <c r="X204" s="19">
        <v>326421.1067092318</v>
      </c>
      <c r="Y204" s="19">
        <v>325781.65384922572</v>
      </c>
      <c r="Z204" s="19">
        <v>340831.01685869903</v>
      </c>
      <c r="AA204" s="181">
        <v>179700.91329936511</v>
      </c>
    </row>
    <row r="205" spans="1:27" x14ac:dyDescent="0.2">
      <c r="A205" s="18" t="s">
        <v>413</v>
      </c>
      <c r="B205" s="18" t="s">
        <v>414</v>
      </c>
      <c r="D205" s="19">
        <v>399330</v>
      </c>
      <c r="E205" s="20">
        <v>0</v>
      </c>
      <c r="F205" s="20">
        <v>399330</v>
      </c>
      <c r="G205" s="21">
        <v>5.0898630017939261E-3</v>
      </c>
      <c r="I205" s="21">
        <v>9.6973380045057844E-3</v>
      </c>
      <c r="M205" s="19">
        <v>418391.89974754193</v>
      </c>
      <c r="N205" s="21">
        <v>4.7734704999729427E-2</v>
      </c>
      <c r="O205" s="21">
        <v>3.908157000000001E-2</v>
      </c>
      <c r="P205" s="21">
        <v>3.0979420665790958E-3</v>
      </c>
      <c r="R205" s="20">
        <v>-1119</v>
      </c>
      <c r="S205" s="42">
        <v>417272.89974754193</v>
      </c>
      <c r="U205" s="19">
        <v>199789.375</v>
      </c>
      <c r="V205" s="19">
        <v>201453.15625</v>
      </c>
      <c r="X205" s="19">
        <v>397307.75794252264</v>
      </c>
      <c r="Y205" s="19">
        <v>398788.30599503382</v>
      </c>
      <c r="Z205" s="19">
        <v>417099.74888949754</v>
      </c>
      <c r="AA205" s="181">
        <v>219913.10093544828</v>
      </c>
    </row>
    <row r="206" spans="1:27" x14ac:dyDescent="0.2">
      <c r="A206" s="18" t="s">
        <v>415</v>
      </c>
      <c r="B206" s="18" t="s">
        <v>416</v>
      </c>
      <c r="D206" s="19">
        <v>395736</v>
      </c>
      <c r="E206" s="20">
        <v>0</v>
      </c>
      <c r="F206" s="20">
        <v>395736</v>
      </c>
      <c r="G206" s="21">
        <v>1.6111062063910886E-2</v>
      </c>
      <c r="I206" s="21">
        <v>2.1073155331273963E-2</v>
      </c>
      <c r="M206" s="19">
        <v>414065.82753994613</v>
      </c>
      <c r="N206" s="21">
        <v>4.6318322164135006E-2</v>
      </c>
      <c r="O206" s="21">
        <v>3.908157000000001E-2</v>
      </c>
      <c r="P206" s="21">
        <v>1.4652612204248738E-2</v>
      </c>
      <c r="R206" s="20">
        <v>-1263</v>
      </c>
      <c r="S206" s="42">
        <v>412802.82753994613</v>
      </c>
      <c r="U206" s="19">
        <v>191177.5625</v>
      </c>
      <c r="V206" s="19">
        <v>192509.03125</v>
      </c>
      <c r="X206" s="19">
        <v>389461.36379638116</v>
      </c>
      <c r="Y206" s="19">
        <v>390267.95230716566</v>
      </c>
      <c r="Z206" s="19">
        <v>408086.29728003399</v>
      </c>
      <c r="AA206" s="181">
        <v>215160.81782128639</v>
      </c>
    </row>
    <row r="207" spans="1:27" x14ac:dyDescent="0.2">
      <c r="A207" s="18" t="s">
        <v>417</v>
      </c>
      <c r="B207" s="18" t="s">
        <v>418</v>
      </c>
      <c r="D207" s="19">
        <v>309692</v>
      </c>
      <c r="E207" s="20">
        <v>0</v>
      </c>
      <c r="F207" s="20">
        <v>309692</v>
      </c>
      <c r="G207" s="21">
        <v>8.1422828191339836E-3</v>
      </c>
      <c r="I207" s="21">
        <v>1.4672548187994794E-2</v>
      </c>
      <c r="M207" s="19">
        <v>324445.73824748921</v>
      </c>
      <c r="N207" s="21">
        <v>4.764003670578898E-2</v>
      </c>
      <c r="O207" s="21">
        <v>3.908157000000001E-2</v>
      </c>
      <c r="P207" s="21">
        <v>7.9909879266568673E-3</v>
      </c>
      <c r="R207" s="20">
        <v>-935</v>
      </c>
      <c r="S207" s="42">
        <v>323510.73824748921</v>
      </c>
      <c r="U207" s="19">
        <v>173388.34375</v>
      </c>
      <c r="V207" s="19">
        <v>174816.46875</v>
      </c>
      <c r="X207" s="19">
        <v>307190.76590457855</v>
      </c>
      <c r="Y207" s="19">
        <v>307727.65064195148</v>
      </c>
      <c r="Z207" s="19">
        <v>321873.64979804406</v>
      </c>
      <c r="AA207" s="181">
        <v>169705.76612658499</v>
      </c>
    </row>
    <row r="208" spans="1:27" x14ac:dyDescent="0.2">
      <c r="A208" s="18" t="s">
        <v>419</v>
      </c>
      <c r="B208" s="18" t="s">
        <v>420</v>
      </c>
      <c r="D208" s="19">
        <v>406325</v>
      </c>
      <c r="E208" s="20">
        <v>0</v>
      </c>
      <c r="F208" s="20">
        <v>406325</v>
      </c>
      <c r="G208" s="21">
        <v>-5.5146443340092777E-4</v>
      </c>
      <c r="I208" s="21">
        <v>6.0931339564711529E-3</v>
      </c>
      <c r="M208" s="19">
        <v>425862</v>
      </c>
      <c r="N208" s="21">
        <v>4.8082200209192072E-2</v>
      </c>
      <c r="O208" s="21">
        <v>3.9535280399795036E-2</v>
      </c>
      <c r="P208" s="21">
        <v>-1.9334694045014533E-4</v>
      </c>
      <c r="R208" s="20">
        <v>-1225</v>
      </c>
      <c r="S208" s="42">
        <v>424637</v>
      </c>
      <c r="U208" s="19">
        <v>244893.84375</v>
      </c>
      <c r="V208" s="19">
        <v>246907.328125</v>
      </c>
      <c r="X208" s="19">
        <v>406549.19742280635</v>
      </c>
      <c r="Y208" s="19">
        <v>407184.71867889329</v>
      </c>
      <c r="Z208" s="19">
        <v>425944.35503784858</v>
      </c>
      <c r="AA208" s="181">
        <v>224576.36139008816</v>
      </c>
    </row>
    <row r="209" spans="1:27" ht="25.5" customHeight="1" x14ac:dyDescent="0.2">
      <c r="A209" s="22" t="s">
        <v>421</v>
      </c>
      <c r="B209" s="22" t="s">
        <v>422</v>
      </c>
      <c r="C209" s="54"/>
      <c r="D209" s="24">
        <v>3670431</v>
      </c>
      <c r="E209" s="25">
        <v>0</v>
      </c>
      <c r="F209" s="25">
        <v>3670431</v>
      </c>
      <c r="G209" s="26">
        <v>1.2819283798202186E-2</v>
      </c>
      <c r="H209" s="23"/>
      <c r="I209" s="26">
        <v>2.021460278299303E-2</v>
      </c>
      <c r="M209" s="24">
        <v>3840658.6047689449</v>
      </c>
      <c r="N209" s="26">
        <v>4.637809695072459E-2</v>
      </c>
      <c r="O209" s="26">
        <v>3.8793103425988518E-2</v>
      </c>
      <c r="P209" s="26">
        <v>1.318330895492914E-2</v>
      </c>
      <c r="Q209" s="23"/>
      <c r="R209" s="25">
        <v>-9042</v>
      </c>
      <c r="S209" s="41">
        <v>3831616.6047689449</v>
      </c>
      <c r="T209" s="23"/>
      <c r="U209" s="24">
        <v>1974735.734375</v>
      </c>
      <c r="V209" s="24">
        <v>1989154.734375</v>
      </c>
      <c r="W209" s="23"/>
      <c r="X209" s="24">
        <v>3623974.2456674138</v>
      </c>
      <c r="Y209" s="24">
        <v>3623974.3186750878</v>
      </c>
      <c r="Z209" s="24">
        <v>3790684.835432671</v>
      </c>
      <c r="AA209" s="182">
        <f>SUM(AA201:AA208)</f>
        <v>1998613.6626752799</v>
      </c>
    </row>
    <row r="210" spans="1:27" x14ac:dyDescent="0.2">
      <c r="A210" s="18" t="s">
        <v>423</v>
      </c>
      <c r="B210" s="18" t="s">
        <v>521</v>
      </c>
      <c r="D210" s="19">
        <v>759186</v>
      </c>
      <c r="E210" s="20">
        <v>0</v>
      </c>
      <c r="F210" s="20">
        <v>759186</v>
      </c>
      <c r="G210" s="21">
        <v>2.6432790882139123E-2</v>
      </c>
      <c r="I210" s="21">
        <v>3.3583055952275398E-2</v>
      </c>
      <c r="M210" s="19">
        <v>792813.2894977082</v>
      </c>
      <c r="N210" s="21">
        <v>4.42938746205912E-2</v>
      </c>
      <c r="O210" s="21">
        <v>3.908157000000001E-2</v>
      </c>
      <c r="P210" s="21">
        <v>2.6566191150245055E-2</v>
      </c>
      <c r="R210" s="20">
        <v>-592</v>
      </c>
      <c r="S210" s="42">
        <v>792221.2894977082</v>
      </c>
      <c r="U210" s="19">
        <v>465062.5</v>
      </c>
      <c r="V210" s="19">
        <v>467395.375</v>
      </c>
      <c r="X210" s="19">
        <v>739635.37286015449</v>
      </c>
      <c r="Y210" s="19">
        <v>738203.15737889439</v>
      </c>
      <c r="Z210" s="19">
        <v>772296.31789196003</v>
      </c>
      <c r="AA210" s="181">
        <v>407188.15717543132</v>
      </c>
    </row>
    <row r="211" spans="1:27" x14ac:dyDescent="0.2">
      <c r="A211" s="18" t="s">
        <v>425</v>
      </c>
      <c r="B211" s="18" t="s">
        <v>426</v>
      </c>
      <c r="D211" s="19">
        <v>386764</v>
      </c>
      <c r="E211" s="20">
        <v>0</v>
      </c>
      <c r="F211" s="20">
        <v>386764</v>
      </c>
      <c r="G211" s="21">
        <v>-1.1710975400682999E-2</v>
      </c>
      <c r="I211" s="21">
        <v>-6.4755254492600001E-3</v>
      </c>
      <c r="M211" s="19">
        <v>403216.90944093047</v>
      </c>
      <c r="N211" s="21">
        <v>4.2539919539901438E-2</v>
      </c>
      <c r="O211" s="21">
        <v>4.0157982594716479E-2</v>
      </c>
      <c r="P211" s="21">
        <v>-1.182662234375198E-2</v>
      </c>
      <c r="R211" s="20">
        <v>107</v>
      </c>
      <c r="S211" s="42">
        <v>403323.90944093047</v>
      </c>
      <c r="U211" s="19">
        <v>228523.125</v>
      </c>
      <c r="V211" s="19">
        <v>229046.4375</v>
      </c>
      <c r="X211" s="19">
        <v>391347.05574293522</v>
      </c>
      <c r="Y211" s="19">
        <v>390176.27673526551</v>
      </c>
      <c r="Z211" s="19">
        <v>408042.67607095558</v>
      </c>
      <c r="AA211" s="181">
        <v>215137.81882552931</v>
      </c>
    </row>
    <row r="212" spans="1:27" x14ac:dyDescent="0.2">
      <c r="A212" s="18" t="s">
        <v>427</v>
      </c>
      <c r="B212" s="18" t="s">
        <v>428</v>
      </c>
      <c r="D212" s="19">
        <v>173473</v>
      </c>
      <c r="E212" s="20">
        <v>0</v>
      </c>
      <c r="F212" s="20">
        <v>173473</v>
      </c>
      <c r="G212" s="21">
        <v>1.081934727851297E-2</v>
      </c>
      <c r="I212" s="21">
        <v>1.7077844992875901E-2</v>
      </c>
      <c r="M212" s="19">
        <v>180863</v>
      </c>
      <c r="N212" s="21">
        <v>4.2600289382209278E-2</v>
      </c>
      <c r="O212" s="21">
        <v>3.9098414476875787E-2</v>
      </c>
      <c r="P212" s="21">
        <v>9.9710376203814288E-3</v>
      </c>
      <c r="R212" s="20">
        <v>-487</v>
      </c>
      <c r="S212" s="42">
        <v>180376</v>
      </c>
      <c r="U212" s="19">
        <v>97507.046875</v>
      </c>
      <c r="V212" s="19">
        <v>97835.65625</v>
      </c>
      <c r="X212" s="19">
        <v>171616.22446884433</v>
      </c>
      <c r="Y212" s="19">
        <v>171135.00581420655</v>
      </c>
      <c r="Z212" s="19">
        <v>179077.41238415701</v>
      </c>
      <c r="AA212" s="181">
        <v>94417.388573708711</v>
      </c>
    </row>
    <row r="213" spans="1:27" ht="25.5" customHeight="1" x14ac:dyDescent="0.2">
      <c r="A213" s="22" t="s">
        <v>429</v>
      </c>
      <c r="B213" s="22" t="s">
        <v>430</v>
      </c>
      <c r="C213" s="54"/>
      <c r="D213" s="24">
        <v>1319423</v>
      </c>
      <c r="E213" s="25">
        <v>0</v>
      </c>
      <c r="F213" s="25">
        <v>1319423</v>
      </c>
      <c r="G213" s="26">
        <v>1.2915986738040175E-2</v>
      </c>
      <c r="H213" s="23"/>
      <c r="I213" s="26">
        <v>1.9407494899615907E-2</v>
      </c>
      <c r="M213" s="24">
        <v>1376893.1989386387</v>
      </c>
      <c r="N213" s="26">
        <v>4.3557069217861732E-2</v>
      </c>
      <c r="O213" s="26">
        <v>3.9372741418459922E-2</v>
      </c>
      <c r="P213" s="26">
        <v>1.2856099507088103E-2</v>
      </c>
      <c r="Q213" s="23"/>
      <c r="R213" s="25">
        <v>-972</v>
      </c>
      <c r="S213" s="41">
        <v>1375921.1989386387</v>
      </c>
      <c r="T213" s="23"/>
      <c r="U213" s="24">
        <v>791092.671875</v>
      </c>
      <c r="V213" s="24">
        <v>794277.46875</v>
      </c>
      <c r="W213" s="23"/>
      <c r="X213" s="24">
        <v>1302598.6530719339</v>
      </c>
      <c r="Y213" s="24">
        <v>1299514.4399283666</v>
      </c>
      <c r="Z213" s="24">
        <v>1359416.4063470727</v>
      </c>
      <c r="AA213" s="182">
        <f>SUM(AA210:AA212)</f>
        <v>716743.36457466939</v>
      </c>
    </row>
    <row r="214" spans="1:27" x14ac:dyDescent="0.2">
      <c r="A214" s="18" t="s">
        <v>431</v>
      </c>
      <c r="B214" s="18" t="s">
        <v>432</v>
      </c>
      <c r="D214" s="19">
        <v>368514</v>
      </c>
      <c r="E214" s="20">
        <v>0</v>
      </c>
      <c r="F214" s="20">
        <v>368514</v>
      </c>
      <c r="G214" s="21">
        <v>2.4812919672294376E-2</v>
      </c>
      <c r="I214" s="21">
        <v>3.4600507164384675E-2</v>
      </c>
      <c r="M214" s="19">
        <v>384719.15115705854</v>
      </c>
      <c r="N214" s="21">
        <v>4.3974316191673912E-2</v>
      </c>
      <c r="O214" s="21">
        <v>3.908157000000001E-2</v>
      </c>
      <c r="P214" s="21">
        <v>2.814961800054272E-2</v>
      </c>
      <c r="R214" s="20">
        <v>-1170</v>
      </c>
      <c r="S214" s="42">
        <v>383549.15115705854</v>
      </c>
      <c r="U214" s="19">
        <v>227948</v>
      </c>
      <c r="V214" s="19">
        <v>229021.34375</v>
      </c>
      <c r="X214" s="19">
        <v>359591.48535894742</v>
      </c>
      <c r="Y214" s="19">
        <v>357866.85526932869</v>
      </c>
      <c r="Z214" s="19">
        <v>374185.95934045804</v>
      </c>
      <c r="AA214" s="181">
        <v>197287.0874752466</v>
      </c>
    </row>
    <row r="215" spans="1:27" x14ac:dyDescent="0.2">
      <c r="A215" s="18" t="s">
        <v>433</v>
      </c>
      <c r="B215" s="18" t="s">
        <v>434</v>
      </c>
      <c r="D215" s="19">
        <v>645286</v>
      </c>
      <c r="E215" s="20">
        <v>0</v>
      </c>
      <c r="F215" s="20">
        <v>645286</v>
      </c>
      <c r="G215" s="21">
        <v>1.840210499334316E-2</v>
      </c>
      <c r="I215" s="21">
        <v>2.6665595565600109E-2</v>
      </c>
      <c r="M215" s="19">
        <v>673728.54753564857</v>
      </c>
      <c r="N215" s="21">
        <v>4.4077428513323635E-2</v>
      </c>
      <c r="O215" s="21">
        <v>3.908157000000001E-2</v>
      </c>
      <c r="P215" s="21">
        <v>2.0050766319400726E-2</v>
      </c>
      <c r="R215" s="20">
        <v>-1936</v>
      </c>
      <c r="S215" s="42">
        <v>671792.54753564857</v>
      </c>
      <c r="U215" s="19">
        <v>375978.375</v>
      </c>
      <c r="V215" s="19">
        <v>377786.0625</v>
      </c>
      <c r="X215" s="19">
        <v>633625.9487643321</v>
      </c>
      <c r="Y215" s="19">
        <v>631547.90568954078</v>
      </c>
      <c r="Z215" s="19">
        <v>660485.31090921117</v>
      </c>
      <c r="AA215" s="181">
        <v>348236.53869626112</v>
      </c>
    </row>
    <row r="216" spans="1:27" x14ac:dyDescent="0.2">
      <c r="A216" s="18" t="s">
        <v>435</v>
      </c>
      <c r="B216" s="18" t="s">
        <v>436</v>
      </c>
      <c r="D216" s="19">
        <v>534412</v>
      </c>
      <c r="E216" s="20">
        <v>0</v>
      </c>
      <c r="F216" s="20">
        <v>534412</v>
      </c>
      <c r="G216" s="21">
        <v>3.7265009983766806E-3</v>
      </c>
      <c r="I216" s="21">
        <v>1.2960884189456845E-2</v>
      </c>
      <c r="M216" s="19">
        <v>558674.95800201281</v>
      </c>
      <c r="N216" s="21">
        <v>4.5401222281709286E-2</v>
      </c>
      <c r="O216" s="21">
        <v>3.908157000000001E-2</v>
      </c>
      <c r="P216" s="21">
        <v>6.2024799223694416E-3</v>
      </c>
      <c r="R216" s="20">
        <v>-446</v>
      </c>
      <c r="S216" s="42">
        <v>558228.95800201281</v>
      </c>
      <c r="U216" s="19">
        <v>311412.78125</v>
      </c>
      <c r="V216" s="19">
        <v>313306.78125</v>
      </c>
      <c r="X216" s="19">
        <v>532427.90687347238</v>
      </c>
      <c r="Y216" s="19">
        <v>530782.85713083926</v>
      </c>
      <c r="Z216" s="19">
        <v>555231.14795455057</v>
      </c>
      <c r="AA216" s="181">
        <v>292741.97313166596</v>
      </c>
    </row>
    <row r="217" spans="1:27" ht="25.5" customHeight="1" x14ac:dyDescent="0.2">
      <c r="A217" s="22" t="s">
        <v>437</v>
      </c>
      <c r="B217" s="22" t="s">
        <v>438</v>
      </c>
      <c r="C217" s="54"/>
      <c r="D217" s="24">
        <v>1548212</v>
      </c>
      <c r="E217" s="25">
        <v>0</v>
      </c>
      <c r="F217" s="25">
        <v>1548212</v>
      </c>
      <c r="G217" s="26">
        <v>1.4791549776899338E-2</v>
      </c>
      <c r="H217" s="23"/>
      <c r="I217" s="26">
        <v>2.3740931893003303E-2</v>
      </c>
      <c r="M217" s="24">
        <v>1617122.65669472</v>
      </c>
      <c r="N217" s="26">
        <v>4.450983243555795E-2</v>
      </c>
      <c r="O217" s="26">
        <v>3.9089236645851066E-2</v>
      </c>
      <c r="P217" s="26">
        <v>1.7120697584223521E-2</v>
      </c>
      <c r="Q217" s="23"/>
      <c r="R217" s="25">
        <v>-3552</v>
      </c>
      <c r="S217" s="41">
        <v>1613570.65669472</v>
      </c>
      <c r="T217" s="23"/>
      <c r="U217" s="24">
        <v>915339.15625</v>
      </c>
      <c r="V217" s="24">
        <v>920114.1875</v>
      </c>
      <c r="W217" s="23"/>
      <c r="X217" s="24">
        <v>1525645.340996752</v>
      </c>
      <c r="Y217" s="24">
        <v>1520197.6180897087</v>
      </c>
      <c r="Z217" s="24">
        <v>1589902.4182042198</v>
      </c>
      <c r="AA217" s="182">
        <f>SUM(AA214:AA216)</f>
        <v>838265.59930317372</v>
      </c>
    </row>
    <row r="218" spans="1:27" x14ac:dyDescent="0.2">
      <c r="A218" s="18" t="s">
        <v>439</v>
      </c>
      <c r="B218" s="18" t="s">
        <v>440</v>
      </c>
      <c r="D218" s="19">
        <v>361713</v>
      </c>
      <c r="E218" s="20">
        <v>0</v>
      </c>
      <c r="F218" s="20">
        <v>361713</v>
      </c>
      <c r="G218" s="21">
        <v>-1.3195736628966004E-2</v>
      </c>
      <c r="I218" s="21">
        <v>-7.4368990449853456E-3</v>
      </c>
      <c r="M218" s="19">
        <v>378971</v>
      </c>
      <c r="N218" s="21">
        <v>4.7711859955268388E-2</v>
      </c>
      <c r="O218" s="21">
        <v>4.2510077603087559E-2</v>
      </c>
      <c r="P218" s="21">
        <v>-1.0367912845636429E-2</v>
      </c>
      <c r="R218" s="20">
        <v>97</v>
      </c>
      <c r="S218" s="42">
        <v>379068</v>
      </c>
      <c r="U218" s="19">
        <v>206927.46875</v>
      </c>
      <c r="V218" s="19">
        <v>207959.96875</v>
      </c>
      <c r="X218" s="19">
        <v>366549.89588750643</v>
      </c>
      <c r="Y218" s="19">
        <v>366241.53016998898</v>
      </c>
      <c r="Z218" s="19">
        <v>382941.30204459286</v>
      </c>
      <c r="AA218" s="181">
        <v>201903.28436566706</v>
      </c>
    </row>
    <row r="219" spans="1:27" x14ac:dyDescent="0.2">
      <c r="A219" s="18" t="s">
        <v>441</v>
      </c>
      <c r="B219" s="18" t="s">
        <v>442</v>
      </c>
      <c r="D219" s="19">
        <v>292135</v>
      </c>
      <c r="E219" s="20">
        <v>0</v>
      </c>
      <c r="F219" s="20">
        <v>292135</v>
      </c>
      <c r="G219" s="21">
        <v>1.6849669289419555E-2</v>
      </c>
      <c r="I219" s="21">
        <v>2.1097780716242021E-2</v>
      </c>
      <c r="M219" s="19">
        <v>304758.74932207586</v>
      </c>
      <c r="N219" s="21">
        <v>4.321204005708279E-2</v>
      </c>
      <c r="O219" s="21">
        <v>3.908157000000001E-2</v>
      </c>
      <c r="P219" s="21">
        <v>1.5175607544850589E-2</v>
      </c>
      <c r="R219" s="20">
        <v>37</v>
      </c>
      <c r="S219" s="42">
        <v>304795.74932207586</v>
      </c>
      <c r="U219" s="19">
        <v>145597.15625</v>
      </c>
      <c r="V219" s="19">
        <v>146175.921875</v>
      </c>
      <c r="X219" s="19">
        <v>287294.18794436508</v>
      </c>
      <c r="Y219" s="19">
        <v>287236.22373016778</v>
      </c>
      <c r="Z219" s="19">
        <v>300202.98661343829</v>
      </c>
      <c r="AA219" s="181">
        <v>158280.05140740189</v>
      </c>
    </row>
    <row r="220" spans="1:27" x14ac:dyDescent="0.2">
      <c r="A220" s="18" t="s">
        <v>443</v>
      </c>
      <c r="B220" s="18" t="s">
        <v>444</v>
      </c>
      <c r="D220" s="19">
        <v>378771</v>
      </c>
      <c r="E220" s="20">
        <v>0</v>
      </c>
      <c r="F220" s="20">
        <v>378771</v>
      </c>
      <c r="G220" s="21">
        <v>-5.4296171012692129E-3</v>
      </c>
      <c r="I220" s="21">
        <v>-2.4616460021327224E-3</v>
      </c>
      <c r="M220" s="19">
        <v>395646.10800254508</v>
      </c>
      <c r="N220" s="21">
        <v>4.4552270375886938E-2</v>
      </c>
      <c r="O220" s="21">
        <v>3.9490764092617203E-2</v>
      </c>
      <c r="P220" s="21">
        <v>-8.4284256421784942E-3</v>
      </c>
      <c r="R220" s="20">
        <v>-1195</v>
      </c>
      <c r="S220" s="42">
        <v>394451.10800254508</v>
      </c>
      <c r="U220" s="19">
        <v>228530.703125</v>
      </c>
      <c r="V220" s="19">
        <v>229643.46875</v>
      </c>
      <c r="X220" s="19">
        <v>380838.80890968302</v>
      </c>
      <c r="Y220" s="19">
        <v>381554.57054230804</v>
      </c>
      <c r="Z220" s="19">
        <v>399009.12675797526</v>
      </c>
      <c r="AA220" s="181">
        <v>210374.93932929373</v>
      </c>
    </row>
    <row r="221" spans="1:27" x14ac:dyDescent="0.2">
      <c r="A221" s="18" t="s">
        <v>445</v>
      </c>
      <c r="B221" s="18" t="s">
        <v>446</v>
      </c>
      <c r="D221" s="19">
        <v>408491</v>
      </c>
      <c r="E221" s="20">
        <v>0</v>
      </c>
      <c r="F221" s="20">
        <v>408491</v>
      </c>
      <c r="G221" s="21">
        <v>4.8036977959153848E-3</v>
      </c>
      <c r="I221" s="21">
        <v>1.2776498906889477E-2</v>
      </c>
      <c r="M221" s="19">
        <v>426054.43020938593</v>
      </c>
      <c r="N221" s="21">
        <v>4.2995880470771519E-2</v>
      </c>
      <c r="O221" s="21">
        <v>3.908157000000001E-2</v>
      </c>
      <c r="P221" s="21">
        <v>6.0720560168450177E-3</v>
      </c>
      <c r="R221" s="20">
        <v>-1282</v>
      </c>
      <c r="S221" s="42">
        <v>424772.43020938593</v>
      </c>
      <c r="U221" s="19">
        <v>232324.75</v>
      </c>
      <c r="V221" s="19">
        <v>233199.9375</v>
      </c>
      <c r="X221" s="19">
        <v>406538.11375898041</v>
      </c>
      <c r="Y221" s="19">
        <v>404857.16394314379</v>
      </c>
      <c r="Z221" s="19">
        <v>423483.01760431001</v>
      </c>
      <c r="AA221" s="181">
        <v>223278.6374070383</v>
      </c>
    </row>
    <row r="222" spans="1:27" x14ac:dyDescent="0.2">
      <c r="A222" s="18" t="s">
        <v>447</v>
      </c>
      <c r="B222" s="18" t="s">
        <v>448</v>
      </c>
      <c r="D222" s="19">
        <v>391504</v>
      </c>
      <c r="E222" s="20">
        <v>0</v>
      </c>
      <c r="F222" s="20">
        <v>391504</v>
      </c>
      <c r="G222" s="21">
        <v>-7.912146039068424E-3</v>
      </c>
      <c r="I222" s="21">
        <v>-1.1397926360795507E-3</v>
      </c>
      <c r="M222" s="19">
        <v>409526</v>
      </c>
      <c r="N222" s="21">
        <v>4.603273529772367E-2</v>
      </c>
      <c r="O222" s="21">
        <v>4.0938535863229486E-2</v>
      </c>
      <c r="P222" s="21">
        <v>-5.6018958754801007E-3</v>
      </c>
      <c r="R222" s="20">
        <v>128</v>
      </c>
      <c r="S222" s="42">
        <v>409654</v>
      </c>
      <c r="U222" s="19">
        <v>217457.140625</v>
      </c>
      <c r="V222" s="19">
        <v>218521.34375</v>
      </c>
      <c r="X222" s="19">
        <v>394626.34124277608</v>
      </c>
      <c r="Y222" s="19">
        <v>393868.89160805545</v>
      </c>
      <c r="Z222" s="19">
        <v>411833.04584088246</v>
      </c>
      <c r="AA222" s="181">
        <v>217136.26637198761</v>
      </c>
    </row>
    <row r="223" spans="1:27" x14ac:dyDescent="0.2">
      <c r="A223" s="18" t="s">
        <v>449</v>
      </c>
      <c r="B223" s="18" t="s">
        <v>450</v>
      </c>
      <c r="D223" s="19">
        <v>509958</v>
      </c>
      <c r="E223" s="20">
        <v>0</v>
      </c>
      <c r="F223" s="20">
        <v>509958</v>
      </c>
      <c r="G223" s="21">
        <v>-5.5477198733338007E-3</v>
      </c>
      <c r="I223" s="21">
        <v>-2.4204752747125635E-4</v>
      </c>
      <c r="M223" s="19">
        <v>533844</v>
      </c>
      <c r="N223" s="21">
        <v>4.683915145953188E-2</v>
      </c>
      <c r="O223" s="21">
        <v>4.2585741824715528E-2</v>
      </c>
      <c r="P223" s="21">
        <v>-3.6818057336007737E-3</v>
      </c>
      <c r="R223" s="20">
        <v>147</v>
      </c>
      <c r="S223" s="42">
        <v>533991</v>
      </c>
      <c r="U223" s="19">
        <v>289813.3125</v>
      </c>
      <c r="V223" s="19">
        <v>290995.65625</v>
      </c>
      <c r="X223" s="19">
        <v>512802.88676601474</v>
      </c>
      <c r="Y223" s="19">
        <v>512162.42989243096</v>
      </c>
      <c r="Z223" s="19">
        <v>535816.77326797752</v>
      </c>
      <c r="AA223" s="181">
        <v>282505.87169210822</v>
      </c>
    </row>
    <row r="224" spans="1:27" x14ac:dyDescent="0.2">
      <c r="A224" s="18" t="s">
        <v>451</v>
      </c>
      <c r="B224" s="18" t="s">
        <v>452</v>
      </c>
      <c r="D224" s="19">
        <v>1012356</v>
      </c>
      <c r="E224" s="20">
        <v>0</v>
      </c>
      <c r="F224" s="20">
        <v>1012356</v>
      </c>
      <c r="G224" s="21">
        <v>-9.7853835017209789E-3</v>
      </c>
      <c r="I224" s="21">
        <v>-6.1850967533603196E-3</v>
      </c>
      <c r="M224" s="19">
        <v>1060909</v>
      </c>
      <c r="N224" s="21">
        <v>4.7960401281762488E-2</v>
      </c>
      <c r="O224" s="21">
        <v>4.2187267063851008E-2</v>
      </c>
      <c r="P224" s="21">
        <v>-9.761704170611174E-3</v>
      </c>
      <c r="R224" s="20">
        <v>157</v>
      </c>
      <c r="S224" s="42">
        <v>1061066</v>
      </c>
      <c r="U224" s="19">
        <v>569597.25</v>
      </c>
      <c r="V224" s="19">
        <v>572752.5</v>
      </c>
      <c r="X224" s="19">
        <v>1022360.1865018113</v>
      </c>
      <c r="Y224" s="19">
        <v>1024299.2758182501</v>
      </c>
      <c r="Z224" s="19">
        <v>1071367.3713370375</v>
      </c>
      <c r="AA224" s="181">
        <v>564871.40426020126</v>
      </c>
    </row>
    <row r="225" spans="1:27" ht="25.5" customHeight="1" x14ac:dyDescent="0.2">
      <c r="A225" s="22" t="s">
        <v>453</v>
      </c>
      <c r="B225" s="22" t="s">
        <v>454</v>
      </c>
      <c r="C225" s="54"/>
      <c r="D225" s="24">
        <v>3354928</v>
      </c>
      <c r="E225" s="25">
        <v>0</v>
      </c>
      <c r="F225" s="25">
        <v>3354928</v>
      </c>
      <c r="G225" s="26">
        <v>-4.7708013333025434E-3</v>
      </c>
      <c r="H225" s="23"/>
      <c r="I225" s="26">
        <v>2.0279694290969985E-4</v>
      </c>
      <c r="M225" s="24">
        <v>3509709.2875340069</v>
      </c>
      <c r="N225" s="26">
        <v>4.6135502023890496E-2</v>
      </c>
      <c r="O225" s="26">
        <v>4.1177603924874795E-2</v>
      </c>
      <c r="P225" s="26">
        <v>-4.2399445530511004E-3</v>
      </c>
      <c r="Q225" s="23"/>
      <c r="R225" s="25">
        <v>-1911</v>
      </c>
      <c r="S225" s="41">
        <v>3507798.2875340069</v>
      </c>
      <c r="T225" s="23"/>
      <c r="U225" s="24">
        <v>1890247.78125</v>
      </c>
      <c r="V225" s="24">
        <v>1899248.796875</v>
      </c>
      <c r="W225" s="23"/>
      <c r="X225" s="24">
        <v>3371010.4210111368</v>
      </c>
      <c r="Y225" s="24">
        <v>3370220.0857043453</v>
      </c>
      <c r="Z225" s="24">
        <v>3524653.6234662142</v>
      </c>
      <c r="AA225" s="182">
        <f>SUM(AA218:AA224)</f>
        <v>1858350.4548336985</v>
      </c>
    </row>
    <row r="226" spans="1:27" x14ac:dyDescent="0.2">
      <c r="A226" s="18" t="s">
        <v>455</v>
      </c>
      <c r="B226" s="18" t="s">
        <v>456</v>
      </c>
      <c r="D226" s="19">
        <v>843973</v>
      </c>
      <c r="E226" s="20">
        <v>0</v>
      </c>
      <c r="F226" s="20">
        <v>843973</v>
      </c>
      <c r="G226" s="21">
        <v>1.5966161818206093E-3</v>
      </c>
      <c r="I226" s="21">
        <v>6.1436181053278194E-3</v>
      </c>
      <c r="M226" s="19">
        <v>881335.92947647686</v>
      </c>
      <c r="N226" s="21">
        <v>4.4270290016951819E-2</v>
      </c>
      <c r="O226" s="21">
        <v>3.908157000000001E-2</v>
      </c>
      <c r="P226" s="21">
        <v>-4.8834781570472607E-4</v>
      </c>
      <c r="R226" s="20">
        <v>-2906</v>
      </c>
      <c r="S226" s="42">
        <v>878429.92947647686</v>
      </c>
      <c r="U226" s="19">
        <v>550345.9375</v>
      </c>
      <c r="V226" s="19">
        <v>553094.125</v>
      </c>
      <c r="X226" s="19">
        <v>842627.64706344903</v>
      </c>
      <c r="Y226" s="19">
        <v>843008.31181539153</v>
      </c>
      <c r="Z226" s="19">
        <v>881766.53823938756</v>
      </c>
      <c r="AA226" s="181">
        <v>464905.61128751119</v>
      </c>
    </row>
    <row r="227" spans="1:27" x14ac:dyDescent="0.2">
      <c r="A227" s="18" t="s">
        <v>457</v>
      </c>
      <c r="B227" s="18" t="s">
        <v>458</v>
      </c>
      <c r="D227" s="19">
        <v>923612</v>
      </c>
      <c r="E227" s="20">
        <v>0</v>
      </c>
      <c r="F227" s="20">
        <v>923612</v>
      </c>
      <c r="G227" s="21">
        <v>-3.8260540641479324E-3</v>
      </c>
      <c r="I227" s="21">
        <v>4.1150628260395727E-3</v>
      </c>
      <c r="M227" s="19">
        <v>968758</v>
      </c>
      <c r="N227" s="21">
        <v>4.8879832657003242E-2</v>
      </c>
      <c r="O227" s="21">
        <v>4.108608371674749E-2</v>
      </c>
      <c r="P227" s="21">
        <v>-7.1443647370605934E-4</v>
      </c>
      <c r="R227" s="20">
        <v>-2918</v>
      </c>
      <c r="S227" s="42">
        <v>965840</v>
      </c>
      <c r="U227" s="19">
        <v>568164.25</v>
      </c>
      <c r="V227" s="19">
        <v>572417.625</v>
      </c>
      <c r="X227" s="19">
        <v>927159.36184449797</v>
      </c>
      <c r="Y227" s="19">
        <v>926712.83626306662</v>
      </c>
      <c r="Z227" s="19">
        <v>969450.61087586638</v>
      </c>
      <c r="AA227" s="181">
        <v>511136.46222299273</v>
      </c>
    </row>
    <row r="228" spans="1:27" x14ac:dyDescent="0.2">
      <c r="A228" s="18" t="s">
        <v>459</v>
      </c>
      <c r="B228" s="18" t="s">
        <v>460</v>
      </c>
      <c r="D228" s="19">
        <v>1203330</v>
      </c>
      <c r="E228" s="20">
        <v>0</v>
      </c>
      <c r="F228" s="20">
        <v>1203330</v>
      </c>
      <c r="G228" s="21">
        <v>-1.2365646051267776E-2</v>
      </c>
      <c r="I228" s="21">
        <v>-9.9316313439581361E-3</v>
      </c>
      <c r="M228" s="19">
        <v>1260409</v>
      </c>
      <c r="N228" s="21">
        <v>4.7434203418845966E-2</v>
      </c>
      <c r="O228" s="21">
        <v>4.444400720383257E-2</v>
      </c>
      <c r="P228" s="21">
        <v>-1.2050157186101362E-2</v>
      </c>
      <c r="R228" s="20">
        <v>43</v>
      </c>
      <c r="S228" s="42">
        <v>1260452</v>
      </c>
      <c r="U228" s="19">
        <v>750273.75</v>
      </c>
      <c r="V228" s="19">
        <v>752421.75</v>
      </c>
      <c r="X228" s="19">
        <v>1218396.2568625519</v>
      </c>
      <c r="Y228" s="19">
        <v>1218880.5519603121</v>
      </c>
      <c r="Z228" s="19">
        <v>1275782.3781924776</v>
      </c>
      <c r="AA228" s="181">
        <v>672647.87297063996</v>
      </c>
    </row>
    <row r="229" spans="1:27" ht="25.5" customHeight="1" x14ac:dyDescent="0.2">
      <c r="A229" s="22" t="s">
        <v>461</v>
      </c>
      <c r="B229" s="22" t="s">
        <v>462</v>
      </c>
      <c r="C229" s="54"/>
      <c r="D229" s="24">
        <v>2970915</v>
      </c>
      <c r="E229" s="25">
        <v>0</v>
      </c>
      <c r="F229" s="25">
        <v>2970915</v>
      </c>
      <c r="G229" s="26">
        <v>-5.7788509721963255E-3</v>
      </c>
      <c r="H229" s="23"/>
      <c r="I229" s="26">
        <v>-1.0510286513141232E-3</v>
      </c>
      <c r="M229" s="24">
        <v>3110502.9294764767</v>
      </c>
      <c r="N229" s="26">
        <v>4.6984827730337964E-2</v>
      </c>
      <c r="O229" s="26">
        <v>4.1883766847260695E-2</v>
      </c>
      <c r="P229" s="26">
        <v>-5.2755357611000697E-3</v>
      </c>
      <c r="Q229" s="23"/>
      <c r="R229" s="25">
        <v>-5781</v>
      </c>
      <c r="S229" s="41">
        <v>3104721.9294764767</v>
      </c>
      <c r="T229" s="23"/>
      <c r="U229" s="24">
        <v>1868783.9375</v>
      </c>
      <c r="V229" s="24">
        <v>1877933.5</v>
      </c>
      <c r="W229" s="23"/>
      <c r="X229" s="24">
        <v>2988183.2657704987</v>
      </c>
      <c r="Y229" s="24">
        <v>2988601.7000387702</v>
      </c>
      <c r="Z229" s="24">
        <v>3126999.5273077316</v>
      </c>
      <c r="AA229" s="182">
        <f>SUM(AA226:AA228)</f>
        <v>1648689.9464811438</v>
      </c>
    </row>
    <row r="230" spans="1:27" ht="25.5" customHeight="1" x14ac:dyDescent="0.2">
      <c r="A230" s="22" t="s">
        <v>463</v>
      </c>
      <c r="B230" s="22" t="s">
        <v>464</v>
      </c>
      <c r="C230" s="54"/>
      <c r="D230" s="24">
        <v>16325122</v>
      </c>
      <c r="E230" s="25">
        <v>0</v>
      </c>
      <c r="F230" s="25">
        <v>16325122</v>
      </c>
      <c r="G230" s="26">
        <v>1.3849310005946691E-3</v>
      </c>
      <c r="H230" s="23"/>
      <c r="I230" s="26">
        <v>7.7380175242327542E-3</v>
      </c>
      <c r="M230" s="24">
        <v>17083624.314172044</v>
      </c>
      <c r="N230" s="26">
        <v>4.6462275392002761E-2</v>
      </c>
      <c r="O230" s="26">
        <v>4.0255170566681819E-2</v>
      </c>
      <c r="P230" s="26">
        <v>2.1152245445017481E-3</v>
      </c>
      <c r="Q230" s="23"/>
      <c r="R230" s="25">
        <v>-28827</v>
      </c>
      <c r="S230" s="41">
        <v>17054797.314172044</v>
      </c>
      <c r="T230" s="23"/>
      <c r="U230" s="24">
        <v>9357286.140625</v>
      </c>
      <c r="V230" s="24">
        <v>9413120.1875</v>
      </c>
      <c r="W230" s="23"/>
      <c r="X230" s="24">
        <v>16302544.101285569</v>
      </c>
      <c r="Y230" s="24">
        <v>16296430.404462924</v>
      </c>
      <c r="Z230" s="24">
        <v>17047564.886500131</v>
      </c>
      <c r="AA230" s="182">
        <f>AA229+AA225+AA217+AA213+AA209+AA200</f>
        <v>8988216.5299066808</v>
      </c>
    </row>
    <row r="231" spans="1:27" x14ac:dyDescent="0.2">
      <c r="A231" s="18" t="s">
        <v>465</v>
      </c>
      <c r="B231" s="18" t="s">
        <v>466</v>
      </c>
      <c r="D231" s="19">
        <v>1110870</v>
      </c>
      <c r="E231" s="20">
        <v>0</v>
      </c>
      <c r="F231" s="20">
        <v>1110870</v>
      </c>
      <c r="G231" s="21">
        <v>-1.5963370722995807E-2</v>
      </c>
      <c r="I231" s="21">
        <v>-1.5173175598599098E-2</v>
      </c>
      <c r="M231" s="19">
        <v>1164551</v>
      </c>
      <c r="N231" s="21">
        <v>4.8323386174800032E-2</v>
      </c>
      <c r="O231" s="21">
        <v>4.1620225378418807E-2</v>
      </c>
      <c r="P231" s="21">
        <v>-1.8804545439443432E-2</v>
      </c>
      <c r="R231" s="20">
        <v>-2810</v>
      </c>
      <c r="S231" s="42">
        <v>1161741</v>
      </c>
      <c r="U231" s="19">
        <v>583022.5625</v>
      </c>
      <c r="V231" s="19">
        <v>586774.5</v>
      </c>
      <c r="X231" s="19">
        <v>1128890.9040064733</v>
      </c>
      <c r="Y231" s="19">
        <v>1135244.0628572619</v>
      </c>
      <c r="Z231" s="19">
        <v>1186869.5422377002</v>
      </c>
      <c r="AA231" s="181">
        <v>625769.16465245269</v>
      </c>
    </row>
    <row r="232" spans="1:27" ht="25.5" customHeight="1" x14ac:dyDescent="0.2">
      <c r="A232" s="22" t="s">
        <v>467</v>
      </c>
      <c r="B232" s="22" t="s">
        <v>468</v>
      </c>
      <c r="C232" s="54"/>
      <c r="D232" s="24">
        <v>1110870</v>
      </c>
      <c r="E232" s="25">
        <v>0</v>
      </c>
      <c r="F232" s="25">
        <v>1110870</v>
      </c>
      <c r="G232" s="26">
        <v>-1.5963370722995807E-2</v>
      </c>
      <c r="H232" s="23"/>
      <c r="I232" s="26">
        <v>-1.5173175598599098E-2</v>
      </c>
      <c r="M232" s="24">
        <v>1164551</v>
      </c>
      <c r="N232" s="26">
        <v>4.8323386174800032E-2</v>
      </c>
      <c r="O232" s="26">
        <v>4.1620225378418807E-2</v>
      </c>
      <c r="P232" s="26">
        <v>-1.8804545439443432E-2</v>
      </c>
      <c r="Q232" s="23"/>
      <c r="R232" s="25">
        <v>-2810</v>
      </c>
      <c r="S232" s="41">
        <v>1161741</v>
      </c>
      <c r="T232" s="23"/>
      <c r="U232" s="24">
        <v>583022.5625</v>
      </c>
      <c r="V232" s="24">
        <v>586774.5</v>
      </c>
      <c r="W232" s="23"/>
      <c r="X232" s="24">
        <v>1128890.9040064733</v>
      </c>
      <c r="Y232" s="24">
        <v>1135244.0628572619</v>
      </c>
      <c r="Z232" s="24">
        <v>1186869.5422377002</v>
      </c>
      <c r="AA232" s="182">
        <f>AA231</f>
        <v>625769.16465245269</v>
      </c>
    </row>
    <row r="233" spans="1:27" x14ac:dyDescent="0.2">
      <c r="A233" s="18" t="s">
        <v>469</v>
      </c>
      <c r="B233" s="18" t="s">
        <v>470</v>
      </c>
      <c r="D233" s="19">
        <v>1731149</v>
      </c>
      <c r="E233" s="20">
        <v>0</v>
      </c>
      <c r="F233" s="20">
        <v>1731149</v>
      </c>
      <c r="G233" s="21">
        <v>-1.0464468929997417E-2</v>
      </c>
      <c r="I233" s="21">
        <v>-7.512068078625922E-3</v>
      </c>
      <c r="M233" s="19">
        <v>1809472.3449664474</v>
      </c>
      <c r="N233" s="21">
        <v>4.5243560760193091E-2</v>
      </c>
      <c r="O233" s="21">
        <v>4.0330284834890096E-2</v>
      </c>
      <c r="P233" s="21">
        <v>-1.2875655604171254E-2</v>
      </c>
      <c r="R233" s="20">
        <v>-4256</v>
      </c>
      <c r="S233" s="42">
        <v>1805216.3449664474</v>
      </c>
      <c r="U233" s="19">
        <v>941125.25</v>
      </c>
      <c r="V233" s="19">
        <v>945570</v>
      </c>
      <c r="X233" s="19">
        <v>1749456.1293095534</v>
      </c>
      <c r="Y233" s="19">
        <v>1752489.6991739646</v>
      </c>
      <c r="Z233" s="19">
        <v>1833074.3793720722</v>
      </c>
      <c r="AA233" s="181">
        <v>966476.41741887678</v>
      </c>
    </row>
    <row r="234" spans="1:27" x14ac:dyDescent="0.2">
      <c r="A234" s="18" t="s">
        <v>471</v>
      </c>
      <c r="B234" s="18" t="s">
        <v>472</v>
      </c>
      <c r="D234" s="19">
        <v>588624</v>
      </c>
      <c r="E234" s="20">
        <v>0</v>
      </c>
      <c r="F234" s="20">
        <v>588624</v>
      </c>
      <c r="G234" s="21">
        <v>1.1794151605507786E-2</v>
      </c>
      <c r="I234" s="21">
        <v>1.6634408241219978E-2</v>
      </c>
      <c r="M234" s="19">
        <v>615496.05262399057</v>
      </c>
      <c r="N234" s="21">
        <v>4.5652322406138035E-2</v>
      </c>
      <c r="O234" s="21">
        <v>3.908157000000001E-2</v>
      </c>
      <c r="P234" s="21">
        <v>1.011699244324693E-2</v>
      </c>
      <c r="R234" s="20">
        <v>-1626</v>
      </c>
      <c r="S234" s="42">
        <v>613870.05262399057</v>
      </c>
      <c r="U234" s="19">
        <v>297486.0625</v>
      </c>
      <c r="V234" s="19">
        <v>299367.25</v>
      </c>
      <c r="X234" s="19">
        <v>581762.6036540888</v>
      </c>
      <c r="Y234" s="19">
        <v>582654.12531393603</v>
      </c>
      <c r="Z234" s="19">
        <v>609331.45093940396</v>
      </c>
      <c r="AA234" s="181">
        <v>321266.00227007328</v>
      </c>
    </row>
    <row r="235" spans="1:27" ht="25.5" customHeight="1" x14ac:dyDescent="0.2">
      <c r="A235" s="22" t="s">
        <v>473</v>
      </c>
      <c r="B235" s="22" t="s">
        <v>474</v>
      </c>
      <c r="C235" s="54"/>
      <c r="D235" s="24">
        <v>2319773</v>
      </c>
      <c r="E235" s="25">
        <v>0</v>
      </c>
      <c r="F235" s="25">
        <v>2319773</v>
      </c>
      <c r="G235" s="26">
        <v>-4.9097636364183739E-3</v>
      </c>
      <c r="H235" s="23"/>
      <c r="I235" s="26">
        <v>-1.5087246947976807E-3</v>
      </c>
      <c r="M235" s="24">
        <v>2424968.3975904379</v>
      </c>
      <c r="N235" s="26">
        <v>4.5347280785851929E-2</v>
      </c>
      <c r="O235" s="26">
        <v>4.0035525864833721E-2</v>
      </c>
      <c r="P235" s="26">
        <v>-7.1394493513858848E-3</v>
      </c>
      <c r="Q235" s="23"/>
      <c r="R235" s="25">
        <v>-5882</v>
      </c>
      <c r="S235" s="41">
        <v>2419086.3975904379</v>
      </c>
      <c r="T235" s="23"/>
      <c r="U235" s="24">
        <v>1238611.3125</v>
      </c>
      <c r="V235" s="24">
        <v>1244937.25</v>
      </c>
      <c r="W235" s="23"/>
      <c r="X235" s="24">
        <v>2331218.7329636421</v>
      </c>
      <c r="Y235" s="24">
        <v>2335143.8244879004</v>
      </c>
      <c r="Z235" s="24">
        <v>2442405.8303114763</v>
      </c>
      <c r="AA235" s="182">
        <f>SUM(AA233:AA234)</f>
        <v>1287742.4196889501</v>
      </c>
    </row>
    <row r="236" spans="1:27" x14ac:dyDescent="0.2">
      <c r="A236" s="18" t="s">
        <v>475</v>
      </c>
      <c r="B236" s="18" t="s">
        <v>476</v>
      </c>
      <c r="D236" s="19">
        <v>1049147</v>
      </c>
      <c r="E236" s="20">
        <v>0</v>
      </c>
      <c r="F236" s="20">
        <v>1049147</v>
      </c>
      <c r="G236" s="21">
        <v>-3.6962250737853752E-2</v>
      </c>
      <c r="I236" s="21">
        <v>-3.6083150076876458E-2</v>
      </c>
      <c r="M236" s="19">
        <v>1103363.4755570239</v>
      </c>
      <c r="N236" s="21">
        <v>5.167671980859101E-2</v>
      </c>
      <c r="O236" s="21">
        <v>4.5079594022009006E-2</v>
      </c>
      <c r="P236" s="21">
        <v>-3.657617717369821E-2</v>
      </c>
      <c r="R236" s="20">
        <v>143</v>
      </c>
      <c r="S236" s="42">
        <v>1103506.4755570239</v>
      </c>
      <c r="U236" s="19">
        <v>582469.875</v>
      </c>
      <c r="V236" s="19">
        <v>586146.75</v>
      </c>
      <c r="X236" s="19">
        <v>1089414.2008491654</v>
      </c>
      <c r="Y236" s="19">
        <v>1095291.3641958258</v>
      </c>
      <c r="Z236" s="19">
        <v>1145252.4313963868</v>
      </c>
      <c r="AA236" s="181">
        <v>603826.81651761325</v>
      </c>
    </row>
    <row r="237" spans="1:27" ht="25.5" customHeight="1" x14ac:dyDescent="0.2">
      <c r="A237" s="22" t="s">
        <v>477</v>
      </c>
      <c r="B237" s="22" t="s">
        <v>478</v>
      </c>
      <c r="C237" s="54"/>
      <c r="D237" s="24">
        <v>1049147</v>
      </c>
      <c r="E237" s="25">
        <v>0</v>
      </c>
      <c r="F237" s="25">
        <v>1049147</v>
      </c>
      <c r="G237" s="26">
        <v>-3.6962250737853752E-2</v>
      </c>
      <c r="H237" s="23"/>
      <c r="I237" s="26">
        <v>-3.6083150076876458E-2</v>
      </c>
      <c r="M237" s="24">
        <v>1103363.4755570239</v>
      </c>
      <c r="N237" s="26">
        <v>5.167671980859101E-2</v>
      </c>
      <c r="O237" s="26">
        <v>4.5079594022009006E-2</v>
      </c>
      <c r="P237" s="26">
        <v>-3.657617717369821E-2</v>
      </c>
      <c r="Q237" s="23"/>
      <c r="R237" s="25">
        <v>143</v>
      </c>
      <c r="S237" s="41">
        <v>1103506.4755570239</v>
      </c>
      <c r="T237" s="23"/>
      <c r="U237" s="24">
        <v>582469.875</v>
      </c>
      <c r="V237" s="24">
        <v>586146.75</v>
      </c>
      <c r="W237" s="23"/>
      <c r="X237" s="24">
        <v>1089414.2008491654</v>
      </c>
      <c r="Y237" s="24">
        <v>1095291.3641958258</v>
      </c>
      <c r="Z237" s="24">
        <v>1145252.4313963868</v>
      </c>
      <c r="AA237" s="182">
        <f>AA236</f>
        <v>603826.81651761325</v>
      </c>
    </row>
    <row r="238" spans="1:27" x14ac:dyDescent="0.2">
      <c r="A238" s="18" t="s">
        <v>479</v>
      </c>
      <c r="B238" s="18" t="s">
        <v>480</v>
      </c>
      <c r="D238" s="19">
        <v>1787926</v>
      </c>
      <c r="E238" s="20">
        <v>0</v>
      </c>
      <c r="F238" s="20">
        <v>1787926</v>
      </c>
      <c r="G238" s="21">
        <v>-6.382954719229228E-3</v>
      </c>
      <c r="I238" s="21">
        <v>1.0961234166189104E-3</v>
      </c>
      <c r="M238" s="19">
        <v>1877358</v>
      </c>
      <c r="N238" s="21">
        <v>5.0019967269338883E-2</v>
      </c>
      <c r="O238" s="21">
        <v>4.1114279594824943E-2</v>
      </c>
      <c r="P238" s="21">
        <v>-4.1213601252640952E-3</v>
      </c>
      <c r="R238" s="20">
        <v>161</v>
      </c>
      <c r="S238" s="42">
        <v>1877519</v>
      </c>
      <c r="U238" s="19">
        <v>1026830</v>
      </c>
      <c r="V238" s="19">
        <v>1035613.5</v>
      </c>
      <c r="X238" s="19">
        <v>1799411.5625248537</v>
      </c>
      <c r="Y238" s="19">
        <v>1801245.5249535986</v>
      </c>
      <c r="Z238" s="19">
        <v>1885127.288437614</v>
      </c>
      <c r="AA238" s="181">
        <v>993920.9715711904</v>
      </c>
    </row>
    <row r="239" spans="1:27" ht="25.5" customHeight="1" x14ac:dyDescent="0.2">
      <c r="A239" s="22" t="s">
        <v>481</v>
      </c>
      <c r="B239" s="22" t="s">
        <v>482</v>
      </c>
      <c r="C239" s="54"/>
      <c r="D239" s="24">
        <v>1787926</v>
      </c>
      <c r="E239" s="25">
        <v>0</v>
      </c>
      <c r="F239" s="25">
        <v>1787926</v>
      </c>
      <c r="G239" s="26">
        <v>-6.382954719229228E-3</v>
      </c>
      <c r="H239" s="23"/>
      <c r="I239" s="26">
        <v>1.0961234166189104E-3</v>
      </c>
      <c r="M239" s="24">
        <v>1877358</v>
      </c>
      <c r="N239" s="26">
        <v>5.0019967269338883E-2</v>
      </c>
      <c r="O239" s="26">
        <v>4.1114279594824943E-2</v>
      </c>
      <c r="P239" s="26">
        <v>-4.1213601252640952E-3</v>
      </c>
      <c r="Q239" s="23"/>
      <c r="R239" s="25">
        <v>161</v>
      </c>
      <c r="S239" s="41">
        <v>1877519</v>
      </c>
      <c r="T239" s="23"/>
      <c r="U239" s="24">
        <v>1026830</v>
      </c>
      <c r="V239" s="24">
        <v>1035613.5</v>
      </c>
      <c r="W239" s="23"/>
      <c r="X239" s="24">
        <v>1799411.5625248537</v>
      </c>
      <c r="Y239" s="24">
        <v>1801245.5249535986</v>
      </c>
      <c r="Z239" s="24">
        <v>1885127.288437614</v>
      </c>
      <c r="AA239" s="182">
        <f>AA238</f>
        <v>993920.9715711904</v>
      </c>
    </row>
    <row r="240" spans="1:27" x14ac:dyDescent="0.2">
      <c r="A240" s="18" t="s">
        <v>483</v>
      </c>
      <c r="B240" s="18" t="s">
        <v>484</v>
      </c>
      <c r="D240" s="19">
        <v>342280</v>
      </c>
      <c r="E240" s="20">
        <v>0</v>
      </c>
      <c r="F240" s="20">
        <v>342280</v>
      </c>
      <c r="G240" s="21">
        <v>-7.3069379452908034E-3</v>
      </c>
      <c r="I240" s="21">
        <v>-3.2869255763146032E-4</v>
      </c>
      <c r="M240" s="19">
        <v>357612.82599013834</v>
      </c>
      <c r="N240" s="21">
        <v>4.4796149322596568E-2</v>
      </c>
      <c r="O240" s="21">
        <v>3.9136207853189831E-2</v>
      </c>
      <c r="P240" s="21">
        <v>-6.8540291391728791E-3</v>
      </c>
      <c r="R240" s="20">
        <v>-1103</v>
      </c>
      <c r="S240" s="42">
        <v>356509.82599013834</v>
      </c>
      <c r="U240" s="19">
        <v>210293.578125</v>
      </c>
      <c r="V240" s="19">
        <v>211439</v>
      </c>
      <c r="X240" s="19">
        <v>344799.4280241442</v>
      </c>
      <c r="Y240" s="19">
        <v>344257.47713321773</v>
      </c>
      <c r="Z240" s="19">
        <v>360080.83049480733</v>
      </c>
      <c r="AA240" s="181">
        <v>189850.25100675266</v>
      </c>
    </row>
    <row r="241" spans="1:27" x14ac:dyDescent="0.2">
      <c r="A241" s="18" t="s">
        <v>485</v>
      </c>
      <c r="B241" s="18" t="s">
        <v>486</v>
      </c>
      <c r="D241" s="19">
        <v>398836</v>
      </c>
      <c r="E241" s="20">
        <v>0</v>
      </c>
      <c r="F241" s="20">
        <v>398836</v>
      </c>
      <c r="G241" s="21">
        <v>-1.2403404363257153E-2</v>
      </c>
      <c r="I241" s="21">
        <v>-7.0917661804285048E-3</v>
      </c>
      <c r="M241" s="19">
        <v>417236.38563065039</v>
      </c>
      <c r="N241" s="21">
        <v>4.6135217559724717E-2</v>
      </c>
      <c r="O241" s="21">
        <v>4.0260418959086275E-2</v>
      </c>
      <c r="P241" s="21">
        <v>-1.262652642409845E-2</v>
      </c>
      <c r="R241" s="20">
        <v>121</v>
      </c>
      <c r="S241" s="42">
        <v>417357.38563065039</v>
      </c>
      <c r="U241" s="19">
        <v>240568.46875</v>
      </c>
      <c r="V241" s="19">
        <v>241927.0625</v>
      </c>
      <c r="X241" s="19">
        <v>403845.05349864491</v>
      </c>
      <c r="Y241" s="19">
        <v>403953.13987678831</v>
      </c>
      <c r="Z241" s="19">
        <v>422572.00218228926</v>
      </c>
      <c r="AA241" s="181">
        <v>222798.31051403488</v>
      </c>
    </row>
    <row r="242" spans="1:27" x14ac:dyDescent="0.2">
      <c r="A242" s="18" t="s">
        <v>487</v>
      </c>
      <c r="B242" s="18" t="s">
        <v>488</v>
      </c>
      <c r="D242" s="19">
        <v>879884</v>
      </c>
      <c r="E242" s="20">
        <v>0</v>
      </c>
      <c r="F242" s="20">
        <v>879884</v>
      </c>
      <c r="G242" s="21">
        <v>-1.8134575930141006E-2</v>
      </c>
      <c r="I242" s="21">
        <v>-1.4438922174656366E-2</v>
      </c>
      <c r="M242" s="19">
        <v>921322.07572543318</v>
      </c>
      <c r="N242" s="21">
        <v>4.7094930383360989E-2</v>
      </c>
      <c r="O242" s="21">
        <v>4.1481720814742884E-2</v>
      </c>
      <c r="P242" s="21">
        <v>-1.842460877683616E-2</v>
      </c>
      <c r="R242" s="20">
        <v>-2202</v>
      </c>
      <c r="S242" s="42">
        <v>919120.07572543318</v>
      </c>
      <c r="U242" s="19">
        <v>501744.03125</v>
      </c>
      <c r="V242" s="19">
        <v>504448.25</v>
      </c>
      <c r="X242" s="19">
        <v>896135.02872201859</v>
      </c>
      <c r="Y242" s="19">
        <v>897586.43704427266</v>
      </c>
      <c r="Z242" s="19">
        <v>938615.70284209389</v>
      </c>
      <c r="AA242" s="181">
        <v>494878.95964520343</v>
      </c>
    </row>
    <row r="243" spans="1:27" ht="25.5" customHeight="1" x14ac:dyDescent="0.2">
      <c r="A243" s="22" t="s">
        <v>489</v>
      </c>
      <c r="B243" s="22" t="s">
        <v>490</v>
      </c>
      <c r="C243" s="54"/>
      <c r="D243" s="24">
        <v>1621000</v>
      </c>
      <c r="E243" s="25">
        <v>0</v>
      </c>
      <c r="F243" s="25">
        <v>1621000</v>
      </c>
      <c r="G243" s="26">
        <v>-1.4457567167327157E-2</v>
      </c>
      <c r="H243" s="23"/>
      <c r="I243" s="26">
        <v>-9.6819189533757788E-3</v>
      </c>
      <c r="M243" s="24">
        <v>1696171.287346222</v>
      </c>
      <c r="N243" s="26">
        <v>4.6373403668243052E-2</v>
      </c>
      <c r="O243" s="26">
        <v>4.0683618227632667E-2</v>
      </c>
      <c r="P243" s="26">
        <v>-1.4580669811290359E-2</v>
      </c>
      <c r="Q243" s="23"/>
      <c r="R243" s="25">
        <v>-3184</v>
      </c>
      <c r="S243" s="41">
        <v>1692987.287346222</v>
      </c>
      <c r="T243" s="23"/>
      <c r="U243" s="24">
        <v>952606.078125</v>
      </c>
      <c r="V243" s="24">
        <v>957814.3125</v>
      </c>
      <c r="W243" s="23"/>
      <c r="X243" s="24">
        <v>1644779.5102448077</v>
      </c>
      <c r="Y243" s="24">
        <v>1645797.0540542786</v>
      </c>
      <c r="Z243" s="24">
        <v>1721268.5355191906</v>
      </c>
      <c r="AA243" s="182">
        <f>SUM(AA240:AA242)</f>
        <v>907527.52116599097</v>
      </c>
    </row>
    <row r="244" spans="1:27" x14ac:dyDescent="0.2">
      <c r="A244" s="18" t="s">
        <v>491</v>
      </c>
      <c r="B244" s="18" t="s">
        <v>492</v>
      </c>
      <c r="D244" s="19">
        <v>1496621</v>
      </c>
      <c r="E244" s="20">
        <v>0</v>
      </c>
      <c r="F244" s="20">
        <v>1496621</v>
      </c>
      <c r="G244" s="21">
        <v>-6.3133203063669985E-3</v>
      </c>
      <c r="I244" s="21">
        <v>-1.1398138691000037E-3</v>
      </c>
      <c r="M244" s="19">
        <v>1562186.6856303986</v>
      </c>
      <c r="N244" s="21">
        <v>4.3809144486412155E-2</v>
      </c>
      <c r="O244" s="21">
        <v>3.9271038795072322E-2</v>
      </c>
      <c r="P244" s="21">
        <v>-7.1096512791540833E-3</v>
      </c>
      <c r="R244" s="20">
        <v>-4484</v>
      </c>
      <c r="S244" s="42">
        <v>1557702.6856303986</v>
      </c>
      <c r="U244" s="19">
        <v>808390.5625</v>
      </c>
      <c r="V244" s="19">
        <v>811920.5</v>
      </c>
      <c r="X244" s="19">
        <v>1506129.6790870021</v>
      </c>
      <c r="Y244" s="19">
        <v>1504871.454288702</v>
      </c>
      <c r="Z244" s="19">
        <v>1573372.8176963194</v>
      </c>
      <c r="AA244" s="181">
        <v>829550.47608721699</v>
      </c>
    </row>
    <row r="245" spans="1:27" ht="25.5" customHeight="1" x14ac:dyDescent="0.2">
      <c r="A245" s="22" t="s">
        <v>493</v>
      </c>
      <c r="B245" s="22" t="s">
        <v>494</v>
      </c>
      <c r="C245" s="54"/>
      <c r="D245" s="24">
        <v>1496621</v>
      </c>
      <c r="E245" s="25">
        <v>0</v>
      </c>
      <c r="F245" s="25">
        <v>1496621</v>
      </c>
      <c r="G245" s="26">
        <v>-6.3133203063669985E-3</v>
      </c>
      <c r="H245" s="23"/>
      <c r="I245" s="26">
        <v>-1.1398138691000037E-3</v>
      </c>
      <c r="M245" s="24">
        <v>1562186.6856303986</v>
      </c>
      <c r="N245" s="26">
        <v>4.3809144486412155E-2</v>
      </c>
      <c r="O245" s="26">
        <v>3.9271038795072322E-2</v>
      </c>
      <c r="P245" s="26">
        <v>-7.1096512791540833E-3</v>
      </c>
      <c r="Q245" s="23"/>
      <c r="R245" s="25">
        <v>-4484</v>
      </c>
      <c r="S245" s="41">
        <v>1557702.6856303986</v>
      </c>
      <c r="T245" s="23"/>
      <c r="U245" s="24">
        <v>808390.5625</v>
      </c>
      <c r="V245" s="24">
        <v>811920.5</v>
      </c>
      <c r="W245" s="23"/>
      <c r="X245" s="24">
        <v>1506129.6790870021</v>
      </c>
      <c r="Y245" s="24">
        <v>1504871.454288702</v>
      </c>
      <c r="Z245" s="24">
        <v>1573372.8176963194</v>
      </c>
      <c r="AA245" s="182">
        <f>AA244</f>
        <v>829550.47608721699</v>
      </c>
    </row>
    <row r="246" spans="1:27" x14ac:dyDescent="0.2">
      <c r="A246" s="18" t="s">
        <v>495</v>
      </c>
      <c r="B246" s="18" t="s">
        <v>496</v>
      </c>
      <c r="D246" s="19">
        <v>1115848</v>
      </c>
      <c r="E246" s="20">
        <v>0</v>
      </c>
      <c r="F246" s="20">
        <v>1115848</v>
      </c>
      <c r="G246" s="21">
        <v>-2.2146398495078379E-2</v>
      </c>
      <c r="I246" s="21">
        <v>-1.8756149280265144E-2</v>
      </c>
      <c r="M246" s="19">
        <v>1170936.275151314</v>
      </c>
      <c r="N246" s="21">
        <v>4.9368977809983061E-2</v>
      </c>
      <c r="O246" s="21">
        <v>4.2199364142244455E-2</v>
      </c>
      <c r="P246" s="21">
        <v>-2.2239175420254442E-2</v>
      </c>
      <c r="R246" s="20">
        <v>205</v>
      </c>
      <c r="S246" s="42">
        <v>1171141.275151314</v>
      </c>
      <c r="U246" s="19">
        <v>656479.25</v>
      </c>
      <c r="V246" s="19">
        <v>660995.375</v>
      </c>
      <c r="X246" s="19">
        <v>1141119.691416695</v>
      </c>
      <c r="Y246" s="19">
        <v>1145000.0575522161</v>
      </c>
      <c r="Z246" s="19">
        <v>1197569.2272745718</v>
      </c>
      <c r="AA246" s="181">
        <v>631410.50325732073</v>
      </c>
    </row>
    <row r="247" spans="1:27" ht="25.5" customHeight="1" x14ac:dyDescent="0.2">
      <c r="A247" s="22" t="s">
        <v>497</v>
      </c>
      <c r="B247" s="22" t="s">
        <v>498</v>
      </c>
      <c r="C247" s="54"/>
      <c r="D247" s="24">
        <v>1115848</v>
      </c>
      <c r="E247" s="25">
        <v>0</v>
      </c>
      <c r="F247" s="25">
        <v>1115848</v>
      </c>
      <c r="G247" s="26">
        <v>-2.2146398495078379E-2</v>
      </c>
      <c r="H247" s="23"/>
      <c r="I247" s="26">
        <v>-1.8756149280265144E-2</v>
      </c>
      <c r="M247" s="24">
        <v>1170936.275151314</v>
      </c>
      <c r="N247" s="26">
        <v>4.9368977809983061E-2</v>
      </c>
      <c r="O247" s="26">
        <v>4.2199364142244455E-2</v>
      </c>
      <c r="P247" s="26">
        <v>-2.2239175420254442E-2</v>
      </c>
      <c r="Q247" s="23"/>
      <c r="R247" s="25">
        <v>205</v>
      </c>
      <c r="S247" s="41">
        <v>1171141.275151314</v>
      </c>
      <c r="T247" s="23"/>
      <c r="U247" s="24">
        <v>656479.25</v>
      </c>
      <c r="V247" s="24">
        <v>660995.375</v>
      </c>
      <c r="W247" s="23"/>
      <c r="X247" s="24">
        <v>1141119.691416695</v>
      </c>
      <c r="Y247" s="24">
        <v>1145000.0575522161</v>
      </c>
      <c r="Z247" s="24">
        <v>1197569.2272745718</v>
      </c>
      <c r="AA247" s="182">
        <f>AA246</f>
        <v>631410.50325732073</v>
      </c>
    </row>
    <row r="248" spans="1:27" ht="25.5" customHeight="1" x14ac:dyDescent="0.2">
      <c r="A248" s="27" t="s">
        <v>499</v>
      </c>
      <c r="B248" s="27" t="s">
        <v>500</v>
      </c>
      <c r="C248" s="54"/>
      <c r="D248" s="28">
        <v>10501185</v>
      </c>
      <c r="E248" s="29">
        <v>0</v>
      </c>
      <c r="F248" s="29">
        <v>10501185</v>
      </c>
      <c r="G248" s="30">
        <v>-1.3135959993870849E-2</v>
      </c>
      <c r="H248" s="23"/>
      <c r="I248" s="30">
        <v>-9.1104091226723583E-3</v>
      </c>
      <c r="M248" s="28">
        <v>10999535.121275397</v>
      </c>
      <c r="N248" s="30">
        <v>4.7456560500114708E-2</v>
      </c>
      <c r="O248" s="30">
        <v>4.1085070050505434E-2</v>
      </c>
      <c r="P248" s="30">
        <v>-1.3659647279325005E-2</v>
      </c>
      <c r="Q248" s="23"/>
      <c r="R248" s="29">
        <v>-15851</v>
      </c>
      <c r="S248" s="40">
        <v>10983684.121275397</v>
      </c>
      <c r="T248" s="23"/>
      <c r="U248" s="28">
        <v>5848409.640625</v>
      </c>
      <c r="V248" s="28">
        <v>5884202.1875</v>
      </c>
      <c r="W248" s="23"/>
      <c r="X248" s="28">
        <v>10640964.281092642</v>
      </c>
      <c r="Y248" s="28">
        <v>10662593.342389785</v>
      </c>
      <c r="Z248" s="28">
        <v>11151865.672873259</v>
      </c>
      <c r="AA248" s="183">
        <f>AA247+AA245+AA243+AA239+AA237+AA235+AA232</f>
        <v>5879747.872940735</v>
      </c>
    </row>
    <row r="249" spans="1:27" x14ac:dyDescent="0.2">
      <c r="A249" s="23"/>
      <c r="B249" s="23"/>
      <c r="C249" s="54"/>
      <c r="D249" s="23"/>
      <c r="E249" s="23">
        <v>0</v>
      </c>
      <c r="F249" s="23"/>
      <c r="G249" s="23"/>
      <c r="H249" s="23"/>
      <c r="I249" s="23"/>
      <c r="M249" s="23"/>
      <c r="N249" s="23"/>
      <c r="O249" s="23"/>
      <c r="P249" s="23"/>
      <c r="Q249" s="23"/>
      <c r="R249" s="23"/>
      <c r="S249" s="23"/>
      <c r="T249" s="23"/>
      <c r="U249" s="23"/>
      <c r="V249" s="23"/>
      <c r="W249" s="23"/>
      <c r="X249" s="23"/>
      <c r="Y249" s="23"/>
      <c r="Z249" s="23"/>
      <c r="AA249" s="184"/>
    </row>
    <row r="250" spans="1:27" x14ac:dyDescent="0.2">
      <c r="A250" s="31" t="s">
        <v>501</v>
      </c>
      <c r="B250" s="31" t="s">
        <v>502</v>
      </c>
      <c r="C250" s="55"/>
      <c r="D250" s="32">
        <v>109030022</v>
      </c>
      <c r="E250" s="33">
        <v>0</v>
      </c>
      <c r="F250" s="32">
        <v>109030022</v>
      </c>
      <c r="G250" s="34">
        <v>-2.1407266737050179E-8</v>
      </c>
      <c r="H250" s="24"/>
      <c r="I250" s="34">
        <v>5.5997258356028645E-3</v>
      </c>
      <c r="M250" s="32">
        <v>114060445.58803931</v>
      </c>
      <c r="N250" s="34">
        <v>4.6137967284270553E-2</v>
      </c>
      <c r="O250" s="34">
        <v>4.0312480216745827E-2</v>
      </c>
      <c r="P250" s="34">
        <v>3.0305118414730714E-9</v>
      </c>
      <c r="Q250" s="24"/>
      <c r="R250" s="33">
        <v>-221933</v>
      </c>
      <c r="S250" s="32">
        <v>113838512.58803931</v>
      </c>
      <c r="T250" s="35"/>
      <c r="U250" s="32">
        <v>59802739.78125</v>
      </c>
      <c r="V250" s="32">
        <v>60137620.015625</v>
      </c>
      <c r="W250" s="35">
        <v>0</v>
      </c>
      <c r="X250" s="32">
        <v>109030024.33403482</v>
      </c>
      <c r="Y250" s="32">
        <v>109030024.33403486</v>
      </c>
      <c r="Z250" s="32">
        <v>114060445.24237779</v>
      </c>
      <c r="AA250" s="185">
        <f>SUM(AA248,AA230,AA191,AA153,AA126,AA78,AA44)</f>
        <v>60137620.015624978</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17203509</v>
      </c>
      <c r="E257" s="64">
        <f t="shared" ref="E257:AA273" si="0">INDEX(E$8:E$248,MATCH($A257,$A$8:$A$248,0))</f>
        <v>0</v>
      </c>
      <c r="F257" s="64">
        <f t="shared" si="0"/>
        <v>17203509</v>
      </c>
      <c r="G257" s="65">
        <f t="shared" si="0"/>
        <v>4.1550126887182071E-3</v>
      </c>
      <c r="H257" s="68"/>
      <c r="I257" s="65">
        <f t="shared" si="0"/>
        <v>7.1835888260793901E-3</v>
      </c>
      <c r="M257" s="63">
        <f t="shared" ref="M257:P263" si="1">INDEX(M$8:M$248,MATCH($A257,$A$8:$A$248,0))</f>
        <v>17934444.672152381</v>
      </c>
      <c r="N257" s="65">
        <f t="shared" si="1"/>
        <v>4.2487592046040135E-2</v>
      </c>
      <c r="O257" s="65">
        <f t="shared" si="1"/>
        <v>3.9844203671995926E-2</v>
      </c>
      <c r="P257" s="65">
        <f t="shared" si="1"/>
        <v>1.4253462814766138E-3</v>
      </c>
      <c r="Q257" s="68"/>
      <c r="R257" s="64">
        <f t="shared" si="0"/>
        <v>-22129</v>
      </c>
      <c r="S257" s="67">
        <f t="shared" si="0"/>
        <v>17912315.672152381</v>
      </c>
      <c r="T257" s="68"/>
      <c r="U257" s="63">
        <f t="shared" si="0"/>
        <v>8990065.2109375</v>
      </c>
      <c r="V257" s="63">
        <f t="shared" si="0"/>
        <v>9012918.859375</v>
      </c>
      <c r="W257" s="68"/>
      <c r="X257" s="63">
        <f t="shared" si="0"/>
        <v>17132323.976490449</v>
      </c>
      <c r="Y257" s="63">
        <f t="shared" si="0"/>
        <v>17124228.629801594</v>
      </c>
      <c r="Z257" s="63">
        <f t="shared" si="0"/>
        <v>17908918.262102224</v>
      </c>
      <c r="AA257" s="187">
        <f t="shared" si="0"/>
        <v>9442359.4353728145</v>
      </c>
      <c r="AC257" s="85"/>
    </row>
    <row r="258" spans="1:30" x14ac:dyDescent="0.2">
      <c r="A258" s="78" t="s">
        <v>159</v>
      </c>
      <c r="B258" s="79" t="s">
        <v>160</v>
      </c>
      <c r="D258" s="57">
        <f t="shared" ref="D258:S290" si="2">INDEX(D$8:D$248,MATCH($A258,$A$8:$A$248,0))</f>
        <v>14999811</v>
      </c>
      <c r="E258" s="58">
        <f t="shared" si="2"/>
        <v>0</v>
      </c>
      <c r="F258" s="58">
        <f t="shared" si="2"/>
        <v>14999811</v>
      </c>
      <c r="G258" s="59">
        <f t="shared" si="2"/>
        <v>3.3570106985214565E-3</v>
      </c>
      <c r="H258" s="68"/>
      <c r="I258" s="59">
        <f t="shared" si="2"/>
        <v>7.8615667057466698E-3</v>
      </c>
      <c r="M258" s="57">
        <f t="shared" si="1"/>
        <v>15656282.179310292</v>
      </c>
      <c r="N258" s="59">
        <f t="shared" si="1"/>
        <v>4.3765296730091663E-2</v>
      </c>
      <c r="O258" s="59">
        <f t="shared" si="1"/>
        <v>3.9999504719972823E-2</v>
      </c>
      <c r="P258" s="59">
        <f t="shared" si="1"/>
        <v>2.1343503333286495E-3</v>
      </c>
      <c r="Q258" s="68"/>
      <c r="R258" s="58">
        <f t="shared" si="2"/>
        <v>-31571</v>
      </c>
      <c r="S258" s="60">
        <f t="shared" si="2"/>
        <v>15624711.179310292</v>
      </c>
      <c r="T258" s="68"/>
      <c r="U258" s="57">
        <f t="shared" si="0"/>
        <v>7493338.78125</v>
      </c>
      <c r="V258" s="57">
        <f t="shared" si="0"/>
        <v>7520471.828125</v>
      </c>
      <c r="W258" s="68"/>
      <c r="X258" s="57">
        <f t="shared" si="0"/>
        <v>14949624.949106965</v>
      </c>
      <c r="Y258" s="57">
        <f t="shared" si="0"/>
        <v>14936698.79540012</v>
      </c>
      <c r="Z258" s="57">
        <f t="shared" si="0"/>
        <v>15622937.357753199</v>
      </c>
      <c r="AA258" s="188">
        <f t="shared" si="0"/>
        <v>8237091.0296903206</v>
      </c>
      <c r="AC258" s="85"/>
    </row>
    <row r="259" spans="1:30" x14ac:dyDescent="0.2">
      <c r="A259" s="78" t="s">
        <v>255</v>
      </c>
      <c r="B259" s="79" t="s">
        <v>256</v>
      </c>
      <c r="D259" s="57">
        <f t="shared" si="2"/>
        <v>19986075</v>
      </c>
      <c r="E259" s="58">
        <f t="shared" si="0"/>
        <v>0</v>
      </c>
      <c r="F259" s="58">
        <f t="shared" si="0"/>
        <v>19986075</v>
      </c>
      <c r="G259" s="59">
        <f t="shared" si="0"/>
        <v>-1.345251160971539E-2</v>
      </c>
      <c r="H259" s="68"/>
      <c r="I259" s="59">
        <f t="shared" si="0"/>
        <v>-9.652224834297618E-3</v>
      </c>
      <c r="M259" s="57">
        <f t="shared" si="1"/>
        <v>20937287.202306774</v>
      </c>
      <c r="N259" s="59">
        <f t="shared" si="1"/>
        <v>4.7593747261869712E-2</v>
      </c>
      <c r="O259" s="59">
        <f t="shared" si="1"/>
        <v>4.1781810216740212E-2</v>
      </c>
      <c r="P259" s="59">
        <f t="shared" si="1"/>
        <v>-1.3727117632254426E-2</v>
      </c>
      <c r="Q259" s="68"/>
      <c r="R259" s="58">
        <f t="shared" si="0"/>
        <v>-40314</v>
      </c>
      <c r="S259" s="60">
        <f t="shared" si="0"/>
        <v>20896973.202306774</v>
      </c>
      <c r="T259" s="68"/>
      <c r="U259" s="57">
        <f t="shared" si="0"/>
        <v>11149530.0703125</v>
      </c>
      <c r="V259" s="57">
        <f t="shared" si="0"/>
        <v>11211731.546875</v>
      </c>
      <c r="W259" s="68"/>
      <c r="X259" s="57">
        <f t="shared" si="0"/>
        <v>20258604.10694531</v>
      </c>
      <c r="Y259" s="57">
        <f t="shared" si="0"/>
        <v>20293451.125343595</v>
      </c>
      <c r="Z259" s="57">
        <f t="shared" si="0"/>
        <v>21228696.009610061</v>
      </c>
      <c r="AA259" s="188">
        <f t="shared" si="0"/>
        <v>11192690.431290921</v>
      </c>
      <c r="AC259" s="85"/>
    </row>
    <row r="260" spans="1:30" x14ac:dyDescent="0.2">
      <c r="A260" s="78" t="s">
        <v>309</v>
      </c>
      <c r="B260" s="79" t="s">
        <v>310</v>
      </c>
      <c r="D260" s="57">
        <f t="shared" si="2"/>
        <v>12023678</v>
      </c>
      <c r="E260" s="58">
        <f t="shared" si="0"/>
        <v>0</v>
      </c>
      <c r="F260" s="58">
        <f t="shared" si="0"/>
        <v>12023678</v>
      </c>
      <c r="G260" s="59">
        <f t="shared" si="0"/>
        <v>-6.6505141913942856E-3</v>
      </c>
      <c r="H260" s="68"/>
      <c r="I260" s="59">
        <f t="shared" si="0"/>
        <v>-2.2818415029601802E-4</v>
      </c>
      <c r="M260" s="57">
        <f t="shared" si="1"/>
        <v>12603942.465660222</v>
      </c>
      <c r="N260" s="59">
        <f t="shared" si="1"/>
        <v>4.8260146825307659E-2</v>
      </c>
      <c r="O260" s="59">
        <f t="shared" si="1"/>
        <v>4.0869024203092241E-2</v>
      </c>
      <c r="P260" s="59">
        <f t="shared" si="1"/>
        <v>-5.1174491864708349E-3</v>
      </c>
      <c r="Q260" s="68"/>
      <c r="R260" s="58">
        <f t="shared" si="0"/>
        <v>-28547</v>
      </c>
      <c r="S260" s="60">
        <f t="shared" si="0"/>
        <v>12575395.465660222</v>
      </c>
      <c r="T260" s="68"/>
      <c r="U260" s="57">
        <f t="shared" si="0"/>
        <v>6919968.53125</v>
      </c>
      <c r="V260" s="57">
        <f t="shared" si="0"/>
        <v>6969106.640625</v>
      </c>
      <c r="W260" s="68"/>
      <c r="X260" s="57">
        <f t="shared" si="0"/>
        <v>12104177.000919765</v>
      </c>
      <c r="Y260" s="57">
        <f t="shared" si="0"/>
        <v>12111820.842805916</v>
      </c>
      <c r="Z260" s="57">
        <f t="shared" si="0"/>
        <v>12668774.274263635</v>
      </c>
      <c r="AA260" s="188">
        <f t="shared" si="0"/>
        <v>6679527.9621293992</v>
      </c>
      <c r="AC260" s="85"/>
    </row>
    <row r="261" spans="1:30" x14ac:dyDescent="0.2">
      <c r="A261" s="78" t="s">
        <v>385</v>
      </c>
      <c r="B261" s="79" t="s">
        <v>386</v>
      </c>
      <c r="D261" s="57">
        <f t="shared" si="2"/>
        <v>17990642</v>
      </c>
      <c r="E261" s="58">
        <f t="shared" si="0"/>
        <v>0</v>
      </c>
      <c r="F261" s="58">
        <f t="shared" si="0"/>
        <v>17990642</v>
      </c>
      <c r="G261" s="59">
        <f t="shared" si="0"/>
        <v>1.9774419858825887E-2</v>
      </c>
      <c r="H261" s="68"/>
      <c r="I261" s="59">
        <f t="shared" si="0"/>
        <v>3.025229465844137E-2</v>
      </c>
      <c r="M261" s="57">
        <f t="shared" si="1"/>
        <v>18845329.633162189</v>
      </c>
      <c r="N261" s="59">
        <f t="shared" si="1"/>
        <v>4.7507344827504738E-2</v>
      </c>
      <c r="O261" s="59">
        <f t="shared" si="1"/>
        <v>3.903223837958425E-2</v>
      </c>
      <c r="P261" s="59">
        <f t="shared" si="1"/>
        <v>2.2441831502277187E-2</v>
      </c>
      <c r="Q261" s="68"/>
      <c r="R261" s="58">
        <f t="shared" si="0"/>
        <v>-54694</v>
      </c>
      <c r="S261" s="60">
        <f t="shared" si="0"/>
        <v>18790635.633162189</v>
      </c>
      <c r="T261" s="68"/>
      <c r="U261" s="57">
        <f t="shared" si="0"/>
        <v>10044141.40625</v>
      </c>
      <c r="V261" s="57">
        <f t="shared" si="0"/>
        <v>10126068.765625</v>
      </c>
      <c r="W261" s="68"/>
      <c r="X261" s="57">
        <f t="shared" si="0"/>
        <v>17641785.918194108</v>
      </c>
      <c r="Y261" s="57">
        <f t="shared" si="0"/>
        <v>17604801.193830896</v>
      </c>
      <c r="Z261" s="57">
        <f t="shared" si="0"/>
        <v>18431688.779275279</v>
      </c>
      <c r="AA261" s="188">
        <f t="shared" si="0"/>
        <v>9717986.7542941067</v>
      </c>
      <c r="AC261" s="85"/>
    </row>
    <row r="262" spans="1:30" x14ac:dyDescent="0.2">
      <c r="A262" s="78" t="s">
        <v>463</v>
      </c>
      <c r="B262" s="79" t="s">
        <v>464</v>
      </c>
      <c r="D262" s="57">
        <f t="shared" si="2"/>
        <v>16325122</v>
      </c>
      <c r="E262" s="58">
        <f t="shared" si="0"/>
        <v>0</v>
      </c>
      <c r="F262" s="58">
        <f t="shared" si="0"/>
        <v>16325122</v>
      </c>
      <c r="G262" s="59">
        <f t="shared" si="0"/>
        <v>1.3849310005946691E-3</v>
      </c>
      <c r="H262" s="68"/>
      <c r="I262" s="59">
        <f t="shared" si="0"/>
        <v>7.7380175242327542E-3</v>
      </c>
      <c r="M262" s="57">
        <f t="shared" si="1"/>
        <v>17083624.314172044</v>
      </c>
      <c r="N262" s="59">
        <f t="shared" si="1"/>
        <v>4.6462275392002761E-2</v>
      </c>
      <c r="O262" s="59">
        <f t="shared" si="1"/>
        <v>4.0255170566681819E-2</v>
      </c>
      <c r="P262" s="59">
        <f t="shared" si="1"/>
        <v>2.1152245445017481E-3</v>
      </c>
      <c r="Q262" s="68"/>
      <c r="R262" s="58">
        <f t="shared" si="0"/>
        <v>-28827</v>
      </c>
      <c r="S262" s="60">
        <f t="shared" si="0"/>
        <v>17054797.314172044</v>
      </c>
      <c r="T262" s="68"/>
      <c r="U262" s="57">
        <f t="shared" si="0"/>
        <v>9357286.140625</v>
      </c>
      <c r="V262" s="57">
        <f t="shared" si="0"/>
        <v>9413120.1875</v>
      </c>
      <c r="W262" s="68"/>
      <c r="X262" s="57">
        <f t="shared" si="0"/>
        <v>16302544.101285569</v>
      </c>
      <c r="Y262" s="57">
        <f t="shared" si="0"/>
        <v>16296430.404462924</v>
      </c>
      <c r="Z262" s="57">
        <f t="shared" si="0"/>
        <v>17047564.886500131</v>
      </c>
      <c r="AA262" s="188">
        <f t="shared" si="0"/>
        <v>8988216.5299066808</v>
      </c>
      <c r="AC262" s="84" t="s">
        <v>514</v>
      </c>
      <c r="AD262" s="84" t="s">
        <v>515</v>
      </c>
    </row>
    <row r="263" spans="1:30" x14ac:dyDescent="0.2">
      <c r="A263" s="80" t="s">
        <v>499</v>
      </c>
      <c r="B263" s="81" t="s">
        <v>500</v>
      </c>
      <c r="D263" s="69">
        <f t="shared" si="2"/>
        <v>10501185</v>
      </c>
      <c r="E263" s="70">
        <f t="shared" si="0"/>
        <v>0</v>
      </c>
      <c r="F263" s="70">
        <f t="shared" si="0"/>
        <v>10501185</v>
      </c>
      <c r="G263" s="71">
        <f t="shared" si="0"/>
        <v>-1.3135959993870849E-2</v>
      </c>
      <c r="H263" s="68"/>
      <c r="I263" s="71">
        <f t="shared" si="0"/>
        <v>-9.1104091226723583E-3</v>
      </c>
      <c r="M263" s="69">
        <f t="shared" si="1"/>
        <v>10999535.121275397</v>
      </c>
      <c r="N263" s="71">
        <f t="shared" si="1"/>
        <v>4.7456560500114708E-2</v>
      </c>
      <c r="O263" s="71">
        <f t="shared" si="1"/>
        <v>4.1085070050505434E-2</v>
      </c>
      <c r="P263" s="71">
        <f t="shared" si="1"/>
        <v>-1.3659647279325005E-2</v>
      </c>
      <c r="Q263" s="68"/>
      <c r="R263" s="70">
        <f t="shared" si="0"/>
        <v>-15851</v>
      </c>
      <c r="S263" s="73">
        <f t="shared" si="0"/>
        <v>10983684.121275397</v>
      </c>
      <c r="T263" s="68"/>
      <c r="U263" s="69">
        <f t="shared" si="0"/>
        <v>5848409.640625</v>
      </c>
      <c r="V263" s="69">
        <f t="shared" si="0"/>
        <v>5884202.1875</v>
      </c>
      <c r="W263" s="68"/>
      <c r="X263" s="69">
        <f t="shared" si="0"/>
        <v>10640964.281092642</v>
      </c>
      <c r="Y263" s="69">
        <f t="shared" si="0"/>
        <v>10662593.342389785</v>
      </c>
      <c r="Z263" s="69">
        <f t="shared" si="0"/>
        <v>11151865.672873259</v>
      </c>
      <c r="AA263" s="189">
        <f t="shared" si="0"/>
        <v>5879747.872940735</v>
      </c>
      <c r="AC263" s="84" t="s">
        <v>516</v>
      </c>
      <c r="AD263" s="84" t="s">
        <v>516</v>
      </c>
    </row>
    <row r="264" spans="1:30" x14ac:dyDescent="0.2">
      <c r="A264" s="31" t="s">
        <v>501</v>
      </c>
      <c r="B264" s="31" t="s">
        <v>502</v>
      </c>
      <c r="C264" s="118"/>
      <c r="D264" s="32">
        <f>SUM(D257:D263)</f>
        <v>109030022</v>
      </c>
      <c r="E264" s="33">
        <f t="shared" ref="E264:Z264" si="3">SUM(E257:E263)</f>
        <v>0</v>
      </c>
      <c r="F264" s="32">
        <f t="shared" si="3"/>
        <v>109030022</v>
      </c>
      <c r="G264" s="34">
        <f>F264/X264-1</f>
        <v>-2.1407266626027877E-8</v>
      </c>
      <c r="H264" s="24"/>
      <c r="I264" s="34">
        <f>AC264/AD264-1</f>
        <v>5.5997258356030866E-3</v>
      </c>
      <c r="M264" s="32">
        <f>SUM(M257:M263)</f>
        <v>114060445.58803931</v>
      </c>
      <c r="N264" s="34">
        <f>M264/F264-1</f>
        <v>4.6137967284270553E-2</v>
      </c>
      <c r="O264" s="34">
        <f>(1+N264)/(V264/U264)-1</f>
        <v>4.0312480216745827E-2</v>
      </c>
      <c r="P264" s="34">
        <f>SUM(P257:P263)</f>
        <v>-4.3874614364660669E-3</v>
      </c>
      <c r="Q264" s="24"/>
      <c r="R264" s="33">
        <f t="shared" si="3"/>
        <v>-221933</v>
      </c>
      <c r="S264" s="32">
        <f t="shared" si="3"/>
        <v>113838512.58803929</v>
      </c>
      <c r="T264" s="35"/>
      <c r="U264" s="32">
        <f t="shared" si="3"/>
        <v>59802739.78125</v>
      </c>
      <c r="V264" s="32">
        <f t="shared" si="3"/>
        <v>60137620.015625</v>
      </c>
      <c r="W264" s="35"/>
      <c r="X264" s="32">
        <f t="shared" si="3"/>
        <v>109030024.3340348</v>
      </c>
      <c r="Y264" s="32">
        <f t="shared" si="3"/>
        <v>109030024.33403483</v>
      </c>
      <c r="Z264" s="32">
        <f t="shared" si="3"/>
        <v>114060445.24237779</v>
      </c>
      <c r="AA264" s="185">
        <f t="shared" ref="AA264" si="4">SUM(AA257:AA263)</f>
        <v>60137620.015624978</v>
      </c>
      <c r="AC264" s="85">
        <f>F264/U264*1000</f>
        <v>1823.1609855805345</v>
      </c>
      <c r="AD264" s="85">
        <f>Y264/V264*1000</f>
        <v>1813.0086342909242</v>
      </c>
    </row>
    <row r="265" spans="1:30" x14ac:dyDescent="0.2">
      <c r="A265" s="61"/>
      <c r="B265" s="61"/>
      <c r="D265" s="62"/>
      <c r="E265" s="62"/>
      <c r="F265" s="62"/>
      <c r="G265" s="62"/>
      <c r="H265" s="62"/>
      <c r="I265" s="62"/>
      <c r="M265" s="62"/>
      <c r="N265" s="62"/>
      <c r="O265" s="62"/>
      <c r="P265" s="62"/>
      <c r="Q265" s="62"/>
      <c r="R265" s="62"/>
      <c r="S265" s="62"/>
      <c r="T265" s="62"/>
      <c r="U265" s="62"/>
      <c r="V265" s="62"/>
      <c r="W265" s="62"/>
      <c r="X265" s="62"/>
      <c r="Y265" s="62"/>
      <c r="Z265" s="62"/>
      <c r="AA265" s="190"/>
    </row>
    <row r="266" spans="1:30" x14ac:dyDescent="0.2">
      <c r="A266" s="61"/>
      <c r="B266" s="61"/>
      <c r="D266" s="62"/>
      <c r="E266" s="62"/>
      <c r="F266" s="62"/>
      <c r="G266" s="62"/>
      <c r="H266" s="62"/>
      <c r="I266" s="62"/>
      <c r="M266" s="62"/>
      <c r="N266" s="62"/>
      <c r="O266" s="62"/>
      <c r="P266" s="62"/>
      <c r="Q266" s="62"/>
      <c r="R266" s="62"/>
      <c r="S266" s="62"/>
      <c r="T266" s="62"/>
      <c r="U266" s="62"/>
      <c r="V266" s="62"/>
      <c r="W266" s="62"/>
      <c r="X266" s="62"/>
      <c r="Y266" s="62"/>
      <c r="Z266" s="62"/>
      <c r="AA266" s="190"/>
    </row>
    <row r="267" spans="1:30" x14ac:dyDescent="0.2">
      <c r="A267" s="121" t="s">
        <v>518</v>
      </c>
      <c r="B267" s="123"/>
      <c r="D267" s="75"/>
      <c r="E267" s="75"/>
      <c r="F267" s="75"/>
      <c r="G267" s="75"/>
      <c r="H267" s="62"/>
      <c r="I267" s="75"/>
      <c r="M267" s="75"/>
      <c r="N267" s="75"/>
      <c r="O267" s="75"/>
      <c r="P267" s="75"/>
      <c r="Q267" s="62"/>
      <c r="R267" s="75"/>
      <c r="S267" s="75"/>
      <c r="T267" s="62"/>
      <c r="U267" s="75"/>
      <c r="V267" s="75"/>
      <c r="W267" s="62"/>
      <c r="X267" s="75"/>
      <c r="Y267" s="75"/>
      <c r="Z267" s="75"/>
      <c r="AA267" s="191"/>
    </row>
    <row r="268" spans="1:30" x14ac:dyDescent="0.2">
      <c r="A268" s="78" t="s">
        <v>489</v>
      </c>
      <c r="B268" s="79" t="s">
        <v>490</v>
      </c>
      <c r="D268" s="63">
        <f t="shared" si="2"/>
        <v>1621000</v>
      </c>
      <c r="E268" s="64">
        <f t="shared" si="0"/>
        <v>0</v>
      </c>
      <c r="F268" s="64">
        <f t="shared" si="0"/>
        <v>1621000</v>
      </c>
      <c r="G268" s="65">
        <f t="shared" si="0"/>
        <v>-1.4457567167327157E-2</v>
      </c>
      <c r="H268" s="68"/>
      <c r="I268" s="65">
        <f t="shared" si="0"/>
        <v>-9.6819189533757788E-3</v>
      </c>
      <c r="M268" s="63">
        <f t="shared" ref="M268:P287" si="5">INDEX(M$8:M$248,MATCH($A268,$A$8:$A$248,0))</f>
        <v>1696171.287346222</v>
      </c>
      <c r="N268" s="65">
        <f t="shared" si="5"/>
        <v>4.6373403668243052E-2</v>
      </c>
      <c r="O268" s="65">
        <f t="shared" si="5"/>
        <v>4.0683618227632667E-2</v>
      </c>
      <c r="P268" s="65">
        <f t="shared" si="5"/>
        <v>-1.4580669811290359E-2</v>
      </c>
      <c r="Q268" s="68"/>
      <c r="R268" s="64">
        <f t="shared" si="0"/>
        <v>-3184</v>
      </c>
      <c r="S268" s="67">
        <f t="shared" si="0"/>
        <v>1692987.287346222</v>
      </c>
      <c r="T268" s="68"/>
      <c r="U268" s="63">
        <f t="shared" si="0"/>
        <v>952606.078125</v>
      </c>
      <c r="V268" s="63">
        <f t="shared" si="0"/>
        <v>957814.3125</v>
      </c>
      <c r="W268" s="68"/>
      <c r="X268" s="63">
        <f t="shared" si="0"/>
        <v>1644779.5102448077</v>
      </c>
      <c r="Y268" s="63">
        <f t="shared" si="0"/>
        <v>1645797.0540542786</v>
      </c>
      <c r="Z268" s="63">
        <f t="shared" si="0"/>
        <v>1721268.5355191906</v>
      </c>
      <c r="AA268" s="187">
        <f t="shared" si="0"/>
        <v>907527.52116599097</v>
      </c>
    </row>
    <row r="269" spans="1:30" x14ac:dyDescent="0.2">
      <c r="A269" s="78" t="s">
        <v>287</v>
      </c>
      <c r="B269" s="79" t="s">
        <v>288</v>
      </c>
      <c r="D269" s="57">
        <f t="shared" si="2"/>
        <v>1728850</v>
      </c>
      <c r="E269" s="58">
        <f t="shared" si="0"/>
        <v>0</v>
      </c>
      <c r="F269" s="58">
        <f t="shared" si="0"/>
        <v>1728850</v>
      </c>
      <c r="G269" s="59">
        <f t="shared" si="0"/>
        <v>-1.3934297243142879E-2</v>
      </c>
      <c r="H269" s="68"/>
      <c r="I269" s="59">
        <f t="shared" si="0"/>
        <v>-6.6595124387497373E-3</v>
      </c>
      <c r="M269" s="57">
        <f t="shared" si="5"/>
        <v>1817557.1428639726</v>
      </c>
      <c r="N269" s="59">
        <f t="shared" si="5"/>
        <v>5.1309912869232477E-2</v>
      </c>
      <c r="O269" s="59">
        <f t="shared" si="5"/>
        <v>4.0880587594277928E-2</v>
      </c>
      <c r="P269" s="59">
        <f t="shared" si="5"/>
        <v>-1.1618004043306485E-2</v>
      </c>
      <c r="Q269" s="68"/>
      <c r="R269" s="58">
        <f t="shared" si="0"/>
        <v>-3880</v>
      </c>
      <c r="S269" s="60">
        <f t="shared" si="0"/>
        <v>1813677.1428639726</v>
      </c>
      <c r="T269" s="68"/>
      <c r="U269" s="57">
        <f t="shared" si="0"/>
        <v>1030424.921875</v>
      </c>
      <c r="V269" s="57">
        <f t="shared" si="0"/>
        <v>1040749.484375</v>
      </c>
      <c r="W269" s="68"/>
      <c r="X269" s="57">
        <f t="shared" si="0"/>
        <v>1753280.7349109249</v>
      </c>
      <c r="Y269" s="57">
        <f t="shared" si="0"/>
        <v>1757879.2000824935</v>
      </c>
      <c r="Z269" s="57">
        <f t="shared" si="0"/>
        <v>1838921.7431107576</v>
      </c>
      <c r="AA269" s="188">
        <f t="shared" si="0"/>
        <v>969559.401514397</v>
      </c>
    </row>
    <row r="270" spans="1:30" x14ac:dyDescent="0.2">
      <c r="A270" s="78" t="s">
        <v>229</v>
      </c>
      <c r="B270" s="79" t="s">
        <v>230</v>
      </c>
      <c r="D270" s="57">
        <f t="shared" si="2"/>
        <v>2470612</v>
      </c>
      <c r="E270" s="58">
        <f t="shared" si="0"/>
        <v>0</v>
      </c>
      <c r="F270" s="58">
        <f t="shared" si="0"/>
        <v>2470612</v>
      </c>
      <c r="G270" s="59">
        <f t="shared" si="0"/>
        <v>-8.401362757527564E-3</v>
      </c>
      <c r="H270" s="68"/>
      <c r="I270" s="59">
        <f t="shared" si="0"/>
        <v>-3.1826906373851882E-3</v>
      </c>
      <c r="M270" s="57">
        <f t="shared" si="5"/>
        <v>2590986</v>
      </c>
      <c r="N270" s="59">
        <f t="shared" si="5"/>
        <v>4.8722340861292679E-2</v>
      </c>
      <c r="O270" s="59">
        <f t="shared" si="5"/>
        <v>4.1610674047700025E-2</v>
      </c>
      <c r="P270" s="59">
        <f t="shared" si="5"/>
        <v>-7.9854613547363229E-3</v>
      </c>
      <c r="Q270" s="68"/>
      <c r="R270" s="58">
        <f t="shared" si="0"/>
        <v>-6735</v>
      </c>
      <c r="S270" s="60">
        <f t="shared" si="0"/>
        <v>2584251</v>
      </c>
      <c r="T270" s="68"/>
      <c r="U270" s="57">
        <f t="shared" si="0"/>
        <v>1329445</v>
      </c>
      <c r="V270" s="57">
        <f t="shared" si="0"/>
        <v>1338521.875</v>
      </c>
      <c r="W270" s="68"/>
      <c r="X270" s="57">
        <f t="shared" si="0"/>
        <v>2491544.3680625684</v>
      </c>
      <c r="Y270" s="57">
        <f t="shared" si="0"/>
        <v>2495422.4269079515</v>
      </c>
      <c r="Z270" s="57">
        <f t="shared" si="0"/>
        <v>2611842.7695004935</v>
      </c>
      <c r="AA270" s="188">
        <f t="shared" si="0"/>
        <v>1377076.9321389671</v>
      </c>
    </row>
    <row r="271" spans="1:30" x14ac:dyDescent="0.2">
      <c r="A271" s="78" t="s">
        <v>481</v>
      </c>
      <c r="B271" s="79" t="s">
        <v>482</v>
      </c>
      <c r="D271" s="57">
        <f t="shared" si="2"/>
        <v>1787926</v>
      </c>
      <c r="E271" s="58">
        <f t="shared" si="0"/>
        <v>0</v>
      </c>
      <c r="F271" s="58">
        <f t="shared" si="0"/>
        <v>1787926</v>
      </c>
      <c r="G271" s="59">
        <f t="shared" si="0"/>
        <v>-6.382954719229228E-3</v>
      </c>
      <c r="H271" s="68"/>
      <c r="I271" s="59">
        <f t="shared" si="0"/>
        <v>1.0961234166189104E-3</v>
      </c>
      <c r="M271" s="57">
        <f t="shared" si="5"/>
        <v>1877358</v>
      </c>
      <c r="N271" s="59">
        <f t="shared" si="5"/>
        <v>5.0019967269338883E-2</v>
      </c>
      <c r="O271" s="59">
        <f t="shared" si="5"/>
        <v>4.1114279594824943E-2</v>
      </c>
      <c r="P271" s="59">
        <f t="shared" si="5"/>
        <v>-4.1213601252640952E-3</v>
      </c>
      <c r="Q271" s="68"/>
      <c r="R271" s="58">
        <f t="shared" si="0"/>
        <v>161</v>
      </c>
      <c r="S271" s="60">
        <f t="shared" si="0"/>
        <v>1877519</v>
      </c>
      <c r="T271" s="68"/>
      <c r="U271" s="57">
        <f t="shared" si="0"/>
        <v>1026830</v>
      </c>
      <c r="V271" s="57">
        <f t="shared" si="0"/>
        <v>1035613.5</v>
      </c>
      <c r="W271" s="68"/>
      <c r="X271" s="57">
        <f t="shared" si="0"/>
        <v>1799411.5625248537</v>
      </c>
      <c r="Y271" s="57">
        <f t="shared" si="0"/>
        <v>1801245.5249535986</v>
      </c>
      <c r="Z271" s="57">
        <f t="shared" si="0"/>
        <v>1885127.288437614</v>
      </c>
      <c r="AA271" s="188">
        <f t="shared" si="0"/>
        <v>993920.9715711904</v>
      </c>
    </row>
    <row r="272" spans="1:30" x14ac:dyDescent="0.2">
      <c r="A272" s="78" t="s">
        <v>461</v>
      </c>
      <c r="B272" s="79" t="s">
        <v>462</v>
      </c>
      <c r="D272" s="57">
        <f t="shared" si="2"/>
        <v>2970915</v>
      </c>
      <c r="E272" s="58">
        <f t="shared" si="0"/>
        <v>0</v>
      </c>
      <c r="F272" s="58">
        <f t="shared" si="0"/>
        <v>2970915</v>
      </c>
      <c r="G272" s="59">
        <f t="shared" si="0"/>
        <v>-5.7788509721963255E-3</v>
      </c>
      <c r="H272" s="68"/>
      <c r="I272" s="59">
        <f t="shared" si="0"/>
        <v>-1.0510286513141232E-3</v>
      </c>
      <c r="M272" s="57">
        <f t="shared" si="5"/>
        <v>3110502.9294764767</v>
      </c>
      <c r="N272" s="59">
        <f t="shared" si="5"/>
        <v>4.6984827730337964E-2</v>
      </c>
      <c r="O272" s="59">
        <f t="shared" si="5"/>
        <v>4.1883766847260695E-2</v>
      </c>
      <c r="P272" s="59">
        <f t="shared" si="5"/>
        <v>-5.2755357611000697E-3</v>
      </c>
      <c r="Q272" s="68"/>
      <c r="R272" s="58">
        <f t="shared" si="0"/>
        <v>-5781</v>
      </c>
      <c r="S272" s="60">
        <f t="shared" si="0"/>
        <v>3104721.9294764767</v>
      </c>
      <c r="T272" s="68"/>
      <c r="U272" s="57">
        <f t="shared" si="0"/>
        <v>1868783.9375</v>
      </c>
      <c r="V272" s="57">
        <f t="shared" si="0"/>
        <v>1877933.5</v>
      </c>
      <c r="W272" s="68"/>
      <c r="X272" s="57">
        <f t="shared" si="0"/>
        <v>2988183.2657704987</v>
      </c>
      <c r="Y272" s="57">
        <f t="shared" si="0"/>
        <v>2988601.7000387702</v>
      </c>
      <c r="Z272" s="57">
        <f t="shared" si="0"/>
        <v>3126999.5273077316</v>
      </c>
      <c r="AA272" s="188">
        <f t="shared" si="0"/>
        <v>1648689.9464811438</v>
      </c>
    </row>
    <row r="273" spans="1:27" x14ac:dyDescent="0.2">
      <c r="A273" s="78" t="s">
        <v>259</v>
      </c>
      <c r="B273" s="79" t="s">
        <v>260</v>
      </c>
      <c r="D273" s="57">
        <f t="shared" si="2"/>
        <v>1547711</v>
      </c>
      <c r="E273" s="58">
        <f t="shared" si="0"/>
        <v>0</v>
      </c>
      <c r="F273" s="58">
        <f t="shared" si="0"/>
        <v>1547711</v>
      </c>
      <c r="G273" s="59">
        <f t="shared" si="0"/>
        <v>-2.7457236135025154E-2</v>
      </c>
      <c r="H273" s="68"/>
      <c r="I273" s="59">
        <f t="shared" si="0"/>
        <v>-2.3815206518358889E-2</v>
      </c>
      <c r="M273" s="57">
        <f t="shared" si="5"/>
        <v>1622292.3765298694</v>
      </c>
      <c r="N273" s="59">
        <f t="shared" si="5"/>
        <v>4.8188180176964135E-2</v>
      </c>
      <c r="O273" s="59">
        <f t="shared" si="5"/>
        <v>4.304032028876037E-2</v>
      </c>
      <c r="P273" s="59">
        <f t="shared" si="5"/>
        <v>-2.675654227168589E-2</v>
      </c>
      <c r="Q273" s="68"/>
      <c r="R273" s="58">
        <f t="shared" si="0"/>
        <v>-3276</v>
      </c>
      <c r="S273" s="60">
        <f t="shared" si="0"/>
        <v>1619016.3765298694</v>
      </c>
      <c r="T273" s="68"/>
      <c r="U273" s="57">
        <f t="shared" si="0"/>
        <v>978624.0625</v>
      </c>
      <c r="V273" s="57">
        <f t="shared" si="0"/>
        <v>983454</v>
      </c>
      <c r="W273" s="68"/>
      <c r="X273" s="57">
        <f t="shared" si="0"/>
        <v>1591406.6275597522</v>
      </c>
      <c r="Y273" s="57">
        <f t="shared" si="0"/>
        <v>1593294.2621798767</v>
      </c>
      <c r="Z273" s="57">
        <f t="shared" si="0"/>
        <v>1666892.6604618807</v>
      </c>
      <c r="AA273" s="188">
        <f t="shared" si="0"/>
        <v>878858.19846376253</v>
      </c>
    </row>
    <row r="274" spans="1:27" x14ac:dyDescent="0.2">
      <c r="A274" s="78" t="s">
        <v>157</v>
      </c>
      <c r="B274" s="79" t="s">
        <v>158</v>
      </c>
      <c r="D274" s="57">
        <f t="shared" si="2"/>
        <v>5409588</v>
      </c>
      <c r="E274" s="58">
        <f t="shared" si="2"/>
        <v>0</v>
      </c>
      <c r="F274" s="58">
        <f t="shared" si="2"/>
        <v>5409588</v>
      </c>
      <c r="G274" s="59">
        <f t="shared" si="2"/>
        <v>9.8217447579918016E-3</v>
      </c>
      <c r="H274" s="68"/>
      <c r="I274" s="59">
        <f t="shared" si="2"/>
        <v>1.3810357696587561E-2</v>
      </c>
      <c r="M274" s="57">
        <f t="shared" si="5"/>
        <v>5641241.1989404438</v>
      </c>
      <c r="N274" s="59">
        <f t="shared" si="5"/>
        <v>4.2822706450185155E-2</v>
      </c>
      <c r="O274" s="59">
        <f t="shared" si="5"/>
        <v>3.947400120404132E-2</v>
      </c>
      <c r="P274" s="59">
        <f t="shared" si="5"/>
        <v>7.7135356446025316E-3</v>
      </c>
      <c r="Q274" s="68"/>
      <c r="R274" s="58">
        <f t="shared" si="2"/>
        <v>-9284</v>
      </c>
      <c r="S274" s="60">
        <f t="shared" si="2"/>
        <v>5631957.1989404438</v>
      </c>
      <c r="T274" s="68"/>
      <c r="U274" s="57">
        <f t="shared" ref="U274:AA289" si="6">INDEX(U$8:U$248,MATCH($A274,$A$8:$A$248,0))</f>
        <v>2645000.03125</v>
      </c>
      <c r="V274" s="57">
        <f t="shared" si="6"/>
        <v>2653521</v>
      </c>
      <c r="W274" s="68"/>
      <c r="X274" s="57">
        <f t="shared" si="6"/>
        <v>5356973.1767822364</v>
      </c>
      <c r="Y274" s="57">
        <f t="shared" si="6"/>
        <v>5353087.1463419171</v>
      </c>
      <c r="Z274" s="57">
        <f t="shared" si="6"/>
        <v>5598060.360806725</v>
      </c>
      <c r="AA274" s="188">
        <f t="shared" si="6"/>
        <v>2951540.5282465746</v>
      </c>
    </row>
    <row r="275" spans="1:27" x14ac:dyDescent="0.2">
      <c r="A275" s="78" t="s">
        <v>467</v>
      </c>
      <c r="B275" s="79" t="s">
        <v>468</v>
      </c>
      <c r="D275" s="57">
        <f t="shared" si="2"/>
        <v>1110870</v>
      </c>
      <c r="E275" s="58">
        <f t="shared" si="2"/>
        <v>0</v>
      </c>
      <c r="F275" s="58">
        <f t="shared" si="2"/>
        <v>1110870</v>
      </c>
      <c r="G275" s="59">
        <f t="shared" si="2"/>
        <v>-1.5963370722995807E-2</v>
      </c>
      <c r="H275" s="68"/>
      <c r="I275" s="59">
        <f t="shared" si="2"/>
        <v>-1.5173175598599098E-2</v>
      </c>
      <c r="M275" s="57">
        <f t="shared" si="5"/>
        <v>1164551</v>
      </c>
      <c r="N275" s="59">
        <f t="shared" si="5"/>
        <v>4.8323386174800032E-2</v>
      </c>
      <c r="O275" s="59">
        <f t="shared" si="5"/>
        <v>4.1620225378418807E-2</v>
      </c>
      <c r="P275" s="59">
        <f t="shared" si="5"/>
        <v>-1.8804545439443432E-2</v>
      </c>
      <c r="Q275" s="68"/>
      <c r="R275" s="58">
        <f t="shared" si="2"/>
        <v>-2810</v>
      </c>
      <c r="S275" s="60">
        <f t="shared" si="2"/>
        <v>1161741</v>
      </c>
      <c r="T275" s="68"/>
      <c r="U275" s="57">
        <f t="shared" si="6"/>
        <v>583022.5625</v>
      </c>
      <c r="V275" s="57">
        <f t="shared" si="6"/>
        <v>586774.5</v>
      </c>
      <c r="W275" s="68"/>
      <c r="X275" s="57">
        <f t="shared" si="6"/>
        <v>1128890.9040064733</v>
      </c>
      <c r="Y275" s="57">
        <f t="shared" si="6"/>
        <v>1135244.0628572619</v>
      </c>
      <c r="Z275" s="57">
        <f t="shared" si="6"/>
        <v>1186869.5422377002</v>
      </c>
      <c r="AA275" s="188">
        <f t="shared" si="6"/>
        <v>625769.16465245269</v>
      </c>
    </row>
    <row r="276" spans="1:27" x14ac:dyDescent="0.2">
      <c r="A276" s="78" t="s">
        <v>237</v>
      </c>
      <c r="B276" s="79" t="s">
        <v>238</v>
      </c>
      <c r="D276" s="57">
        <f t="shared" si="2"/>
        <v>1761507</v>
      </c>
      <c r="E276" s="58">
        <f t="shared" si="2"/>
        <v>0</v>
      </c>
      <c r="F276" s="58">
        <f t="shared" si="2"/>
        <v>1761507</v>
      </c>
      <c r="G276" s="59">
        <f t="shared" si="2"/>
        <v>-8.3039441948158377E-3</v>
      </c>
      <c r="H276" s="68"/>
      <c r="I276" s="59">
        <f t="shared" si="2"/>
        <v>-2.4673244150719142E-3</v>
      </c>
      <c r="M276" s="57">
        <f t="shared" si="5"/>
        <v>1847556.7520169157</v>
      </c>
      <c r="N276" s="59">
        <f t="shared" si="5"/>
        <v>4.8850076676911103E-2</v>
      </c>
      <c r="O276" s="59">
        <f t="shared" si="5"/>
        <v>4.0515457166510283E-2</v>
      </c>
      <c r="P276" s="59">
        <f t="shared" si="5"/>
        <v>-7.8436515231290471E-3</v>
      </c>
      <c r="Q276" s="68"/>
      <c r="R276" s="58">
        <f t="shared" si="2"/>
        <v>-3863</v>
      </c>
      <c r="S276" s="60">
        <f t="shared" si="2"/>
        <v>1843693.7520169157</v>
      </c>
      <c r="T276" s="68"/>
      <c r="U276" s="57">
        <f t="shared" si="6"/>
        <v>1010801.65625</v>
      </c>
      <c r="V276" s="57">
        <f t="shared" si="6"/>
        <v>1018898.265625</v>
      </c>
      <c r="W276" s="68"/>
      <c r="X276" s="57">
        <f t="shared" si="6"/>
        <v>1776256.9384928995</v>
      </c>
      <c r="Y276" s="57">
        <f t="shared" si="6"/>
        <v>1780008.6834989251</v>
      </c>
      <c r="Z276" s="57">
        <f t="shared" si="6"/>
        <v>1862162.9089540476</v>
      </c>
      <c r="AA276" s="188">
        <f t="shared" si="6"/>
        <v>981813.1534371943</v>
      </c>
    </row>
    <row r="277" spans="1:27" x14ac:dyDescent="0.2">
      <c r="A277" s="78" t="s">
        <v>43</v>
      </c>
      <c r="B277" s="79" t="s">
        <v>44</v>
      </c>
      <c r="D277" s="57">
        <f t="shared" si="2"/>
        <v>6568379</v>
      </c>
      <c r="E277" s="58">
        <f t="shared" si="2"/>
        <v>0</v>
      </c>
      <c r="F277" s="58">
        <f t="shared" si="2"/>
        <v>6568379</v>
      </c>
      <c r="G277" s="59">
        <f t="shared" si="2"/>
        <v>5.7561092450566509E-3</v>
      </c>
      <c r="H277" s="68"/>
      <c r="I277" s="59">
        <f t="shared" si="2"/>
        <v>7.3451662944532536E-3</v>
      </c>
      <c r="M277" s="57">
        <f t="shared" si="5"/>
        <v>6839978.9694064744</v>
      </c>
      <c r="N277" s="59">
        <f t="shared" si="5"/>
        <v>4.1349619047024389E-2</v>
      </c>
      <c r="O277" s="59">
        <f t="shared" si="5"/>
        <v>4.0010919421802571E-2</v>
      </c>
      <c r="P277" s="59">
        <f t="shared" si="5"/>
        <v>1.9216711054939051E-3</v>
      </c>
      <c r="Q277" s="68"/>
      <c r="R277" s="58">
        <f t="shared" si="2"/>
        <v>-508</v>
      </c>
      <c r="S277" s="60">
        <f t="shared" si="2"/>
        <v>6839470.9694064744</v>
      </c>
      <c r="T277" s="68"/>
      <c r="U277" s="57">
        <f t="shared" si="6"/>
        <v>3244414.78125</v>
      </c>
      <c r="V277" s="57">
        <f t="shared" si="6"/>
        <v>3248590.984375</v>
      </c>
      <c r="W277" s="68"/>
      <c r="X277" s="57">
        <f t="shared" si="6"/>
        <v>6530787.0761335706</v>
      </c>
      <c r="Y277" s="57">
        <f t="shared" si="6"/>
        <v>6528878.1066902075</v>
      </c>
      <c r="Z277" s="57">
        <f t="shared" si="6"/>
        <v>6826859.9898227789</v>
      </c>
      <c r="AA277" s="188">
        <f t="shared" si="6"/>
        <v>3599417.0555394287</v>
      </c>
    </row>
    <row r="278" spans="1:27" x14ac:dyDescent="0.2">
      <c r="A278" s="78" t="s">
        <v>473</v>
      </c>
      <c r="B278" s="79" t="s">
        <v>474</v>
      </c>
      <c r="D278" s="57">
        <f t="shared" si="2"/>
        <v>2319773</v>
      </c>
      <c r="E278" s="58">
        <f t="shared" si="2"/>
        <v>0</v>
      </c>
      <c r="F278" s="58">
        <f t="shared" si="2"/>
        <v>2319773</v>
      </c>
      <c r="G278" s="59">
        <f t="shared" si="2"/>
        <v>-4.9097636364183739E-3</v>
      </c>
      <c r="H278" s="68"/>
      <c r="I278" s="59">
        <f t="shared" si="2"/>
        <v>-1.5087246947976807E-3</v>
      </c>
      <c r="M278" s="57">
        <f t="shared" si="5"/>
        <v>2424968.3975904379</v>
      </c>
      <c r="N278" s="59">
        <f t="shared" si="5"/>
        <v>4.5347280785851929E-2</v>
      </c>
      <c r="O278" s="59">
        <f t="shared" si="5"/>
        <v>4.0035525864833721E-2</v>
      </c>
      <c r="P278" s="59">
        <f t="shared" si="5"/>
        <v>-7.1394493513858848E-3</v>
      </c>
      <c r="Q278" s="68"/>
      <c r="R278" s="58">
        <f t="shared" si="2"/>
        <v>-5882</v>
      </c>
      <c r="S278" s="60">
        <f t="shared" si="2"/>
        <v>2419086.3975904379</v>
      </c>
      <c r="T278" s="68"/>
      <c r="U278" s="57">
        <f t="shared" si="6"/>
        <v>1238611.3125</v>
      </c>
      <c r="V278" s="57">
        <f t="shared" si="6"/>
        <v>1244937.25</v>
      </c>
      <c r="W278" s="68"/>
      <c r="X278" s="57">
        <f t="shared" si="6"/>
        <v>2331218.7329636421</v>
      </c>
      <c r="Y278" s="57">
        <f t="shared" si="6"/>
        <v>2335143.8244879004</v>
      </c>
      <c r="Z278" s="57">
        <f t="shared" si="6"/>
        <v>2442405.8303114763</v>
      </c>
      <c r="AA278" s="188">
        <f t="shared" si="6"/>
        <v>1287742.4196889501</v>
      </c>
    </row>
    <row r="279" spans="1:27" x14ac:dyDescent="0.2">
      <c r="A279" s="78" t="s">
        <v>493</v>
      </c>
      <c r="B279" s="79" t="s">
        <v>494</v>
      </c>
      <c r="D279" s="57">
        <f t="shared" si="2"/>
        <v>1496621</v>
      </c>
      <c r="E279" s="58">
        <f t="shared" si="2"/>
        <v>0</v>
      </c>
      <c r="F279" s="58">
        <f t="shared" si="2"/>
        <v>1496621</v>
      </c>
      <c r="G279" s="59">
        <f t="shared" si="2"/>
        <v>-6.3133203063669985E-3</v>
      </c>
      <c r="H279" s="68"/>
      <c r="I279" s="59">
        <f t="shared" si="2"/>
        <v>-1.1398138691000037E-3</v>
      </c>
      <c r="M279" s="57">
        <f t="shared" si="5"/>
        <v>1562186.6856303986</v>
      </c>
      <c r="N279" s="59">
        <f t="shared" si="5"/>
        <v>4.3809144486412155E-2</v>
      </c>
      <c r="O279" s="59">
        <f t="shared" si="5"/>
        <v>3.9271038795072322E-2</v>
      </c>
      <c r="P279" s="59">
        <f t="shared" si="5"/>
        <v>-7.1096512791540833E-3</v>
      </c>
      <c r="Q279" s="68"/>
      <c r="R279" s="58">
        <f t="shared" si="2"/>
        <v>-4484</v>
      </c>
      <c r="S279" s="60">
        <f t="shared" si="2"/>
        <v>1557702.6856303986</v>
      </c>
      <c r="T279" s="68"/>
      <c r="U279" s="57">
        <f t="shared" si="6"/>
        <v>808390.5625</v>
      </c>
      <c r="V279" s="57">
        <f t="shared" si="6"/>
        <v>811920.5</v>
      </c>
      <c r="W279" s="68"/>
      <c r="X279" s="57">
        <f t="shared" si="6"/>
        <v>1506129.6790870021</v>
      </c>
      <c r="Y279" s="57">
        <f t="shared" si="6"/>
        <v>1504871.454288702</v>
      </c>
      <c r="Z279" s="57">
        <f t="shared" si="6"/>
        <v>1573372.8176963194</v>
      </c>
      <c r="AA279" s="188">
        <f t="shared" si="6"/>
        <v>829550.47608721699</v>
      </c>
    </row>
    <row r="280" spans="1:27" x14ac:dyDescent="0.2">
      <c r="A280" s="78" t="s">
        <v>355</v>
      </c>
      <c r="B280" s="79" t="s">
        <v>356</v>
      </c>
      <c r="D280" s="57">
        <f t="shared" si="2"/>
        <v>3988705</v>
      </c>
      <c r="E280" s="58">
        <f t="shared" si="2"/>
        <v>0</v>
      </c>
      <c r="F280" s="58">
        <f t="shared" si="2"/>
        <v>3988705</v>
      </c>
      <c r="G280" s="59">
        <f t="shared" si="2"/>
        <v>2.0851860840787051E-2</v>
      </c>
      <c r="H280" s="68"/>
      <c r="I280" s="59">
        <f t="shared" si="2"/>
        <v>3.1443799293531693E-2</v>
      </c>
      <c r="M280" s="57">
        <f t="shared" si="5"/>
        <v>4193653.9303825996</v>
      </c>
      <c r="N280" s="59">
        <f t="shared" si="5"/>
        <v>5.1382323431439447E-2</v>
      </c>
      <c r="O280" s="59">
        <f t="shared" si="5"/>
        <v>3.9315037815322196E-2</v>
      </c>
      <c r="P280" s="59">
        <f t="shared" si="5"/>
        <v>2.3915651259139636E-2</v>
      </c>
      <c r="Q280" s="68"/>
      <c r="R280" s="58">
        <f t="shared" si="2"/>
        <v>-12496</v>
      </c>
      <c r="S280" s="60">
        <f t="shared" si="2"/>
        <v>4181157.9303825996</v>
      </c>
      <c r="T280" s="68"/>
      <c r="U280" s="57">
        <f t="shared" si="6"/>
        <v>2236693.28125</v>
      </c>
      <c r="V280" s="57">
        <f t="shared" si="6"/>
        <v>2262663.09375</v>
      </c>
      <c r="W280" s="68"/>
      <c r="X280" s="57">
        <f t="shared" si="6"/>
        <v>3907231.9432467408</v>
      </c>
      <c r="Y280" s="57">
        <f t="shared" si="6"/>
        <v>3912008.6659220592</v>
      </c>
      <c r="Z280" s="57">
        <f t="shared" si="6"/>
        <v>4095702.536850119</v>
      </c>
      <c r="AA280" s="188">
        <f t="shared" si="6"/>
        <v>2159432.2408151687</v>
      </c>
    </row>
    <row r="281" spans="1:27" x14ac:dyDescent="0.2">
      <c r="A281" s="78" t="s">
        <v>429</v>
      </c>
      <c r="B281" s="79" t="s">
        <v>430</v>
      </c>
      <c r="D281" s="57">
        <f t="shared" si="2"/>
        <v>1319423</v>
      </c>
      <c r="E281" s="58">
        <f t="shared" si="2"/>
        <v>0</v>
      </c>
      <c r="F281" s="58">
        <f t="shared" si="2"/>
        <v>1319423</v>
      </c>
      <c r="G281" s="59">
        <f t="shared" si="2"/>
        <v>1.2915986738040175E-2</v>
      </c>
      <c r="H281" s="68"/>
      <c r="I281" s="59">
        <f t="shared" si="2"/>
        <v>1.9407494899615907E-2</v>
      </c>
      <c r="M281" s="57">
        <f t="shared" si="5"/>
        <v>1376893.1989386387</v>
      </c>
      <c r="N281" s="59">
        <f t="shared" si="5"/>
        <v>4.3557069217861732E-2</v>
      </c>
      <c r="O281" s="59">
        <f t="shared" si="5"/>
        <v>3.9372741418459922E-2</v>
      </c>
      <c r="P281" s="59">
        <f t="shared" si="5"/>
        <v>1.2856099507088103E-2</v>
      </c>
      <c r="Q281" s="68"/>
      <c r="R281" s="58">
        <f t="shared" si="2"/>
        <v>-972</v>
      </c>
      <c r="S281" s="60">
        <f t="shared" si="2"/>
        <v>1375921.1989386387</v>
      </c>
      <c r="T281" s="68"/>
      <c r="U281" s="57">
        <f t="shared" si="6"/>
        <v>791092.671875</v>
      </c>
      <c r="V281" s="57">
        <f t="shared" si="6"/>
        <v>794277.46875</v>
      </c>
      <c r="W281" s="68"/>
      <c r="X281" s="57">
        <f t="shared" si="6"/>
        <v>1302598.6530719339</v>
      </c>
      <c r="Y281" s="57">
        <f t="shared" si="6"/>
        <v>1299514.4399283666</v>
      </c>
      <c r="Z281" s="57">
        <f t="shared" si="6"/>
        <v>1359416.4063470727</v>
      </c>
      <c r="AA281" s="188">
        <f t="shared" si="6"/>
        <v>716743.36457466939</v>
      </c>
    </row>
    <row r="282" spans="1:27" x14ac:dyDescent="0.2">
      <c r="A282" s="78" t="s">
        <v>497</v>
      </c>
      <c r="B282" s="79" t="s">
        <v>498</v>
      </c>
      <c r="D282" s="57">
        <f t="shared" si="2"/>
        <v>1115848</v>
      </c>
      <c r="E282" s="58">
        <f t="shared" si="2"/>
        <v>0</v>
      </c>
      <c r="F282" s="58">
        <f t="shared" si="2"/>
        <v>1115848</v>
      </c>
      <c r="G282" s="59">
        <f t="shared" si="2"/>
        <v>-2.2146398495078379E-2</v>
      </c>
      <c r="H282" s="68"/>
      <c r="I282" s="59">
        <f t="shared" si="2"/>
        <v>-1.8756149280265144E-2</v>
      </c>
      <c r="M282" s="57">
        <f t="shared" si="5"/>
        <v>1170936.275151314</v>
      </c>
      <c r="N282" s="59">
        <f t="shared" si="5"/>
        <v>4.9368977809983061E-2</v>
      </c>
      <c r="O282" s="59">
        <f t="shared" si="5"/>
        <v>4.2199364142244455E-2</v>
      </c>
      <c r="P282" s="59">
        <f t="shared" si="5"/>
        <v>-2.2239175420254442E-2</v>
      </c>
      <c r="Q282" s="68"/>
      <c r="R282" s="58">
        <f t="shared" si="2"/>
        <v>205</v>
      </c>
      <c r="S282" s="60">
        <f t="shared" si="2"/>
        <v>1171141.275151314</v>
      </c>
      <c r="T282" s="68"/>
      <c r="U282" s="57">
        <f t="shared" si="6"/>
        <v>656479.25</v>
      </c>
      <c r="V282" s="57">
        <f t="shared" si="6"/>
        <v>660995.375</v>
      </c>
      <c r="W282" s="68"/>
      <c r="X282" s="57">
        <f t="shared" si="6"/>
        <v>1141119.691416695</v>
      </c>
      <c r="Y282" s="57">
        <f t="shared" si="6"/>
        <v>1145000.0575522161</v>
      </c>
      <c r="Z282" s="57">
        <f t="shared" si="6"/>
        <v>1197569.2272745718</v>
      </c>
      <c r="AA282" s="188">
        <f t="shared" si="6"/>
        <v>631410.50325732073</v>
      </c>
    </row>
    <row r="283" spans="1:27" x14ac:dyDescent="0.2">
      <c r="A283" s="78" t="s">
        <v>131</v>
      </c>
      <c r="B283" s="79" t="s">
        <v>132</v>
      </c>
      <c r="D283" s="57">
        <f t="shared" si="2"/>
        <v>6065559</v>
      </c>
      <c r="E283" s="58">
        <f t="shared" si="2"/>
        <v>0</v>
      </c>
      <c r="F283" s="58">
        <f t="shared" si="2"/>
        <v>6065559</v>
      </c>
      <c r="G283" s="59">
        <f t="shared" si="2"/>
        <v>6.2592783520298845E-3</v>
      </c>
      <c r="H283" s="68"/>
      <c r="I283" s="59">
        <f t="shared" si="2"/>
        <v>1.192588903595726E-2</v>
      </c>
      <c r="M283" s="57">
        <f t="shared" si="5"/>
        <v>6340836.5551618859</v>
      </c>
      <c r="N283" s="59">
        <f t="shared" si="5"/>
        <v>4.5383707447555377E-2</v>
      </c>
      <c r="O283" s="59">
        <f t="shared" si="5"/>
        <v>3.9973638928573862E-2</v>
      </c>
      <c r="P283" s="59">
        <f t="shared" si="5"/>
        <v>5.9518113021881369E-3</v>
      </c>
      <c r="Q283" s="68"/>
      <c r="R283" s="58">
        <f t="shared" si="2"/>
        <v>-17615</v>
      </c>
      <c r="S283" s="60">
        <f t="shared" si="2"/>
        <v>6323221.5551618859</v>
      </c>
      <c r="T283" s="68"/>
      <c r="U283" s="57">
        <f t="shared" si="6"/>
        <v>3081738.90625</v>
      </c>
      <c r="V283" s="57">
        <f t="shared" si="6"/>
        <v>3097770.484375</v>
      </c>
      <c r="W283" s="68"/>
      <c r="X283" s="57">
        <f t="shared" si="6"/>
        <v>6027829.1395570356</v>
      </c>
      <c r="Y283" s="57">
        <f t="shared" si="6"/>
        <v>6025256.2335028909</v>
      </c>
      <c r="Z283" s="57">
        <f t="shared" si="6"/>
        <v>6303320.3816729328</v>
      </c>
      <c r="AA283" s="188">
        <f t="shared" si="6"/>
        <v>3323384.2384559913</v>
      </c>
    </row>
    <row r="284" spans="1:27" x14ac:dyDescent="0.2">
      <c r="A284" s="78" t="s">
        <v>453</v>
      </c>
      <c r="B284" s="79" t="s">
        <v>454</v>
      </c>
      <c r="D284" s="57">
        <f t="shared" si="2"/>
        <v>3354928</v>
      </c>
      <c r="E284" s="58">
        <f t="shared" si="2"/>
        <v>0</v>
      </c>
      <c r="F284" s="58">
        <f t="shared" si="2"/>
        <v>3354928</v>
      </c>
      <c r="G284" s="59">
        <f t="shared" si="2"/>
        <v>-4.7708013333025434E-3</v>
      </c>
      <c r="H284" s="68"/>
      <c r="I284" s="59">
        <f t="shared" si="2"/>
        <v>2.0279694290969985E-4</v>
      </c>
      <c r="M284" s="57">
        <f t="shared" si="5"/>
        <v>3509709.2875340069</v>
      </c>
      <c r="N284" s="59">
        <f t="shared" si="5"/>
        <v>4.6135502023890496E-2</v>
      </c>
      <c r="O284" s="59">
        <f t="shared" si="5"/>
        <v>4.1177603924874795E-2</v>
      </c>
      <c r="P284" s="59">
        <f t="shared" si="5"/>
        <v>-4.2399445530511004E-3</v>
      </c>
      <c r="Q284" s="68"/>
      <c r="R284" s="58">
        <f t="shared" si="2"/>
        <v>-1911</v>
      </c>
      <c r="S284" s="60">
        <f t="shared" si="2"/>
        <v>3507798.2875340069</v>
      </c>
      <c r="T284" s="68"/>
      <c r="U284" s="57">
        <f t="shared" si="6"/>
        <v>1890247.78125</v>
      </c>
      <c r="V284" s="57">
        <f t="shared" si="6"/>
        <v>1899248.796875</v>
      </c>
      <c r="W284" s="68"/>
      <c r="X284" s="57">
        <f t="shared" si="6"/>
        <v>3371010.4210111368</v>
      </c>
      <c r="Y284" s="57">
        <f t="shared" si="6"/>
        <v>3370220.0857043453</v>
      </c>
      <c r="Z284" s="57">
        <f t="shared" si="6"/>
        <v>3524653.6234662142</v>
      </c>
      <c r="AA284" s="188">
        <f t="shared" si="6"/>
        <v>1858350.4548336985</v>
      </c>
    </row>
    <row r="285" spans="1:27" x14ac:dyDescent="0.2">
      <c r="A285" s="78" t="s">
        <v>109</v>
      </c>
      <c r="B285" s="79" t="s">
        <v>110</v>
      </c>
      <c r="D285" s="57">
        <f t="shared" si="2"/>
        <v>3524664</v>
      </c>
      <c r="E285" s="58">
        <f t="shared" si="2"/>
        <v>0</v>
      </c>
      <c r="F285" s="58">
        <f t="shared" si="2"/>
        <v>3524664</v>
      </c>
      <c r="G285" s="59">
        <f t="shared" si="2"/>
        <v>-1.1265254096671895E-2</v>
      </c>
      <c r="H285" s="68"/>
      <c r="I285" s="59">
        <f t="shared" si="2"/>
        <v>-8.0213695469159019E-3</v>
      </c>
      <c r="M285" s="57">
        <f t="shared" si="5"/>
        <v>3674204.4252079651</v>
      </c>
      <c r="N285" s="59">
        <f t="shared" si="5"/>
        <v>4.2426859753997848E-2</v>
      </c>
      <c r="O285" s="59">
        <f t="shared" si="5"/>
        <v>4.0906391520729057E-2</v>
      </c>
      <c r="P285" s="59">
        <f t="shared" si="5"/>
        <v>-1.2723759157993508E-2</v>
      </c>
      <c r="Q285" s="68"/>
      <c r="R285" s="58">
        <f t="shared" si="2"/>
        <v>-4672</v>
      </c>
      <c r="S285" s="60">
        <f t="shared" si="2"/>
        <v>3669532.4252079651</v>
      </c>
      <c r="T285" s="68"/>
      <c r="U285" s="57">
        <f t="shared" si="6"/>
        <v>1766599.84375</v>
      </c>
      <c r="V285" s="57">
        <f t="shared" si="6"/>
        <v>1769180.34375</v>
      </c>
      <c r="W285" s="68"/>
      <c r="X285" s="57">
        <f t="shared" si="6"/>
        <v>3564822.632767695</v>
      </c>
      <c r="Y285" s="57">
        <f t="shared" si="6"/>
        <v>3558355.4155553128</v>
      </c>
      <c r="Z285" s="57">
        <f t="shared" si="6"/>
        <v>3721556.6152735432</v>
      </c>
      <c r="AA285" s="188">
        <f t="shared" si="6"/>
        <v>1962166.2629877541</v>
      </c>
    </row>
    <row r="286" spans="1:27" x14ac:dyDescent="0.2">
      <c r="A286" s="78" t="s">
        <v>247</v>
      </c>
      <c r="B286" s="79" t="s">
        <v>248</v>
      </c>
      <c r="D286" s="57">
        <f t="shared" si="2"/>
        <v>1409075</v>
      </c>
      <c r="E286" s="58">
        <f t="shared" si="2"/>
        <v>0</v>
      </c>
      <c r="F286" s="58">
        <f t="shared" si="2"/>
        <v>1409075</v>
      </c>
      <c r="G286" s="59">
        <f t="shared" si="2"/>
        <v>-2.4874874565140592E-2</v>
      </c>
      <c r="H286" s="68"/>
      <c r="I286" s="59">
        <f t="shared" si="2"/>
        <v>-2.2556160312941387E-2</v>
      </c>
      <c r="M286" s="57">
        <f t="shared" si="5"/>
        <v>1477609.4382167871</v>
      </c>
      <c r="N286" s="59">
        <f t="shared" si="5"/>
        <v>4.8637892388117887E-2</v>
      </c>
      <c r="O286" s="59">
        <f t="shared" si="5"/>
        <v>4.378478957571863E-2</v>
      </c>
      <c r="P286" s="59">
        <f t="shared" si="5"/>
        <v>-2.4507029115868439E-2</v>
      </c>
      <c r="Q286" s="68"/>
      <c r="R286" s="58">
        <f t="shared" si="2"/>
        <v>-1899</v>
      </c>
      <c r="S286" s="60">
        <f t="shared" si="2"/>
        <v>1475710.4382167871</v>
      </c>
      <c r="T286" s="68"/>
      <c r="U286" s="57">
        <f t="shared" si="6"/>
        <v>800985.828125</v>
      </c>
      <c r="V286" s="57">
        <f t="shared" si="6"/>
        <v>804710.03125</v>
      </c>
      <c r="W286" s="68"/>
      <c r="X286" s="57">
        <f t="shared" si="6"/>
        <v>1445019.6833679366</v>
      </c>
      <c r="Y286" s="57">
        <f t="shared" si="6"/>
        <v>1448294.4912720527</v>
      </c>
      <c r="Z286" s="57">
        <f t="shared" si="6"/>
        <v>1514730.9948092867</v>
      </c>
      <c r="AA286" s="188">
        <f t="shared" si="6"/>
        <v>798631.96043255681</v>
      </c>
    </row>
    <row r="287" spans="1:27" x14ac:dyDescent="0.2">
      <c r="A287" s="78" t="s">
        <v>295</v>
      </c>
      <c r="B287" s="79" t="s">
        <v>296</v>
      </c>
      <c r="D287" s="57">
        <f t="shared" si="2"/>
        <v>2791593</v>
      </c>
      <c r="E287" s="58">
        <f t="shared" si="2"/>
        <v>0</v>
      </c>
      <c r="F287" s="58">
        <f t="shared" si="2"/>
        <v>2791593</v>
      </c>
      <c r="G287" s="59">
        <f t="shared" si="2"/>
        <v>2.3949383470886154E-2</v>
      </c>
      <c r="H287" s="68"/>
      <c r="I287" s="59">
        <f t="shared" si="2"/>
        <v>3.4897800759462472E-2</v>
      </c>
      <c r="M287" s="57">
        <f t="shared" si="5"/>
        <v>2923616.435661626</v>
      </c>
      <c r="N287" s="59">
        <f t="shared" si="5"/>
        <v>4.7293224929861211E-2</v>
      </c>
      <c r="O287" s="59">
        <f t="shared" si="5"/>
        <v>3.9085984296449494E-2</v>
      </c>
      <c r="P287" s="59">
        <f t="shared" si="5"/>
        <v>2.7931880141919718E-2</v>
      </c>
      <c r="Q287" s="68"/>
      <c r="R287" s="58">
        <f t="shared" si="2"/>
        <v>-5723</v>
      </c>
      <c r="S287" s="60">
        <f t="shared" si="2"/>
        <v>2917893.435661626</v>
      </c>
      <c r="T287" s="68"/>
      <c r="U287" s="57">
        <f t="shared" si="6"/>
        <v>1583275.40625</v>
      </c>
      <c r="V287" s="57">
        <f t="shared" si="6"/>
        <v>1595780.9375</v>
      </c>
      <c r="W287" s="68"/>
      <c r="X287" s="57">
        <f t="shared" si="6"/>
        <v>2726299.8006183896</v>
      </c>
      <c r="Y287" s="57">
        <f t="shared" si="6"/>
        <v>2718763.5812357422</v>
      </c>
      <c r="Z287" s="57">
        <f t="shared" si="6"/>
        <v>2844173.3271838808</v>
      </c>
      <c r="AA287" s="188">
        <f t="shared" si="6"/>
        <v>1499571.6915298479</v>
      </c>
    </row>
    <row r="288" spans="1:27" x14ac:dyDescent="0.2">
      <c r="A288" s="78" t="s">
        <v>77</v>
      </c>
      <c r="B288" s="79" t="s">
        <v>78</v>
      </c>
      <c r="D288" s="57">
        <f t="shared" si="2"/>
        <v>2638824</v>
      </c>
      <c r="E288" s="58">
        <f t="shared" si="2"/>
        <v>0</v>
      </c>
      <c r="F288" s="58">
        <f t="shared" si="2"/>
        <v>2638824</v>
      </c>
      <c r="G288" s="59">
        <f t="shared" si="2"/>
        <v>-1.2481861129184257E-2</v>
      </c>
      <c r="H288" s="68"/>
      <c r="I288" s="59">
        <f t="shared" si="2"/>
        <v>-9.8855927755293616E-3</v>
      </c>
      <c r="M288" s="57">
        <f t="shared" ref="M288:P309" si="7">INDEX(M$8:M$248,MATCH($A288,$A$8:$A$248,0))</f>
        <v>2753079.7376880269</v>
      </c>
      <c r="N288" s="59">
        <f t="shared" si="7"/>
        <v>4.3297975798320287E-2</v>
      </c>
      <c r="O288" s="59">
        <f t="shared" si="7"/>
        <v>4.1086308922660075E-2</v>
      </c>
      <c r="P288" s="59">
        <f t="shared" si="7"/>
        <v>-1.4510338619024288E-2</v>
      </c>
      <c r="Q288" s="68"/>
      <c r="R288" s="58">
        <f t="shared" si="2"/>
        <v>-7585</v>
      </c>
      <c r="S288" s="60">
        <f t="shared" si="2"/>
        <v>2745494.7376880269</v>
      </c>
      <c r="T288" s="68"/>
      <c r="U288" s="57">
        <f t="shared" si="6"/>
        <v>1434607.1875</v>
      </c>
      <c r="V288" s="57">
        <f t="shared" si="6"/>
        <v>1437654.84375</v>
      </c>
      <c r="W288" s="68"/>
      <c r="X288" s="57">
        <f t="shared" si="6"/>
        <v>2672177.7516080677</v>
      </c>
      <c r="Y288" s="57">
        <f t="shared" si="6"/>
        <v>2670832.6387610273</v>
      </c>
      <c r="Z288" s="57">
        <f t="shared" si="6"/>
        <v>2793616.0525825415</v>
      </c>
      <c r="AA288" s="188">
        <f t="shared" si="6"/>
        <v>1472915.7008177289</v>
      </c>
    </row>
    <row r="289" spans="1:27" x14ac:dyDescent="0.2">
      <c r="A289" s="78" t="s">
        <v>183</v>
      </c>
      <c r="B289" s="79" t="s">
        <v>184</v>
      </c>
      <c r="D289" s="57">
        <f t="shared" si="2"/>
        <v>1944440</v>
      </c>
      <c r="E289" s="58">
        <f t="shared" si="2"/>
        <v>0</v>
      </c>
      <c r="F289" s="58">
        <f t="shared" si="2"/>
        <v>1944440</v>
      </c>
      <c r="G289" s="59">
        <f t="shared" si="2"/>
        <v>1.3893575288242532E-2</v>
      </c>
      <c r="H289" s="68"/>
      <c r="I289" s="59">
        <f t="shared" si="2"/>
        <v>1.6088611317036428E-2</v>
      </c>
      <c r="M289" s="57">
        <f t="shared" si="7"/>
        <v>2028393.8511073992</v>
      </c>
      <c r="N289" s="59">
        <f t="shared" si="7"/>
        <v>4.3176364972639547E-2</v>
      </c>
      <c r="O289" s="59">
        <f t="shared" si="7"/>
        <v>3.908157000000001E-2</v>
      </c>
      <c r="P289" s="59">
        <f t="shared" si="7"/>
        <v>9.8075529384373805E-3</v>
      </c>
      <c r="Q289" s="68"/>
      <c r="R289" s="58">
        <f t="shared" si="2"/>
        <v>-3977</v>
      </c>
      <c r="S289" s="60">
        <f t="shared" si="2"/>
        <v>2024416.8511073992</v>
      </c>
      <c r="T289" s="68"/>
      <c r="U289" s="57">
        <f t="shared" si="6"/>
        <v>1058006.75</v>
      </c>
      <c r="V289" s="57">
        <f t="shared" si="6"/>
        <v>1062176.125</v>
      </c>
      <c r="W289" s="68"/>
      <c r="X289" s="57">
        <f t="shared" si="6"/>
        <v>1917794.9711804909</v>
      </c>
      <c r="Y289" s="57">
        <f t="shared" si="6"/>
        <v>1921193.2840581539</v>
      </c>
      <c r="Z289" s="57">
        <f t="shared" si="6"/>
        <v>2008693.48343155</v>
      </c>
      <c r="AA289" s="188">
        <f t="shared" si="6"/>
        <v>1059070.4356604386</v>
      </c>
    </row>
    <row r="290" spans="1:27" x14ac:dyDescent="0.2">
      <c r="A290" s="78" t="s">
        <v>403</v>
      </c>
      <c r="B290" s="79" t="s">
        <v>404</v>
      </c>
      <c r="D290" s="57">
        <f t="shared" si="2"/>
        <v>3461213</v>
      </c>
      <c r="E290" s="58">
        <f t="shared" si="2"/>
        <v>0</v>
      </c>
      <c r="F290" s="58">
        <f t="shared" si="2"/>
        <v>3461213</v>
      </c>
      <c r="G290" s="59">
        <f t="shared" si="2"/>
        <v>-8.5700492762996738E-3</v>
      </c>
      <c r="H290" s="68"/>
      <c r="I290" s="59">
        <f t="shared" si="2"/>
        <v>-1.4532122248906987E-3</v>
      </c>
      <c r="M290" s="57">
        <f t="shared" si="7"/>
        <v>3628737.6367592607</v>
      </c>
      <c r="N290" s="59">
        <f t="shared" si="7"/>
        <v>4.8400556902814307E-2</v>
      </c>
      <c r="O290" s="59">
        <f t="shared" si="7"/>
        <v>4.0097170267938687E-2</v>
      </c>
      <c r="P290" s="59">
        <f t="shared" si="7"/>
        <v>-7.4319261918108781E-3</v>
      </c>
      <c r="Q290" s="68"/>
      <c r="R290" s="58">
        <f t="shared" ref="R290:AA305" si="8">INDEX(R$8:R$248,MATCH($A290,$A$8:$A$248,0))</f>
        <v>-7569</v>
      </c>
      <c r="S290" s="60">
        <f t="shared" si="8"/>
        <v>3621168.6367592607</v>
      </c>
      <c r="T290" s="68"/>
      <c r="U290" s="57">
        <f t="shared" si="8"/>
        <v>1917086.859375</v>
      </c>
      <c r="V290" s="57">
        <f t="shared" si="8"/>
        <v>1932391.5</v>
      </c>
      <c r="W290" s="68"/>
      <c r="X290" s="57">
        <f t="shared" si="8"/>
        <v>3491132.1747678355</v>
      </c>
      <c r="Y290" s="57">
        <f t="shared" si="8"/>
        <v>3493922.2420266485</v>
      </c>
      <c r="Z290" s="57">
        <f t="shared" si="8"/>
        <v>3655908.0757422224</v>
      </c>
      <c r="AA290" s="188">
        <f t="shared" si="8"/>
        <v>1927553.5020387159</v>
      </c>
    </row>
    <row r="291" spans="1:27" x14ac:dyDescent="0.2">
      <c r="A291" s="78" t="s">
        <v>215</v>
      </c>
      <c r="B291" s="79" t="s">
        <v>216</v>
      </c>
      <c r="D291" s="57">
        <f t="shared" ref="D291:S309" si="9">INDEX(D$8:D$248,MATCH($A291,$A$8:$A$248,0))</f>
        <v>1863100</v>
      </c>
      <c r="E291" s="58">
        <f t="shared" si="9"/>
        <v>0</v>
      </c>
      <c r="F291" s="58">
        <f t="shared" si="9"/>
        <v>1863100</v>
      </c>
      <c r="G291" s="59">
        <f t="shared" si="9"/>
        <v>-2.0111846574436099E-2</v>
      </c>
      <c r="H291" s="68"/>
      <c r="I291" s="59">
        <f t="shared" si="9"/>
        <v>-1.5874609033087572E-2</v>
      </c>
      <c r="M291" s="57">
        <f t="shared" si="7"/>
        <v>1954179.7835263286</v>
      </c>
      <c r="N291" s="59">
        <f t="shared" si="7"/>
        <v>4.8886148637393934E-2</v>
      </c>
      <c r="O291" s="59">
        <f t="shared" si="7"/>
        <v>4.1708351372121255E-2</v>
      </c>
      <c r="P291" s="59">
        <f t="shared" si="7"/>
        <v>-2.0228566683652471E-2</v>
      </c>
      <c r="Q291" s="68"/>
      <c r="R291" s="58">
        <f t="shared" si="9"/>
        <v>-3625</v>
      </c>
      <c r="S291" s="60">
        <f t="shared" si="9"/>
        <v>1950554.7835263286</v>
      </c>
      <c r="T291" s="68"/>
      <c r="U291" s="57">
        <f t="shared" si="8"/>
        <v>1147432.6875</v>
      </c>
      <c r="V291" s="57">
        <f t="shared" si="8"/>
        <v>1155338.96875</v>
      </c>
      <c r="W291" s="68"/>
      <c r="X291" s="57">
        <f t="shared" si="8"/>
        <v>1901339.4472489948</v>
      </c>
      <c r="Y291" s="57">
        <f t="shared" si="8"/>
        <v>1906197.6648678957</v>
      </c>
      <c r="Z291" s="57">
        <f t="shared" si="8"/>
        <v>1994526.1895540133</v>
      </c>
      <c r="AA291" s="188">
        <f t="shared" si="8"/>
        <v>1051600.8230875039</v>
      </c>
    </row>
    <row r="292" spans="1:27" x14ac:dyDescent="0.2">
      <c r="A292" s="78" t="s">
        <v>193</v>
      </c>
      <c r="B292" s="79" t="s">
        <v>194</v>
      </c>
      <c r="D292" s="57">
        <f t="shared" si="9"/>
        <v>1449430</v>
      </c>
      <c r="E292" s="58">
        <f t="shared" si="9"/>
        <v>0</v>
      </c>
      <c r="F292" s="58">
        <f t="shared" si="9"/>
        <v>1449430</v>
      </c>
      <c r="G292" s="59">
        <f t="shared" si="9"/>
        <v>-2.639363897291136E-2</v>
      </c>
      <c r="H292" s="68"/>
      <c r="I292" s="59">
        <f t="shared" si="9"/>
        <v>-2.3598463485524857E-2</v>
      </c>
      <c r="M292" s="57">
        <f t="shared" si="7"/>
        <v>1519711.1676776807</v>
      </c>
      <c r="N292" s="59">
        <f t="shared" si="7"/>
        <v>4.8488831939231813E-2</v>
      </c>
      <c r="O292" s="59">
        <f t="shared" si="7"/>
        <v>4.2954891762583935E-2</v>
      </c>
      <c r="P292" s="59">
        <f t="shared" si="7"/>
        <v>-2.6260167846896332E-2</v>
      </c>
      <c r="Q292" s="68"/>
      <c r="R292" s="58">
        <f t="shared" si="9"/>
        <v>-4426</v>
      </c>
      <c r="S292" s="60">
        <f t="shared" si="9"/>
        <v>1515285.1676776807</v>
      </c>
      <c r="T292" s="68"/>
      <c r="U292" s="57">
        <f t="shared" si="8"/>
        <v>797519.75</v>
      </c>
      <c r="V292" s="57">
        <f t="shared" si="8"/>
        <v>801751.40625</v>
      </c>
      <c r="W292" s="68"/>
      <c r="X292" s="57">
        <f t="shared" si="8"/>
        <v>1488722.8124423404</v>
      </c>
      <c r="Y292" s="57">
        <f t="shared" si="8"/>
        <v>1492337.5793630828</v>
      </c>
      <c r="Z292" s="57">
        <f t="shared" si="8"/>
        <v>1560695.2878956816</v>
      </c>
      <c r="AA292" s="188">
        <f t="shared" si="8"/>
        <v>822866.33183135849</v>
      </c>
    </row>
    <row r="293" spans="1:27" x14ac:dyDescent="0.2">
      <c r="A293" s="78" t="s">
        <v>307</v>
      </c>
      <c r="B293" s="79" t="s">
        <v>308</v>
      </c>
      <c r="D293" s="57">
        <f t="shared" si="9"/>
        <v>2184997</v>
      </c>
      <c r="E293" s="58">
        <f t="shared" si="9"/>
        <v>0</v>
      </c>
      <c r="F293" s="58">
        <f t="shared" si="9"/>
        <v>2184997</v>
      </c>
      <c r="G293" s="59">
        <f t="shared" si="9"/>
        <v>3.3292194973382205E-3</v>
      </c>
      <c r="H293" s="68"/>
      <c r="I293" s="59">
        <f t="shared" si="9"/>
        <v>1.1913245778969239E-2</v>
      </c>
      <c r="M293" s="57">
        <f t="shared" si="7"/>
        <v>2287154.6108653285</v>
      </c>
      <c r="N293" s="59">
        <f t="shared" si="7"/>
        <v>4.6754119509238912E-2</v>
      </c>
      <c r="O293" s="59">
        <f t="shared" si="7"/>
        <v>3.9235873559265722E-2</v>
      </c>
      <c r="P293" s="59">
        <f t="shared" si="7"/>
        <v>5.3596958249146898E-3</v>
      </c>
      <c r="Q293" s="68"/>
      <c r="R293" s="58">
        <f t="shared" si="9"/>
        <v>-6073</v>
      </c>
      <c r="S293" s="60">
        <f t="shared" si="9"/>
        <v>2281081.6108653285</v>
      </c>
      <c r="T293" s="68"/>
      <c r="U293" s="57">
        <f t="shared" si="8"/>
        <v>1238356.75</v>
      </c>
      <c r="V293" s="57">
        <f t="shared" si="8"/>
        <v>1247315.515625</v>
      </c>
      <c r="W293" s="68"/>
      <c r="X293" s="57">
        <f t="shared" si="8"/>
        <v>2177746.8028835738</v>
      </c>
      <c r="Y293" s="57">
        <f t="shared" si="8"/>
        <v>2174894.090139817</v>
      </c>
      <c r="Z293" s="57">
        <f t="shared" si="8"/>
        <v>2274961.5091628269</v>
      </c>
      <c r="AA293" s="188">
        <f t="shared" si="8"/>
        <v>1199458.5020029049</v>
      </c>
    </row>
    <row r="294" spans="1:27" x14ac:dyDescent="0.2">
      <c r="A294" s="78" t="s">
        <v>271</v>
      </c>
      <c r="B294" s="79" t="s">
        <v>272</v>
      </c>
      <c r="D294" s="57">
        <f t="shared" si="9"/>
        <v>1937505</v>
      </c>
      <c r="E294" s="58">
        <f t="shared" si="9"/>
        <v>0</v>
      </c>
      <c r="F294" s="58">
        <f t="shared" si="9"/>
        <v>1937505</v>
      </c>
      <c r="G294" s="59">
        <f t="shared" si="9"/>
        <v>-2.4830214809512974E-2</v>
      </c>
      <c r="H294" s="68"/>
      <c r="I294" s="59">
        <f t="shared" si="9"/>
        <v>-2.2692276544080681E-2</v>
      </c>
      <c r="M294" s="57">
        <f t="shared" si="7"/>
        <v>2030795.9532912055</v>
      </c>
      <c r="N294" s="59">
        <f t="shared" si="7"/>
        <v>4.8150045182441037E-2</v>
      </c>
      <c r="O294" s="59">
        <f t="shared" si="7"/>
        <v>4.276916679626197E-2</v>
      </c>
      <c r="P294" s="59">
        <f t="shared" si="7"/>
        <v>-2.5463895366505618E-2</v>
      </c>
      <c r="Q294" s="68"/>
      <c r="R294" s="58">
        <f t="shared" si="9"/>
        <v>-6475</v>
      </c>
      <c r="S294" s="60">
        <f t="shared" si="9"/>
        <v>2024320.9532912055</v>
      </c>
      <c r="T294" s="68"/>
      <c r="U294" s="57">
        <f t="shared" si="8"/>
        <v>1064779</v>
      </c>
      <c r="V294" s="57">
        <f t="shared" si="8"/>
        <v>1070273.453125</v>
      </c>
      <c r="W294" s="68"/>
      <c r="X294" s="57">
        <f t="shared" si="8"/>
        <v>1986838.6299740952</v>
      </c>
      <c r="Y294" s="57">
        <f t="shared" si="8"/>
        <v>1992722.282992545</v>
      </c>
      <c r="Z294" s="57">
        <f t="shared" si="8"/>
        <v>2083859.1239828425</v>
      </c>
      <c r="AA294" s="188">
        <f t="shared" si="8"/>
        <v>1098701.0255647574</v>
      </c>
    </row>
    <row r="295" spans="1:27" x14ac:dyDescent="0.2">
      <c r="A295" s="78" t="s">
        <v>339</v>
      </c>
      <c r="B295" s="79" t="s">
        <v>340</v>
      </c>
      <c r="D295" s="57">
        <f t="shared" si="9"/>
        <v>3072352</v>
      </c>
      <c r="E295" s="58">
        <f t="shared" si="9"/>
        <v>0</v>
      </c>
      <c r="F295" s="58">
        <f t="shared" si="9"/>
        <v>3072352</v>
      </c>
      <c r="G295" s="59">
        <f t="shared" si="9"/>
        <v>2.6083546388172341E-2</v>
      </c>
      <c r="H295" s="68"/>
      <c r="I295" s="59">
        <f t="shared" si="9"/>
        <v>3.7253294625117173E-2</v>
      </c>
      <c r="M295" s="57">
        <f t="shared" si="7"/>
        <v>3217745.291040374</v>
      </c>
      <c r="N295" s="59">
        <f t="shared" si="7"/>
        <v>4.7323122819382002E-2</v>
      </c>
      <c r="O295" s="59">
        <f t="shared" si="7"/>
        <v>3.7589371428600638E-2</v>
      </c>
      <c r="P295" s="59">
        <f t="shared" si="7"/>
        <v>2.7683338227685095E-2</v>
      </c>
      <c r="Q295" s="68"/>
      <c r="R295" s="58">
        <f t="shared" si="9"/>
        <v>-9133</v>
      </c>
      <c r="S295" s="60">
        <f t="shared" si="9"/>
        <v>3208612.291040374</v>
      </c>
      <c r="T295" s="68"/>
      <c r="U295" s="57">
        <f t="shared" si="8"/>
        <v>1654489.78125</v>
      </c>
      <c r="V295" s="57">
        <f t="shared" si="8"/>
        <v>1670010.75</v>
      </c>
      <c r="W295" s="68"/>
      <c r="X295" s="57">
        <f t="shared" si="8"/>
        <v>2994251.3071325622</v>
      </c>
      <c r="Y295" s="57">
        <f t="shared" si="8"/>
        <v>2989794.4135590177</v>
      </c>
      <c r="Z295" s="57">
        <f t="shared" si="8"/>
        <v>3131066.9068446811</v>
      </c>
      <c r="AA295" s="188">
        <f t="shared" si="8"/>
        <v>1650834.4456064336</v>
      </c>
    </row>
    <row r="296" spans="1:27" x14ac:dyDescent="0.2">
      <c r="A296" s="78" t="s">
        <v>327</v>
      </c>
      <c r="B296" s="79" t="s">
        <v>328</v>
      </c>
      <c r="D296" s="57">
        <f t="shared" si="9"/>
        <v>4258799</v>
      </c>
      <c r="E296" s="58">
        <f t="shared" si="9"/>
        <v>0</v>
      </c>
      <c r="F296" s="58">
        <f t="shared" si="9"/>
        <v>4258799</v>
      </c>
      <c r="G296" s="59">
        <f t="shared" si="9"/>
        <v>6.5418763672959734E-3</v>
      </c>
      <c r="H296" s="68"/>
      <c r="I296" s="59">
        <f t="shared" si="9"/>
        <v>1.5215428327915337E-2</v>
      </c>
      <c r="M296" s="57">
        <f t="shared" si="7"/>
        <v>4440620.1129394602</v>
      </c>
      <c r="N296" s="59">
        <f t="shared" si="7"/>
        <v>4.2693048659835808E-2</v>
      </c>
      <c r="O296" s="59">
        <f t="shared" si="7"/>
        <v>3.8871525026249243E-2</v>
      </c>
      <c r="P296" s="59">
        <f t="shared" si="7"/>
        <v>7.5549625971838008E-3</v>
      </c>
      <c r="Q296" s="68"/>
      <c r="R296" s="58">
        <f t="shared" si="9"/>
        <v>-13194</v>
      </c>
      <c r="S296" s="60">
        <f t="shared" si="9"/>
        <v>4427426.1129394602</v>
      </c>
      <c r="T296" s="68"/>
      <c r="U296" s="57">
        <f t="shared" si="8"/>
        <v>2457564.828125</v>
      </c>
      <c r="V296" s="57">
        <f t="shared" si="8"/>
        <v>2466605.0625</v>
      </c>
      <c r="W296" s="68"/>
      <c r="X296" s="57">
        <f t="shared" si="8"/>
        <v>4231119.539080088</v>
      </c>
      <c r="Y296" s="57">
        <f t="shared" si="8"/>
        <v>4210402.0636589816</v>
      </c>
      <c r="Z296" s="57">
        <f t="shared" si="8"/>
        <v>4407322.9528767662</v>
      </c>
      <c r="AA296" s="188">
        <f t="shared" si="8"/>
        <v>2323732.0568320085</v>
      </c>
    </row>
    <row r="297" spans="1:27" x14ac:dyDescent="0.2">
      <c r="A297" s="78" t="s">
        <v>253</v>
      </c>
      <c r="B297" s="79" t="s">
        <v>254</v>
      </c>
      <c r="D297" s="57">
        <f t="shared" si="9"/>
        <v>1321641</v>
      </c>
      <c r="E297" s="58">
        <f t="shared" si="9"/>
        <v>0</v>
      </c>
      <c r="F297" s="58">
        <f t="shared" si="9"/>
        <v>1321641</v>
      </c>
      <c r="G297" s="59">
        <f t="shared" si="9"/>
        <v>-1.5919667853706798E-2</v>
      </c>
      <c r="H297" s="68"/>
      <c r="I297" s="59">
        <f t="shared" si="9"/>
        <v>-1.2690122731700448E-2</v>
      </c>
      <c r="M297" s="57">
        <f t="shared" si="7"/>
        <v>1386633.7756364825</v>
      </c>
      <c r="N297" s="59">
        <f t="shared" si="7"/>
        <v>4.9175816758471047E-2</v>
      </c>
      <c r="O297" s="59">
        <f t="shared" si="7"/>
        <v>4.1218338869160931E-2</v>
      </c>
      <c r="P297" s="59">
        <f t="shared" si="7"/>
        <v>-1.7292218037326612E-2</v>
      </c>
      <c r="Q297" s="68"/>
      <c r="R297" s="58">
        <f t="shared" si="9"/>
        <v>-4146</v>
      </c>
      <c r="S297" s="60">
        <f t="shared" si="9"/>
        <v>1382487.7756364825</v>
      </c>
      <c r="T297" s="68"/>
      <c r="U297" s="57">
        <f t="shared" si="8"/>
        <v>777076.359375</v>
      </c>
      <c r="V297" s="57">
        <f t="shared" si="8"/>
        <v>783015.140625</v>
      </c>
      <c r="W297" s="68"/>
      <c r="X297" s="57">
        <f t="shared" si="8"/>
        <v>1343021.4554918318</v>
      </c>
      <c r="Y297" s="57">
        <f t="shared" si="8"/>
        <v>1348858.7826170258</v>
      </c>
      <c r="Z297" s="57">
        <f t="shared" si="8"/>
        <v>1411033.6776483892</v>
      </c>
      <c r="AA297" s="188">
        <f t="shared" si="8"/>
        <v>743958.23157931515</v>
      </c>
    </row>
    <row r="298" spans="1:27" x14ac:dyDescent="0.2">
      <c r="A298" s="78" t="s">
        <v>207</v>
      </c>
      <c r="B298" s="79" t="s">
        <v>208</v>
      </c>
      <c r="D298" s="57">
        <f t="shared" si="9"/>
        <v>1979358</v>
      </c>
      <c r="E298" s="58">
        <f t="shared" si="9"/>
        <v>0</v>
      </c>
      <c r="F298" s="58">
        <f t="shared" si="9"/>
        <v>1979358</v>
      </c>
      <c r="G298" s="59">
        <f t="shared" si="9"/>
        <v>-1.0443934715411718E-2</v>
      </c>
      <c r="H298" s="68"/>
      <c r="I298" s="59">
        <f t="shared" si="9"/>
        <v>-6.4639622667002072E-3</v>
      </c>
      <c r="M298" s="57">
        <f t="shared" si="7"/>
        <v>2072537.0898132394</v>
      </c>
      <c r="N298" s="59">
        <f t="shared" si="7"/>
        <v>4.7075410215453362E-2</v>
      </c>
      <c r="O298" s="59">
        <f t="shared" si="7"/>
        <v>4.1532796944055983E-2</v>
      </c>
      <c r="P298" s="59">
        <f t="shared" si="7"/>
        <v>-1.0926435362498821E-2</v>
      </c>
      <c r="Q298" s="68"/>
      <c r="R298" s="58">
        <f t="shared" si="9"/>
        <v>-1165</v>
      </c>
      <c r="S298" s="60">
        <f t="shared" si="9"/>
        <v>2071372.0898132394</v>
      </c>
      <c r="T298" s="68"/>
      <c r="U298" s="57">
        <f t="shared" si="8"/>
        <v>1095018.4609375</v>
      </c>
      <c r="V298" s="57">
        <f t="shared" si="8"/>
        <v>1100845.703125</v>
      </c>
      <c r="W298" s="68"/>
      <c r="X298" s="57">
        <f t="shared" si="8"/>
        <v>2000248.4643765513</v>
      </c>
      <c r="Y298" s="57">
        <f t="shared" si="8"/>
        <v>2002837.6036704173</v>
      </c>
      <c r="Z298" s="57">
        <f t="shared" si="8"/>
        <v>2095432.6997636736</v>
      </c>
      <c r="AA298" s="188">
        <f t="shared" si="8"/>
        <v>1104803.1173201476</v>
      </c>
    </row>
    <row r="299" spans="1:27" x14ac:dyDescent="0.2">
      <c r="A299" s="78" t="s">
        <v>369</v>
      </c>
      <c r="B299" s="79" t="s">
        <v>370</v>
      </c>
      <c r="D299" s="57">
        <f t="shared" si="9"/>
        <v>3796381</v>
      </c>
      <c r="E299" s="58">
        <f t="shared" si="9"/>
        <v>0</v>
      </c>
      <c r="F299" s="58">
        <f t="shared" si="9"/>
        <v>3796381</v>
      </c>
      <c r="G299" s="59">
        <f t="shared" si="9"/>
        <v>2.5508311398988681E-2</v>
      </c>
      <c r="H299" s="68"/>
      <c r="I299" s="59">
        <f t="shared" si="9"/>
        <v>3.7982717324135828E-2</v>
      </c>
      <c r="M299" s="57">
        <f t="shared" si="7"/>
        <v>3985786.5377035979</v>
      </c>
      <c r="N299" s="59">
        <f t="shared" si="7"/>
        <v>4.9891077240034054E-2</v>
      </c>
      <c r="O299" s="59">
        <f t="shared" si="7"/>
        <v>3.9995296000491232E-2</v>
      </c>
      <c r="P299" s="59">
        <f t="shared" si="7"/>
        <v>3.0942081594975468E-2</v>
      </c>
      <c r="Q299" s="68"/>
      <c r="R299" s="58">
        <f t="shared" si="9"/>
        <v>-11029</v>
      </c>
      <c r="S299" s="60">
        <f t="shared" si="9"/>
        <v>3974757.5377035979</v>
      </c>
      <c r="T299" s="68"/>
      <c r="U299" s="57">
        <f t="shared" si="8"/>
        <v>2003266.453125</v>
      </c>
      <c r="V299" s="57">
        <f t="shared" si="8"/>
        <v>2022327.96875</v>
      </c>
      <c r="W299" s="68"/>
      <c r="X299" s="57">
        <f t="shared" si="8"/>
        <v>3701950.4940150245</v>
      </c>
      <c r="Y299" s="57">
        <f t="shared" si="8"/>
        <v>3692262.2373468559</v>
      </c>
      <c r="Z299" s="57">
        <f t="shared" si="8"/>
        <v>3866159.5145453447</v>
      </c>
      <c r="AA299" s="188">
        <f t="shared" si="8"/>
        <v>2038407.1911297245</v>
      </c>
    </row>
    <row r="300" spans="1:27" x14ac:dyDescent="0.2">
      <c r="A300" s="78" t="s">
        <v>179</v>
      </c>
      <c r="B300" s="79" t="s">
        <v>180</v>
      </c>
      <c r="D300" s="57">
        <f t="shared" si="9"/>
        <v>890685</v>
      </c>
      <c r="E300" s="58">
        <f t="shared" si="9"/>
        <v>0</v>
      </c>
      <c r="F300" s="58">
        <f t="shared" si="9"/>
        <v>890685</v>
      </c>
      <c r="G300" s="59">
        <f t="shared" si="9"/>
        <v>-3.0220156313179647E-2</v>
      </c>
      <c r="H300" s="68"/>
      <c r="I300" s="59">
        <f t="shared" si="9"/>
        <v>-2.9797287420306517E-2</v>
      </c>
      <c r="M300" s="57">
        <f t="shared" si="7"/>
        <v>934683.02901641955</v>
      </c>
      <c r="N300" s="59">
        <f t="shared" si="7"/>
        <v>4.939796787463524E-2</v>
      </c>
      <c r="O300" s="59">
        <f t="shared" si="7"/>
        <v>4.4646781418610226E-2</v>
      </c>
      <c r="P300" s="59">
        <f t="shared" si="7"/>
        <v>-3.0785290456133763E-2</v>
      </c>
      <c r="Q300" s="68"/>
      <c r="R300" s="58">
        <f t="shared" si="9"/>
        <v>-2347</v>
      </c>
      <c r="S300" s="60">
        <f t="shared" si="9"/>
        <v>932336.02901641955</v>
      </c>
      <c r="T300" s="68"/>
      <c r="U300" s="57">
        <f t="shared" si="8"/>
        <v>501339.59375</v>
      </c>
      <c r="V300" s="57">
        <f t="shared" si="8"/>
        <v>503619.75</v>
      </c>
      <c r="W300" s="68"/>
      <c r="X300" s="57">
        <f t="shared" si="8"/>
        <v>918440.41284037742</v>
      </c>
      <c r="Y300" s="57">
        <f t="shared" si="8"/>
        <v>922215.46805300238</v>
      </c>
      <c r="Z300" s="57">
        <f t="shared" si="8"/>
        <v>964371.48529896117</v>
      </c>
      <c r="AA300" s="188">
        <f t="shared" si="8"/>
        <v>508458.52664851287</v>
      </c>
    </row>
    <row r="301" spans="1:27" x14ac:dyDescent="0.2">
      <c r="A301" s="78" t="s">
        <v>477</v>
      </c>
      <c r="B301" s="79" t="s">
        <v>478</v>
      </c>
      <c r="D301" s="57">
        <f t="shared" si="9"/>
        <v>1049147</v>
      </c>
      <c r="E301" s="58">
        <f t="shared" si="9"/>
        <v>0</v>
      </c>
      <c r="F301" s="58">
        <f t="shared" si="9"/>
        <v>1049147</v>
      </c>
      <c r="G301" s="59">
        <f t="shared" si="9"/>
        <v>-3.6962250737853752E-2</v>
      </c>
      <c r="H301" s="68"/>
      <c r="I301" s="59">
        <f t="shared" si="9"/>
        <v>-3.6083150076876458E-2</v>
      </c>
      <c r="M301" s="57">
        <f t="shared" si="7"/>
        <v>1103363.4755570239</v>
      </c>
      <c r="N301" s="59">
        <f t="shared" si="7"/>
        <v>5.167671980859101E-2</v>
      </c>
      <c r="O301" s="59">
        <f t="shared" si="7"/>
        <v>4.5079594022009006E-2</v>
      </c>
      <c r="P301" s="59">
        <f t="shared" si="7"/>
        <v>-3.657617717369821E-2</v>
      </c>
      <c r="Q301" s="68"/>
      <c r="R301" s="58">
        <f t="shared" si="9"/>
        <v>143</v>
      </c>
      <c r="S301" s="60">
        <f t="shared" si="9"/>
        <v>1103506.4755570239</v>
      </c>
      <c r="T301" s="68"/>
      <c r="U301" s="57">
        <f t="shared" si="8"/>
        <v>582469.875</v>
      </c>
      <c r="V301" s="57">
        <f t="shared" si="8"/>
        <v>586146.75</v>
      </c>
      <c r="W301" s="68"/>
      <c r="X301" s="57">
        <f t="shared" si="8"/>
        <v>1089414.2008491654</v>
      </c>
      <c r="Y301" s="57">
        <f t="shared" si="8"/>
        <v>1095291.3641958258</v>
      </c>
      <c r="Z301" s="57">
        <f t="shared" si="8"/>
        <v>1145252.4313963868</v>
      </c>
      <c r="AA301" s="188">
        <f t="shared" si="8"/>
        <v>603826.81651761325</v>
      </c>
    </row>
    <row r="302" spans="1:27" x14ac:dyDescent="0.2">
      <c r="A302" s="78" t="s">
        <v>383</v>
      </c>
      <c r="B302" s="79" t="s">
        <v>384</v>
      </c>
      <c r="D302" s="57">
        <f t="shared" si="9"/>
        <v>2874405</v>
      </c>
      <c r="E302" s="58">
        <f t="shared" si="9"/>
        <v>0</v>
      </c>
      <c r="F302" s="58">
        <f t="shared" si="9"/>
        <v>2874405</v>
      </c>
      <c r="G302" s="59">
        <f t="shared" si="9"/>
        <v>2.3928321596694557E-2</v>
      </c>
      <c r="H302" s="68"/>
      <c r="I302" s="59">
        <f t="shared" si="9"/>
        <v>3.3933196391418674E-2</v>
      </c>
      <c r="M302" s="57">
        <f t="shared" si="7"/>
        <v>3007523.7610961571</v>
      </c>
      <c r="N302" s="59">
        <f t="shared" si="7"/>
        <v>4.6311762293816283E-2</v>
      </c>
      <c r="O302" s="59">
        <f t="shared" si="7"/>
        <v>3.8739826644185626E-2</v>
      </c>
      <c r="P302" s="59">
        <f t="shared" si="7"/>
        <v>2.5955494305285098E-2</v>
      </c>
      <c r="Q302" s="68"/>
      <c r="R302" s="58">
        <f t="shared" si="9"/>
        <v>-8842</v>
      </c>
      <c r="S302" s="60">
        <f t="shared" si="9"/>
        <v>2998681.7610961571</v>
      </c>
      <c r="T302" s="68"/>
      <c r="U302" s="57">
        <f t="shared" si="8"/>
        <v>1692127.0625</v>
      </c>
      <c r="V302" s="57">
        <f t="shared" si="8"/>
        <v>1704461.890625</v>
      </c>
      <c r="W302" s="68"/>
      <c r="X302" s="57">
        <f t="shared" si="8"/>
        <v>2807232.6347196908</v>
      </c>
      <c r="Y302" s="57">
        <f t="shared" si="8"/>
        <v>2800333.8133439841</v>
      </c>
      <c r="Z302" s="57">
        <f t="shared" si="8"/>
        <v>2931436.8681583698</v>
      </c>
      <c r="AA302" s="188">
        <f t="shared" si="8"/>
        <v>1545580.8199107703</v>
      </c>
    </row>
    <row r="303" spans="1:27" x14ac:dyDescent="0.2">
      <c r="A303" s="78" t="s">
        <v>89</v>
      </c>
      <c r="B303" s="79" t="s">
        <v>90</v>
      </c>
      <c r="D303" s="57">
        <f t="shared" si="9"/>
        <v>3062457</v>
      </c>
      <c r="E303" s="58">
        <f t="shared" si="9"/>
        <v>0</v>
      </c>
      <c r="F303" s="58">
        <f t="shared" si="9"/>
        <v>3062457</v>
      </c>
      <c r="G303" s="59">
        <f t="shared" si="9"/>
        <v>2.2164360514877135E-2</v>
      </c>
      <c r="H303" s="68"/>
      <c r="I303" s="59">
        <f t="shared" si="9"/>
        <v>2.6091581771259031E-2</v>
      </c>
      <c r="M303" s="57">
        <f t="shared" si="7"/>
        <v>3195401.6887280671</v>
      </c>
      <c r="N303" s="59">
        <f t="shared" si="7"/>
        <v>4.3411120132647474E-2</v>
      </c>
      <c r="O303" s="59">
        <f t="shared" si="7"/>
        <v>3.9233688727491112E-2</v>
      </c>
      <c r="P303" s="59">
        <f t="shared" si="7"/>
        <v>1.9286505065103654E-2</v>
      </c>
      <c r="Q303" s="68"/>
      <c r="R303" s="58">
        <f t="shared" si="9"/>
        <v>-3840</v>
      </c>
      <c r="S303" s="60">
        <f t="shared" si="9"/>
        <v>3191561.6887280671</v>
      </c>
      <c r="T303" s="68"/>
      <c r="U303" s="57">
        <f t="shared" si="8"/>
        <v>1576890.8203125</v>
      </c>
      <c r="V303" s="57">
        <f t="shared" si="8"/>
        <v>1583229.484375</v>
      </c>
      <c r="W303" s="68"/>
      <c r="X303" s="57">
        <f t="shared" si="8"/>
        <v>2996051.4358546035</v>
      </c>
      <c r="Y303" s="57">
        <f t="shared" si="8"/>
        <v>2996581.6726345047</v>
      </c>
      <c r="Z303" s="57">
        <f t="shared" si="8"/>
        <v>3134939.659113775</v>
      </c>
      <c r="AA303" s="188">
        <f t="shared" si="8"/>
        <v>1652876.3287840635</v>
      </c>
    </row>
    <row r="304" spans="1:27" x14ac:dyDescent="0.2">
      <c r="A304" s="78" t="s">
        <v>173</v>
      </c>
      <c r="B304" s="79" t="s">
        <v>174</v>
      </c>
      <c r="D304" s="57">
        <f t="shared" si="9"/>
        <v>2144263</v>
      </c>
      <c r="E304" s="58">
        <f t="shared" si="9"/>
        <v>0</v>
      </c>
      <c r="F304" s="58">
        <f t="shared" si="9"/>
        <v>2144263</v>
      </c>
      <c r="G304" s="59">
        <f t="shared" si="9"/>
        <v>-1.0207023866424025E-2</v>
      </c>
      <c r="H304" s="68"/>
      <c r="I304" s="59">
        <f t="shared" si="9"/>
        <v>-7.9220302217775096E-3</v>
      </c>
      <c r="M304" s="57">
        <f t="shared" si="7"/>
        <v>2240989.8779827729</v>
      </c>
      <c r="N304" s="59">
        <f t="shared" si="7"/>
        <v>4.5109614810670662E-2</v>
      </c>
      <c r="O304" s="59">
        <f t="shared" si="7"/>
        <v>4.2361813688355676E-2</v>
      </c>
      <c r="P304" s="59">
        <f t="shared" si="7"/>
        <v>-1.1406158471063521E-2</v>
      </c>
      <c r="Q304" s="68"/>
      <c r="R304" s="58">
        <f t="shared" si="9"/>
        <v>-5344</v>
      </c>
      <c r="S304" s="60">
        <f t="shared" si="9"/>
        <v>2235645.8779827729</v>
      </c>
      <c r="T304" s="68"/>
      <c r="U304" s="57">
        <f t="shared" si="8"/>
        <v>1157811.171875</v>
      </c>
      <c r="V304" s="57">
        <f t="shared" si="8"/>
        <v>1160863.3125</v>
      </c>
      <c r="W304" s="68"/>
      <c r="X304" s="57">
        <f t="shared" si="8"/>
        <v>2166375.2438172731</v>
      </c>
      <c r="Y304" s="57">
        <f t="shared" si="8"/>
        <v>2167083.254801454</v>
      </c>
      <c r="Z304" s="57">
        <f t="shared" si="8"/>
        <v>2266845.8813347546</v>
      </c>
      <c r="AA304" s="188">
        <f t="shared" si="8"/>
        <v>1195179.5905759353</v>
      </c>
    </row>
    <row r="305" spans="1:30" x14ac:dyDescent="0.2">
      <c r="A305" s="78" t="s">
        <v>279</v>
      </c>
      <c r="B305" s="79" t="s">
        <v>280</v>
      </c>
      <c r="D305" s="57">
        <f t="shared" si="9"/>
        <v>1833022</v>
      </c>
      <c r="E305" s="58">
        <f t="shared" si="9"/>
        <v>0</v>
      </c>
      <c r="F305" s="58">
        <f t="shared" si="9"/>
        <v>1833022</v>
      </c>
      <c r="G305" s="59">
        <f t="shared" si="9"/>
        <v>-1.9042235412875419E-2</v>
      </c>
      <c r="H305" s="68"/>
      <c r="I305" s="59">
        <f t="shared" si="9"/>
        <v>-1.530024061687274E-2</v>
      </c>
      <c r="M305" s="57">
        <f t="shared" si="7"/>
        <v>1922525.9464482169</v>
      </c>
      <c r="N305" s="59">
        <f t="shared" si="7"/>
        <v>4.8828626414858523E-2</v>
      </c>
      <c r="O305" s="59">
        <f t="shared" si="7"/>
        <v>4.1685983548970462E-2</v>
      </c>
      <c r="P305" s="59">
        <f t="shared" si="7"/>
        <v>-1.9102354645712416E-2</v>
      </c>
      <c r="Q305" s="68"/>
      <c r="R305" s="58">
        <f t="shared" si="9"/>
        <v>-3120</v>
      </c>
      <c r="S305" s="60">
        <f t="shared" si="9"/>
        <v>1919405.9464482169</v>
      </c>
      <c r="T305" s="68"/>
      <c r="U305" s="57">
        <f t="shared" si="8"/>
        <v>1024508.390625</v>
      </c>
      <c r="V305" s="57">
        <f t="shared" si="8"/>
        <v>1031533.25</v>
      </c>
      <c r="W305" s="68"/>
      <c r="X305" s="57">
        <f t="shared" si="8"/>
        <v>1868604.4049730324</v>
      </c>
      <c r="Y305" s="57">
        <f t="shared" si="8"/>
        <v>1874267.4261754439</v>
      </c>
      <c r="Z305" s="57">
        <f t="shared" si="8"/>
        <v>1959965.9103614478</v>
      </c>
      <c r="AA305" s="188">
        <f t="shared" si="8"/>
        <v>1033379.14305373</v>
      </c>
    </row>
    <row r="306" spans="1:30" x14ac:dyDescent="0.2">
      <c r="A306" s="78" t="s">
        <v>437</v>
      </c>
      <c r="B306" s="79" t="s">
        <v>438</v>
      </c>
      <c r="D306" s="57">
        <f t="shared" si="9"/>
        <v>1548212</v>
      </c>
      <c r="E306" s="58">
        <f t="shared" si="9"/>
        <v>0</v>
      </c>
      <c r="F306" s="58">
        <f t="shared" si="9"/>
        <v>1548212</v>
      </c>
      <c r="G306" s="59">
        <f t="shared" si="9"/>
        <v>1.4791549776899338E-2</v>
      </c>
      <c r="H306" s="68"/>
      <c r="I306" s="59">
        <f t="shared" si="9"/>
        <v>2.3740931893003303E-2</v>
      </c>
      <c r="M306" s="57">
        <f t="shared" si="7"/>
        <v>1617122.65669472</v>
      </c>
      <c r="N306" s="59">
        <f t="shared" si="7"/>
        <v>4.450983243555795E-2</v>
      </c>
      <c r="O306" s="59">
        <f t="shared" si="7"/>
        <v>3.9089236645851066E-2</v>
      </c>
      <c r="P306" s="59">
        <f t="shared" si="7"/>
        <v>1.7120697584223521E-2</v>
      </c>
      <c r="Q306" s="68"/>
      <c r="R306" s="58">
        <f t="shared" si="9"/>
        <v>-3552</v>
      </c>
      <c r="S306" s="60">
        <f t="shared" si="9"/>
        <v>1613570.65669472</v>
      </c>
      <c r="T306" s="68"/>
      <c r="U306" s="57">
        <f t="shared" ref="U306:AA308" si="10">INDEX(U$8:U$248,MATCH($A306,$A$8:$A$248,0))</f>
        <v>915339.15625</v>
      </c>
      <c r="V306" s="57">
        <f t="shared" si="10"/>
        <v>920114.1875</v>
      </c>
      <c r="W306" s="68"/>
      <c r="X306" s="57">
        <f t="shared" si="10"/>
        <v>1525645.340996752</v>
      </c>
      <c r="Y306" s="57">
        <f t="shared" si="10"/>
        <v>1520197.6180897087</v>
      </c>
      <c r="Z306" s="57">
        <f t="shared" si="10"/>
        <v>1589902.4182042198</v>
      </c>
      <c r="AA306" s="188">
        <f t="shared" si="10"/>
        <v>838265.59930317372</v>
      </c>
    </row>
    <row r="307" spans="1:30" x14ac:dyDescent="0.2">
      <c r="A307" s="78" t="s">
        <v>421</v>
      </c>
      <c r="B307" s="79" t="s">
        <v>422</v>
      </c>
      <c r="D307" s="57">
        <f t="shared" si="9"/>
        <v>3670431</v>
      </c>
      <c r="E307" s="58">
        <f t="shared" si="9"/>
        <v>0</v>
      </c>
      <c r="F307" s="58">
        <f t="shared" si="9"/>
        <v>3670431</v>
      </c>
      <c r="G307" s="59">
        <f t="shared" si="9"/>
        <v>1.2819283798202186E-2</v>
      </c>
      <c r="H307" s="68"/>
      <c r="I307" s="59">
        <f t="shared" si="9"/>
        <v>2.021460278299303E-2</v>
      </c>
      <c r="M307" s="57">
        <f t="shared" si="7"/>
        <v>3840658.6047689449</v>
      </c>
      <c r="N307" s="59">
        <f t="shared" si="7"/>
        <v>4.637809695072459E-2</v>
      </c>
      <c r="O307" s="59">
        <f t="shared" si="7"/>
        <v>3.8793103425988518E-2</v>
      </c>
      <c r="P307" s="59">
        <f t="shared" si="7"/>
        <v>1.318330895492914E-2</v>
      </c>
      <c r="Q307" s="68"/>
      <c r="R307" s="58">
        <f t="shared" si="9"/>
        <v>-9042</v>
      </c>
      <c r="S307" s="60">
        <f t="shared" si="9"/>
        <v>3831616.6047689449</v>
      </c>
      <c r="T307" s="68"/>
      <c r="U307" s="57">
        <f t="shared" si="10"/>
        <v>1974735.734375</v>
      </c>
      <c r="V307" s="57">
        <f t="shared" si="10"/>
        <v>1989154.734375</v>
      </c>
      <c r="W307" s="68"/>
      <c r="X307" s="57">
        <f t="shared" si="10"/>
        <v>3623974.2456674138</v>
      </c>
      <c r="Y307" s="57">
        <f t="shared" si="10"/>
        <v>3623974.3186750878</v>
      </c>
      <c r="Z307" s="57">
        <f t="shared" si="10"/>
        <v>3790684.835432671</v>
      </c>
      <c r="AA307" s="188">
        <f t="shared" si="10"/>
        <v>1998613.6626752799</v>
      </c>
    </row>
    <row r="308" spans="1:30" x14ac:dyDescent="0.2">
      <c r="A308" s="78" t="s">
        <v>225</v>
      </c>
      <c r="B308" s="79" t="s">
        <v>226</v>
      </c>
      <c r="D308" s="57">
        <f t="shared" si="9"/>
        <v>2751964</v>
      </c>
      <c r="E308" s="58">
        <f t="shared" si="9"/>
        <v>0</v>
      </c>
      <c r="F308" s="58">
        <f t="shared" si="9"/>
        <v>2751964</v>
      </c>
      <c r="G308" s="59">
        <f t="shared" si="9"/>
        <v>-2.0597722022071663E-2</v>
      </c>
      <c r="H308" s="68"/>
      <c r="I308" s="59">
        <f t="shared" si="9"/>
        <v>-1.5056210894575983E-2</v>
      </c>
      <c r="M308" s="57">
        <f t="shared" si="7"/>
        <v>2884006.4373127492</v>
      </c>
      <c r="N308" s="59">
        <f t="shared" si="7"/>
        <v>4.7981164474807603E-2</v>
      </c>
      <c r="O308" s="59">
        <f t="shared" si="7"/>
        <v>4.2396029910148014E-2</v>
      </c>
      <c r="P308" s="59">
        <f t="shared" si="7"/>
        <v>-1.8498135839850161E-2</v>
      </c>
      <c r="Q308" s="68"/>
      <c r="R308" s="58">
        <f t="shared" si="9"/>
        <v>-2787</v>
      </c>
      <c r="S308" s="60">
        <f t="shared" si="9"/>
        <v>2881219.4373127492</v>
      </c>
      <c r="T308" s="68"/>
      <c r="U308" s="57">
        <f t="shared" si="10"/>
        <v>1474092.8125</v>
      </c>
      <c r="V308" s="57">
        <f t="shared" si="10"/>
        <v>1481990.96875</v>
      </c>
      <c r="W308" s="68"/>
      <c r="X308" s="57">
        <f t="shared" si="10"/>
        <v>2809840.3096240479</v>
      </c>
      <c r="Y308" s="57">
        <f t="shared" si="10"/>
        <v>2809001.8862336315</v>
      </c>
      <c r="Z308" s="57">
        <f t="shared" si="10"/>
        <v>2938360.6314192098</v>
      </c>
      <c r="AA308" s="188">
        <f t="shared" si="10"/>
        <v>1549231.3285789918</v>
      </c>
      <c r="AC308" s="84" t="s">
        <v>514</v>
      </c>
      <c r="AD308" s="84" t="s">
        <v>515</v>
      </c>
    </row>
    <row r="309" spans="1:30" x14ac:dyDescent="0.2">
      <c r="A309" s="80" t="s">
        <v>63</v>
      </c>
      <c r="B309" s="81" t="s">
        <v>64</v>
      </c>
      <c r="D309" s="69">
        <f t="shared" si="9"/>
        <v>4933849</v>
      </c>
      <c r="E309" s="70">
        <f t="shared" si="9"/>
        <v>0</v>
      </c>
      <c r="F309" s="70">
        <f t="shared" si="9"/>
        <v>4933849</v>
      </c>
      <c r="G309" s="71">
        <f t="shared" ref="G309:AA309" si="11">INDEX(G$8:G$248,MATCH($A309,$A$8:$A$248,0))</f>
        <v>1.0972092909988795E-4</v>
      </c>
      <c r="H309" s="68"/>
      <c r="I309" s="71">
        <f t="shared" si="11"/>
        <v>4.6021018716135842E-3</v>
      </c>
      <c r="M309" s="69">
        <f t="shared" si="7"/>
        <v>5145984.2763298173</v>
      </c>
      <c r="N309" s="71">
        <f t="shared" si="7"/>
        <v>4.2995899617077393E-2</v>
      </c>
      <c r="O309" s="71">
        <f t="shared" si="7"/>
        <v>3.9463621619642897E-2</v>
      </c>
      <c r="P309" s="71">
        <f t="shared" si="7"/>
        <v>-1.4588688304554287E-3</v>
      </c>
      <c r="Q309" s="68"/>
      <c r="R309" s="70">
        <f t="shared" si="11"/>
        <v>-10196</v>
      </c>
      <c r="S309" s="73">
        <f t="shared" si="11"/>
        <v>5135788.2763298173</v>
      </c>
      <c r="T309" s="68"/>
      <c r="U309" s="69">
        <f t="shared" si="11"/>
        <v>2734152.421875</v>
      </c>
      <c r="V309" s="69">
        <f t="shared" si="11"/>
        <v>2743443.546875</v>
      </c>
      <c r="W309" s="68"/>
      <c r="X309" s="69">
        <f t="shared" si="11"/>
        <v>4933307.7128942059</v>
      </c>
      <c r="Y309" s="69">
        <f t="shared" si="11"/>
        <v>4927936.2117158594</v>
      </c>
      <c r="Z309" s="69">
        <f t="shared" si="11"/>
        <v>5153502.5605831239</v>
      </c>
      <c r="AA309" s="189">
        <f t="shared" si="11"/>
        <v>2717150.3502315935</v>
      </c>
      <c r="AC309" s="84" t="s">
        <v>516</v>
      </c>
      <c r="AD309" s="84" t="s">
        <v>516</v>
      </c>
    </row>
    <row r="310" spans="1:30" x14ac:dyDescent="0.2">
      <c r="A310" s="31" t="s">
        <v>501</v>
      </c>
      <c r="B310" s="31" t="s">
        <v>502</v>
      </c>
      <c r="C310" s="118"/>
      <c r="D310" s="32">
        <f>SUM(D268:D309)</f>
        <v>109030022</v>
      </c>
      <c r="E310" s="33">
        <f t="shared" ref="E310:Z310" si="12">SUM(E268:E309)</f>
        <v>0</v>
      </c>
      <c r="F310" s="32">
        <f t="shared" si="12"/>
        <v>109030022</v>
      </c>
      <c r="G310" s="34">
        <f>F310/X310-1</f>
        <v>-2.1407266292960969E-8</v>
      </c>
      <c r="H310" s="24"/>
      <c r="I310" s="34">
        <f>AC310/AD310-1</f>
        <v>5.5997258356028645E-3</v>
      </c>
      <c r="M310" s="32">
        <f>SUM(M268:M309)</f>
        <v>114060445.58803932</v>
      </c>
      <c r="N310" s="34">
        <f>M310/F310-1</f>
        <v>4.6137967284270776E-2</v>
      </c>
      <c r="O310" s="34">
        <f>(1+N310)/(V310/U310)-1</f>
        <v>4.0312480216746049E-2</v>
      </c>
      <c r="P310" s="34">
        <f>SUM(P268:P309)</f>
        <v>-0.1777010266791218</v>
      </c>
      <c r="Q310" s="24"/>
      <c r="R310" s="33">
        <f t="shared" si="12"/>
        <v>-221933</v>
      </c>
      <c r="S310" s="32">
        <f t="shared" si="12"/>
        <v>113838512.58803932</v>
      </c>
      <c r="T310" s="35"/>
      <c r="U310" s="32">
        <f t="shared" si="12"/>
        <v>59802739.78125</v>
      </c>
      <c r="V310" s="32">
        <f t="shared" si="12"/>
        <v>60137620.015625</v>
      </c>
      <c r="W310" s="35"/>
      <c r="X310" s="32">
        <f t="shared" si="12"/>
        <v>109030024.33403477</v>
      </c>
      <c r="Y310" s="32">
        <f t="shared" si="12"/>
        <v>109030024.33403486</v>
      </c>
      <c r="Z310" s="32">
        <f t="shared" si="12"/>
        <v>114060445.2423778</v>
      </c>
      <c r="AA310" s="185">
        <f t="shared" ref="AA310" si="13">SUM(AA268:AA309)</f>
        <v>60137620.015624985</v>
      </c>
      <c r="AC310" s="85">
        <f>F310/U310*1000</f>
        <v>1823.1609855805345</v>
      </c>
      <c r="AD310" s="85">
        <f>Y310/V310*1000</f>
        <v>1813.0086342909246</v>
      </c>
    </row>
  </sheetData>
  <printOptions horizontalCentered="1"/>
  <pageMargins left="0.39370078740157483" right="0.39370078740157483" top="0.35433070866141736" bottom="0.35433070866141736" header="0.31496062992125984" footer="0.19685039370078741"/>
  <pageSetup paperSize="9" scale="37" fitToHeight="0" orientation="landscape" r:id="rId1"/>
  <headerFooter>
    <oddFooter>&amp;RPage &amp;P of &amp;N</oddFooter>
  </headerFooter>
  <rowBreaks count="4" manualBreakCount="4">
    <brk id="78" max="21" man="1"/>
    <brk id="126" max="21" man="1"/>
    <brk id="191" max="21" man="1"/>
    <brk id="251" max="21" man="1"/>
  </rowBreaks>
  <ignoredErrors>
    <ignoredError sqref="AA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5EB8"/>
    <pageSetUpPr fitToPage="1"/>
  </sheetPr>
  <dimension ref="A1:AD310"/>
  <sheetViews>
    <sheetView zoomScaleNormal="100" workbookViewId="0">
      <pane xSplit="2" ySplit="6" topLeftCell="C7" activePane="bottomRight" state="frozen"/>
      <selection activeCell="A3" sqref="A3"/>
      <selection pane="topRight" activeCell="A3" sqref="A3"/>
      <selection pane="bottomLeft" activeCell="A3" sqref="A3"/>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86" customWidth="1"/>
    <col min="28" max="28" width="2.875" style="1" customWidth="1"/>
    <col min="29" max="29" width="10.625" style="1" customWidth="1"/>
    <col min="30" max="16384" width="9" style="1"/>
  </cols>
  <sheetData>
    <row r="1" spans="1:27" x14ac:dyDescent="0.2">
      <c r="B1" s="2"/>
      <c r="C1" s="48"/>
      <c r="D1" s="4"/>
      <c r="E1" s="5"/>
      <c r="F1" s="5"/>
      <c r="G1" s="5"/>
      <c r="H1" s="5"/>
      <c r="I1" s="4"/>
      <c r="M1" s="5"/>
      <c r="N1" s="5"/>
      <c r="O1" s="5"/>
      <c r="P1" s="5"/>
      <c r="Q1" s="5"/>
      <c r="R1" s="5"/>
      <c r="S1" s="5"/>
      <c r="T1" s="5"/>
      <c r="U1" s="5"/>
      <c r="V1" s="5"/>
      <c r="W1" s="5"/>
      <c r="X1" s="5"/>
      <c r="Y1" s="5"/>
      <c r="Z1" s="5"/>
      <c r="AA1" s="5"/>
    </row>
    <row r="2" spans="1:27" x14ac:dyDescent="0.2">
      <c r="A2" s="4" t="s">
        <v>0</v>
      </c>
      <c r="B2" s="38"/>
      <c r="C2" s="49"/>
      <c r="D2" s="2" t="s">
        <v>599</v>
      </c>
      <c r="E2" s="37"/>
      <c r="F2" s="37"/>
      <c r="G2" s="37"/>
      <c r="H2" s="37"/>
      <c r="I2" s="2" t="s">
        <v>600</v>
      </c>
      <c r="M2" s="37"/>
      <c r="N2" s="37"/>
      <c r="O2" s="37"/>
      <c r="P2" s="37"/>
      <c r="Q2" s="46"/>
      <c r="R2" s="37"/>
      <c r="S2" s="46"/>
      <c r="T2" s="46"/>
      <c r="U2" s="46"/>
      <c r="V2" s="46"/>
      <c r="W2" s="46"/>
      <c r="X2" s="46"/>
      <c r="Y2" s="46"/>
      <c r="Z2" s="46"/>
      <c r="AA2" s="46"/>
    </row>
    <row r="3" spans="1:27" x14ac:dyDescent="0.2">
      <c r="A3" s="86" t="s">
        <v>609</v>
      </c>
      <c r="B3" s="2"/>
      <c r="C3" s="50"/>
      <c r="D3" s="9">
        <v>1</v>
      </c>
      <c r="E3" s="9">
        <v>2</v>
      </c>
      <c r="F3" s="9">
        <v>3</v>
      </c>
      <c r="G3" s="9">
        <v>4</v>
      </c>
      <c r="H3" s="44"/>
      <c r="I3" s="9">
        <v>5</v>
      </c>
      <c r="M3" s="9">
        <v>6</v>
      </c>
      <c r="N3" s="9">
        <v>7</v>
      </c>
      <c r="O3" s="9">
        <v>8</v>
      </c>
      <c r="P3" s="9">
        <v>9</v>
      </c>
      <c r="Q3" s="45"/>
      <c r="R3" s="9">
        <v>10</v>
      </c>
      <c r="S3" s="9">
        <v>11</v>
      </c>
      <c r="T3" s="44"/>
      <c r="U3" s="9">
        <v>12</v>
      </c>
      <c r="V3" s="9">
        <v>13</v>
      </c>
      <c r="W3" s="44"/>
      <c r="X3" s="9"/>
      <c r="Y3" s="9"/>
      <c r="Z3" s="9"/>
      <c r="AA3" s="178">
        <v>17</v>
      </c>
    </row>
    <row r="4" spans="1:27" x14ac:dyDescent="0.2">
      <c r="A4" s="2" t="s">
        <v>557</v>
      </c>
      <c r="B4" s="7"/>
      <c r="C4" s="48"/>
      <c r="D4" s="9" t="s">
        <v>599</v>
      </c>
      <c r="E4" s="9" t="s">
        <v>599</v>
      </c>
      <c r="F4" s="9" t="s">
        <v>599</v>
      </c>
      <c r="G4" s="9" t="s">
        <v>599</v>
      </c>
      <c r="H4" s="44"/>
      <c r="I4" s="9" t="s">
        <v>600</v>
      </c>
      <c r="M4" s="9" t="s">
        <v>600</v>
      </c>
      <c r="N4" s="9" t="s">
        <v>600</v>
      </c>
      <c r="O4" s="9" t="s">
        <v>600</v>
      </c>
      <c r="P4" s="9" t="s">
        <v>600</v>
      </c>
      <c r="Q4" s="45"/>
      <c r="R4" s="9" t="s">
        <v>600</v>
      </c>
      <c r="S4" s="9" t="s">
        <v>600</v>
      </c>
      <c r="T4" s="44"/>
      <c r="U4" s="9" t="s">
        <v>599</v>
      </c>
      <c r="V4" s="9" t="s">
        <v>600</v>
      </c>
      <c r="W4" s="44"/>
      <c r="X4" s="9" t="s">
        <v>599</v>
      </c>
      <c r="Y4" s="9" t="s">
        <v>600</v>
      </c>
      <c r="Z4" s="9" t="s">
        <v>600</v>
      </c>
      <c r="AA4" s="178" t="s">
        <v>590</v>
      </c>
    </row>
    <row r="5" spans="1:27" s="147" customFormat="1" ht="87" customHeight="1" x14ac:dyDescent="0.2">
      <c r="A5" s="139"/>
      <c r="B5" s="139"/>
      <c r="C5" s="140"/>
      <c r="D5" s="141" t="s">
        <v>512</v>
      </c>
      <c r="E5" s="141" t="s">
        <v>3</v>
      </c>
      <c r="F5" s="141" t="s">
        <v>4</v>
      </c>
      <c r="G5" s="141" t="s">
        <v>505</v>
      </c>
      <c r="H5" s="142"/>
      <c r="I5" s="141" t="s">
        <v>5</v>
      </c>
      <c r="M5" s="143" t="s">
        <v>512</v>
      </c>
      <c r="N5" s="144" t="s">
        <v>10</v>
      </c>
      <c r="O5" s="141" t="s">
        <v>11</v>
      </c>
      <c r="P5" s="141" t="s">
        <v>12</v>
      </c>
      <c r="Q5" s="141"/>
      <c r="R5" s="141" t="s">
        <v>602</v>
      </c>
      <c r="S5" s="141" t="s">
        <v>603</v>
      </c>
      <c r="T5" s="142"/>
      <c r="U5" s="141" t="s">
        <v>13</v>
      </c>
      <c r="V5" s="141" t="s">
        <v>13</v>
      </c>
      <c r="W5" s="142"/>
      <c r="X5" s="141" t="s">
        <v>14</v>
      </c>
      <c r="Y5" s="141" t="s">
        <v>15</v>
      </c>
      <c r="Z5" s="141" t="s">
        <v>14</v>
      </c>
      <c r="AA5" s="145" t="s">
        <v>520</v>
      </c>
    </row>
    <row r="6" spans="1:27" x14ac:dyDescent="0.2">
      <c r="A6" s="10" t="s">
        <v>16</v>
      </c>
      <c r="B6" s="10"/>
      <c r="C6" s="51"/>
      <c r="D6" s="93" t="s">
        <v>17</v>
      </c>
      <c r="E6" s="93" t="s">
        <v>17</v>
      </c>
      <c r="F6" s="93" t="s">
        <v>17</v>
      </c>
      <c r="G6" s="93" t="s">
        <v>18</v>
      </c>
      <c r="H6" s="94"/>
      <c r="I6" s="93" t="s">
        <v>18</v>
      </c>
      <c r="J6" s="96"/>
      <c r="K6" s="96"/>
      <c r="L6" s="96"/>
      <c r="M6" s="93" t="s">
        <v>17</v>
      </c>
      <c r="N6" s="93" t="s">
        <v>18</v>
      </c>
      <c r="O6" s="93" t="s">
        <v>18</v>
      </c>
      <c r="P6" s="93" t="s">
        <v>18</v>
      </c>
      <c r="Q6" s="95"/>
      <c r="R6" s="93" t="s">
        <v>17</v>
      </c>
      <c r="S6" s="93" t="s">
        <v>17</v>
      </c>
      <c r="T6" s="94"/>
      <c r="U6" s="93"/>
      <c r="V6" s="93"/>
      <c r="W6" s="94"/>
      <c r="X6" s="93" t="s">
        <v>17</v>
      </c>
      <c r="Y6" s="93" t="s">
        <v>17</v>
      </c>
      <c r="Z6" s="93" t="s">
        <v>17</v>
      </c>
      <c r="AA6" s="179"/>
    </row>
    <row r="7" spans="1:27" x14ac:dyDescent="0.2">
      <c r="A7" s="12"/>
      <c r="B7" s="12"/>
      <c r="C7" s="52"/>
      <c r="D7" s="14"/>
      <c r="E7" s="14"/>
      <c r="F7" s="14"/>
      <c r="G7" s="14"/>
      <c r="H7" s="15"/>
      <c r="I7" s="16"/>
      <c r="M7" s="17"/>
      <c r="N7" s="16"/>
      <c r="O7" s="16"/>
      <c r="P7" s="16"/>
      <c r="Q7" s="16"/>
      <c r="R7" s="14"/>
      <c r="S7" s="16"/>
      <c r="T7" s="15"/>
      <c r="U7" s="16"/>
      <c r="V7" s="16"/>
      <c r="W7" s="15"/>
      <c r="X7" s="16"/>
      <c r="Y7" s="16"/>
      <c r="Z7" s="16"/>
      <c r="AA7" s="180"/>
    </row>
    <row r="8" spans="1:27" x14ac:dyDescent="0.2">
      <c r="A8" s="18" t="s">
        <v>19</v>
      </c>
      <c r="B8" s="18" t="s">
        <v>20</v>
      </c>
      <c r="D8" s="19">
        <v>219426</v>
      </c>
      <c r="E8" s="20">
        <v>0</v>
      </c>
      <c r="F8" s="20">
        <v>219426</v>
      </c>
      <c r="G8" s="21">
        <v>-6.4129721687520291E-3</v>
      </c>
      <c r="I8" s="21">
        <v>-6.8476654257834113E-3</v>
      </c>
      <c r="M8" s="19">
        <v>227933.28820697704</v>
      </c>
      <c r="N8" s="21">
        <v>3.8770647995119312E-2</v>
      </c>
      <c r="O8" s="21">
        <v>3.8638845838300906E-2</v>
      </c>
      <c r="P8" s="21">
        <v>-1.1719771127050582E-2</v>
      </c>
      <c r="R8" s="20">
        <v>154</v>
      </c>
      <c r="S8" s="42">
        <v>228087.28820697704</v>
      </c>
      <c r="U8" s="19">
        <v>108477.078125</v>
      </c>
      <c r="V8" s="19">
        <v>108490.84375</v>
      </c>
      <c r="X8" s="19">
        <v>220842.25523651621</v>
      </c>
      <c r="Y8" s="19">
        <v>220966.95268647565</v>
      </c>
      <c r="Z8" s="19">
        <v>230636.29277185461</v>
      </c>
      <c r="AA8" s="181">
        <v>117049.350504293</v>
      </c>
    </row>
    <row r="9" spans="1:27" x14ac:dyDescent="0.2">
      <c r="A9" s="18" t="s">
        <v>21</v>
      </c>
      <c r="B9" s="18" t="s">
        <v>22</v>
      </c>
      <c r="D9" s="19">
        <v>656976</v>
      </c>
      <c r="E9" s="20">
        <v>0</v>
      </c>
      <c r="F9" s="20">
        <v>656976</v>
      </c>
      <c r="G9" s="21">
        <v>1.5840212110384444E-2</v>
      </c>
      <c r="I9" s="21">
        <v>1.7324402961290453E-2</v>
      </c>
      <c r="M9" s="19">
        <v>683662.64114984719</v>
      </c>
      <c r="N9" s="21">
        <v>4.0620420152101655E-2</v>
      </c>
      <c r="O9" s="21">
        <v>3.7391689999999977E-2</v>
      </c>
      <c r="P9" s="21">
        <v>1.1626171821155884E-2</v>
      </c>
      <c r="R9" s="20">
        <v>306</v>
      </c>
      <c r="S9" s="42">
        <v>683968.64114984719</v>
      </c>
      <c r="U9" s="19">
        <v>295084.125</v>
      </c>
      <c r="V9" s="19">
        <v>296002.53125</v>
      </c>
      <c r="X9" s="19">
        <v>646731.63374301512</v>
      </c>
      <c r="Y9" s="19">
        <v>647798.02779535239</v>
      </c>
      <c r="Z9" s="19">
        <v>675805.60902166041</v>
      </c>
      <c r="AA9" s="181">
        <v>342975.54236787796</v>
      </c>
    </row>
    <row r="10" spans="1:27" x14ac:dyDescent="0.2">
      <c r="A10" s="18" t="s">
        <v>23</v>
      </c>
      <c r="B10" s="18" t="s">
        <v>24</v>
      </c>
      <c r="D10" s="19">
        <v>284519</v>
      </c>
      <c r="E10" s="20">
        <v>0</v>
      </c>
      <c r="F10" s="20">
        <v>284519</v>
      </c>
      <c r="G10" s="21">
        <v>2.3308306368366338E-2</v>
      </c>
      <c r="I10" s="21">
        <v>2.2647568874907265E-2</v>
      </c>
      <c r="M10" s="19">
        <v>295212.93407379859</v>
      </c>
      <c r="N10" s="21">
        <v>3.758601033252118E-2</v>
      </c>
      <c r="O10" s="21">
        <v>3.7391689999999977E-2</v>
      </c>
      <c r="P10" s="21">
        <v>1.6053214975581209E-2</v>
      </c>
      <c r="R10" s="20">
        <v>206</v>
      </c>
      <c r="S10" s="42">
        <v>295418.93407379859</v>
      </c>
      <c r="U10" s="19">
        <v>144141.25</v>
      </c>
      <c r="V10" s="19">
        <v>144168.25</v>
      </c>
      <c r="X10" s="19">
        <v>278038.39588650817</v>
      </c>
      <c r="Y10" s="19">
        <v>278270.15258866904</v>
      </c>
      <c r="Z10" s="19">
        <v>290548.69343717734</v>
      </c>
      <c r="AA10" s="181">
        <v>147455.26581253967</v>
      </c>
    </row>
    <row r="11" spans="1:27" x14ac:dyDescent="0.2">
      <c r="A11" s="18" t="s">
        <v>25</v>
      </c>
      <c r="B11" s="18" t="s">
        <v>26</v>
      </c>
      <c r="D11" s="19">
        <v>608145</v>
      </c>
      <c r="E11" s="20">
        <v>0</v>
      </c>
      <c r="F11" s="20">
        <v>608145</v>
      </c>
      <c r="G11" s="21">
        <v>-2.9439393308714368E-2</v>
      </c>
      <c r="I11" s="21">
        <v>-2.7200676364113052E-2</v>
      </c>
      <c r="M11" s="19">
        <v>635238.01909052779</v>
      </c>
      <c r="N11" s="21">
        <v>4.4550262010750297E-2</v>
      </c>
      <c r="O11" s="21">
        <v>4.2345711586029511E-2</v>
      </c>
      <c r="P11" s="21">
        <v>-2.8443099792996307E-2</v>
      </c>
      <c r="R11" s="20">
        <v>397</v>
      </c>
      <c r="S11" s="42">
        <v>635635.01909052779</v>
      </c>
      <c r="U11" s="19">
        <v>299587.75</v>
      </c>
      <c r="V11" s="19">
        <v>300221.375</v>
      </c>
      <c r="X11" s="19">
        <v>626591.47281199903</v>
      </c>
      <c r="Y11" s="19">
        <v>626471.67364608089</v>
      </c>
      <c r="Z11" s="19">
        <v>653835.1165589802</v>
      </c>
      <c r="AA11" s="181">
        <v>331825.3810376313</v>
      </c>
    </row>
    <row r="12" spans="1:27" x14ac:dyDescent="0.2">
      <c r="A12" s="18" t="s">
        <v>27</v>
      </c>
      <c r="B12" s="18" t="s">
        <v>28</v>
      </c>
      <c r="D12" s="19">
        <v>1085960</v>
      </c>
      <c r="E12" s="20">
        <v>0</v>
      </c>
      <c r="F12" s="20">
        <v>1085960</v>
      </c>
      <c r="G12" s="21">
        <v>6.4800054129272588E-3</v>
      </c>
      <c r="I12" s="21">
        <v>9.6123593061396839E-3</v>
      </c>
      <c r="M12" s="19">
        <v>1129106.1267520075</v>
      </c>
      <c r="N12" s="21">
        <v>3.9730861866005718E-2</v>
      </c>
      <c r="O12" s="21">
        <v>3.7391689999999977E-2</v>
      </c>
      <c r="P12" s="21">
        <v>2.9888348296751577E-3</v>
      </c>
      <c r="R12" s="20">
        <v>745</v>
      </c>
      <c r="S12" s="42">
        <v>1129851.1267520075</v>
      </c>
      <c r="U12" s="19">
        <v>530687.3125</v>
      </c>
      <c r="V12" s="19">
        <v>531883.9375</v>
      </c>
      <c r="X12" s="19">
        <v>1078968.279707121</v>
      </c>
      <c r="Y12" s="19">
        <v>1078046.1198981283</v>
      </c>
      <c r="Z12" s="19">
        <v>1125741.471432979</v>
      </c>
      <c r="AA12" s="181">
        <v>571320.78600188706</v>
      </c>
    </row>
    <row r="13" spans="1:27" x14ac:dyDescent="0.2">
      <c r="A13" s="18" t="s">
        <v>29</v>
      </c>
      <c r="B13" s="18" t="s">
        <v>30</v>
      </c>
      <c r="D13" s="19">
        <v>669775</v>
      </c>
      <c r="E13" s="20">
        <v>0</v>
      </c>
      <c r="F13" s="20">
        <v>669775</v>
      </c>
      <c r="G13" s="21">
        <v>-6.5460183501533376E-3</v>
      </c>
      <c r="I13" s="21">
        <v>-7.3902000192209716E-3</v>
      </c>
      <c r="M13" s="19">
        <v>694816.90845553973</v>
      </c>
      <c r="N13" s="21">
        <v>3.7388538621984546E-2</v>
      </c>
      <c r="O13" s="21">
        <v>3.8737656913844898E-2</v>
      </c>
      <c r="P13" s="21">
        <v>-1.214038202685841E-2</v>
      </c>
      <c r="R13" s="20">
        <v>-1098</v>
      </c>
      <c r="S13" s="42">
        <v>693718.90845553973</v>
      </c>
      <c r="U13" s="19">
        <v>322940.9375</v>
      </c>
      <c r="V13" s="19">
        <v>322521.5</v>
      </c>
      <c r="X13" s="19">
        <v>674188.24864710169</v>
      </c>
      <c r="Y13" s="19">
        <v>673885.23918286944</v>
      </c>
      <c r="Z13" s="19">
        <v>703355.91800092265</v>
      </c>
      <c r="AA13" s="181">
        <v>356957.49522299581</v>
      </c>
    </row>
    <row r="14" spans="1:27" x14ac:dyDescent="0.2">
      <c r="A14" s="18" t="s">
        <v>31</v>
      </c>
      <c r="B14" s="18" t="s">
        <v>32</v>
      </c>
      <c r="D14" s="19">
        <v>513967</v>
      </c>
      <c r="E14" s="20">
        <v>0</v>
      </c>
      <c r="F14" s="20">
        <v>513967</v>
      </c>
      <c r="G14" s="21">
        <v>1.2910755965571452E-2</v>
      </c>
      <c r="I14" s="21">
        <v>1.3379693253047442E-2</v>
      </c>
      <c r="M14" s="19">
        <v>534386.09914136364</v>
      </c>
      <c r="N14" s="21">
        <v>3.9728424473485013E-2</v>
      </c>
      <c r="O14" s="21">
        <v>3.7391689999999977E-2</v>
      </c>
      <c r="P14" s="21">
        <v>7.225565815810242E-3</v>
      </c>
      <c r="R14" s="20">
        <v>247</v>
      </c>
      <c r="S14" s="42">
        <v>534633.09914136364</v>
      </c>
      <c r="U14" s="19">
        <v>261174</v>
      </c>
      <c r="V14" s="19">
        <v>261762.296875</v>
      </c>
      <c r="X14" s="19">
        <v>507415.87743340101</v>
      </c>
      <c r="Y14" s="19">
        <v>508323.50292672688</v>
      </c>
      <c r="Z14" s="19">
        <v>530552.55672400794</v>
      </c>
      <c r="AA14" s="181">
        <v>269258.71651244129</v>
      </c>
    </row>
    <row r="15" spans="1:27" x14ac:dyDescent="0.2">
      <c r="A15" s="18" t="s">
        <v>33</v>
      </c>
      <c r="B15" s="18" t="s">
        <v>34</v>
      </c>
      <c r="D15" s="19">
        <v>469886</v>
      </c>
      <c r="E15" s="20">
        <v>0</v>
      </c>
      <c r="F15" s="20">
        <v>469886</v>
      </c>
      <c r="G15" s="21">
        <v>9.0686572935840815E-3</v>
      </c>
      <c r="I15" s="21">
        <v>1.1524089488067046E-2</v>
      </c>
      <c r="M15" s="19">
        <v>488767.36105701036</v>
      </c>
      <c r="N15" s="21">
        <v>4.0182855111687399E-2</v>
      </c>
      <c r="O15" s="21">
        <v>3.7391689999999977E-2</v>
      </c>
      <c r="P15" s="21">
        <v>4.9814352308570342E-3</v>
      </c>
      <c r="R15" s="20">
        <v>290</v>
      </c>
      <c r="S15" s="42">
        <v>489057.36105701036</v>
      </c>
      <c r="U15" s="19">
        <v>220946.0625</v>
      </c>
      <c r="V15" s="19">
        <v>221540.53125</v>
      </c>
      <c r="X15" s="19">
        <v>465663.0612829437</v>
      </c>
      <c r="Y15" s="19">
        <v>465782.53707528609</v>
      </c>
      <c r="Z15" s="19">
        <v>486344.66660046735</v>
      </c>
      <c r="AA15" s="181">
        <v>246822.9378067707</v>
      </c>
    </row>
    <row r="16" spans="1:27" x14ac:dyDescent="0.2">
      <c r="A16" s="18" t="s">
        <v>35</v>
      </c>
      <c r="B16" s="18" t="s">
        <v>36</v>
      </c>
      <c r="D16" s="19">
        <v>681420</v>
      </c>
      <c r="E16" s="20">
        <v>0</v>
      </c>
      <c r="F16" s="20">
        <v>681420</v>
      </c>
      <c r="G16" s="21">
        <v>-1.6872227011700658E-2</v>
      </c>
      <c r="I16" s="21">
        <v>-1.7519415996278598E-2</v>
      </c>
      <c r="M16" s="19">
        <v>709265.73062015965</v>
      </c>
      <c r="N16" s="21">
        <v>4.086426964303902E-2</v>
      </c>
      <c r="O16" s="21">
        <v>4.0582477017881091E-2</v>
      </c>
      <c r="P16" s="21">
        <v>-2.0499401923064098E-2</v>
      </c>
      <c r="R16" s="20">
        <v>374</v>
      </c>
      <c r="S16" s="42">
        <v>709639.73062015965</v>
      </c>
      <c r="U16" s="19">
        <v>325652.125</v>
      </c>
      <c r="V16" s="19">
        <v>325740.3125</v>
      </c>
      <c r="X16" s="19">
        <v>693114.38321874151</v>
      </c>
      <c r="Y16" s="19">
        <v>693758.77908053331</v>
      </c>
      <c r="Z16" s="19">
        <v>724109.54318217747</v>
      </c>
      <c r="AA16" s="181">
        <v>367490.08885290811</v>
      </c>
    </row>
    <row r="17" spans="1:27" x14ac:dyDescent="0.2">
      <c r="A17" s="18" t="s">
        <v>37</v>
      </c>
      <c r="B17" s="18" t="s">
        <v>38</v>
      </c>
      <c r="D17" s="19">
        <v>648732</v>
      </c>
      <c r="E17" s="20">
        <v>0</v>
      </c>
      <c r="F17" s="20">
        <v>648732</v>
      </c>
      <c r="G17" s="21">
        <v>-2.2589392335708225E-2</v>
      </c>
      <c r="I17" s="21">
        <v>-1.9933229095906779E-2</v>
      </c>
      <c r="M17" s="19">
        <v>675507.6763186513</v>
      </c>
      <c r="N17" s="21">
        <v>4.1273863966400981E-2</v>
      </c>
      <c r="O17" s="21">
        <v>4.1022101461043015E-2</v>
      </c>
      <c r="P17" s="21">
        <v>-2.3181500826558787E-2</v>
      </c>
      <c r="R17" s="20">
        <v>408</v>
      </c>
      <c r="S17" s="42">
        <v>675915.6763186513</v>
      </c>
      <c r="U17" s="19">
        <v>297457.03125</v>
      </c>
      <c r="V17" s="19">
        <v>297528.96875</v>
      </c>
      <c r="X17" s="19">
        <v>663725.14776596124</v>
      </c>
      <c r="Y17" s="19">
        <v>662086.41052114638</v>
      </c>
      <c r="Z17" s="19">
        <v>691538.57844650629</v>
      </c>
      <c r="AA17" s="181">
        <v>350960.12203029805</v>
      </c>
    </row>
    <row r="18" spans="1:27" x14ac:dyDescent="0.2">
      <c r="A18" s="18" t="s">
        <v>39</v>
      </c>
      <c r="B18" s="18" t="s">
        <v>40</v>
      </c>
      <c r="D18" s="19">
        <v>360269</v>
      </c>
      <c r="E18" s="20">
        <v>0</v>
      </c>
      <c r="F18" s="20">
        <v>360269</v>
      </c>
      <c r="G18" s="21">
        <v>1.4282401425583124E-2</v>
      </c>
      <c r="I18" s="21">
        <v>1.6451086262355696E-2</v>
      </c>
      <c r="M18" s="19">
        <v>374140.53325788572</v>
      </c>
      <c r="N18" s="21">
        <v>3.8503266331229469E-2</v>
      </c>
      <c r="O18" s="21">
        <v>3.7391689999999977E-2</v>
      </c>
      <c r="P18" s="21">
        <v>1.0212973794938351E-2</v>
      </c>
      <c r="R18" s="20">
        <v>218</v>
      </c>
      <c r="S18" s="42">
        <v>374358.53325788572</v>
      </c>
      <c r="U18" s="19">
        <v>157706.65625</v>
      </c>
      <c r="V18" s="19">
        <v>157875.640625</v>
      </c>
      <c r="X18" s="19">
        <v>355195.94887344848</v>
      </c>
      <c r="Y18" s="19">
        <v>354817.89234622364</v>
      </c>
      <c r="Z18" s="19">
        <v>370358.07593363174</v>
      </c>
      <c r="AA18" s="181">
        <v>187959.02293197718</v>
      </c>
    </row>
    <row r="19" spans="1:27" x14ac:dyDescent="0.2">
      <c r="A19" s="18" t="s">
        <v>41</v>
      </c>
      <c r="B19" s="18" t="s">
        <v>42</v>
      </c>
      <c r="D19" s="19">
        <v>640904</v>
      </c>
      <c r="E19" s="20">
        <v>0</v>
      </c>
      <c r="F19" s="20">
        <v>640904</v>
      </c>
      <c r="G19" s="21">
        <v>3.9778228604832266E-2</v>
      </c>
      <c r="I19" s="21">
        <v>4.1635321421396032E-2</v>
      </c>
      <c r="M19" s="19">
        <v>665368.10702478525</v>
      </c>
      <c r="N19" s="21">
        <v>3.8171250335128581E-2</v>
      </c>
      <c r="O19" s="21">
        <v>3.7391689999999977E-2</v>
      </c>
      <c r="P19" s="21">
        <v>3.538502029016044E-2</v>
      </c>
      <c r="R19" s="20">
        <v>360</v>
      </c>
      <c r="S19" s="42">
        <v>665728.10702478525</v>
      </c>
      <c r="U19" s="19">
        <v>284736.65625</v>
      </c>
      <c r="V19" s="19">
        <v>284950.625</v>
      </c>
      <c r="X19" s="19">
        <v>616385.28521602228</v>
      </c>
      <c r="Y19" s="19">
        <v>615748.7191056934</v>
      </c>
      <c r="Z19" s="19">
        <v>642628.67820737825</v>
      </c>
      <c r="AA19" s="181">
        <v>326138.04399818735</v>
      </c>
    </row>
    <row r="20" spans="1:27" ht="25.5" customHeight="1" x14ac:dyDescent="0.2">
      <c r="A20" s="22" t="s">
        <v>43</v>
      </c>
      <c r="B20" s="22" t="s">
        <v>44</v>
      </c>
      <c r="C20" s="54"/>
      <c r="D20" s="24">
        <v>6839979</v>
      </c>
      <c r="E20" s="25">
        <v>0</v>
      </c>
      <c r="F20" s="25">
        <v>6839979</v>
      </c>
      <c r="G20" s="26">
        <v>1.9216755868405322E-3</v>
      </c>
      <c r="H20" s="23"/>
      <c r="I20" s="26">
        <v>3.3177548108620503E-3</v>
      </c>
      <c r="M20" s="24">
        <v>7113405.4251485541</v>
      </c>
      <c r="N20" s="26">
        <v>3.997474628921438E-2</v>
      </c>
      <c r="O20" s="26">
        <v>3.8665195735877456E-2</v>
      </c>
      <c r="P20" s="26">
        <v>-1.6910884751126787E-3</v>
      </c>
      <c r="Q20" s="23"/>
      <c r="R20" s="25">
        <v>2607</v>
      </c>
      <c r="S20" s="41">
        <v>7116012.4251485541</v>
      </c>
      <c r="T20" s="23"/>
      <c r="U20" s="24">
        <v>3248590.984375</v>
      </c>
      <c r="V20" s="24">
        <v>3252686.8125</v>
      </c>
      <c r="W20" s="23"/>
      <c r="X20" s="24">
        <v>6826859.9898227789</v>
      </c>
      <c r="Y20" s="24">
        <v>6825956.0068531865</v>
      </c>
      <c r="Z20" s="24">
        <v>7125455.2003177432</v>
      </c>
      <c r="AA20" s="182">
        <f>SUM(AA8:AA19)</f>
        <v>3616212.7530798074</v>
      </c>
    </row>
    <row r="21" spans="1:27" x14ac:dyDescent="0.2">
      <c r="A21" s="18" t="s">
        <v>45</v>
      </c>
      <c r="B21" s="18" t="s">
        <v>46</v>
      </c>
      <c r="D21" s="19">
        <v>307761</v>
      </c>
      <c r="E21" s="20">
        <v>0</v>
      </c>
      <c r="F21" s="20">
        <v>307761</v>
      </c>
      <c r="G21" s="21">
        <v>-7.2711349924793334E-3</v>
      </c>
      <c r="I21" s="21">
        <v>-4.0736154357998711E-3</v>
      </c>
      <c r="M21" s="19">
        <v>320428.86455330433</v>
      </c>
      <c r="N21" s="21">
        <v>4.116137052226998E-2</v>
      </c>
      <c r="O21" s="21">
        <v>3.8133611948263146E-2</v>
      </c>
      <c r="P21" s="21">
        <v>-9.0926139576910092E-3</v>
      </c>
      <c r="R21" s="20">
        <v>-755</v>
      </c>
      <c r="S21" s="42">
        <v>319673.86455330433</v>
      </c>
      <c r="U21" s="19">
        <v>160710.53125</v>
      </c>
      <c r="V21" s="19">
        <v>161179.25</v>
      </c>
      <c r="X21" s="19">
        <v>310015.16209329572</v>
      </c>
      <c r="Y21" s="19">
        <v>309921.09674001555</v>
      </c>
      <c r="Z21" s="19">
        <v>323369.13526611147</v>
      </c>
      <c r="AA21" s="181">
        <v>164111.84380887781</v>
      </c>
    </row>
    <row r="22" spans="1:27" x14ac:dyDescent="0.2">
      <c r="A22" s="18" t="s">
        <v>47</v>
      </c>
      <c r="B22" s="18" t="s">
        <v>48</v>
      </c>
      <c r="D22" s="19">
        <v>245638</v>
      </c>
      <c r="E22" s="20">
        <v>0</v>
      </c>
      <c r="F22" s="20">
        <v>245638</v>
      </c>
      <c r="G22" s="21">
        <v>-4.2337536669840858E-2</v>
      </c>
      <c r="I22" s="21">
        <v>-3.8379080579654334E-2</v>
      </c>
      <c r="M22" s="19">
        <v>256260.60894082522</v>
      </c>
      <c r="N22" s="21">
        <v>4.3244974070889786E-2</v>
      </c>
      <c r="O22" s="21">
        <v>4.4381618893622132E-2</v>
      </c>
      <c r="P22" s="21">
        <v>-3.8541478910701699E-2</v>
      </c>
      <c r="R22" s="20">
        <v>-696</v>
      </c>
      <c r="S22" s="42">
        <v>255564.60894082522</v>
      </c>
      <c r="U22" s="19">
        <v>140106.984375</v>
      </c>
      <c r="V22" s="19">
        <v>139954.5</v>
      </c>
      <c r="X22" s="19">
        <v>256497.47108790564</v>
      </c>
      <c r="Y22" s="19">
        <v>255163.6063528544</v>
      </c>
      <c r="Z22" s="19">
        <v>266533.19235289638</v>
      </c>
      <c r="AA22" s="181">
        <v>135267.24991024251</v>
      </c>
    </row>
    <row r="23" spans="1:27" x14ac:dyDescent="0.2">
      <c r="A23" s="18" t="s">
        <v>49</v>
      </c>
      <c r="B23" s="18" t="s">
        <v>50</v>
      </c>
      <c r="D23" s="19">
        <v>643003</v>
      </c>
      <c r="E23" s="20">
        <v>0</v>
      </c>
      <c r="F23" s="20">
        <v>643003</v>
      </c>
      <c r="G23" s="21">
        <v>-5.4955469574728966E-3</v>
      </c>
      <c r="I23" s="21">
        <v>-1.4380207035253889E-3</v>
      </c>
      <c r="M23" s="19">
        <v>668393.28547567886</v>
      </c>
      <c r="N23" s="21">
        <v>3.9487040458098699E-2</v>
      </c>
      <c r="O23" s="21">
        <v>3.7653594722921513E-2</v>
      </c>
      <c r="P23" s="21">
        <v>-7.0108815715875794E-3</v>
      </c>
      <c r="R23" s="20">
        <v>-1683</v>
      </c>
      <c r="S23" s="42">
        <v>666710.28547567886</v>
      </c>
      <c r="U23" s="19">
        <v>335719.3125</v>
      </c>
      <c r="V23" s="19">
        <v>336312.5</v>
      </c>
      <c r="X23" s="19">
        <v>646556.17984699341</v>
      </c>
      <c r="Y23" s="19">
        <v>645066.7510098333</v>
      </c>
      <c r="Z23" s="19">
        <v>673112.39677382761</v>
      </c>
      <c r="AA23" s="181">
        <v>341608.72043109423</v>
      </c>
    </row>
    <row r="24" spans="1:27" x14ac:dyDescent="0.2">
      <c r="A24" s="18" t="s">
        <v>51</v>
      </c>
      <c r="B24" s="18" t="s">
        <v>52</v>
      </c>
      <c r="D24" s="19">
        <v>424409</v>
      </c>
      <c r="E24" s="20">
        <v>0</v>
      </c>
      <c r="F24" s="20">
        <v>424409</v>
      </c>
      <c r="G24" s="21">
        <v>1.3585496191051982E-2</v>
      </c>
      <c r="I24" s="21">
        <v>1.7517830882679108E-2</v>
      </c>
      <c r="M24" s="19">
        <v>441694.44200873672</v>
      </c>
      <c r="N24" s="21">
        <v>4.0728264501310507E-2</v>
      </c>
      <c r="O24" s="21">
        <v>3.7391689999999977E-2</v>
      </c>
      <c r="P24" s="21">
        <v>1.0847837115247838E-2</v>
      </c>
      <c r="R24" s="20">
        <v>-1037</v>
      </c>
      <c r="S24" s="42">
        <v>440657.44200873672</v>
      </c>
      <c r="U24" s="19">
        <v>222935.90625</v>
      </c>
      <c r="V24" s="19">
        <v>223652.9375</v>
      </c>
      <c r="X24" s="19">
        <v>418720.47458737768</v>
      </c>
      <c r="Y24" s="19">
        <v>418443.80363008333</v>
      </c>
      <c r="Z24" s="19">
        <v>436954.43150894198</v>
      </c>
      <c r="AA24" s="181">
        <v>221757.08685487369</v>
      </c>
    </row>
    <row r="25" spans="1:27" x14ac:dyDescent="0.2">
      <c r="A25" s="18" t="s">
        <v>53</v>
      </c>
      <c r="B25" s="18" t="s">
        <v>54</v>
      </c>
      <c r="D25" s="19">
        <v>442850</v>
      </c>
      <c r="E25" s="20">
        <v>0</v>
      </c>
      <c r="F25" s="20">
        <v>442850</v>
      </c>
      <c r="G25" s="21">
        <v>6.5358227439487049E-3</v>
      </c>
      <c r="I25" s="21">
        <v>1.0565101866612636E-2</v>
      </c>
      <c r="M25" s="19">
        <v>461092.22693763208</v>
      </c>
      <c r="N25" s="21">
        <v>4.1192789742874769E-2</v>
      </c>
      <c r="O25" s="21">
        <v>3.7391689999999977E-2</v>
      </c>
      <c r="P25" s="21">
        <v>4.678994268592751E-3</v>
      </c>
      <c r="R25" s="20">
        <v>-1158</v>
      </c>
      <c r="S25" s="42">
        <v>459934.22693763208</v>
      </c>
      <c r="U25" s="19">
        <v>251959.515625</v>
      </c>
      <c r="V25" s="19">
        <v>252882.71875</v>
      </c>
      <c r="X25" s="19">
        <v>439974.40527524671</v>
      </c>
      <c r="Y25" s="19">
        <v>439825.83884247195</v>
      </c>
      <c r="Z25" s="19">
        <v>458944.82672379114</v>
      </c>
      <c r="AA25" s="181">
        <v>232917.34895541382</v>
      </c>
    </row>
    <row r="26" spans="1:27" x14ac:dyDescent="0.2">
      <c r="A26" s="18" t="s">
        <v>55</v>
      </c>
      <c r="B26" s="18" t="s">
        <v>56</v>
      </c>
      <c r="D26" s="19">
        <v>291769</v>
      </c>
      <c r="E26" s="20">
        <v>0</v>
      </c>
      <c r="F26" s="20">
        <v>291769</v>
      </c>
      <c r="G26" s="21">
        <v>9.6532350675637701E-4</v>
      </c>
      <c r="I26" s="21">
        <v>1.5623718757629135E-5</v>
      </c>
      <c r="M26" s="19">
        <v>302748.36535177915</v>
      </c>
      <c r="N26" s="21">
        <v>3.7630335476966925E-2</v>
      </c>
      <c r="O26" s="21">
        <v>3.7391689999999977E-2</v>
      </c>
      <c r="P26" s="21">
        <v>-6.2227372289910265E-3</v>
      </c>
      <c r="R26" s="20">
        <v>147</v>
      </c>
      <c r="S26" s="42">
        <v>302895.36535177915</v>
      </c>
      <c r="U26" s="19">
        <v>163420</v>
      </c>
      <c r="V26" s="19">
        <v>163457.59375</v>
      </c>
      <c r="X26" s="19">
        <v>291487.62014834234</v>
      </c>
      <c r="Y26" s="19">
        <v>291831.56014134298</v>
      </c>
      <c r="Z26" s="19">
        <v>304644.0854438626</v>
      </c>
      <c r="AA26" s="181">
        <v>154608.76476822206</v>
      </c>
    </row>
    <row r="27" spans="1:27" x14ac:dyDescent="0.2">
      <c r="A27" s="18" t="s">
        <v>57</v>
      </c>
      <c r="B27" s="18" t="s">
        <v>58</v>
      </c>
      <c r="D27" s="19">
        <v>1664145</v>
      </c>
      <c r="E27" s="20">
        <v>0</v>
      </c>
      <c r="F27" s="20">
        <v>1664145</v>
      </c>
      <c r="G27" s="21">
        <v>-2.6339468798984855E-3</v>
      </c>
      <c r="I27" s="21">
        <v>2.7844249509969554E-3</v>
      </c>
      <c r="M27" s="19">
        <v>1733852</v>
      </c>
      <c r="N27" s="21">
        <v>4.1887575902340268E-2</v>
      </c>
      <c r="O27" s="21">
        <v>3.7450075735044441E-2</v>
      </c>
      <c r="P27" s="21">
        <v>-3.9526676755895496E-3</v>
      </c>
      <c r="R27" s="20">
        <v>-1888</v>
      </c>
      <c r="S27" s="42">
        <v>1731964</v>
      </c>
      <c r="U27" s="19">
        <v>892733.0625</v>
      </c>
      <c r="V27" s="19">
        <v>896551.5625</v>
      </c>
      <c r="X27" s="19">
        <v>1668539.8453195659</v>
      </c>
      <c r="Y27" s="19">
        <v>1666622.4861684032</v>
      </c>
      <c r="Z27" s="19">
        <v>1740732.5372317629</v>
      </c>
      <c r="AA27" s="181">
        <v>883432.57011254062</v>
      </c>
    </row>
    <row r="28" spans="1:27" x14ac:dyDescent="0.2">
      <c r="A28" s="18" t="s">
        <v>59</v>
      </c>
      <c r="B28" s="18" t="s">
        <v>60</v>
      </c>
      <c r="D28" s="19">
        <v>364978</v>
      </c>
      <c r="E28" s="20">
        <v>0</v>
      </c>
      <c r="F28" s="20">
        <v>364978</v>
      </c>
      <c r="G28" s="21">
        <v>9.8379107769772656E-3</v>
      </c>
      <c r="I28" s="21">
        <v>1.3443234868158793E-2</v>
      </c>
      <c r="M28" s="19">
        <v>380020.99929937895</v>
      </c>
      <c r="N28" s="21">
        <v>4.1216180973590033E-2</v>
      </c>
      <c r="O28" s="21">
        <v>3.7391689999999977E-2</v>
      </c>
      <c r="P28" s="21">
        <v>7.1854800540511743E-3</v>
      </c>
      <c r="R28" s="20">
        <v>-894</v>
      </c>
      <c r="S28" s="42">
        <v>379126.99929937895</v>
      </c>
      <c r="U28" s="19">
        <v>196266.046875</v>
      </c>
      <c r="V28" s="19">
        <v>196989.609375</v>
      </c>
      <c r="X28" s="19">
        <v>361422.35907858028</v>
      </c>
      <c r="Y28" s="19">
        <v>361464.29354737978</v>
      </c>
      <c r="Z28" s="19">
        <v>377309.84692013718</v>
      </c>
      <c r="AA28" s="181">
        <v>191487.0898682159</v>
      </c>
    </row>
    <row r="29" spans="1:27" x14ac:dyDescent="0.2">
      <c r="A29" s="18" t="s">
        <v>61</v>
      </c>
      <c r="B29" s="18" t="s">
        <v>62</v>
      </c>
      <c r="D29" s="19">
        <v>761431</v>
      </c>
      <c r="E29" s="20">
        <v>0</v>
      </c>
      <c r="F29" s="20">
        <v>761431</v>
      </c>
      <c r="G29" s="21">
        <v>1.5020035662460796E-3</v>
      </c>
      <c r="I29" s="21">
        <v>6.1470792985123257E-3</v>
      </c>
      <c r="M29" s="19">
        <v>793663.46060382214</v>
      </c>
      <c r="N29" s="21">
        <v>4.2331426752814316E-2</v>
      </c>
      <c r="O29" s="21">
        <v>3.7391689999999977E-2</v>
      </c>
      <c r="P29" s="21">
        <v>1.5976545602547354E-4</v>
      </c>
      <c r="R29" s="20">
        <v>297</v>
      </c>
      <c r="S29" s="42">
        <v>793960.46060382214</v>
      </c>
      <c r="U29" s="19">
        <v>379592.1875</v>
      </c>
      <c r="V29" s="19">
        <v>381399.6875</v>
      </c>
      <c r="X29" s="19">
        <v>760289.04314581712</v>
      </c>
      <c r="Y29" s="19">
        <v>760382.56580069964</v>
      </c>
      <c r="Z29" s="19">
        <v>793536.68085413252</v>
      </c>
      <c r="AA29" s="181">
        <v>402724.79226497305</v>
      </c>
    </row>
    <row r="30" spans="1:27" ht="25.5" customHeight="1" x14ac:dyDescent="0.2">
      <c r="A30" s="22" t="s">
        <v>63</v>
      </c>
      <c r="B30" s="22" t="s">
        <v>64</v>
      </c>
      <c r="C30" s="54"/>
      <c r="D30" s="24">
        <v>5145984</v>
      </c>
      <c r="E30" s="25">
        <v>0</v>
      </c>
      <c r="F30" s="25">
        <v>5145984</v>
      </c>
      <c r="G30" s="26">
        <v>-1.4589224502632447E-3</v>
      </c>
      <c r="H30" s="23"/>
      <c r="I30" s="26">
        <v>2.7240012809095493E-3</v>
      </c>
      <c r="M30" s="24">
        <v>5358154.253171158</v>
      </c>
      <c r="N30" s="26">
        <v>4.1230259008026016E-2</v>
      </c>
      <c r="O30" s="26">
        <v>3.7849447354438182E-2</v>
      </c>
      <c r="P30" s="26">
        <v>-3.1595249542197834E-3</v>
      </c>
      <c r="Q30" s="23"/>
      <c r="R30" s="25">
        <v>-7667</v>
      </c>
      <c r="S30" s="41">
        <v>5350487.253171158</v>
      </c>
      <c r="T30" s="23"/>
      <c r="U30" s="24">
        <v>2743443.546875</v>
      </c>
      <c r="V30" s="24">
        <v>2752380.359375</v>
      </c>
      <c r="W30" s="23"/>
      <c r="X30" s="24">
        <v>5153502.5605831239</v>
      </c>
      <c r="Y30" s="24">
        <v>5148722.0022330843</v>
      </c>
      <c r="Z30" s="24">
        <v>5375137.1330754636</v>
      </c>
      <c r="AA30" s="182">
        <f>SUM(AA21:AA29)</f>
        <v>2727915.466974454</v>
      </c>
    </row>
    <row r="31" spans="1:27" x14ac:dyDescent="0.2">
      <c r="A31" s="18" t="s">
        <v>65</v>
      </c>
      <c r="B31" s="18" t="s">
        <v>66</v>
      </c>
      <c r="D31" s="19">
        <v>591273</v>
      </c>
      <c r="E31" s="20">
        <v>0</v>
      </c>
      <c r="F31" s="20">
        <v>591273</v>
      </c>
      <c r="G31" s="21">
        <v>-3.0083207559378877E-2</v>
      </c>
      <c r="I31" s="21">
        <v>-3.0249451908412439E-2</v>
      </c>
      <c r="M31" s="19">
        <v>617786.83632857911</v>
      </c>
      <c r="N31" s="21">
        <v>4.4841953426892678E-2</v>
      </c>
      <c r="O31" s="21">
        <v>4.2900980861515059E-2</v>
      </c>
      <c r="P31" s="21">
        <v>-3.1318905942796293E-2</v>
      </c>
      <c r="R31" s="20">
        <v>-784</v>
      </c>
      <c r="S31" s="42">
        <v>617002.83632857911</v>
      </c>
      <c r="U31" s="19">
        <v>306030.75</v>
      </c>
      <c r="V31" s="19">
        <v>306600.3125</v>
      </c>
      <c r="X31" s="19">
        <v>609612.08694218798</v>
      </c>
      <c r="Y31" s="19">
        <v>610851.35357683292</v>
      </c>
      <c r="Z31" s="19">
        <v>637760.80705885729</v>
      </c>
      <c r="AA31" s="181">
        <v>323667.56916777289</v>
      </c>
    </row>
    <row r="32" spans="1:27" x14ac:dyDescent="0.2">
      <c r="A32" s="18" t="s">
        <v>67</v>
      </c>
      <c r="B32" s="18" t="s">
        <v>68</v>
      </c>
      <c r="D32" s="19">
        <v>614916</v>
      </c>
      <c r="E32" s="20">
        <v>0</v>
      </c>
      <c r="F32" s="20">
        <v>614916</v>
      </c>
      <c r="G32" s="21">
        <v>-1.5418510532528074E-2</v>
      </c>
      <c r="I32" s="21">
        <v>-1.1999392015160648E-2</v>
      </c>
      <c r="M32" s="19">
        <v>640186.90682891617</v>
      </c>
      <c r="N32" s="21">
        <v>4.1096518595899578E-2</v>
      </c>
      <c r="O32" s="21">
        <v>3.9577122680665378E-2</v>
      </c>
      <c r="P32" s="21">
        <v>-1.6984071054673811E-2</v>
      </c>
      <c r="R32" s="20">
        <v>-1555</v>
      </c>
      <c r="S32" s="42">
        <v>638631.90682891617</v>
      </c>
      <c r="U32" s="19">
        <v>300771.90625</v>
      </c>
      <c r="V32" s="19">
        <v>301211.5</v>
      </c>
      <c r="X32" s="19">
        <v>624545.56233084179</v>
      </c>
      <c r="Y32" s="19">
        <v>623293.87924369657</v>
      </c>
      <c r="Z32" s="19">
        <v>651247.74480080919</v>
      </c>
      <c r="AA32" s="181">
        <v>330512.27380646951</v>
      </c>
    </row>
    <row r="33" spans="1:27" x14ac:dyDescent="0.2">
      <c r="A33" s="18" t="s">
        <v>69</v>
      </c>
      <c r="B33" s="18" t="s">
        <v>70</v>
      </c>
      <c r="D33" s="19">
        <v>344962</v>
      </c>
      <c r="E33" s="20">
        <v>0</v>
      </c>
      <c r="F33" s="20">
        <v>344962</v>
      </c>
      <c r="G33" s="21">
        <v>-7.5356620099489291E-3</v>
      </c>
      <c r="I33" s="21">
        <v>-5.9533953586976551E-3</v>
      </c>
      <c r="M33" s="19">
        <v>357970.39420462312</v>
      </c>
      <c r="N33" s="21">
        <v>3.7709643974185969E-2</v>
      </c>
      <c r="O33" s="21">
        <v>3.8475973667154273E-2</v>
      </c>
      <c r="P33" s="21">
        <v>-1.1501832088243735E-2</v>
      </c>
      <c r="R33" s="20">
        <v>-942</v>
      </c>
      <c r="S33" s="42">
        <v>357028.39420462312</v>
      </c>
      <c r="U33" s="19">
        <v>169391.1875</v>
      </c>
      <c r="V33" s="19">
        <v>169266.1875</v>
      </c>
      <c r="X33" s="19">
        <v>347581.25485760078</v>
      </c>
      <c r="Y33" s="19">
        <v>346771.91010712704</v>
      </c>
      <c r="Z33" s="19">
        <v>362135.61726760765</v>
      </c>
      <c r="AA33" s="181">
        <v>183786.07410922382</v>
      </c>
    </row>
    <row r="34" spans="1:27" x14ac:dyDescent="0.2">
      <c r="A34" s="18" t="s">
        <v>71</v>
      </c>
      <c r="B34" s="18" t="s">
        <v>72</v>
      </c>
      <c r="D34" s="19">
        <v>343021</v>
      </c>
      <c r="E34" s="20">
        <v>0</v>
      </c>
      <c r="F34" s="20">
        <v>343021</v>
      </c>
      <c r="G34" s="21">
        <v>-2.7459392924937154E-2</v>
      </c>
      <c r="I34" s="21">
        <v>-2.6369067096944421E-2</v>
      </c>
      <c r="M34" s="19">
        <v>358282.31893976603</v>
      </c>
      <c r="N34" s="21">
        <v>4.4490917290096021E-2</v>
      </c>
      <c r="O34" s="21">
        <v>4.2194251739754218E-2</v>
      </c>
      <c r="P34" s="21">
        <v>-2.8202501174392269E-2</v>
      </c>
      <c r="R34" s="20">
        <v>-880</v>
      </c>
      <c r="S34" s="42">
        <v>357402.31893976603</v>
      </c>
      <c r="U34" s="19">
        <v>178564.71875</v>
      </c>
      <c r="V34" s="19">
        <v>178958.21875</v>
      </c>
      <c r="X34" s="19">
        <v>352706.09525667329</v>
      </c>
      <c r="Y34" s="19">
        <v>353087.49738863169</v>
      </c>
      <c r="Z34" s="19">
        <v>368680.01756820839</v>
      </c>
      <c r="AA34" s="181">
        <v>187107.39789317467</v>
      </c>
    </row>
    <row r="35" spans="1:27" x14ac:dyDescent="0.2">
      <c r="A35" s="18" t="s">
        <v>73</v>
      </c>
      <c r="B35" s="18" t="s">
        <v>74</v>
      </c>
      <c r="D35" s="19">
        <v>241684</v>
      </c>
      <c r="E35" s="20">
        <v>0</v>
      </c>
      <c r="F35" s="20">
        <v>241684</v>
      </c>
      <c r="G35" s="21">
        <v>-1.6006418192691219E-2</v>
      </c>
      <c r="I35" s="21">
        <v>-1.2991251442016849E-2</v>
      </c>
      <c r="M35" s="19">
        <v>251616.71126538955</v>
      </c>
      <c r="N35" s="21">
        <v>4.1097926488263825E-2</v>
      </c>
      <c r="O35" s="21">
        <v>3.9757768667006976E-2</v>
      </c>
      <c r="P35" s="21">
        <v>-1.6446920474331828E-2</v>
      </c>
      <c r="R35" s="20">
        <v>-606</v>
      </c>
      <c r="S35" s="42">
        <v>251010.71126538955</v>
      </c>
      <c r="U35" s="19">
        <v>120953.375</v>
      </c>
      <c r="V35" s="19">
        <v>121109.2734375</v>
      </c>
      <c r="X35" s="19">
        <v>245615.42317796126</v>
      </c>
      <c r="Y35" s="19">
        <v>245180.71407479758</v>
      </c>
      <c r="Z35" s="19">
        <v>255824.23206557913</v>
      </c>
      <c r="AA35" s="181">
        <v>129832.38607705261</v>
      </c>
    </row>
    <row r="36" spans="1:27" x14ac:dyDescent="0.2">
      <c r="A36" s="18" t="s">
        <v>75</v>
      </c>
      <c r="B36" s="18" t="s">
        <v>76</v>
      </c>
      <c r="D36" s="19">
        <v>617224</v>
      </c>
      <c r="E36" s="20">
        <v>0</v>
      </c>
      <c r="F36" s="20">
        <v>617224</v>
      </c>
      <c r="G36" s="21">
        <v>5.9788710318253724E-3</v>
      </c>
      <c r="I36" s="21">
        <v>9.6487723816136572E-3</v>
      </c>
      <c r="M36" s="19">
        <v>642912.3190503082</v>
      </c>
      <c r="N36" s="21">
        <v>4.1619118910327879E-2</v>
      </c>
      <c r="O36" s="21">
        <v>3.7391689999999977E-2</v>
      </c>
      <c r="P36" s="21">
        <v>3.2336414373645983E-3</v>
      </c>
      <c r="R36" s="20">
        <v>-1603</v>
      </c>
      <c r="S36" s="42">
        <v>641309.3190503082</v>
      </c>
      <c r="U36" s="19">
        <v>361942.90625</v>
      </c>
      <c r="V36" s="19">
        <v>363417.84375</v>
      </c>
      <c r="X36" s="19">
        <v>613555.63001727639</v>
      </c>
      <c r="Y36" s="19">
        <v>613816.64508150192</v>
      </c>
      <c r="Z36" s="19">
        <v>640840.07203864038</v>
      </c>
      <c r="AA36" s="181">
        <v>325230.31526285846</v>
      </c>
    </row>
    <row r="37" spans="1:27" ht="25.5" customHeight="1" x14ac:dyDescent="0.2">
      <c r="A37" s="22" t="s">
        <v>77</v>
      </c>
      <c r="B37" s="22" t="s">
        <v>78</v>
      </c>
      <c r="C37" s="54"/>
      <c r="D37" s="24">
        <v>2753080</v>
      </c>
      <c r="E37" s="25">
        <v>0</v>
      </c>
      <c r="F37" s="25">
        <v>2753080</v>
      </c>
      <c r="G37" s="26">
        <v>-1.4510244722093502E-2</v>
      </c>
      <c r="H37" s="23"/>
      <c r="I37" s="26">
        <v>-1.2299416778619454E-2</v>
      </c>
      <c r="M37" s="24">
        <v>2868755.4866175819</v>
      </c>
      <c r="N37" s="26">
        <v>4.2016754550388002E-2</v>
      </c>
      <c r="O37" s="26">
        <v>3.9912926475462518E-2</v>
      </c>
      <c r="P37" s="26">
        <v>-1.6366601251024071E-2</v>
      </c>
      <c r="Q37" s="23"/>
      <c r="R37" s="25">
        <v>-6370</v>
      </c>
      <c r="S37" s="41">
        <v>2862385.4866175819</v>
      </c>
      <c r="T37" s="23"/>
      <c r="U37" s="24">
        <v>1437654.84375</v>
      </c>
      <c r="V37" s="24">
        <v>1440563.3359375</v>
      </c>
      <c r="W37" s="23"/>
      <c r="X37" s="24">
        <v>2793616.0525825415</v>
      </c>
      <c r="Y37" s="24">
        <v>2793001.9994725874</v>
      </c>
      <c r="Z37" s="24">
        <v>2916488.4907997018</v>
      </c>
      <c r="AA37" s="182">
        <f>SUM(AA31:AA36)</f>
        <v>1480136.0163165519</v>
      </c>
    </row>
    <row r="38" spans="1:27" x14ac:dyDescent="0.2">
      <c r="A38" s="18" t="s">
        <v>79</v>
      </c>
      <c r="B38" s="18" t="s">
        <v>80</v>
      </c>
      <c r="D38" s="19">
        <v>560985</v>
      </c>
      <c r="E38" s="20">
        <v>0</v>
      </c>
      <c r="F38" s="20">
        <v>560985</v>
      </c>
      <c r="G38" s="21">
        <v>2.1836614499807228E-2</v>
      </c>
      <c r="I38" s="21">
        <v>2.6674906973005896E-2</v>
      </c>
      <c r="M38" s="19">
        <v>585640.78237757436</v>
      </c>
      <c r="N38" s="21">
        <v>4.3950876364919456E-2</v>
      </c>
      <c r="O38" s="21">
        <v>3.7391689999999977E-2</v>
      </c>
      <c r="P38" s="21">
        <v>2.0104577431142356E-2</v>
      </c>
      <c r="R38" s="20">
        <v>252</v>
      </c>
      <c r="S38" s="42">
        <v>585892.78237757436</v>
      </c>
      <c r="U38" s="19">
        <v>265800.34375</v>
      </c>
      <c r="V38" s="19">
        <v>267480.9375</v>
      </c>
      <c r="X38" s="19">
        <v>548996.76918956777</v>
      </c>
      <c r="Y38" s="19">
        <v>549864.39606064081</v>
      </c>
      <c r="Z38" s="19">
        <v>574098.7692186936</v>
      </c>
      <c r="AA38" s="181">
        <v>291358.68971339316</v>
      </c>
    </row>
    <row r="39" spans="1:27" x14ac:dyDescent="0.2">
      <c r="A39" s="18" t="s">
        <v>81</v>
      </c>
      <c r="B39" s="18" t="s">
        <v>82</v>
      </c>
      <c r="D39" s="19">
        <v>235396</v>
      </c>
      <c r="E39" s="20">
        <v>0</v>
      </c>
      <c r="F39" s="20">
        <v>235396</v>
      </c>
      <c r="G39" s="21">
        <v>-1.4165674672949824E-2</v>
      </c>
      <c r="I39" s="21">
        <v>-1.2745940134854195E-2</v>
      </c>
      <c r="M39" s="19">
        <v>245448.79711759827</v>
      </c>
      <c r="N39" s="21">
        <v>4.2705896096782769E-2</v>
      </c>
      <c r="O39" s="21">
        <v>3.9713090457733413E-2</v>
      </c>
      <c r="P39" s="21">
        <v>-1.6563517013038931E-2</v>
      </c>
      <c r="R39" s="20">
        <v>-578</v>
      </c>
      <c r="S39" s="42">
        <v>244870.79711759827</v>
      </c>
      <c r="U39" s="19">
        <v>118456.671875</v>
      </c>
      <c r="V39" s="19">
        <v>118797.6484375</v>
      </c>
      <c r="X39" s="19">
        <v>238778.4579542891</v>
      </c>
      <c r="Y39" s="19">
        <v>239121.41267431708</v>
      </c>
      <c r="Z39" s="19">
        <v>249582.76550012082</v>
      </c>
      <c r="AA39" s="181">
        <v>126664.80304447314</v>
      </c>
    </row>
    <row r="40" spans="1:27" x14ac:dyDescent="0.2">
      <c r="A40" s="18" t="s">
        <v>83</v>
      </c>
      <c r="B40" s="18" t="s">
        <v>84</v>
      </c>
      <c r="D40" s="19">
        <v>659618</v>
      </c>
      <c r="E40" s="20">
        <v>0</v>
      </c>
      <c r="F40" s="20">
        <v>659618</v>
      </c>
      <c r="G40" s="21">
        <v>6.0970352369915659E-4</v>
      </c>
      <c r="I40" s="21">
        <v>3.2373789490256488E-3</v>
      </c>
      <c r="M40" s="19">
        <v>685510.89529803605</v>
      </c>
      <c r="N40" s="21">
        <v>3.9254379501523662E-2</v>
      </c>
      <c r="O40" s="21">
        <v>3.7391689999999977E-2</v>
      </c>
      <c r="P40" s="21">
        <v>-3.1446046775102099E-3</v>
      </c>
      <c r="R40" s="20">
        <v>-1523</v>
      </c>
      <c r="S40" s="42">
        <v>683987.89529803605</v>
      </c>
      <c r="U40" s="19">
        <v>322742.1875</v>
      </c>
      <c r="V40" s="19">
        <v>323321.6875</v>
      </c>
      <c r="X40" s="19">
        <v>659216.07363702438</v>
      </c>
      <c r="Y40" s="19">
        <v>658670.01320687367</v>
      </c>
      <c r="Z40" s="19">
        <v>687673.35615038569</v>
      </c>
      <c r="AA40" s="181">
        <v>348998.49771749676</v>
      </c>
    </row>
    <row r="41" spans="1:27" x14ac:dyDescent="0.2">
      <c r="A41" s="18" t="s">
        <v>85</v>
      </c>
      <c r="B41" s="18" t="s">
        <v>86</v>
      </c>
      <c r="D41" s="19">
        <v>538892</v>
      </c>
      <c r="E41" s="20">
        <v>0</v>
      </c>
      <c r="F41" s="20">
        <v>538892</v>
      </c>
      <c r="G41" s="21">
        <v>8.7062541944420424E-3</v>
      </c>
      <c r="I41" s="21">
        <v>1.2309722533188072E-2</v>
      </c>
      <c r="M41" s="19">
        <v>560643.17087493755</v>
      </c>
      <c r="N41" s="21">
        <v>4.0362764477738677E-2</v>
      </c>
      <c r="O41" s="21">
        <v>3.7391689999999977E-2</v>
      </c>
      <c r="P41" s="21">
        <v>5.7071346598280837E-3</v>
      </c>
      <c r="R41" s="20">
        <v>-1303</v>
      </c>
      <c r="S41" s="42">
        <v>559340.17087493755</v>
      </c>
      <c r="U41" s="19">
        <v>265637.28125</v>
      </c>
      <c r="V41" s="19">
        <v>266398.0625</v>
      </c>
      <c r="X41" s="19">
        <v>534240.76410665456</v>
      </c>
      <c r="Y41" s="19">
        <v>533863.6651400642</v>
      </c>
      <c r="Z41" s="19">
        <v>557461.66210163198</v>
      </c>
      <c r="AA41" s="181">
        <v>282915.25455876748</v>
      </c>
    </row>
    <row r="42" spans="1:27" x14ac:dyDescent="0.2">
      <c r="A42" s="18" t="s">
        <v>87</v>
      </c>
      <c r="B42" s="18" t="s">
        <v>88</v>
      </c>
      <c r="D42" s="19">
        <v>1200511</v>
      </c>
      <c r="E42" s="20">
        <v>0</v>
      </c>
      <c r="F42" s="20">
        <v>1200511</v>
      </c>
      <c r="G42" s="21">
        <v>4.0567823257807722E-2</v>
      </c>
      <c r="I42" s="21">
        <v>4.5700728271826918E-2</v>
      </c>
      <c r="M42" s="19">
        <v>1251866</v>
      </c>
      <c r="N42" s="21">
        <v>4.2777617198009876E-2</v>
      </c>
      <c r="O42" s="21">
        <v>3.7929160944329521E-2</v>
      </c>
      <c r="P42" s="21">
        <v>3.8268421710949019E-2</v>
      </c>
      <c r="R42" s="20">
        <v>753</v>
      </c>
      <c r="S42" s="42">
        <v>1252619</v>
      </c>
      <c r="U42" s="19">
        <v>610593</v>
      </c>
      <c r="V42" s="19">
        <v>613445.25</v>
      </c>
      <c r="X42" s="19">
        <v>1153707.5942262395</v>
      </c>
      <c r="Y42" s="19">
        <v>1153407.3647521636</v>
      </c>
      <c r="Z42" s="19">
        <v>1205724.8143375739</v>
      </c>
      <c r="AA42" s="181">
        <v>611912.82910850202</v>
      </c>
    </row>
    <row r="43" spans="1:27" ht="25.5" customHeight="1" x14ac:dyDescent="0.2">
      <c r="A43" s="22" t="s">
        <v>89</v>
      </c>
      <c r="B43" s="22" t="s">
        <v>90</v>
      </c>
      <c r="C43" s="54"/>
      <c r="D43" s="24">
        <v>3195402</v>
      </c>
      <c r="E43" s="25">
        <v>0</v>
      </c>
      <c r="F43" s="25">
        <v>3195402</v>
      </c>
      <c r="G43" s="26">
        <v>1.928660435630758E-2</v>
      </c>
      <c r="H43" s="23"/>
      <c r="I43" s="26">
        <v>2.3291437020322103E-2</v>
      </c>
      <c r="M43" s="24">
        <v>3329109.6456681462</v>
      </c>
      <c r="N43" s="26">
        <v>4.1843763529016531E-2</v>
      </c>
      <c r="O43" s="26">
        <v>3.7770562683068887E-2</v>
      </c>
      <c r="P43" s="26">
        <v>1.6664403419827334E-2</v>
      </c>
      <c r="Q43" s="23"/>
      <c r="R43" s="25">
        <v>-2399</v>
      </c>
      <c r="S43" s="41">
        <v>3326710.6456681462</v>
      </c>
      <c r="T43" s="23"/>
      <c r="U43" s="24">
        <v>1583229.484375</v>
      </c>
      <c r="V43" s="24">
        <v>1589443.5859375</v>
      </c>
      <c r="W43" s="23"/>
      <c r="X43" s="24">
        <v>3134939.659113775</v>
      </c>
      <c r="Y43" s="24">
        <v>3134926.8518340597</v>
      </c>
      <c r="Z43" s="24">
        <v>3274541.3673084062</v>
      </c>
      <c r="AA43" s="182">
        <f>SUM(AA38:AA42)</f>
        <v>1661850.0741426325</v>
      </c>
    </row>
    <row r="44" spans="1:27" ht="25.5" customHeight="1" x14ac:dyDescent="0.2">
      <c r="A44" s="22" t="s">
        <v>91</v>
      </c>
      <c r="B44" s="22" t="s">
        <v>92</v>
      </c>
      <c r="C44" s="54"/>
      <c r="D44" s="24">
        <v>17934445</v>
      </c>
      <c r="E44" s="25">
        <v>0</v>
      </c>
      <c r="F44" s="25">
        <v>17934445</v>
      </c>
      <c r="G44" s="26">
        <v>1.4253645878654631E-3</v>
      </c>
      <c r="H44" s="23"/>
      <c r="I44" s="26">
        <v>4.2409438268302679E-3</v>
      </c>
      <c r="M44" s="24">
        <v>18669424.81060544</v>
      </c>
      <c r="N44" s="26">
        <v>4.0981463915133132E-2</v>
      </c>
      <c r="O44" s="26">
        <v>3.8428835339676892E-2</v>
      </c>
      <c r="P44" s="26">
        <v>-1.1875577554725236E-3</v>
      </c>
      <c r="Q44" s="23"/>
      <c r="R44" s="25">
        <v>-13829</v>
      </c>
      <c r="S44" s="41">
        <v>18655595.81060544</v>
      </c>
      <c r="T44" s="23"/>
      <c r="U44" s="24">
        <v>9012918.859375</v>
      </c>
      <c r="V44" s="24">
        <v>9035074.09375</v>
      </c>
      <c r="W44" s="23"/>
      <c r="X44" s="24">
        <v>17908918.262102224</v>
      </c>
      <c r="Y44" s="24">
        <v>17902606.860392917</v>
      </c>
      <c r="Z44" s="24">
        <v>18691622.191501319</v>
      </c>
      <c r="AA44" s="182">
        <f>AA43+AA37+AA30+AA20</f>
        <v>9486114.3105134461</v>
      </c>
    </row>
    <row r="45" spans="1:27" x14ac:dyDescent="0.2">
      <c r="A45" s="18" t="s">
        <v>93</v>
      </c>
      <c r="B45" s="18" t="s">
        <v>94</v>
      </c>
      <c r="D45" s="19">
        <v>348014</v>
      </c>
      <c r="E45" s="20">
        <v>0</v>
      </c>
      <c r="F45" s="20">
        <v>348014</v>
      </c>
      <c r="G45" s="21">
        <v>-4.0411999959521716E-2</v>
      </c>
      <c r="I45" s="21">
        <v>-3.769511784532098E-2</v>
      </c>
      <c r="M45" s="19">
        <v>363283.84385984798</v>
      </c>
      <c r="N45" s="21">
        <v>4.3877096495681167E-2</v>
      </c>
      <c r="O45" s="21">
        <v>4.4257049706276419E-2</v>
      </c>
      <c r="P45" s="21">
        <v>-3.7996544068071181E-2</v>
      </c>
      <c r="R45" s="20">
        <v>230</v>
      </c>
      <c r="S45" s="42">
        <v>363513.84385984798</v>
      </c>
      <c r="U45" s="19">
        <v>175123.546875</v>
      </c>
      <c r="V45" s="19">
        <v>175059.828125</v>
      </c>
      <c r="X45" s="19">
        <v>362670.22929144563</v>
      </c>
      <c r="Y45" s="19">
        <v>361514.71478853782</v>
      </c>
      <c r="Z45" s="19">
        <v>377632.57670204656</v>
      </c>
      <c r="AA45" s="181">
        <v>191650.87723622678</v>
      </c>
    </row>
    <row r="46" spans="1:27" x14ac:dyDescent="0.2">
      <c r="A46" s="18" t="s">
        <v>95</v>
      </c>
      <c r="B46" s="18" t="s">
        <v>96</v>
      </c>
      <c r="D46" s="19">
        <v>425685</v>
      </c>
      <c r="E46" s="20">
        <v>0</v>
      </c>
      <c r="F46" s="20">
        <v>425685</v>
      </c>
      <c r="G46" s="21">
        <v>-3.8852955889770224E-2</v>
      </c>
      <c r="I46" s="21">
        <v>-3.4432206773016838E-2</v>
      </c>
      <c r="M46" s="19">
        <v>443533.34436793381</v>
      </c>
      <c r="N46" s="21">
        <v>4.192852547760384E-2</v>
      </c>
      <c r="O46" s="21">
        <v>4.3662780223080233E-2</v>
      </c>
      <c r="P46" s="21">
        <v>-3.5057610437893461E-2</v>
      </c>
      <c r="R46" s="20">
        <v>223</v>
      </c>
      <c r="S46" s="42">
        <v>443756.34436793381</v>
      </c>
      <c r="U46" s="19">
        <v>172451.375</v>
      </c>
      <c r="V46" s="19">
        <v>172164.8125</v>
      </c>
      <c r="X46" s="19">
        <v>442892.69015447341</v>
      </c>
      <c r="Y46" s="19">
        <v>440132.36780752329</v>
      </c>
      <c r="Z46" s="19">
        <v>459647.48690251907</v>
      </c>
      <c r="AA46" s="181">
        <v>233273.95335863624</v>
      </c>
    </row>
    <row r="47" spans="1:27" x14ac:dyDescent="0.2">
      <c r="A47" s="18" t="s">
        <v>97</v>
      </c>
      <c r="B47" s="18" t="s">
        <v>98</v>
      </c>
      <c r="D47" s="19">
        <v>364171</v>
      </c>
      <c r="E47" s="20">
        <v>0</v>
      </c>
      <c r="F47" s="20">
        <v>364171</v>
      </c>
      <c r="G47" s="21">
        <v>-8.1595080831198263E-4</v>
      </c>
      <c r="I47" s="21">
        <v>1.6077016351463413E-3</v>
      </c>
      <c r="M47" s="19">
        <v>380188.2535871336</v>
      </c>
      <c r="N47" s="21">
        <v>4.3982781679852589E-2</v>
      </c>
      <c r="O47" s="21">
        <v>3.7391689999999977E-2</v>
      </c>
      <c r="P47" s="21">
        <v>-4.9706355339417252E-3</v>
      </c>
      <c r="R47" s="20">
        <v>-809</v>
      </c>
      <c r="S47" s="42">
        <v>379379.2535871336</v>
      </c>
      <c r="U47" s="19">
        <v>187455.0625</v>
      </c>
      <c r="V47" s="19">
        <v>188646.0625</v>
      </c>
      <c r="X47" s="19">
        <v>364468.38827601797</v>
      </c>
      <c r="Y47" s="19">
        <v>365896.51629769162</v>
      </c>
      <c r="Z47" s="19">
        <v>382087.47114829725</v>
      </c>
      <c r="AA47" s="181">
        <v>193911.76382624247</v>
      </c>
    </row>
    <row r="48" spans="1:27" x14ac:dyDescent="0.2">
      <c r="A48" s="18" t="s">
        <v>99</v>
      </c>
      <c r="B48" s="18" t="s">
        <v>100</v>
      </c>
      <c r="D48" s="19">
        <v>807087</v>
      </c>
      <c r="E48" s="20">
        <v>0</v>
      </c>
      <c r="F48" s="20">
        <v>807087</v>
      </c>
      <c r="G48" s="21">
        <v>1.7543259207575268E-4</v>
      </c>
      <c r="I48" s="21">
        <v>2.4398549433344296E-3</v>
      </c>
      <c r="M48" s="19">
        <v>837686.9925888289</v>
      </c>
      <c r="N48" s="21">
        <v>3.7914119034043292E-2</v>
      </c>
      <c r="O48" s="21">
        <v>3.7391689999999977E-2</v>
      </c>
      <c r="P48" s="21">
        <v>-4.1875245203868428E-3</v>
      </c>
      <c r="R48" s="20">
        <v>-1839</v>
      </c>
      <c r="S48" s="42">
        <v>835847.9925888289</v>
      </c>
      <c r="U48" s="19">
        <v>383179.65625</v>
      </c>
      <c r="V48" s="19">
        <v>383372.625</v>
      </c>
      <c r="X48" s="19">
        <v>806945.43547059165</v>
      </c>
      <c r="Y48" s="19">
        <v>805528.07624880504</v>
      </c>
      <c r="Z48" s="19">
        <v>841209.57832484844</v>
      </c>
      <c r="AA48" s="181">
        <v>426919.08371209091</v>
      </c>
    </row>
    <row r="49" spans="1:27" x14ac:dyDescent="0.2">
      <c r="A49" s="18" t="s">
        <v>101</v>
      </c>
      <c r="B49" s="18" t="s">
        <v>102</v>
      </c>
      <c r="D49" s="19">
        <v>384532</v>
      </c>
      <c r="E49" s="20">
        <v>0</v>
      </c>
      <c r="F49" s="20">
        <v>384532</v>
      </c>
      <c r="G49" s="21">
        <v>7.7964859568080414E-3</v>
      </c>
      <c r="I49" s="21">
        <v>1.0289659435610332E-2</v>
      </c>
      <c r="M49" s="19">
        <v>400422.83209782746</v>
      </c>
      <c r="N49" s="21">
        <v>4.1325122740961673E-2</v>
      </c>
      <c r="O49" s="21">
        <v>3.7391689999999977E-2</v>
      </c>
      <c r="P49" s="21">
        <v>4.2905795342236264E-3</v>
      </c>
      <c r="R49" s="20">
        <v>22</v>
      </c>
      <c r="S49" s="42">
        <v>400444.83209782746</v>
      </c>
      <c r="U49" s="19">
        <v>179679.0625</v>
      </c>
      <c r="V49" s="19">
        <v>180360.34375</v>
      </c>
      <c r="X49" s="19">
        <v>381557.19468988123</v>
      </c>
      <c r="Y49" s="19">
        <v>382058.7586707226</v>
      </c>
      <c r="Z49" s="19">
        <v>398712.12600992247</v>
      </c>
      <c r="AA49" s="181">
        <v>202348.87938392343</v>
      </c>
    </row>
    <row r="50" spans="1:27" x14ac:dyDescent="0.2">
      <c r="A50" s="18" t="s">
        <v>103</v>
      </c>
      <c r="B50" s="18" t="s">
        <v>104</v>
      </c>
      <c r="D50" s="19">
        <v>402502</v>
      </c>
      <c r="E50" s="20">
        <v>0</v>
      </c>
      <c r="F50" s="20">
        <v>402502</v>
      </c>
      <c r="G50" s="21">
        <v>-1.352177134889887E-2</v>
      </c>
      <c r="I50" s="21">
        <v>-1.0422172013901387E-2</v>
      </c>
      <c r="M50" s="19">
        <v>418137.05334785063</v>
      </c>
      <c r="N50" s="21">
        <v>3.8844660021194022E-2</v>
      </c>
      <c r="O50" s="21">
        <v>3.9289865782066169E-2</v>
      </c>
      <c r="P50" s="21">
        <v>-1.5463707771224744E-2</v>
      </c>
      <c r="R50" s="20">
        <v>-938</v>
      </c>
      <c r="S50" s="42">
        <v>417199.05334785063</v>
      </c>
      <c r="U50" s="19">
        <v>209111.484375</v>
      </c>
      <c r="V50" s="19">
        <v>209021.90625</v>
      </c>
      <c r="X50" s="19">
        <v>408019.1415378488</v>
      </c>
      <c r="Y50" s="19">
        <v>406566.88826409809</v>
      </c>
      <c r="Z50" s="19">
        <v>424704.56056147977</v>
      </c>
      <c r="AA50" s="181">
        <v>215540.20129480178</v>
      </c>
    </row>
    <row r="51" spans="1:27" x14ac:dyDescent="0.2">
      <c r="A51" s="18" t="s">
        <v>105</v>
      </c>
      <c r="B51" s="18" t="s">
        <v>106</v>
      </c>
      <c r="D51" s="19">
        <v>712001</v>
      </c>
      <c r="E51" s="20">
        <v>0</v>
      </c>
      <c r="F51" s="20">
        <v>712001</v>
      </c>
      <c r="G51" s="21">
        <v>-1.3676535415426461E-2</v>
      </c>
      <c r="I51" s="21">
        <v>-1.0090627552249654E-2</v>
      </c>
      <c r="M51" s="19">
        <v>741476.00352767122</v>
      </c>
      <c r="N51" s="21">
        <v>4.1397418722264767E-2</v>
      </c>
      <c r="O51" s="21">
        <v>3.9229482047567599E-2</v>
      </c>
      <c r="P51" s="21">
        <v>-1.4285403483750403E-2</v>
      </c>
      <c r="R51" s="20">
        <v>573</v>
      </c>
      <c r="S51" s="42">
        <v>742049.00352767122</v>
      </c>
      <c r="U51" s="19">
        <v>348167.625</v>
      </c>
      <c r="V51" s="19">
        <v>348893.9375</v>
      </c>
      <c r="X51" s="19">
        <v>721873.73165646568</v>
      </c>
      <c r="Y51" s="19">
        <v>720759.21814703406</v>
      </c>
      <c r="Z51" s="19">
        <v>752221.79538400285</v>
      </c>
      <c r="AA51" s="181">
        <v>381757.2313823431</v>
      </c>
    </row>
    <row r="52" spans="1:27" x14ac:dyDescent="0.2">
      <c r="A52" s="18" t="s">
        <v>107</v>
      </c>
      <c r="B52" s="18" t="s">
        <v>108</v>
      </c>
      <c r="D52" s="19">
        <v>230212</v>
      </c>
      <c r="E52" s="20">
        <v>0</v>
      </c>
      <c r="F52" s="20">
        <v>230212</v>
      </c>
      <c r="G52" s="21">
        <v>-1.2515792250893165E-2</v>
      </c>
      <c r="I52" s="21">
        <v>-1.0116833119781399E-2</v>
      </c>
      <c r="M52" s="19">
        <v>239797</v>
      </c>
      <c r="N52" s="21">
        <v>4.1635535940784951E-2</v>
      </c>
      <c r="O52" s="21">
        <v>3.9809940953617007E-2</v>
      </c>
      <c r="P52" s="21">
        <v>-1.45737858114251E-2</v>
      </c>
      <c r="R52" s="20">
        <v>-498</v>
      </c>
      <c r="S52" s="42">
        <v>239299</v>
      </c>
      <c r="U52" s="19">
        <v>114012.53125</v>
      </c>
      <c r="V52" s="19">
        <v>114212.703125</v>
      </c>
      <c r="X52" s="19">
        <v>233129.80419681879</v>
      </c>
      <c r="Y52" s="19">
        <v>232973.13367234159</v>
      </c>
      <c r="Z52" s="19">
        <v>243343.43510178992</v>
      </c>
      <c r="AA52" s="181">
        <v>123498.3041299734</v>
      </c>
    </row>
    <row r="53" spans="1:27" ht="25.5" customHeight="1" x14ac:dyDescent="0.2">
      <c r="A53" s="22" t="s">
        <v>109</v>
      </c>
      <c r="B53" s="22" t="s">
        <v>110</v>
      </c>
      <c r="C53" s="54"/>
      <c r="D53" s="24">
        <v>3674204</v>
      </c>
      <c r="E53" s="25">
        <v>0</v>
      </c>
      <c r="F53" s="25">
        <v>3674204</v>
      </c>
      <c r="G53" s="26">
        <v>-1.2723873413400311E-2</v>
      </c>
      <c r="H53" s="23"/>
      <c r="I53" s="26">
        <v>-9.6694019115098895E-3</v>
      </c>
      <c r="M53" s="24">
        <v>3824525.3233770933</v>
      </c>
      <c r="N53" s="26">
        <v>4.0912623081650779E-2</v>
      </c>
      <c r="O53" s="26">
        <v>3.9413367792439757E-2</v>
      </c>
      <c r="P53" s="26">
        <v>-1.4185557258011183E-2</v>
      </c>
      <c r="Q53" s="23"/>
      <c r="R53" s="25">
        <v>-3036</v>
      </c>
      <c r="S53" s="41">
        <v>3821489.3233770933</v>
      </c>
      <c r="T53" s="23"/>
      <c r="U53" s="24">
        <v>1769180.34375</v>
      </c>
      <c r="V53" s="24">
        <v>1771732.21875</v>
      </c>
      <c r="W53" s="23"/>
      <c r="X53" s="24">
        <v>3721556.6152735432</v>
      </c>
      <c r="Y53" s="24">
        <v>3715429.6738967542</v>
      </c>
      <c r="Z53" s="24">
        <v>3879559.0301349065</v>
      </c>
      <c r="AA53" s="182">
        <f>SUM(AA45:AA52)</f>
        <v>1968900.2943242383</v>
      </c>
    </row>
    <row r="54" spans="1:27" x14ac:dyDescent="0.2">
      <c r="A54" s="18" t="s">
        <v>111</v>
      </c>
      <c r="B54" s="18" t="s">
        <v>112</v>
      </c>
      <c r="D54" s="19">
        <v>626762</v>
      </c>
      <c r="E54" s="20">
        <v>0</v>
      </c>
      <c r="F54" s="20">
        <v>626762</v>
      </c>
      <c r="G54" s="21">
        <v>-6.8239306072392925E-3</v>
      </c>
      <c r="I54" s="21">
        <v>-2.0732111626371452E-3</v>
      </c>
      <c r="M54" s="19">
        <v>652815</v>
      </c>
      <c r="N54" s="21">
        <v>4.1567612586595803E-2</v>
      </c>
      <c r="O54" s="21">
        <v>3.8298958062545463E-2</v>
      </c>
      <c r="P54" s="21">
        <v>-7.8257557963423707E-3</v>
      </c>
      <c r="R54" s="20">
        <v>-1446</v>
      </c>
      <c r="S54" s="42">
        <v>651369</v>
      </c>
      <c r="U54" s="19">
        <v>312848.8125</v>
      </c>
      <c r="V54" s="19">
        <v>313833.6875</v>
      </c>
      <c r="X54" s="19">
        <v>631068.36674307857</v>
      </c>
      <c r="Y54" s="19">
        <v>630041.30941976095</v>
      </c>
      <c r="Z54" s="19">
        <v>657964.06610409915</v>
      </c>
      <c r="AA54" s="181">
        <v>333920.84856666951</v>
      </c>
    </row>
    <row r="55" spans="1:27" x14ac:dyDescent="0.2">
      <c r="A55" s="18" t="s">
        <v>113</v>
      </c>
      <c r="B55" s="18" t="s">
        <v>114</v>
      </c>
      <c r="D55" s="19">
        <v>406365</v>
      </c>
      <c r="E55" s="20">
        <v>0</v>
      </c>
      <c r="F55" s="20">
        <v>406365</v>
      </c>
      <c r="G55" s="21">
        <v>-6.2660329483990029E-3</v>
      </c>
      <c r="I55" s="21">
        <v>-2.4312387147428227E-3</v>
      </c>
      <c r="M55" s="19">
        <v>424091</v>
      </c>
      <c r="N55" s="21">
        <v>4.3620882703973018E-2</v>
      </c>
      <c r="O55" s="21">
        <v>4.0542363399559411E-2</v>
      </c>
      <c r="P55" s="21">
        <v>-6.0989913469748913E-3</v>
      </c>
      <c r="R55" s="20">
        <v>-927</v>
      </c>
      <c r="S55" s="42">
        <v>423164</v>
      </c>
      <c r="U55" s="19">
        <v>206201.6875</v>
      </c>
      <c r="V55" s="19">
        <v>206811.75</v>
      </c>
      <c r="X55" s="19">
        <v>408927.35226278013</v>
      </c>
      <c r="Y55" s="19">
        <v>408560.56830492156</v>
      </c>
      <c r="Z55" s="19">
        <v>426693.39935044968</v>
      </c>
      <c r="AA55" s="181">
        <v>216549.54932805756</v>
      </c>
    </row>
    <row r="56" spans="1:27" x14ac:dyDescent="0.2">
      <c r="A56" s="18" t="s">
        <v>115</v>
      </c>
      <c r="B56" s="18" t="s">
        <v>116</v>
      </c>
      <c r="D56" s="19">
        <v>499669</v>
      </c>
      <c r="E56" s="20">
        <v>0</v>
      </c>
      <c r="F56" s="20">
        <v>499669</v>
      </c>
      <c r="G56" s="21">
        <v>-1.0253082761270016E-2</v>
      </c>
      <c r="I56" s="21">
        <v>-6.3119832459972436E-3</v>
      </c>
      <c r="M56" s="19">
        <v>521537</v>
      </c>
      <c r="N56" s="21">
        <v>4.3764972411736602E-2</v>
      </c>
      <c r="O56" s="21">
        <v>4.0350294684373011E-2</v>
      </c>
      <c r="P56" s="21">
        <v>-1.0305418308325542E-2</v>
      </c>
      <c r="R56" s="20">
        <v>-1105</v>
      </c>
      <c r="S56" s="42">
        <v>520432</v>
      </c>
      <c r="U56" s="19">
        <v>236209.796875</v>
      </c>
      <c r="V56" s="19">
        <v>236985.09375</v>
      </c>
      <c r="X56" s="19">
        <v>504845.21982045064</v>
      </c>
      <c r="Y56" s="19">
        <v>504493.38660258905</v>
      </c>
      <c r="Z56" s="19">
        <v>526967.62177735916</v>
      </c>
      <c r="AA56" s="181">
        <v>267439.33976968174</v>
      </c>
    </row>
    <row r="57" spans="1:27" x14ac:dyDescent="0.2">
      <c r="A57" s="18" t="s">
        <v>117</v>
      </c>
      <c r="B57" s="18" t="s">
        <v>118</v>
      </c>
      <c r="D57" s="19">
        <v>1342099</v>
      </c>
      <c r="E57" s="20">
        <v>0</v>
      </c>
      <c r="F57" s="20">
        <v>1342099</v>
      </c>
      <c r="G57" s="21">
        <v>1.4890774767857273E-3</v>
      </c>
      <c r="I57" s="21">
        <v>8.211332688114803E-3</v>
      </c>
      <c r="M57" s="19">
        <v>1405607</v>
      </c>
      <c r="N57" s="21">
        <v>4.7319907100742853E-2</v>
      </c>
      <c r="O57" s="21">
        <v>3.9629726078029615E-2</v>
      </c>
      <c r="P57" s="21">
        <v>2.4790159513952137E-3</v>
      </c>
      <c r="R57" s="20">
        <v>-3286</v>
      </c>
      <c r="S57" s="42">
        <v>1402321</v>
      </c>
      <c r="U57" s="19">
        <v>659284.125</v>
      </c>
      <c r="V57" s="19">
        <v>664160.875</v>
      </c>
      <c r="X57" s="19">
        <v>1340103.4820882604</v>
      </c>
      <c r="Y57" s="19">
        <v>1341015.037251085</v>
      </c>
      <c r="Z57" s="19">
        <v>1402131.0946504143</v>
      </c>
      <c r="AA57" s="181">
        <v>711590.23577026709</v>
      </c>
    </row>
    <row r="58" spans="1:27" x14ac:dyDescent="0.2">
      <c r="A58" s="18" t="s">
        <v>119</v>
      </c>
      <c r="B58" s="18" t="s">
        <v>120</v>
      </c>
      <c r="D58" s="19">
        <v>523926</v>
      </c>
      <c r="E58" s="20">
        <v>0</v>
      </c>
      <c r="F58" s="20">
        <v>523926</v>
      </c>
      <c r="G58" s="21">
        <v>2.1314448822848941E-2</v>
      </c>
      <c r="I58" s="21">
        <v>2.6425609120830584E-2</v>
      </c>
      <c r="M58" s="19">
        <v>545971.43048488302</v>
      </c>
      <c r="N58" s="21">
        <v>4.2077374447694993E-2</v>
      </c>
      <c r="O58" s="21">
        <v>3.7391689999999977E-2</v>
      </c>
      <c r="P58" s="21">
        <v>1.9759135147473073E-2</v>
      </c>
      <c r="R58" s="20">
        <v>-1309</v>
      </c>
      <c r="S58" s="42">
        <v>544662.43048488302</v>
      </c>
      <c r="U58" s="19">
        <v>259393.0625</v>
      </c>
      <c r="V58" s="19">
        <v>260564.6875</v>
      </c>
      <c r="X58" s="19">
        <v>512991.86122733197</v>
      </c>
      <c r="Y58" s="19">
        <v>512742.92172696959</v>
      </c>
      <c r="Z58" s="19">
        <v>535392.53698955791</v>
      </c>
      <c r="AA58" s="181">
        <v>271715.03654658532</v>
      </c>
    </row>
    <row r="59" spans="1:27" x14ac:dyDescent="0.2">
      <c r="A59" s="18" t="s">
        <v>121</v>
      </c>
      <c r="B59" s="18" t="s">
        <v>122</v>
      </c>
      <c r="D59" s="19">
        <v>610706</v>
      </c>
      <c r="E59" s="20">
        <v>0</v>
      </c>
      <c r="F59" s="20">
        <v>610706</v>
      </c>
      <c r="G59" s="21">
        <v>2.2548429206090681E-2</v>
      </c>
      <c r="I59" s="21">
        <v>2.9914826468071976E-2</v>
      </c>
      <c r="M59" s="19">
        <v>638471.60336256924</v>
      </c>
      <c r="N59" s="21">
        <v>4.5464762688706584E-2</v>
      </c>
      <c r="O59" s="21">
        <v>3.7391689999999977E-2</v>
      </c>
      <c r="P59" s="21">
        <v>2.2828833546848504E-2</v>
      </c>
      <c r="R59" s="20">
        <v>-1405</v>
      </c>
      <c r="S59" s="42">
        <v>637066.60336256924</v>
      </c>
      <c r="U59" s="19">
        <v>280451.75</v>
      </c>
      <c r="V59" s="19">
        <v>282634.25</v>
      </c>
      <c r="X59" s="19">
        <v>597239.19430804253</v>
      </c>
      <c r="Y59" s="19">
        <v>597582.00541012781</v>
      </c>
      <c r="Z59" s="19">
        <v>624221.35788697959</v>
      </c>
      <c r="AA59" s="181">
        <v>316796.21465236781</v>
      </c>
    </row>
    <row r="60" spans="1:27" x14ac:dyDescent="0.2">
      <c r="A60" s="18" t="s">
        <v>123</v>
      </c>
      <c r="B60" s="18" t="s">
        <v>124</v>
      </c>
      <c r="D60" s="19">
        <v>628299</v>
      </c>
      <c r="E60" s="20">
        <v>0</v>
      </c>
      <c r="F60" s="20">
        <v>628299</v>
      </c>
      <c r="G60" s="21">
        <v>2.0651123487611667E-3</v>
      </c>
      <c r="I60" s="21">
        <v>8.1096707787964295E-3</v>
      </c>
      <c r="M60" s="19">
        <v>655991</v>
      </c>
      <c r="N60" s="21">
        <v>4.407455685907502E-2</v>
      </c>
      <c r="O60" s="21">
        <v>3.9067770636851629E-2</v>
      </c>
      <c r="P60" s="21">
        <v>3.4773925593174493E-3</v>
      </c>
      <c r="R60" s="20">
        <v>-1399</v>
      </c>
      <c r="S60" s="42">
        <v>654592</v>
      </c>
      <c r="U60" s="19">
        <v>316512.0625</v>
      </c>
      <c r="V60" s="19">
        <v>318037.1875</v>
      </c>
      <c r="X60" s="19">
        <v>627004.16595416341</v>
      </c>
      <c r="Y60" s="19">
        <v>626247.81818023219</v>
      </c>
      <c r="Z60" s="19">
        <v>653717.76670217619</v>
      </c>
      <c r="AA60" s="181">
        <v>331765.82525672793</v>
      </c>
    </row>
    <row r="61" spans="1:27" x14ac:dyDescent="0.2">
      <c r="A61" s="18" t="s">
        <v>125</v>
      </c>
      <c r="B61" s="18" t="s">
        <v>126</v>
      </c>
      <c r="D61" s="19">
        <v>529685</v>
      </c>
      <c r="E61" s="20">
        <v>0</v>
      </c>
      <c r="F61" s="20">
        <v>529685</v>
      </c>
      <c r="G61" s="21">
        <v>5.6964962124956831E-3</v>
      </c>
      <c r="I61" s="21">
        <v>9.3904523366574733E-3</v>
      </c>
      <c r="M61" s="19">
        <v>550895.9927899976</v>
      </c>
      <c r="N61" s="21">
        <v>4.0044541170691339E-2</v>
      </c>
      <c r="O61" s="21">
        <v>3.7391689999999977E-2</v>
      </c>
      <c r="P61" s="21">
        <v>3.0364771638551336E-3</v>
      </c>
      <c r="R61" s="20">
        <v>-1190</v>
      </c>
      <c r="S61" s="42">
        <v>549705.9927899976</v>
      </c>
      <c r="U61" s="19">
        <v>249879.5625</v>
      </c>
      <c r="V61" s="19">
        <v>250518.5625</v>
      </c>
      <c r="X61" s="19">
        <v>526684.7423599672</v>
      </c>
      <c r="Y61" s="19">
        <v>526099.2177747105</v>
      </c>
      <c r="Z61" s="19">
        <v>549228.2736792271</v>
      </c>
      <c r="AA61" s="181">
        <v>278736.75881679263</v>
      </c>
    </row>
    <row r="62" spans="1:27" x14ac:dyDescent="0.2">
      <c r="A62" s="18" t="s">
        <v>127</v>
      </c>
      <c r="B62" s="18" t="s">
        <v>128</v>
      </c>
      <c r="D62" s="19">
        <v>478098</v>
      </c>
      <c r="E62" s="20">
        <v>0</v>
      </c>
      <c r="F62" s="20">
        <v>478098</v>
      </c>
      <c r="G62" s="21">
        <v>4.9217478960762229E-2</v>
      </c>
      <c r="I62" s="21">
        <v>5.594064337031357E-2</v>
      </c>
      <c r="M62" s="19">
        <v>499037</v>
      </c>
      <c r="N62" s="21">
        <v>4.3796460139971405E-2</v>
      </c>
      <c r="O62" s="21">
        <v>3.7429624727009614E-2</v>
      </c>
      <c r="P62" s="21">
        <v>4.8899729559189531E-2</v>
      </c>
      <c r="R62" s="20">
        <v>-1088</v>
      </c>
      <c r="S62" s="42">
        <v>497949</v>
      </c>
      <c r="U62" s="19">
        <v>246695.3125</v>
      </c>
      <c r="V62" s="19">
        <v>248209.3125</v>
      </c>
      <c r="X62" s="19">
        <v>455671.0211057011</v>
      </c>
      <c r="Y62" s="19">
        <v>455548.47260313708</v>
      </c>
      <c r="Z62" s="19">
        <v>475771.88356195425</v>
      </c>
      <c r="AA62" s="181">
        <v>241457.18477281544</v>
      </c>
    </row>
    <row r="63" spans="1:27" x14ac:dyDescent="0.2">
      <c r="A63" s="18" t="s">
        <v>129</v>
      </c>
      <c r="B63" s="18" t="s">
        <v>130</v>
      </c>
      <c r="D63" s="19">
        <v>695228</v>
      </c>
      <c r="E63" s="20">
        <v>0</v>
      </c>
      <c r="F63" s="20">
        <v>695228</v>
      </c>
      <c r="G63" s="21">
        <v>-5.0902293642879348E-3</v>
      </c>
      <c r="I63" s="21">
        <v>-3.178524560225604E-3</v>
      </c>
      <c r="M63" s="19">
        <v>723611</v>
      </c>
      <c r="N63" s="21">
        <v>4.0825455821687173E-2</v>
      </c>
      <c r="O63" s="21">
        <v>3.8750003552223022E-2</v>
      </c>
      <c r="P63" s="21">
        <v>-8.0675858773779918E-3</v>
      </c>
      <c r="R63" s="20">
        <v>-1616</v>
      </c>
      <c r="S63" s="42">
        <v>721995</v>
      </c>
      <c r="U63" s="19">
        <v>330294.3125</v>
      </c>
      <c r="V63" s="19">
        <v>330954.25</v>
      </c>
      <c r="X63" s="19">
        <v>698784.9758031565</v>
      </c>
      <c r="Y63" s="19">
        <v>698838.36035575927</v>
      </c>
      <c r="Z63" s="19">
        <v>729496.27383640246</v>
      </c>
      <c r="AA63" s="181">
        <v>370223.88810384518</v>
      </c>
    </row>
    <row r="64" spans="1:27" ht="25.5" customHeight="1" x14ac:dyDescent="0.2">
      <c r="A64" s="22" t="s">
        <v>131</v>
      </c>
      <c r="B64" s="22" t="s">
        <v>132</v>
      </c>
      <c r="C64" s="54"/>
      <c r="D64" s="24">
        <v>6340837</v>
      </c>
      <c r="E64" s="25">
        <v>0</v>
      </c>
      <c r="F64" s="25">
        <v>6340837</v>
      </c>
      <c r="G64" s="26">
        <v>5.9518818742179125E-3</v>
      </c>
      <c r="H64" s="23"/>
      <c r="I64" s="26">
        <v>1.1148239841020313E-2</v>
      </c>
      <c r="M64" s="24">
        <v>6618028.0266374499</v>
      </c>
      <c r="N64" s="26">
        <v>4.3715210884217592E-2</v>
      </c>
      <c r="O64" s="26">
        <v>3.8705992985386795E-2</v>
      </c>
      <c r="P64" s="26">
        <v>5.5372309429837507E-3</v>
      </c>
      <c r="Q64" s="23"/>
      <c r="R64" s="25">
        <v>-14771</v>
      </c>
      <c r="S64" s="41">
        <v>6603257.0266374499</v>
      </c>
      <c r="T64" s="23"/>
      <c r="U64" s="24">
        <v>3097770.484375</v>
      </c>
      <c r="V64" s="24">
        <v>3112709.65625</v>
      </c>
      <c r="W64" s="23"/>
      <c r="X64" s="24">
        <v>6303320.3816729328</v>
      </c>
      <c r="Y64" s="24">
        <v>6301169.0976292919</v>
      </c>
      <c r="Z64" s="24">
        <v>6581584.2745386194</v>
      </c>
      <c r="AA64" s="182">
        <f>SUM(AA54:AA63)</f>
        <v>3340194.8815838103</v>
      </c>
    </row>
    <row r="65" spans="1:27" x14ac:dyDescent="0.2">
      <c r="A65" s="18" t="s">
        <v>133</v>
      </c>
      <c r="B65" s="18" t="s">
        <v>134</v>
      </c>
      <c r="D65" s="19">
        <v>390064</v>
      </c>
      <c r="E65" s="20">
        <v>0</v>
      </c>
      <c r="F65" s="20">
        <v>390064</v>
      </c>
      <c r="G65" s="21">
        <v>-9.8417872186473687E-4</v>
      </c>
      <c r="I65" s="21">
        <v>8.095193894068764E-4</v>
      </c>
      <c r="M65" s="19">
        <v>406493</v>
      </c>
      <c r="N65" s="21">
        <v>4.2118729234176921E-2</v>
      </c>
      <c r="O65" s="21">
        <v>3.8687586347131875E-2</v>
      </c>
      <c r="P65" s="21">
        <v>-4.3901038714087015E-3</v>
      </c>
      <c r="R65" s="20">
        <v>-933</v>
      </c>
      <c r="S65" s="42">
        <v>405560</v>
      </c>
      <c r="U65" s="19">
        <v>210671.90625</v>
      </c>
      <c r="V65" s="19">
        <v>211367.828125</v>
      </c>
      <c r="X65" s="19">
        <v>390448.27088018914</v>
      </c>
      <c r="Y65" s="19">
        <v>391035.96455931128</v>
      </c>
      <c r="Z65" s="19">
        <v>408285.41538271133</v>
      </c>
      <c r="AA65" s="181">
        <v>207207.38317709282</v>
      </c>
    </row>
    <row r="66" spans="1:27" x14ac:dyDescent="0.2">
      <c r="A66" s="18" t="s">
        <v>135</v>
      </c>
      <c r="B66" s="18" t="s">
        <v>136</v>
      </c>
      <c r="D66" s="19">
        <v>294493</v>
      </c>
      <c r="E66" s="20">
        <v>0</v>
      </c>
      <c r="F66" s="20">
        <v>294493</v>
      </c>
      <c r="G66" s="21">
        <v>2.3945332706516664E-2</v>
      </c>
      <c r="I66" s="21">
        <v>2.639127485915127E-2</v>
      </c>
      <c r="M66" s="19">
        <v>305974.37529656279</v>
      </c>
      <c r="N66" s="21">
        <v>3.8986920899861E-2</v>
      </c>
      <c r="O66" s="21">
        <v>3.7391689999999977E-2</v>
      </c>
      <c r="P66" s="21">
        <v>2.014988110258753E-2</v>
      </c>
      <c r="R66" s="20">
        <v>190</v>
      </c>
      <c r="S66" s="42">
        <v>306164.37529656279</v>
      </c>
      <c r="U66" s="19">
        <v>132053.203125</v>
      </c>
      <c r="V66" s="19">
        <v>132256.265625</v>
      </c>
      <c r="X66" s="19">
        <v>287606.17446401081</v>
      </c>
      <c r="Y66" s="19">
        <v>287362.00187667017</v>
      </c>
      <c r="Z66" s="19">
        <v>299930.80523213197</v>
      </c>
      <c r="AA66" s="181">
        <v>152216.74579801803</v>
      </c>
    </row>
    <row r="67" spans="1:27" x14ac:dyDescent="0.2">
      <c r="A67" s="18" t="s">
        <v>137</v>
      </c>
      <c r="B67" s="18" t="s">
        <v>138</v>
      </c>
      <c r="D67" s="19">
        <v>408732</v>
      </c>
      <c r="E67" s="20">
        <v>0</v>
      </c>
      <c r="F67" s="20">
        <v>408732</v>
      </c>
      <c r="G67" s="21">
        <v>4.675362558471563E-2</v>
      </c>
      <c r="I67" s="21">
        <v>5.2274678696827337E-2</v>
      </c>
      <c r="M67" s="19">
        <v>425021.26801744767</v>
      </c>
      <c r="N67" s="21">
        <v>3.9853175228383497E-2</v>
      </c>
      <c r="O67" s="21">
        <v>3.677747692208766E-2</v>
      </c>
      <c r="P67" s="21">
        <v>4.4845532436808E-2</v>
      </c>
      <c r="R67" s="20">
        <v>64</v>
      </c>
      <c r="S67" s="42">
        <v>425085.26801744767</v>
      </c>
      <c r="U67" s="19">
        <v>166636.78125</v>
      </c>
      <c r="V67" s="19">
        <v>167131.125</v>
      </c>
      <c r="X67" s="19">
        <v>390475.83883139899</v>
      </c>
      <c r="Y67" s="19">
        <v>389579.4039151367</v>
      </c>
      <c r="Z67" s="19">
        <v>406779.0451534068</v>
      </c>
      <c r="AA67" s="181">
        <v>206442.89093330916</v>
      </c>
    </row>
    <row r="68" spans="1:27" x14ac:dyDescent="0.2">
      <c r="A68" s="18" t="s">
        <v>139</v>
      </c>
      <c r="B68" s="18" t="s">
        <v>140</v>
      </c>
      <c r="D68" s="19">
        <v>1233475</v>
      </c>
      <c r="E68" s="20">
        <v>0</v>
      </c>
      <c r="F68" s="20">
        <v>1233475</v>
      </c>
      <c r="G68" s="21">
        <v>1.391593907789912E-2</v>
      </c>
      <c r="I68" s="21">
        <v>2.0255706761072467E-2</v>
      </c>
      <c r="M68" s="19">
        <v>1287166</v>
      </c>
      <c r="N68" s="21">
        <v>4.3528243377449982E-2</v>
      </c>
      <c r="O68" s="21">
        <v>3.7721577482305868E-2</v>
      </c>
      <c r="P68" s="21">
        <v>1.3413940454266582E-2</v>
      </c>
      <c r="R68" s="20">
        <v>-2748</v>
      </c>
      <c r="S68" s="42">
        <v>1284418</v>
      </c>
      <c r="U68" s="19">
        <v>543229</v>
      </c>
      <c r="V68" s="19">
        <v>546268.6875</v>
      </c>
      <c r="X68" s="19">
        <v>1216545.6251943111</v>
      </c>
      <c r="Y68" s="19">
        <v>1215751.1237971904</v>
      </c>
      <c r="Z68" s="19">
        <v>1270128.5709796166</v>
      </c>
      <c r="AA68" s="181">
        <v>644598.13545985159</v>
      </c>
    </row>
    <row r="69" spans="1:27" x14ac:dyDescent="0.2">
      <c r="A69" s="18" t="s">
        <v>141</v>
      </c>
      <c r="B69" s="18" t="s">
        <v>142</v>
      </c>
      <c r="D69" s="19">
        <v>348567</v>
      </c>
      <c r="E69" s="20">
        <v>0</v>
      </c>
      <c r="F69" s="20">
        <v>348567</v>
      </c>
      <c r="G69" s="21">
        <v>-2.1254079236335044E-2</v>
      </c>
      <c r="I69" s="21">
        <v>-1.8798646752079207E-2</v>
      </c>
      <c r="M69" s="19">
        <v>363973</v>
      </c>
      <c r="N69" s="21">
        <v>4.4198102516876281E-2</v>
      </c>
      <c r="O69" s="21">
        <v>4.1887245386345251E-2</v>
      </c>
      <c r="P69" s="21">
        <v>-2.0438488090660845E-2</v>
      </c>
      <c r="R69" s="20">
        <v>70</v>
      </c>
      <c r="S69" s="42">
        <v>364043</v>
      </c>
      <c r="U69" s="19">
        <v>187151.71875</v>
      </c>
      <c r="V69" s="19">
        <v>187566.8125</v>
      </c>
      <c r="X69" s="19">
        <v>356136.35020622221</v>
      </c>
      <c r="Y69" s="19">
        <v>356033.04472644953</v>
      </c>
      <c r="Z69" s="19">
        <v>371567.27329001733</v>
      </c>
      <c r="AA69" s="181">
        <v>188572.6980977346</v>
      </c>
    </row>
    <row r="70" spans="1:27" x14ac:dyDescent="0.2">
      <c r="A70" s="18" t="s">
        <v>143</v>
      </c>
      <c r="B70" s="18" t="s">
        <v>144</v>
      </c>
      <c r="D70" s="19">
        <v>361975</v>
      </c>
      <c r="E70" s="20">
        <v>0</v>
      </c>
      <c r="F70" s="20">
        <v>361975</v>
      </c>
      <c r="G70" s="21">
        <v>2.8972553921157385E-2</v>
      </c>
      <c r="I70" s="21">
        <v>3.2817090443094221E-2</v>
      </c>
      <c r="M70" s="19">
        <v>375776.65295954846</v>
      </c>
      <c r="N70" s="21">
        <v>3.8128746348638609E-2</v>
      </c>
      <c r="O70" s="21">
        <v>3.7391689999999977E-2</v>
      </c>
      <c r="P70" s="21">
        <v>2.5755628547913467E-2</v>
      </c>
      <c r="R70" s="20">
        <v>-776</v>
      </c>
      <c r="S70" s="42">
        <v>375000.65295954846</v>
      </c>
      <c r="U70" s="19">
        <v>155438.515625</v>
      </c>
      <c r="V70" s="19">
        <v>155548.953125</v>
      </c>
      <c r="X70" s="19">
        <v>351782.94952630531</v>
      </c>
      <c r="Y70" s="19">
        <v>350722.48798362649</v>
      </c>
      <c r="Z70" s="19">
        <v>366341.30245184008</v>
      </c>
      <c r="AA70" s="181">
        <v>185920.48545153101</v>
      </c>
    </row>
    <row r="71" spans="1:27" x14ac:dyDescent="0.2">
      <c r="A71" s="18" t="s">
        <v>145</v>
      </c>
      <c r="B71" s="18" t="s">
        <v>146</v>
      </c>
      <c r="D71" s="19">
        <v>271252</v>
      </c>
      <c r="E71" s="20">
        <v>0</v>
      </c>
      <c r="F71" s="20">
        <v>271252</v>
      </c>
      <c r="G71" s="21">
        <v>-2.5966116439901654E-5</v>
      </c>
      <c r="I71" s="21">
        <v>3.0552129012910711E-3</v>
      </c>
      <c r="M71" s="19">
        <v>282064.79159578786</v>
      </c>
      <c r="N71" s="21">
        <v>3.9862532242298077E-2</v>
      </c>
      <c r="O71" s="21">
        <v>3.7391689999999977E-2</v>
      </c>
      <c r="P71" s="21">
        <v>-3.3966985594173771E-3</v>
      </c>
      <c r="R71" s="20">
        <v>-590</v>
      </c>
      <c r="S71" s="42">
        <v>281474.79159578786</v>
      </c>
      <c r="U71" s="19">
        <v>125805.15625</v>
      </c>
      <c r="V71" s="19">
        <v>126104.796875</v>
      </c>
      <c r="X71" s="19">
        <v>271259.04354391003</v>
      </c>
      <c r="Y71" s="19">
        <v>271069.88727725809</v>
      </c>
      <c r="Z71" s="19">
        <v>283026.14609851816</v>
      </c>
      <c r="AA71" s="181">
        <v>143637.52633387555</v>
      </c>
    </row>
    <row r="72" spans="1:27" x14ac:dyDescent="0.2">
      <c r="A72" s="18" t="s">
        <v>147</v>
      </c>
      <c r="B72" s="18" t="s">
        <v>148</v>
      </c>
      <c r="D72" s="19">
        <v>441318</v>
      </c>
      <c r="E72" s="20">
        <v>0</v>
      </c>
      <c r="F72" s="20">
        <v>441318</v>
      </c>
      <c r="G72" s="21">
        <v>7.1855820607320542E-3</v>
      </c>
      <c r="I72" s="21">
        <v>1.08163589748278E-2</v>
      </c>
      <c r="M72" s="19">
        <v>459131.63936295704</v>
      </c>
      <c r="N72" s="21">
        <v>4.0364633581583043E-2</v>
      </c>
      <c r="O72" s="21">
        <v>3.7391689999999977E-2</v>
      </c>
      <c r="P72" s="21">
        <v>4.8927484158658441E-3</v>
      </c>
      <c r="R72" s="20">
        <v>-1004</v>
      </c>
      <c r="S72" s="42">
        <v>458127.63936295704</v>
      </c>
      <c r="U72" s="19">
        <v>199263.546875</v>
      </c>
      <c r="V72" s="19">
        <v>199834.59375</v>
      </c>
      <c r="X72" s="19">
        <v>438169.49712192069</v>
      </c>
      <c r="Y72" s="19">
        <v>437846.81504380261</v>
      </c>
      <c r="Z72" s="19">
        <v>456896.16139308584</v>
      </c>
      <c r="AA72" s="181">
        <v>231877.63858078982</v>
      </c>
    </row>
    <row r="73" spans="1:27" x14ac:dyDescent="0.2">
      <c r="A73" s="18" t="s">
        <v>149</v>
      </c>
      <c r="B73" s="18" t="s">
        <v>150</v>
      </c>
      <c r="D73" s="19">
        <v>197005</v>
      </c>
      <c r="E73" s="20">
        <v>0</v>
      </c>
      <c r="F73" s="20">
        <v>197005</v>
      </c>
      <c r="G73" s="21">
        <v>-2.3481966402513432E-2</v>
      </c>
      <c r="I73" s="21">
        <v>-1.9317683671684849E-2</v>
      </c>
      <c r="M73" s="19">
        <v>205564.67237877558</v>
      </c>
      <c r="N73" s="21">
        <v>4.344901083107322E-2</v>
      </c>
      <c r="O73" s="21">
        <v>4.090999302381304E-2</v>
      </c>
      <c r="P73" s="21">
        <v>-2.146897442382667E-2</v>
      </c>
      <c r="R73" s="20">
        <v>11</v>
      </c>
      <c r="S73" s="42">
        <v>205575.67237877558</v>
      </c>
      <c r="U73" s="19">
        <v>107859.390625</v>
      </c>
      <c r="V73" s="19">
        <v>108122.484375</v>
      </c>
      <c r="X73" s="19">
        <v>201742.30605269497</v>
      </c>
      <c r="Y73" s="19">
        <v>201375.65143631486</v>
      </c>
      <c r="Z73" s="19">
        <v>210074.76207280817</v>
      </c>
      <c r="AA73" s="181">
        <v>106614.24601673437</v>
      </c>
    </row>
    <row r="74" spans="1:27" x14ac:dyDescent="0.2">
      <c r="A74" s="18" t="s">
        <v>151</v>
      </c>
      <c r="B74" s="18" t="s">
        <v>152</v>
      </c>
      <c r="D74" s="19">
        <v>422826</v>
      </c>
      <c r="E74" s="20">
        <v>0</v>
      </c>
      <c r="F74" s="20">
        <v>422826</v>
      </c>
      <c r="G74" s="21">
        <v>-1.0088189055021068E-2</v>
      </c>
      <c r="I74" s="21">
        <v>-7.3866031345801719E-3</v>
      </c>
      <c r="M74" s="19">
        <v>441430</v>
      </c>
      <c r="N74" s="21">
        <v>4.399918642656786E-2</v>
      </c>
      <c r="O74" s="21">
        <v>3.9154439152353948E-2</v>
      </c>
      <c r="P74" s="21">
        <v>-1.1662011195157307E-2</v>
      </c>
      <c r="R74" s="20">
        <v>285</v>
      </c>
      <c r="S74" s="42">
        <v>441715</v>
      </c>
      <c r="U74" s="19">
        <v>221421.6875</v>
      </c>
      <c r="V74" s="19">
        <v>222454</v>
      </c>
      <c r="X74" s="19">
        <v>427135.01882189524</v>
      </c>
      <c r="Y74" s="19">
        <v>427958.45926304453</v>
      </c>
      <c r="Z74" s="19">
        <v>446638.70558471954</v>
      </c>
      <c r="AA74" s="181">
        <v>226671.91607386665</v>
      </c>
    </row>
    <row r="75" spans="1:27" x14ac:dyDescent="0.2">
      <c r="A75" s="18" t="s">
        <v>153</v>
      </c>
      <c r="B75" s="18" t="s">
        <v>154</v>
      </c>
      <c r="D75" s="19">
        <v>517754</v>
      </c>
      <c r="E75" s="20">
        <v>0</v>
      </c>
      <c r="F75" s="20">
        <v>517754</v>
      </c>
      <c r="G75" s="21">
        <v>5.010770885958804E-3</v>
      </c>
      <c r="I75" s="21">
        <v>7.2326233705306553E-3</v>
      </c>
      <c r="M75" s="19">
        <v>538677.88086838438</v>
      </c>
      <c r="N75" s="21">
        <v>4.0412784581836947E-2</v>
      </c>
      <c r="O75" s="21">
        <v>3.7391689999999977E-2</v>
      </c>
      <c r="P75" s="21">
        <v>1.014643567461837E-3</v>
      </c>
      <c r="R75" s="20">
        <v>305</v>
      </c>
      <c r="S75" s="42">
        <v>538982.88086838438</v>
      </c>
      <c r="U75" s="19">
        <v>266357.6875</v>
      </c>
      <c r="V75" s="19">
        <v>267133.375</v>
      </c>
      <c r="X75" s="19">
        <v>515172.58819383429</v>
      </c>
      <c r="Y75" s="19">
        <v>515533.14735777467</v>
      </c>
      <c r="Z75" s="19">
        <v>538131.86882923055</v>
      </c>
      <c r="AA75" s="181">
        <v>273105.26446256461</v>
      </c>
    </row>
    <row r="76" spans="1:27" x14ac:dyDescent="0.2">
      <c r="A76" s="18" t="s">
        <v>155</v>
      </c>
      <c r="B76" s="18" t="s">
        <v>156</v>
      </c>
      <c r="D76" s="19">
        <v>753779</v>
      </c>
      <c r="E76" s="20">
        <v>0</v>
      </c>
      <c r="F76" s="20">
        <v>753779</v>
      </c>
      <c r="G76" s="21">
        <v>2.9168983909502177E-3</v>
      </c>
      <c r="I76" s="21">
        <v>6.4164582090169286E-3</v>
      </c>
      <c r="M76" s="19">
        <v>782936.58279689692</v>
      </c>
      <c r="N76" s="21">
        <v>3.8681872003461182E-2</v>
      </c>
      <c r="O76" s="21">
        <v>3.7391689999999977E-2</v>
      </c>
      <c r="P76" s="21">
        <v>2.4716994279772031E-4</v>
      </c>
      <c r="R76" s="20">
        <v>-1655</v>
      </c>
      <c r="S76" s="42">
        <v>781281.58279689692</v>
      </c>
      <c r="U76" s="19">
        <v>337632.40625</v>
      </c>
      <c r="V76" s="19">
        <v>338052.3125</v>
      </c>
      <c r="X76" s="19">
        <v>751586.69797003164</v>
      </c>
      <c r="Y76" s="19">
        <v>749904.72658791242</v>
      </c>
      <c r="Z76" s="19">
        <v>782743.11222662253</v>
      </c>
      <c r="AA76" s="181">
        <v>397246.98917383817</v>
      </c>
    </row>
    <row r="77" spans="1:27" ht="25.5" customHeight="1" x14ac:dyDescent="0.2">
      <c r="A77" s="22" t="s">
        <v>157</v>
      </c>
      <c r="B77" s="22" t="s">
        <v>158</v>
      </c>
      <c r="C77" s="54"/>
      <c r="D77" s="24">
        <v>5641240</v>
      </c>
      <c r="E77" s="25">
        <v>0</v>
      </c>
      <c r="F77" s="25">
        <v>5641240</v>
      </c>
      <c r="G77" s="26">
        <v>7.7133214739135703E-3</v>
      </c>
      <c r="H77" s="23"/>
      <c r="I77" s="26">
        <v>1.1575553900428082E-2</v>
      </c>
      <c r="M77" s="24">
        <v>5874209.8632763606</v>
      </c>
      <c r="N77" s="26">
        <v>4.1297633725273286E-2</v>
      </c>
      <c r="O77" s="26">
        <v>3.8042803852310625E-2</v>
      </c>
      <c r="P77" s="26">
        <v>5.7643088338266146E-3</v>
      </c>
      <c r="Q77" s="23"/>
      <c r="R77" s="25">
        <v>-6781</v>
      </c>
      <c r="S77" s="41">
        <v>5867428.8632763606</v>
      </c>
      <c r="T77" s="23"/>
      <c r="U77" s="24">
        <v>2653521</v>
      </c>
      <c r="V77" s="24">
        <v>2661841.234375</v>
      </c>
      <c r="W77" s="23"/>
      <c r="X77" s="24">
        <v>5598060.360806725</v>
      </c>
      <c r="Y77" s="24">
        <v>5594172.713824491</v>
      </c>
      <c r="Z77" s="24">
        <v>5840543.1686947085</v>
      </c>
      <c r="AA77" s="182">
        <f>SUM(AA65:AA76)</f>
        <v>2964111.9195592068</v>
      </c>
    </row>
    <row r="78" spans="1:27" ht="25.5" customHeight="1" x14ac:dyDescent="0.2">
      <c r="A78" s="22" t="s">
        <v>159</v>
      </c>
      <c r="B78" s="22" t="s">
        <v>160</v>
      </c>
      <c r="C78" s="54"/>
      <c r="D78" s="24">
        <v>15656281</v>
      </c>
      <c r="E78" s="25">
        <v>0</v>
      </c>
      <c r="F78" s="25">
        <v>15656281</v>
      </c>
      <c r="G78" s="26">
        <v>2.1342748475050577E-3</v>
      </c>
      <c r="H78" s="23"/>
      <c r="I78" s="26">
        <v>6.3574051175374624E-3</v>
      </c>
      <c r="M78" s="24">
        <v>16316763.213290906</v>
      </c>
      <c r="N78" s="26">
        <v>4.2186405142505157E-2</v>
      </c>
      <c r="O78" s="26">
        <v>3.8621714283684883E-2</v>
      </c>
      <c r="P78" s="26">
        <v>9.2485767943717434E-4</v>
      </c>
      <c r="Q78" s="23"/>
      <c r="R78" s="25">
        <v>-24588</v>
      </c>
      <c r="S78" s="41">
        <v>16292175.213290906</v>
      </c>
      <c r="T78" s="23"/>
      <c r="U78" s="24">
        <v>7520471.828125</v>
      </c>
      <c r="V78" s="24">
        <v>7546283.109375</v>
      </c>
      <c r="W78" s="23"/>
      <c r="X78" s="24">
        <v>15622937.357753199</v>
      </c>
      <c r="Y78" s="24">
        <v>15610771.485350542</v>
      </c>
      <c r="Z78" s="24">
        <v>16301686.473368235</v>
      </c>
      <c r="AA78" s="182">
        <f>AA77+AA64+AA53</f>
        <v>8273207.0954672545</v>
      </c>
    </row>
    <row r="79" spans="1:27" x14ac:dyDescent="0.2">
      <c r="A79" s="18" t="s">
        <v>161</v>
      </c>
      <c r="B79" s="18" t="s">
        <v>162</v>
      </c>
      <c r="D79" s="19">
        <v>257496</v>
      </c>
      <c r="E79" s="20">
        <v>0</v>
      </c>
      <c r="F79" s="20">
        <v>257496</v>
      </c>
      <c r="G79" s="21">
        <v>-1.7305296496744171E-2</v>
      </c>
      <c r="I79" s="21">
        <v>-1.6533376971042957E-2</v>
      </c>
      <c r="M79" s="19">
        <v>268333</v>
      </c>
      <c r="N79" s="21">
        <v>4.2086090657718955E-2</v>
      </c>
      <c r="O79" s="21">
        <v>4.0828980606141263E-2</v>
      </c>
      <c r="P79" s="21">
        <v>-1.9431008833850072E-2</v>
      </c>
      <c r="R79" s="20">
        <v>-335</v>
      </c>
      <c r="S79" s="42">
        <v>267998</v>
      </c>
      <c r="U79" s="19">
        <v>133701.59375</v>
      </c>
      <c r="V79" s="19">
        <v>133863.078125</v>
      </c>
      <c r="X79" s="19">
        <v>262030.51576653469</v>
      </c>
      <c r="Y79" s="19">
        <v>262141.08017748385</v>
      </c>
      <c r="Z79" s="19">
        <v>273650.30142436252</v>
      </c>
      <c r="AA79" s="181">
        <v>138879.22695111256</v>
      </c>
    </row>
    <row r="80" spans="1:27" x14ac:dyDescent="0.2">
      <c r="A80" s="18" t="s">
        <v>163</v>
      </c>
      <c r="B80" s="18" t="s">
        <v>164</v>
      </c>
      <c r="D80" s="19">
        <v>247792</v>
      </c>
      <c r="E80" s="20">
        <v>0</v>
      </c>
      <c r="F80" s="20">
        <v>247792</v>
      </c>
      <c r="G80" s="21">
        <v>-4.244904146175732E-2</v>
      </c>
      <c r="I80" s="21">
        <v>-4.1622133481483137E-2</v>
      </c>
      <c r="M80" s="19">
        <v>260245.48134832431</v>
      </c>
      <c r="N80" s="21">
        <v>5.0257802303239396E-2</v>
      </c>
      <c r="O80" s="21">
        <v>4.677312736667627E-2</v>
      </c>
      <c r="P80" s="21">
        <v>-3.8724999999999898E-2</v>
      </c>
      <c r="R80" s="20">
        <v>-652</v>
      </c>
      <c r="S80" s="42">
        <v>259593.48134832431</v>
      </c>
      <c r="U80" s="19">
        <v>143672.5</v>
      </c>
      <c r="V80" s="19">
        <v>144150.78125</v>
      </c>
      <c r="X80" s="19">
        <v>258776.82831446268</v>
      </c>
      <c r="Y80" s="19">
        <v>259414.2670528102</v>
      </c>
      <c r="Z80" s="19">
        <v>270729.48047990876</v>
      </c>
      <c r="AA80" s="181">
        <v>137396.89218766821</v>
      </c>
    </row>
    <row r="81" spans="1:27" x14ac:dyDescent="0.2">
      <c r="A81" s="18" t="s">
        <v>165</v>
      </c>
      <c r="B81" s="18" t="s">
        <v>166</v>
      </c>
      <c r="D81" s="19">
        <v>445424</v>
      </c>
      <c r="E81" s="20">
        <v>0</v>
      </c>
      <c r="F81" s="20">
        <v>445424</v>
      </c>
      <c r="G81" s="21">
        <v>2.4362425752875172E-2</v>
      </c>
      <c r="I81" s="21">
        <v>2.7347578316876398E-2</v>
      </c>
      <c r="M81" s="19">
        <v>463573</v>
      </c>
      <c r="N81" s="21">
        <v>4.0745447034735482E-2</v>
      </c>
      <c r="O81" s="21">
        <v>3.7453788412790123E-2</v>
      </c>
      <c r="P81" s="21">
        <v>2.010769639410892E-2</v>
      </c>
      <c r="R81" s="20">
        <v>-1013</v>
      </c>
      <c r="S81" s="42">
        <v>462560</v>
      </c>
      <c r="U81" s="19">
        <v>220264.125</v>
      </c>
      <c r="V81" s="19">
        <v>220962.984375</v>
      </c>
      <c r="X81" s="19">
        <v>434830.47484158445</v>
      </c>
      <c r="Y81" s="19">
        <v>434942.62461471872</v>
      </c>
      <c r="Z81" s="19">
        <v>454435.35191298363</v>
      </c>
      <c r="AA81" s="181">
        <v>230628.76249151927</v>
      </c>
    </row>
    <row r="82" spans="1:27" x14ac:dyDescent="0.2">
      <c r="A82" s="18" t="s">
        <v>167</v>
      </c>
      <c r="B82" s="18" t="s">
        <v>168</v>
      </c>
      <c r="D82" s="19">
        <v>398928</v>
      </c>
      <c r="E82" s="20">
        <v>0</v>
      </c>
      <c r="F82" s="20">
        <v>398928</v>
      </c>
      <c r="G82" s="21">
        <v>-3.0581720043329041E-2</v>
      </c>
      <c r="I82" s="21">
        <v>-3.0928366860650813E-2</v>
      </c>
      <c r="M82" s="19">
        <v>417909</v>
      </c>
      <c r="N82" s="21">
        <v>4.758001443869575E-2</v>
      </c>
      <c r="O82" s="21">
        <v>4.6296844589391428E-2</v>
      </c>
      <c r="P82" s="21">
        <v>-2.8639294023601103E-2</v>
      </c>
      <c r="R82" s="20">
        <v>-957</v>
      </c>
      <c r="S82" s="42">
        <v>416952</v>
      </c>
      <c r="U82" s="19">
        <v>218756.5625</v>
      </c>
      <c r="V82" s="19">
        <v>219024.84375</v>
      </c>
      <c r="X82" s="19">
        <v>411512.76827359851</v>
      </c>
      <c r="Y82" s="19">
        <v>412164.82699627994</v>
      </c>
      <c r="Z82" s="19">
        <v>430230.49772218592</v>
      </c>
      <c r="AA82" s="181">
        <v>218344.648712052</v>
      </c>
    </row>
    <row r="83" spans="1:27" x14ac:dyDescent="0.2">
      <c r="A83" s="18" t="s">
        <v>169</v>
      </c>
      <c r="B83" s="18" t="s">
        <v>170</v>
      </c>
      <c r="D83" s="19">
        <v>280455</v>
      </c>
      <c r="E83" s="20">
        <v>0</v>
      </c>
      <c r="F83" s="20">
        <v>280455</v>
      </c>
      <c r="G83" s="21">
        <v>-1.3482502408548203E-2</v>
      </c>
      <c r="I83" s="21">
        <v>-1.1533762475089193E-2</v>
      </c>
      <c r="M83" s="19">
        <v>293414</v>
      </c>
      <c r="N83" s="21">
        <v>4.6207056390508372E-2</v>
      </c>
      <c r="O83" s="21">
        <v>4.3015292735551158E-2</v>
      </c>
      <c r="P83" s="21">
        <v>-1.2941596357170182E-2</v>
      </c>
      <c r="R83" s="20">
        <v>49</v>
      </c>
      <c r="S83" s="42">
        <v>293463</v>
      </c>
      <c r="U83" s="19">
        <v>150473.53125</v>
      </c>
      <c r="V83" s="19">
        <v>150934</v>
      </c>
      <c r="X83" s="19">
        <v>284287.9124645241</v>
      </c>
      <c r="Y83" s="19">
        <v>284595.68816865713</v>
      </c>
      <c r="Z83" s="19">
        <v>297261.03229264717</v>
      </c>
      <c r="AA83" s="181">
        <v>150861.81945574563</v>
      </c>
    </row>
    <row r="84" spans="1:27" x14ac:dyDescent="0.2">
      <c r="A84" s="18" t="s">
        <v>171</v>
      </c>
      <c r="B84" s="18" t="s">
        <v>172</v>
      </c>
      <c r="D84" s="19">
        <v>610895</v>
      </c>
      <c r="E84" s="20">
        <v>0</v>
      </c>
      <c r="F84" s="20">
        <v>610895</v>
      </c>
      <c r="G84" s="21">
        <v>-7.3323489584661283E-3</v>
      </c>
      <c r="I84" s="21">
        <v>-3.3264365340407442E-3</v>
      </c>
      <c r="M84" s="19">
        <v>636156</v>
      </c>
      <c r="N84" s="21">
        <v>4.135080496648369E-2</v>
      </c>
      <c r="O84" s="21">
        <v>3.8357529549238656E-2</v>
      </c>
      <c r="P84" s="21">
        <v>-9.5003238611529595E-3</v>
      </c>
      <c r="R84" s="20">
        <v>-1394</v>
      </c>
      <c r="S84" s="42">
        <v>634762</v>
      </c>
      <c r="U84" s="19">
        <v>293995</v>
      </c>
      <c r="V84" s="19">
        <v>294842.5</v>
      </c>
      <c r="X84" s="19">
        <v>615407.38167405012</v>
      </c>
      <c r="Y84" s="19">
        <v>614700.79146151897</v>
      </c>
      <c r="Z84" s="19">
        <v>642257.65573175659</v>
      </c>
      <c r="AA84" s="181">
        <v>325949.74778828875</v>
      </c>
    </row>
    <row r="85" spans="1:27" ht="25.5" customHeight="1" x14ac:dyDescent="0.2">
      <c r="A85" s="22" t="s">
        <v>173</v>
      </c>
      <c r="B85" s="22" t="s">
        <v>174</v>
      </c>
      <c r="C85" s="54"/>
      <c r="D85" s="24">
        <v>2240990</v>
      </c>
      <c r="E85" s="25">
        <v>0</v>
      </c>
      <c r="F85" s="25">
        <v>2240990</v>
      </c>
      <c r="G85" s="26">
        <v>-1.1406104644189674E-2</v>
      </c>
      <c r="H85" s="23"/>
      <c r="I85" s="26">
        <v>-9.4103340694036142E-3</v>
      </c>
      <c r="M85" s="24">
        <v>2339630.4813483246</v>
      </c>
      <c r="N85" s="26">
        <v>4.4016475463221516E-2</v>
      </c>
      <c r="O85" s="26">
        <v>4.1401563483772108E-2</v>
      </c>
      <c r="P85" s="26">
        <v>-1.2215770530921488E-2</v>
      </c>
      <c r="Q85" s="23"/>
      <c r="R85" s="25">
        <v>-4302</v>
      </c>
      <c r="S85" s="41">
        <v>2335328.4813483246</v>
      </c>
      <c r="T85" s="23"/>
      <c r="U85" s="24">
        <v>1160863.3125</v>
      </c>
      <c r="V85" s="24">
        <v>1163778.1875</v>
      </c>
      <c r="W85" s="23"/>
      <c r="X85" s="24">
        <v>2266845.8813347546</v>
      </c>
      <c r="Y85" s="24">
        <v>2267959.2784714689</v>
      </c>
      <c r="Z85" s="24">
        <v>2368564.3195638447</v>
      </c>
      <c r="AA85" s="182">
        <f>SUM(AA79:AA84)</f>
        <v>1202061.0975863864</v>
      </c>
    </row>
    <row r="86" spans="1:27" x14ac:dyDescent="0.2">
      <c r="A86" s="18" t="s">
        <v>175</v>
      </c>
      <c r="B86" s="18" t="s">
        <v>176</v>
      </c>
      <c r="D86" s="19">
        <v>594860</v>
      </c>
      <c r="E86" s="20">
        <v>0</v>
      </c>
      <c r="F86" s="20">
        <v>594860</v>
      </c>
      <c r="G86" s="21">
        <v>-2.9670355602290033E-2</v>
      </c>
      <c r="I86" s="21">
        <v>-3.0070990656992258E-2</v>
      </c>
      <c r="M86" s="19">
        <v>622797.84796570032</v>
      </c>
      <c r="N86" s="21">
        <v>4.6965417015264688E-2</v>
      </c>
      <c r="O86" s="21">
        <v>4.2868477960485318E-2</v>
      </c>
      <c r="P86" s="21">
        <v>-3.0828936847394184E-2</v>
      </c>
      <c r="R86" s="20">
        <v>-1522</v>
      </c>
      <c r="S86" s="42">
        <v>621275.84796570032</v>
      </c>
      <c r="U86" s="19">
        <v>313786.34375</v>
      </c>
      <c r="V86" s="19">
        <v>315019.0625</v>
      </c>
      <c r="X86" s="19">
        <v>613049.39350712462</v>
      </c>
      <c r="Y86" s="19">
        <v>615711.99438929465</v>
      </c>
      <c r="Z86" s="19">
        <v>642608.79389011895</v>
      </c>
      <c r="AA86" s="181">
        <v>326127.95258372498</v>
      </c>
    </row>
    <row r="87" spans="1:27" x14ac:dyDescent="0.2">
      <c r="A87" s="18" t="s">
        <v>177</v>
      </c>
      <c r="B87" s="18" t="s">
        <v>178</v>
      </c>
      <c r="D87" s="19">
        <v>339823</v>
      </c>
      <c r="E87" s="20">
        <v>0</v>
      </c>
      <c r="F87" s="20">
        <v>339823</v>
      </c>
      <c r="G87" s="21">
        <v>-3.2730910069412533E-2</v>
      </c>
      <c r="I87" s="21">
        <v>-3.1630840485041167E-2</v>
      </c>
      <c r="M87" s="19">
        <v>357349</v>
      </c>
      <c r="N87" s="21">
        <v>5.1573907593070567E-2</v>
      </c>
      <c r="O87" s="21">
        <v>4.6012605549873742E-2</v>
      </c>
      <c r="P87" s="21">
        <v>-2.9973681741271241E-2</v>
      </c>
      <c r="R87" s="20">
        <v>-370</v>
      </c>
      <c r="S87" s="42">
        <v>356979</v>
      </c>
      <c r="U87" s="19">
        <v>189833.40625</v>
      </c>
      <c r="V87" s="19">
        <v>190842.6875</v>
      </c>
      <c r="X87" s="19">
        <v>351322.09179183649</v>
      </c>
      <c r="Y87" s="19">
        <v>352788.73021620989</v>
      </c>
      <c r="Z87" s="19">
        <v>368391.03565918573</v>
      </c>
      <c r="AA87" s="181">
        <v>186960.73778018</v>
      </c>
    </row>
    <row r="88" spans="1:27" ht="25.5" customHeight="1" x14ac:dyDescent="0.2">
      <c r="A88" s="22" t="s">
        <v>179</v>
      </c>
      <c r="B88" s="22" t="s">
        <v>180</v>
      </c>
      <c r="C88" s="54"/>
      <c r="D88" s="24">
        <v>934683</v>
      </c>
      <c r="E88" s="25">
        <v>0</v>
      </c>
      <c r="F88" s="25">
        <v>934683</v>
      </c>
      <c r="G88" s="26">
        <v>-3.078532054455918E-2</v>
      </c>
      <c r="H88" s="23"/>
      <c r="I88" s="26">
        <v>-3.0621277613640308E-2</v>
      </c>
      <c r="M88" s="24">
        <v>980146.84796570032</v>
      </c>
      <c r="N88" s="26">
        <v>4.8640927422131774E-2</v>
      </c>
      <c r="O88" s="26">
        <v>4.3993307871374121E-2</v>
      </c>
      <c r="P88" s="26">
        <v>-3.051729652353985E-2</v>
      </c>
      <c r="Q88" s="23"/>
      <c r="R88" s="25">
        <v>-1892</v>
      </c>
      <c r="S88" s="41">
        <v>978254.84796570032</v>
      </c>
      <c r="T88" s="23"/>
      <c r="U88" s="24">
        <v>503619.75</v>
      </c>
      <c r="V88" s="24">
        <v>505861.75</v>
      </c>
      <c r="W88" s="23"/>
      <c r="X88" s="24">
        <v>964371.48529896117</v>
      </c>
      <c r="Y88" s="24">
        <v>968500.72460550454</v>
      </c>
      <c r="Z88" s="24">
        <v>1010999.8295493047</v>
      </c>
      <c r="AA88" s="182">
        <f>SUM(AA86:AA87)</f>
        <v>513088.69036390499</v>
      </c>
    </row>
    <row r="89" spans="1:27" x14ac:dyDescent="0.2">
      <c r="A89" s="18" t="s">
        <v>181</v>
      </c>
      <c r="B89" s="18" t="s">
        <v>182</v>
      </c>
      <c r="D89" s="19">
        <v>2028394</v>
      </c>
      <c r="E89" s="20">
        <v>0</v>
      </c>
      <c r="F89" s="20">
        <v>2028394</v>
      </c>
      <c r="G89" s="21">
        <v>9.8076270625395701E-3</v>
      </c>
      <c r="I89" s="21">
        <v>1.1848335764726103E-2</v>
      </c>
      <c r="M89" s="19">
        <v>2112386.9490066953</v>
      </c>
      <c r="N89" s="21">
        <v>4.1408596656613783E-2</v>
      </c>
      <c r="O89" s="21">
        <v>3.7391689999999977E-2</v>
      </c>
      <c r="P89" s="21">
        <v>5.7231574617768732E-3</v>
      </c>
      <c r="R89" s="20">
        <v>-3047</v>
      </c>
      <c r="S89" s="42">
        <v>2109339.9490066953</v>
      </c>
      <c r="U89" s="19">
        <v>1062176.125</v>
      </c>
      <c r="V89" s="19">
        <v>1066289</v>
      </c>
      <c r="X89" s="19">
        <v>2008693.48343155</v>
      </c>
      <c r="Y89" s="19">
        <v>2012404.5432748315</v>
      </c>
      <c r="Z89" s="19">
        <v>2100366.2223885679</v>
      </c>
      <c r="AA89" s="181">
        <v>1065948.8981421003</v>
      </c>
    </row>
    <row r="90" spans="1:27" ht="25.5" customHeight="1" x14ac:dyDescent="0.2">
      <c r="A90" s="22" t="s">
        <v>183</v>
      </c>
      <c r="B90" s="22" t="s">
        <v>184</v>
      </c>
      <c r="C90" s="54"/>
      <c r="D90" s="24">
        <v>2028394</v>
      </c>
      <c r="E90" s="25">
        <v>0</v>
      </c>
      <c r="F90" s="25">
        <v>2028394</v>
      </c>
      <c r="G90" s="26">
        <v>9.8076270625395701E-3</v>
      </c>
      <c r="H90" s="23"/>
      <c r="I90" s="26">
        <v>1.1848335764726103E-2</v>
      </c>
      <c r="M90" s="24">
        <v>2112386.9490066953</v>
      </c>
      <c r="N90" s="26">
        <v>4.1408596656613783E-2</v>
      </c>
      <c r="O90" s="26">
        <v>3.7391689999999977E-2</v>
      </c>
      <c r="P90" s="26">
        <v>5.7231574617768732E-3</v>
      </c>
      <c r="Q90" s="23"/>
      <c r="R90" s="25">
        <v>-3047</v>
      </c>
      <c r="S90" s="41">
        <v>2109339.9490066953</v>
      </c>
      <c r="T90" s="23"/>
      <c r="U90" s="24">
        <v>1062176.125</v>
      </c>
      <c r="V90" s="24">
        <v>1066289</v>
      </c>
      <c r="W90" s="23"/>
      <c r="X90" s="24">
        <v>2008693.48343155</v>
      </c>
      <c r="Y90" s="24">
        <v>2012404.5432748315</v>
      </c>
      <c r="Z90" s="24">
        <v>2100366.2223885679</v>
      </c>
      <c r="AA90" s="182">
        <f>AA89</f>
        <v>1065948.8981421003</v>
      </c>
    </row>
    <row r="91" spans="1:27" x14ac:dyDescent="0.2">
      <c r="A91" s="18" t="s">
        <v>185</v>
      </c>
      <c r="B91" s="18" t="s">
        <v>186</v>
      </c>
      <c r="D91" s="19">
        <v>521485</v>
      </c>
      <c r="E91" s="20">
        <v>0</v>
      </c>
      <c r="F91" s="20">
        <v>521485</v>
      </c>
      <c r="G91" s="21">
        <v>-3.5447236221667788E-2</v>
      </c>
      <c r="I91" s="21">
        <v>-3.3388605362206669E-2</v>
      </c>
      <c r="M91" s="19">
        <v>546175.15049313696</v>
      </c>
      <c r="N91" s="21">
        <v>4.7345849819528718E-2</v>
      </c>
      <c r="O91" s="21">
        <v>4.3472710540725323E-2</v>
      </c>
      <c r="P91" s="21">
        <v>-3.3463868359387416E-2</v>
      </c>
      <c r="R91" s="20">
        <v>-1291</v>
      </c>
      <c r="S91" s="42">
        <v>544884.15049313696</v>
      </c>
      <c r="U91" s="19">
        <v>253605.703125</v>
      </c>
      <c r="V91" s="19">
        <v>254547.03125</v>
      </c>
      <c r="X91" s="19">
        <v>540649.53166195541</v>
      </c>
      <c r="Y91" s="19">
        <v>541500.58603490714</v>
      </c>
      <c r="Z91" s="19">
        <v>565085.0833336683</v>
      </c>
      <c r="AA91" s="181">
        <v>286784.18816460366</v>
      </c>
    </row>
    <row r="92" spans="1:27" x14ac:dyDescent="0.2">
      <c r="A92" s="18" t="s">
        <v>187</v>
      </c>
      <c r="B92" s="18" t="s">
        <v>188</v>
      </c>
      <c r="D92" s="19">
        <v>440289</v>
      </c>
      <c r="E92" s="20">
        <v>0</v>
      </c>
      <c r="F92" s="20">
        <v>440289</v>
      </c>
      <c r="G92" s="21">
        <v>-2.393667417562606E-2</v>
      </c>
      <c r="I92" s="21">
        <v>-2.1671202347499419E-2</v>
      </c>
      <c r="M92" s="19">
        <v>460594.9372854167</v>
      </c>
      <c r="N92" s="21">
        <v>4.6119565297831011E-2</v>
      </c>
      <c r="O92" s="21">
        <v>4.1338636126912132E-2</v>
      </c>
      <c r="P92" s="21">
        <v>-2.4842936766365398E-2</v>
      </c>
      <c r="R92" s="20">
        <v>-1121</v>
      </c>
      <c r="S92" s="42">
        <v>459473.9372854167</v>
      </c>
      <c r="U92" s="19">
        <v>240844.4375</v>
      </c>
      <c r="V92" s="19">
        <v>241950.1875</v>
      </c>
      <c r="X92" s="19">
        <v>451086.51083487441</v>
      </c>
      <c r="Y92" s="19">
        <v>452108.15477419761</v>
      </c>
      <c r="Z92" s="19">
        <v>472328.97617341497</v>
      </c>
      <c r="AA92" s="181">
        <v>239709.8878975852</v>
      </c>
    </row>
    <row r="93" spans="1:27" x14ac:dyDescent="0.2">
      <c r="A93" s="18" t="s">
        <v>189</v>
      </c>
      <c r="B93" s="18" t="s">
        <v>190</v>
      </c>
      <c r="D93" s="19">
        <v>310065</v>
      </c>
      <c r="E93" s="20">
        <v>0</v>
      </c>
      <c r="F93" s="20">
        <v>310065</v>
      </c>
      <c r="G93" s="21">
        <v>-2.1159126231794723E-2</v>
      </c>
      <c r="I93" s="21">
        <v>-1.6979260006071417E-2</v>
      </c>
      <c r="M93" s="19">
        <v>324895.25151321373</v>
      </c>
      <c r="N93" s="21">
        <v>4.7829492245863747E-2</v>
      </c>
      <c r="O93" s="21">
        <v>4.0484099154055597E-2</v>
      </c>
      <c r="P93" s="21">
        <v>-1.9777698766548668E-2</v>
      </c>
      <c r="R93" s="20">
        <v>-671</v>
      </c>
      <c r="S93" s="42">
        <v>324224.25151321373</v>
      </c>
      <c r="U93" s="19">
        <v>170773.859375</v>
      </c>
      <c r="V93" s="19">
        <v>171979.453125</v>
      </c>
      <c r="X93" s="19">
        <v>316767.52402702079</v>
      </c>
      <c r="Y93" s="19">
        <v>317647.34928833519</v>
      </c>
      <c r="Z93" s="19">
        <v>331450.58126547985</v>
      </c>
      <c r="AA93" s="181">
        <v>168213.22782781578</v>
      </c>
    </row>
    <row r="94" spans="1:27" x14ac:dyDescent="0.2">
      <c r="A94" s="18" t="s">
        <v>191</v>
      </c>
      <c r="B94" s="18" t="s">
        <v>192</v>
      </c>
      <c r="D94" s="19">
        <v>247872</v>
      </c>
      <c r="E94" s="20">
        <v>0</v>
      </c>
      <c r="F94" s="20">
        <v>247872</v>
      </c>
      <c r="G94" s="21">
        <v>-1.7128719960882721E-2</v>
      </c>
      <c r="I94" s="21">
        <v>-1.6223122742440976E-2</v>
      </c>
      <c r="M94" s="19">
        <v>259560.08532025747</v>
      </c>
      <c r="N94" s="21">
        <v>4.7153713691975963E-2</v>
      </c>
      <c r="O94" s="21">
        <v>4.0346384919457856E-2</v>
      </c>
      <c r="P94" s="21">
        <v>-1.9543933694754156E-2</v>
      </c>
      <c r="R94" s="20">
        <v>-624</v>
      </c>
      <c r="S94" s="42">
        <v>258936.08532025747</v>
      </c>
      <c r="U94" s="19">
        <v>136527.40625</v>
      </c>
      <c r="V94" s="19">
        <v>137420.75</v>
      </c>
      <c r="X94" s="19">
        <v>252191.72137183105</v>
      </c>
      <c r="Y94" s="19">
        <v>253608.2254400033</v>
      </c>
      <c r="Z94" s="19">
        <v>264734.02964233229</v>
      </c>
      <c r="AA94" s="181">
        <v>134354.16366439575</v>
      </c>
    </row>
    <row r="95" spans="1:27" ht="25.5" customHeight="1" x14ac:dyDescent="0.2">
      <c r="A95" s="22" t="s">
        <v>193</v>
      </c>
      <c r="B95" s="22" t="s">
        <v>194</v>
      </c>
      <c r="C95" s="54"/>
      <c r="D95" s="24">
        <v>1519711</v>
      </c>
      <c r="E95" s="25">
        <v>0</v>
      </c>
      <c r="F95" s="25">
        <v>1519711</v>
      </c>
      <c r="G95" s="26">
        <v>-2.6260275284704426E-2</v>
      </c>
      <c r="H95" s="23"/>
      <c r="I95" s="26">
        <v>-2.3832474168924644E-2</v>
      </c>
      <c r="M95" s="24">
        <v>1591225.4246120248</v>
      </c>
      <c r="N95" s="26">
        <v>4.7057910755416543E-2</v>
      </c>
      <c r="O95" s="26">
        <v>4.1671222151584475E-2</v>
      </c>
      <c r="P95" s="26">
        <v>-2.5938589795808875E-2</v>
      </c>
      <c r="Q95" s="23"/>
      <c r="R95" s="25">
        <v>-3707</v>
      </c>
      <c r="S95" s="41">
        <v>1587518.4246120248</v>
      </c>
      <c r="T95" s="23"/>
      <c r="U95" s="24">
        <v>801751.40625</v>
      </c>
      <c r="V95" s="24">
        <v>805897.421875</v>
      </c>
      <c r="W95" s="23"/>
      <c r="X95" s="24">
        <v>1560695.2878956816</v>
      </c>
      <c r="Y95" s="24">
        <v>1564864.3155374432</v>
      </c>
      <c r="Z95" s="24">
        <v>1633598.6704148955</v>
      </c>
      <c r="AA95" s="182">
        <f>SUM(AA91:AA94)</f>
        <v>829061.46755440044</v>
      </c>
    </row>
    <row r="96" spans="1:27" x14ac:dyDescent="0.2">
      <c r="A96" s="18" t="s">
        <v>195</v>
      </c>
      <c r="B96" s="18" t="s">
        <v>196</v>
      </c>
      <c r="D96" s="19">
        <v>399028</v>
      </c>
      <c r="E96" s="20">
        <v>0</v>
      </c>
      <c r="F96" s="20">
        <v>399028</v>
      </c>
      <c r="G96" s="21">
        <v>-1.4218995500618781E-2</v>
      </c>
      <c r="I96" s="21">
        <v>-1.0498279650905662E-2</v>
      </c>
      <c r="M96" s="19">
        <v>417001.5522279517</v>
      </c>
      <c r="N96" s="21">
        <v>4.5043335876058022E-2</v>
      </c>
      <c r="O96" s="21">
        <v>3.9303727160788338E-2</v>
      </c>
      <c r="P96" s="21">
        <v>-1.4900440101709655E-2</v>
      </c>
      <c r="R96" s="20">
        <v>224</v>
      </c>
      <c r="S96" s="42">
        <v>417225.5522279517</v>
      </c>
      <c r="U96" s="19">
        <v>197463.0625</v>
      </c>
      <c r="V96" s="19">
        <v>198553.5625</v>
      </c>
      <c r="X96" s="19">
        <v>404783.61642060883</v>
      </c>
      <c r="Y96" s="19">
        <v>405488.58538193617</v>
      </c>
      <c r="Z96" s="19">
        <v>423309.0432717342</v>
      </c>
      <c r="AA96" s="181">
        <v>214831.96760608302</v>
      </c>
    </row>
    <row r="97" spans="1:27" x14ac:dyDescent="0.2">
      <c r="A97" s="18" t="s">
        <v>197</v>
      </c>
      <c r="B97" s="18" t="s">
        <v>198</v>
      </c>
      <c r="D97" s="19">
        <v>259096</v>
      </c>
      <c r="E97" s="20">
        <v>0</v>
      </c>
      <c r="F97" s="20">
        <v>259096</v>
      </c>
      <c r="G97" s="21">
        <v>-1.2775714623369572E-2</v>
      </c>
      <c r="I97" s="21">
        <v>-1.0077866882469588E-2</v>
      </c>
      <c r="M97" s="19">
        <v>271027.15725830063</v>
      </c>
      <c r="N97" s="21">
        <v>4.604917582016177E-2</v>
      </c>
      <c r="O97" s="21">
        <v>3.9227157964420112E-2</v>
      </c>
      <c r="P97" s="21">
        <v>-1.412392528387596E-2</v>
      </c>
      <c r="R97" s="20">
        <v>128</v>
      </c>
      <c r="S97" s="42">
        <v>271155.15725830063</v>
      </c>
      <c r="U97" s="19">
        <v>137881.5625</v>
      </c>
      <c r="V97" s="19">
        <v>138786.6875</v>
      </c>
      <c r="X97" s="19">
        <v>262448.97318460286</v>
      </c>
      <c r="Y97" s="19">
        <v>263451.87136826309</v>
      </c>
      <c r="Z97" s="19">
        <v>274909.96506466693</v>
      </c>
      <c r="AA97" s="181">
        <v>139518.51406928245</v>
      </c>
    </row>
    <row r="98" spans="1:27" x14ac:dyDescent="0.2">
      <c r="A98" s="18" t="s">
        <v>199</v>
      </c>
      <c r="B98" s="18" t="s">
        <v>200</v>
      </c>
      <c r="D98" s="19">
        <v>711848</v>
      </c>
      <c r="E98" s="20">
        <v>0</v>
      </c>
      <c r="F98" s="20">
        <v>711848</v>
      </c>
      <c r="G98" s="21">
        <v>-2.3431719437050469E-2</v>
      </c>
      <c r="I98" s="21">
        <v>-1.8673416535847087E-2</v>
      </c>
      <c r="M98" s="19">
        <v>744750</v>
      </c>
      <c r="N98" s="21">
        <v>4.6220541463908082E-2</v>
      </c>
      <c r="O98" s="21">
        <v>4.225624699391517E-2</v>
      </c>
      <c r="P98" s="21">
        <v>-2.1744035171633258E-2</v>
      </c>
      <c r="R98" s="20">
        <v>480</v>
      </c>
      <c r="S98" s="42">
        <v>745230</v>
      </c>
      <c r="U98" s="19">
        <v>384540.0625</v>
      </c>
      <c r="V98" s="19">
        <v>386002.6875</v>
      </c>
      <c r="X98" s="19">
        <v>728928.03725884925</v>
      </c>
      <c r="Y98" s="19">
        <v>728152.66156416235</v>
      </c>
      <c r="Z98" s="19">
        <v>761303.81697254977</v>
      </c>
      <c r="AA98" s="181">
        <v>386366.41372493713</v>
      </c>
    </row>
    <row r="99" spans="1:27" x14ac:dyDescent="0.2">
      <c r="A99" s="18" t="s">
        <v>201</v>
      </c>
      <c r="B99" s="18" t="s">
        <v>202</v>
      </c>
      <c r="D99" s="19">
        <v>292852</v>
      </c>
      <c r="E99" s="20">
        <v>0</v>
      </c>
      <c r="F99" s="20">
        <v>292852</v>
      </c>
      <c r="G99" s="21">
        <v>-1.1108763469734662E-2</v>
      </c>
      <c r="I99" s="21">
        <v>-7.6311833119130368E-3</v>
      </c>
      <c r="M99" s="19">
        <v>306779</v>
      </c>
      <c r="N99" s="21">
        <v>4.7556444893666505E-2</v>
      </c>
      <c r="O99" s="21">
        <v>4.0802238316984596E-2</v>
      </c>
      <c r="P99" s="21">
        <v>-1.0838451572322438E-2</v>
      </c>
      <c r="R99" s="20">
        <v>-693</v>
      </c>
      <c r="S99" s="42">
        <v>306086</v>
      </c>
      <c r="U99" s="19">
        <v>155536.734375</v>
      </c>
      <c r="V99" s="19">
        <v>156546.078125</v>
      </c>
      <c r="X99" s="19">
        <v>296141.76886381698</v>
      </c>
      <c r="Y99" s="19">
        <v>297019.04746959027</v>
      </c>
      <c r="Z99" s="19">
        <v>310140.44216300239</v>
      </c>
      <c r="AA99" s="181">
        <v>157398.19992772496</v>
      </c>
    </row>
    <row r="100" spans="1:27" x14ac:dyDescent="0.2">
      <c r="A100" s="18" t="s">
        <v>203</v>
      </c>
      <c r="B100" s="18" t="s">
        <v>204</v>
      </c>
      <c r="D100" s="19">
        <v>183576</v>
      </c>
      <c r="E100" s="20">
        <v>0</v>
      </c>
      <c r="F100" s="20">
        <v>183576</v>
      </c>
      <c r="G100" s="21">
        <v>1.6597141478584598E-2</v>
      </c>
      <c r="I100" s="21">
        <v>2.0082401511102743E-2</v>
      </c>
      <c r="M100" s="19">
        <v>191415.52323409746</v>
      </c>
      <c r="N100" s="21">
        <v>4.2704510579255839E-2</v>
      </c>
      <c r="O100" s="21">
        <v>3.7391689999999977E-2</v>
      </c>
      <c r="P100" s="21">
        <v>1.3106462603006186E-2</v>
      </c>
      <c r="R100" s="20">
        <v>-444</v>
      </c>
      <c r="S100" s="42">
        <v>190971.52323409746</v>
      </c>
      <c r="U100" s="19">
        <v>95606.65625</v>
      </c>
      <c r="V100" s="19">
        <v>96096.2890625</v>
      </c>
      <c r="X100" s="19">
        <v>180578.906343371</v>
      </c>
      <c r="Y100" s="19">
        <v>180883.57586400781</v>
      </c>
      <c r="Z100" s="19">
        <v>188939.19869219622</v>
      </c>
      <c r="AA100" s="181">
        <v>95887.816379356635</v>
      </c>
    </row>
    <row r="101" spans="1:27" x14ac:dyDescent="0.2">
      <c r="A101" s="18" t="s">
        <v>205</v>
      </c>
      <c r="B101" s="18" t="s">
        <v>206</v>
      </c>
      <c r="D101" s="19">
        <v>226136</v>
      </c>
      <c r="E101" s="20">
        <v>0</v>
      </c>
      <c r="F101" s="20">
        <v>226136</v>
      </c>
      <c r="G101" s="21">
        <v>1.6106851472257544E-2</v>
      </c>
      <c r="I101" s="21">
        <v>1.8429840793212637E-2</v>
      </c>
      <c r="M101" s="19">
        <v>236190.6523967305</v>
      </c>
      <c r="N101" s="21">
        <v>4.4462855966013848E-2</v>
      </c>
      <c r="O101" s="21">
        <v>3.7391689999999977E-2</v>
      </c>
      <c r="P101" s="21">
        <v>1.1513821372143518E-2</v>
      </c>
      <c r="R101" s="20">
        <v>107</v>
      </c>
      <c r="S101" s="42">
        <v>236297.6523967305</v>
      </c>
      <c r="U101" s="19">
        <v>129817.625</v>
      </c>
      <c r="V101" s="19">
        <v>130702.5</v>
      </c>
      <c r="X101" s="19">
        <v>222551.3976924248</v>
      </c>
      <c r="Y101" s="19">
        <v>223557.28413385776</v>
      </c>
      <c r="Z101" s="19">
        <v>233502.15034761664</v>
      </c>
      <c r="AA101" s="181">
        <v>118503.79101688215</v>
      </c>
    </row>
    <row r="102" spans="1:27" ht="25.5" customHeight="1" x14ac:dyDescent="0.2">
      <c r="A102" s="22" t="s">
        <v>207</v>
      </c>
      <c r="B102" s="22" t="s">
        <v>208</v>
      </c>
      <c r="C102" s="54"/>
      <c r="D102" s="24">
        <v>2072536</v>
      </c>
      <c r="E102" s="25">
        <v>0</v>
      </c>
      <c r="F102" s="25">
        <v>2072536</v>
      </c>
      <c r="G102" s="26">
        <v>-1.0926955452330134E-2</v>
      </c>
      <c r="H102" s="23"/>
      <c r="I102" s="26">
        <v>-7.1564740346881095E-3</v>
      </c>
      <c r="M102" s="24">
        <v>2167163.8851170805</v>
      </c>
      <c r="N102" s="26">
        <v>4.5658017577055565E-2</v>
      </c>
      <c r="O102" s="26">
        <v>4.0138086560871145E-2</v>
      </c>
      <c r="P102" s="26">
        <v>-1.1377527882028393E-2</v>
      </c>
      <c r="Q102" s="23"/>
      <c r="R102" s="25">
        <v>-198</v>
      </c>
      <c r="S102" s="41">
        <v>2166965.8851170805</v>
      </c>
      <c r="T102" s="23"/>
      <c r="U102" s="24">
        <v>1100845.703125</v>
      </c>
      <c r="V102" s="24">
        <v>1106687.8046875</v>
      </c>
      <c r="W102" s="23"/>
      <c r="X102" s="24">
        <v>2095432.6997636736</v>
      </c>
      <c r="Y102" s="24">
        <v>2098553.0257818173</v>
      </c>
      <c r="Z102" s="24">
        <v>2192104.6165117663</v>
      </c>
      <c r="AA102" s="182">
        <f>SUM(AA96:AA101)</f>
        <v>1112506.7027242663</v>
      </c>
    </row>
    <row r="103" spans="1:27" x14ac:dyDescent="0.2">
      <c r="A103" s="18" t="s">
        <v>209</v>
      </c>
      <c r="B103" s="18" t="s">
        <v>210</v>
      </c>
      <c r="D103" s="19">
        <v>576894</v>
      </c>
      <c r="E103" s="20">
        <v>0</v>
      </c>
      <c r="F103" s="20">
        <v>576894</v>
      </c>
      <c r="G103" s="21">
        <v>-1.8508330763109093E-2</v>
      </c>
      <c r="I103" s="21">
        <v>-1.5782415379119619E-2</v>
      </c>
      <c r="M103" s="19">
        <v>603589.67305124714</v>
      </c>
      <c r="N103" s="21">
        <v>4.6274832207038319E-2</v>
      </c>
      <c r="O103" s="21">
        <v>4.0266119496576769E-2</v>
      </c>
      <c r="P103" s="21">
        <v>-1.9683642166134274E-2</v>
      </c>
      <c r="R103" s="20">
        <v>-1489</v>
      </c>
      <c r="S103" s="42">
        <v>602100.67305124714</v>
      </c>
      <c r="U103" s="19">
        <v>336898.34375</v>
      </c>
      <c r="V103" s="19">
        <v>338844.3125</v>
      </c>
      <c r="X103" s="19">
        <v>587772.69138568919</v>
      </c>
      <c r="Y103" s="19">
        <v>589530.42905519635</v>
      </c>
      <c r="Z103" s="19">
        <v>615709.07006484689</v>
      </c>
      <c r="AA103" s="181">
        <v>312476.17573346343</v>
      </c>
    </row>
    <row r="104" spans="1:27" x14ac:dyDescent="0.2">
      <c r="A104" s="18" t="s">
        <v>211</v>
      </c>
      <c r="B104" s="18" t="s">
        <v>212</v>
      </c>
      <c r="D104" s="19">
        <v>706884</v>
      </c>
      <c r="E104" s="20">
        <v>0</v>
      </c>
      <c r="F104" s="20">
        <v>706884</v>
      </c>
      <c r="G104" s="21">
        <v>-1.8481479291608371E-2</v>
      </c>
      <c r="I104" s="21">
        <v>-1.2653071268523219E-2</v>
      </c>
      <c r="M104" s="19">
        <v>739589.9403433915</v>
      </c>
      <c r="N104" s="21">
        <v>4.6267761532856166E-2</v>
      </c>
      <c r="O104" s="21">
        <v>3.9696176379483417E-2</v>
      </c>
      <c r="P104" s="21">
        <v>-1.7724684501770227E-2</v>
      </c>
      <c r="R104" s="20">
        <v>531</v>
      </c>
      <c r="S104" s="42">
        <v>740120.9403433915</v>
      </c>
      <c r="U104" s="19">
        <v>415521.0625</v>
      </c>
      <c r="V104" s="19">
        <v>418147.4375</v>
      </c>
      <c r="X104" s="19">
        <v>720194.25521366671</v>
      </c>
      <c r="Y104" s="19">
        <v>720468.1209029532</v>
      </c>
      <c r="Z104" s="19">
        <v>752935.48425194481</v>
      </c>
      <c r="AA104" s="181">
        <v>382119.43291381403</v>
      </c>
    </row>
    <row r="105" spans="1:27" x14ac:dyDescent="0.2">
      <c r="A105" s="18" t="s">
        <v>213</v>
      </c>
      <c r="B105" s="18" t="s">
        <v>214</v>
      </c>
      <c r="D105" s="19">
        <v>670402</v>
      </c>
      <c r="E105" s="20">
        <v>0</v>
      </c>
      <c r="F105" s="20">
        <v>670402</v>
      </c>
      <c r="G105" s="21">
        <v>-2.3533647125808743E-2</v>
      </c>
      <c r="I105" s="21">
        <v>-1.9806507820567809E-2</v>
      </c>
      <c r="M105" s="19">
        <v>703436.59001810092</v>
      </c>
      <c r="N105" s="21">
        <v>4.9275792760315351E-2</v>
      </c>
      <c r="O105" s="21">
        <v>4.099902189033533E-2</v>
      </c>
      <c r="P105" s="21">
        <v>-2.2981124907099582E-2</v>
      </c>
      <c r="R105" s="20">
        <v>-1706</v>
      </c>
      <c r="S105" s="42">
        <v>701730.59001810092</v>
      </c>
      <c r="U105" s="19">
        <v>402919.5625</v>
      </c>
      <c r="V105" s="19">
        <v>406123.09375</v>
      </c>
      <c r="X105" s="19">
        <v>686559.2429546573</v>
      </c>
      <c r="Y105" s="19">
        <v>689386.5700377496</v>
      </c>
      <c r="Z105" s="19">
        <v>719982.60008151247</v>
      </c>
      <c r="AA105" s="181">
        <v>365395.63960688747</v>
      </c>
    </row>
    <row r="106" spans="1:27" ht="25.5" customHeight="1" x14ac:dyDescent="0.2">
      <c r="A106" s="22" t="s">
        <v>215</v>
      </c>
      <c r="B106" s="22" t="s">
        <v>216</v>
      </c>
      <c r="C106" s="54"/>
      <c r="D106" s="24">
        <v>1954180</v>
      </c>
      <c r="E106" s="25">
        <v>0</v>
      </c>
      <c r="F106" s="25">
        <v>1954180</v>
      </c>
      <c r="G106" s="26">
        <v>-2.0228458149769812E-2</v>
      </c>
      <c r="H106" s="23"/>
      <c r="I106" s="26">
        <v>-1.6031297681341261E-2</v>
      </c>
      <c r="M106" s="24">
        <v>2046616.2034127396</v>
      </c>
      <c r="N106" s="26">
        <v>4.7301785614805025E-2</v>
      </c>
      <c r="O106" s="26">
        <v>4.0300165941582256E-2</v>
      </c>
      <c r="P106" s="26">
        <v>-2.0114145742621603E-2</v>
      </c>
      <c r="Q106" s="23"/>
      <c r="R106" s="25">
        <v>-2664</v>
      </c>
      <c r="S106" s="41">
        <v>2043952.2034127396</v>
      </c>
      <c r="T106" s="23"/>
      <c r="U106" s="24">
        <v>1155338.96875</v>
      </c>
      <c r="V106" s="24">
        <v>1163114.84375</v>
      </c>
      <c r="W106" s="23"/>
      <c r="X106" s="24">
        <v>1994526.1895540133</v>
      </c>
      <c r="Y106" s="24">
        <v>1999385.119995899</v>
      </c>
      <c r="Z106" s="24">
        <v>2088627.1543983042</v>
      </c>
      <c r="AA106" s="182">
        <f>SUM(AA103:AA105)</f>
        <v>1059991.2482541651</v>
      </c>
    </row>
    <row r="107" spans="1:27" x14ac:dyDescent="0.2">
      <c r="A107" s="18" t="s">
        <v>217</v>
      </c>
      <c r="B107" s="18" t="s">
        <v>218</v>
      </c>
      <c r="D107" s="19">
        <v>632104</v>
      </c>
      <c r="E107" s="20">
        <v>0</v>
      </c>
      <c r="F107" s="20">
        <v>632104</v>
      </c>
      <c r="G107" s="21">
        <v>-1.608580153175454E-2</v>
      </c>
      <c r="I107" s="21">
        <v>-1.11878691016567E-2</v>
      </c>
      <c r="M107" s="19">
        <v>658709.3518918145</v>
      </c>
      <c r="N107" s="21">
        <v>4.2090149551046174E-2</v>
      </c>
      <c r="O107" s="21">
        <v>3.9429321134217155E-2</v>
      </c>
      <c r="P107" s="21">
        <v>-1.5418970502338758E-2</v>
      </c>
      <c r="R107" s="20">
        <v>462</v>
      </c>
      <c r="S107" s="42">
        <v>659171.3518918145</v>
      </c>
      <c r="U107" s="19">
        <v>322034.875</v>
      </c>
      <c r="V107" s="19">
        <v>322859.25</v>
      </c>
      <c r="X107" s="19">
        <v>642438.13229248801</v>
      </c>
      <c r="Y107" s="19">
        <v>640892.33854563453</v>
      </c>
      <c r="Z107" s="19">
        <v>669025.02908053354</v>
      </c>
      <c r="AA107" s="181">
        <v>339534.35595002124</v>
      </c>
    </row>
    <row r="108" spans="1:27" x14ac:dyDescent="0.2">
      <c r="A108" s="18" t="s">
        <v>219</v>
      </c>
      <c r="B108" s="18" t="s">
        <v>220</v>
      </c>
      <c r="D108" s="19">
        <v>1101208</v>
      </c>
      <c r="E108" s="20">
        <v>0</v>
      </c>
      <c r="F108" s="20">
        <v>1101208</v>
      </c>
      <c r="G108" s="21">
        <v>-3.2582631674739404E-2</v>
      </c>
      <c r="I108" s="21">
        <v>-2.7147379238477654E-2</v>
      </c>
      <c r="M108" s="19">
        <v>1155148.4076524433</v>
      </c>
      <c r="N108" s="21">
        <v>4.898294205313003E-2</v>
      </c>
      <c r="O108" s="21">
        <v>4.2336004654211612E-2</v>
      </c>
      <c r="P108" s="21">
        <v>-2.9358431353672554E-2</v>
      </c>
      <c r="R108" s="20">
        <v>867</v>
      </c>
      <c r="S108" s="42">
        <v>1156015.4076524433</v>
      </c>
      <c r="U108" s="19">
        <v>583751.6875</v>
      </c>
      <c r="V108" s="19">
        <v>587474.25</v>
      </c>
      <c r="X108" s="19">
        <v>1138296.7021838261</v>
      </c>
      <c r="Y108" s="19">
        <v>1139155.4468197804</v>
      </c>
      <c r="Z108" s="19">
        <v>1190087.5101232601</v>
      </c>
      <c r="AA108" s="181">
        <v>603976.8001343715</v>
      </c>
    </row>
    <row r="109" spans="1:27" x14ac:dyDescent="0.2">
      <c r="A109" s="18" t="s">
        <v>221</v>
      </c>
      <c r="B109" s="18" t="s">
        <v>222</v>
      </c>
      <c r="D109" s="19">
        <v>582922</v>
      </c>
      <c r="E109" s="20">
        <v>0</v>
      </c>
      <c r="F109" s="20">
        <v>582922</v>
      </c>
      <c r="G109" s="21">
        <v>1.0839769219540329E-2</v>
      </c>
      <c r="I109" s="21">
        <v>1.6921060172553126E-2</v>
      </c>
      <c r="M109" s="19">
        <v>608111.85191268963</v>
      </c>
      <c r="N109" s="21">
        <v>4.321307466983515E-2</v>
      </c>
      <c r="O109" s="21">
        <v>3.7391689999999977E-2</v>
      </c>
      <c r="P109" s="21">
        <v>1.0424618861459178E-2</v>
      </c>
      <c r="R109" s="20">
        <v>-1428</v>
      </c>
      <c r="S109" s="42">
        <v>606683.85191268963</v>
      </c>
      <c r="U109" s="19">
        <v>291028.75</v>
      </c>
      <c r="V109" s="19">
        <v>292661.875</v>
      </c>
      <c r="X109" s="19">
        <v>576671.01923588593</v>
      </c>
      <c r="Y109" s="19">
        <v>576439.13982200867</v>
      </c>
      <c r="Z109" s="19">
        <v>601837.92097020231</v>
      </c>
      <c r="AA109" s="181">
        <v>305436.48144787055</v>
      </c>
    </row>
    <row r="110" spans="1:27" x14ac:dyDescent="0.2">
      <c r="A110" s="18" t="s">
        <v>223</v>
      </c>
      <c r="B110" s="18" t="s">
        <v>224</v>
      </c>
      <c r="D110" s="19">
        <v>567772</v>
      </c>
      <c r="E110" s="20">
        <v>0</v>
      </c>
      <c r="F110" s="20">
        <v>567772</v>
      </c>
      <c r="G110" s="21">
        <v>-2.269157292937829E-2</v>
      </c>
      <c r="I110" s="21">
        <v>-1.6585954490651256E-2</v>
      </c>
      <c r="M110" s="19">
        <v>594583</v>
      </c>
      <c r="N110" s="21">
        <v>4.7221419865720815E-2</v>
      </c>
      <c r="O110" s="21">
        <v>4.2192966861709147E-2</v>
      </c>
      <c r="P110" s="21">
        <v>-1.8771120441648637E-2</v>
      </c>
      <c r="R110" s="20">
        <v>-1335</v>
      </c>
      <c r="S110" s="42">
        <v>593248</v>
      </c>
      <c r="U110" s="19">
        <v>285175.65625</v>
      </c>
      <c r="V110" s="19">
        <v>286551.59375</v>
      </c>
      <c r="X110" s="19">
        <v>580954.77770700934</v>
      </c>
      <c r="Y110" s="19">
        <v>580133.49792928202</v>
      </c>
      <c r="Z110" s="19">
        <v>605957.50123826391</v>
      </c>
      <c r="AA110" s="181">
        <v>307527.19401063223</v>
      </c>
    </row>
    <row r="111" spans="1:27" ht="25.5" customHeight="1" x14ac:dyDescent="0.2">
      <c r="A111" s="22" t="s">
        <v>225</v>
      </c>
      <c r="B111" s="22" t="s">
        <v>226</v>
      </c>
      <c r="C111" s="54"/>
      <c r="D111" s="24">
        <v>2884006</v>
      </c>
      <c r="E111" s="25">
        <v>0</v>
      </c>
      <c r="F111" s="25">
        <v>2884006</v>
      </c>
      <c r="G111" s="26">
        <v>-1.8498284668671428E-2</v>
      </c>
      <c r="H111" s="23"/>
      <c r="I111" s="26">
        <v>-1.2909460092866198E-2</v>
      </c>
      <c r="M111" s="24">
        <v>3016552.6114569474</v>
      </c>
      <c r="N111" s="26">
        <v>4.5959201006151584E-2</v>
      </c>
      <c r="O111" s="26">
        <v>4.0653381257859333E-2</v>
      </c>
      <c r="P111" s="26">
        <v>-1.6418930919637087E-2</v>
      </c>
      <c r="Q111" s="23"/>
      <c r="R111" s="25">
        <v>-1434</v>
      </c>
      <c r="S111" s="41">
        <v>3015118.6114569474</v>
      </c>
      <c r="T111" s="23"/>
      <c r="U111" s="24">
        <v>1481990.96875</v>
      </c>
      <c r="V111" s="24">
        <v>1489546.96875</v>
      </c>
      <c r="W111" s="23"/>
      <c r="X111" s="24">
        <v>2938360.6314192098</v>
      </c>
      <c r="Y111" s="24">
        <v>2936620.4231167054</v>
      </c>
      <c r="Z111" s="24">
        <v>3066907.9614122603</v>
      </c>
      <c r="AA111" s="182">
        <f>SUM(AA107:AA110)</f>
        <v>1556474.8315428956</v>
      </c>
    </row>
    <row r="112" spans="1:27" x14ac:dyDescent="0.2">
      <c r="A112" s="18" t="s">
        <v>227</v>
      </c>
      <c r="B112" s="18" t="s">
        <v>228</v>
      </c>
      <c r="D112" s="19">
        <v>2590986</v>
      </c>
      <c r="E112" s="20">
        <v>0</v>
      </c>
      <c r="F112" s="20">
        <v>2590986</v>
      </c>
      <c r="G112" s="21">
        <v>-7.9854613547363229E-3</v>
      </c>
      <c r="I112" s="21">
        <v>-2.8548042216737235E-3</v>
      </c>
      <c r="M112" s="19">
        <v>2713765</v>
      </c>
      <c r="N112" s="21">
        <v>4.7386979319842037E-2</v>
      </c>
      <c r="O112" s="21">
        <v>4.0471281454775188E-2</v>
      </c>
      <c r="P112" s="21">
        <v>-7.2663423354630829E-3</v>
      </c>
      <c r="R112" s="20">
        <v>-5529</v>
      </c>
      <c r="S112" s="42">
        <v>2708236</v>
      </c>
      <c r="U112" s="19">
        <v>1338521.875</v>
      </c>
      <c r="V112" s="19">
        <v>1347418.625</v>
      </c>
      <c r="X112" s="19">
        <v>2611842.7695004935</v>
      </c>
      <c r="Y112" s="19">
        <v>2615674.7394569633</v>
      </c>
      <c r="Z112" s="19">
        <v>2733628.4803562402</v>
      </c>
      <c r="AA112" s="181">
        <v>1387333.4257165205</v>
      </c>
    </row>
    <row r="113" spans="1:27" ht="25.5" customHeight="1" x14ac:dyDescent="0.2">
      <c r="A113" s="22" t="s">
        <v>229</v>
      </c>
      <c r="B113" s="22" t="s">
        <v>230</v>
      </c>
      <c r="C113" s="54"/>
      <c r="D113" s="24">
        <v>2590986</v>
      </c>
      <c r="E113" s="25">
        <v>0</v>
      </c>
      <c r="F113" s="25">
        <v>2590986</v>
      </c>
      <c r="G113" s="26">
        <v>-7.9854613547363229E-3</v>
      </c>
      <c r="H113" s="23"/>
      <c r="I113" s="26">
        <v>-2.8548042216737235E-3</v>
      </c>
      <c r="M113" s="24">
        <v>2713765</v>
      </c>
      <c r="N113" s="26">
        <v>4.7386979319842037E-2</v>
      </c>
      <c r="O113" s="26">
        <v>4.0471281454775188E-2</v>
      </c>
      <c r="P113" s="26">
        <v>-7.2663423354630829E-3</v>
      </c>
      <c r="Q113" s="23"/>
      <c r="R113" s="25">
        <v>-5529</v>
      </c>
      <c r="S113" s="41">
        <v>2708236</v>
      </c>
      <c r="T113" s="23"/>
      <c r="U113" s="24">
        <v>1338521.875</v>
      </c>
      <c r="V113" s="24">
        <v>1347418.625</v>
      </c>
      <c r="W113" s="23"/>
      <c r="X113" s="24">
        <v>2611842.7695004935</v>
      </c>
      <c r="Y113" s="24">
        <v>2615674.7394569633</v>
      </c>
      <c r="Z113" s="24">
        <v>2733628.4803562402</v>
      </c>
      <c r="AA113" s="182">
        <f>AA112</f>
        <v>1387333.4257165205</v>
      </c>
    </row>
    <row r="114" spans="1:27" x14ac:dyDescent="0.2">
      <c r="A114" s="18" t="s">
        <v>231</v>
      </c>
      <c r="B114" s="18" t="s">
        <v>232</v>
      </c>
      <c r="D114" s="19">
        <v>964212</v>
      </c>
      <c r="E114" s="20">
        <v>0</v>
      </c>
      <c r="F114" s="20">
        <v>964212</v>
      </c>
      <c r="G114" s="21">
        <v>-1.6498647598949256E-3</v>
      </c>
      <c r="I114" s="21">
        <v>7.4834126300287185E-3</v>
      </c>
      <c r="M114" s="19">
        <v>1012084</v>
      </c>
      <c r="N114" s="21">
        <v>4.9648832414448174E-2</v>
      </c>
      <c r="O114" s="21">
        <v>3.77008705473314E-2</v>
      </c>
      <c r="P114" s="21">
        <v>8.2442040955110762E-4</v>
      </c>
      <c r="R114" s="20">
        <v>-749</v>
      </c>
      <c r="S114" s="42">
        <v>1011335</v>
      </c>
      <c r="U114" s="19">
        <v>534572.25</v>
      </c>
      <c r="V114" s="19">
        <v>540727.25</v>
      </c>
      <c r="X114" s="19">
        <v>965805.44837418711</v>
      </c>
      <c r="Y114" s="19">
        <v>968069.3574752562</v>
      </c>
      <c r="Z114" s="19">
        <v>1011250.3046097149</v>
      </c>
      <c r="AA114" s="181">
        <v>513215.80801215622</v>
      </c>
    </row>
    <row r="115" spans="1:27" x14ac:dyDescent="0.2">
      <c r="A115" s="18" t="s">
        <v>233</v>
      </c>
      <c r="B115" s="18" t="s">
        <v>234</v>
      </c>
      <c r="D115" s="19">
        <v>516720</v>
      </c>
      <c r="E115" s="20">
        <v>0</v>
      </c>
      <c r="F115" s="20">
        <v>516720</v>
      </c>
      <c r="G115" s="21">
        <v>-1.111430119835799E-2</v>
      </c>
      <c r="I115" s="21">
        <v>-8.9791281603994744E-3</v>
      </c>
      <c r="M115" s="19">
        <v>539880</v>
      </c>
      <c r="N115" s="21">
        <v>4.482117974918709E-2</v>
      </c>
      <c r="O115" s="21">
        <v>4.0959994031728453E-2</v>
      </c>
      <c r="P115" s="21">
        <v>-1.1842383021531178E-2</v>
      </c>
      <c r="R115" s="20">
        <v>-1322</v>
      </c>
      <c r="S115" s="42">
        <v>538558</v>
      </c>
      <c r="U115" s="19">
        <v>290531.75</v>
      </c>
      <c r="V115" s="19">
        <v>291609.40625</v>
      </c>
      <c r="X115" s="19">
        <v>522527.52833434142</v>
      </c>
      <c r="Y115" s="19">
        <v>523335.74479568377</v>
      </c>
      <c r="Z115" s="19">
        <v>546350.08699403016</v>
      </c>
      <c r="AA115" s="181">
        <v>277276.06120461912</v>
      </c>
    </row>
    <row r="116" spans="1:27" x14ac:dyDescent="0.2">
      <c r="A116" s="18" t="s">
        <v>235</v>
      </c>
      <c r="B116" s="18" t="s">
        <v>236</v>
      </c>
      <c r="D116" s="19">
        <v>366625</v>
      </c>
      <c r="E116" s="20">
        <v>0</v>
      </c>
      <c r="F116" s="20">
        <v>366625</v>
      </c>
      <c r="G116" s="21">
        <v>-1.9273288798038357E-2</v>
      </c>
      <c r="I116" s="21">
        <v>-1.6061150772364141E-2</v>
      </c>
      <c r="M116" s="19">
        <v>382881.29851106141</v>
      </c>
      <c r="N116" s="21">
        <v>4.434039825724212E-2</v>
      </c>
      <c r="O116" s="21">
        <v>4.031688518844545E-2</v>
      </c>
      <c r="P116" s="21">
        <v>-1.9978262073393149E-2</v>
      </c>
      <c r="R116" s="20">
        <v>-900</v>
      </c>
      <c r="S116" s="42">
        <v>381981.29851106141</v>
      </c>
      <c r="U116" s="19">
        <v>193794.265625</v>
      </c>
      <c r="V116" s="19">
        <v>194543.78125</v>
      </c>
      <c r="X116" s="19">
        <v>373829.93224551901</v>
      </c>
      <c r="Y116" s="19">
        <v>374050.6367019288</v>
      </c>
      <c r="Z116" s="19">
        <v>390686.53652633075</v>
      </c>
      <c r="AA116" s="181">
        <v>198275.8428935314</v>
      </c>
    </row>
    <row r="117" spans="1:27" ht="25.5" customHeight="1" x14ac:dyDescent="0.2">
      <c r="A117" s="22" t="s">
        <v>237</v>
      </c>
      <c r="B117" s="22" t="s">
        <v>238</v>
      </c>
      <c r="C117" s="54"/>
      <c r="D117" s="24">
        <v>1847557</v>
      </c>
      <c r="E117" s="25">
        <v>0</v>
      </c>
      <c r="F117" s="25">
        <v>1847557</v>
      </c>
      <c r="G117" s="26">
        <v>-7.8435183537467479E-3</v>
      </c>
      <c r="H117" s="23"/>
      <c r="I117" s="26">
        <v>-1.8358809479303018E-3</v>
      </c>
      <c r="M117" s="24">
        <v>1934845.2985110614</v>
      </c>
      <c r="N117" s="26">
        <v>4.7245253332406811E-2</v>
      </c>
      <c r="O117" s="26">
        <v>3.9104781177996761E-2</v>
      </c>
      <c r="P117" s="26">
        <v>-6.8992043342996912E-3</v>
      </c>
      <c r="Q117" s="23"/>
      <c r="R117" s="25">
        <v>-2971</v>
      </c>
      <c r="S117" s="41">
        <v>1931874.2985110614</v>
      </c>
      <c r="T117" s="23"/>
      <c r="U117" s="24">
        <v>1018898.265625</v>
      </c>
      <c r="V117" s="24">
        <v>1026880.4375</v>
      </c>
      <c r="W117" s="23"/>
      <c r="X117" s="24">
        <v>1862162.9089540476</v>
      </c>
      <c r="Y117" s="24">
        <v>1865455.7389728688</v>
      </c>
      <c r="Z117" s="24">
        <v>1948286.9281300758</v>
      </c>
      <c r="AA117" s="182">
        <f>SUM(AA114:AA116)</f>
        <v>988767.71211030672</v>
      </c>
    </row>
    <row r="118" spans="1:27" x14ac:dyDescent="0.2">
      <c r="A118" s="18" t="s">
        <v>239</v>
      </c>
      <c r="B118" s="18" t="s">
        <v>240</v>
      </c>
      <c r="D118" s="19">
        <v>360742</v>
      </c>
      <c r="E118" s="20">
        <v>0</v>
      </c>
      <c r="F118" s="20">
        <v>360742</v>
      </c>
      <c r="G118" s="21">
        <v>-2.7731295240953635E-3</v>
      </c>
      <c r="I118" s="21">
        <v>6.0284937301080532E-4</v>
      </c>
      <c r="M118" s="19">
        <v>375919.08497343311</v>
      </c>
      <c r="N118" s="21">
        <v>4.207185460365892E-2</v>
      </c>
      <c r="O118" s="21">
        <v>3.7391689999999977E-2</v>
      </c>
      <c r="P118" s="21">
        <v>-5.6051058271572307E-3</v>
      </c>
      <c r="R118" s="20">
        <v>142</v>
      </c>
      <c r="S118" s="42">
        <v>376061.08497343311</v>
      </c>
      <c r="U118" s="19">
        <v>190084.8125</v>
      </c>
      <c r="V118" s="19">
        <v>190942.375</v>
      </c>
      <c r="X118" s="19">
        <v>361745.16620058962</v>
      </c>
      <c r="Y118" s="19">
        <v>362151.15519744129</v>
      </c>
      <c r="Z118" s="19">
        <v>378038.02812777914</v>
      </c>
      <c r="AA118" s="181">
        <v>191856.64635206139</v>
      </c>
    </row>
    <row r="119" spans="1:27" x14ac:dyDescent="0.2">
      <c r="A119" s="18" t="s">
        <v>241</v>
      </c>
      <c r="B119" s="18" t="s">
        <v>242</v>
      </c>
      <c r="D119" s="19">
        <v>321418</v>
      </c>
      <c r="E119" s="20">
        <v>0</v>
      </c>
      <c r="F119" s="20">
        <v>321418</v>
      </c>
      <c r="G119" s="21">
        <v>-2.6758261462400013E-2</v>
      </c>
      <c r="I119" s="21">
        <v>-2.4819969514437212E-2</v>
      </c>
      <c r="M119" s="19">
        <v>336376</v>
      </c>
      <c r="N119" s="21">
        <v>4.653753056767207E-2</v>
      </c>
      <c r="O119" s="21">
        <v>4.2740552730910375E-2</v>
      </c>
      <c r="P119" s="21">
        <v>-2.6264622094120171E-2</v>
      </c>
      <c r="R119" s="20">
        <v>-808</v>
      </c>
      <c r="S119" s="42">
        <v>335568</v>
      </c>
      <c r="U119" s="19">
        <v>179792.78125</v>
      </c>
      <c r="V119" s="19">
        <v>180447.46875</v>
      </c>
      <c r="X119" s="19">
        <v>330255.05100404448</v>
      </c>
      <c r="Y119" s="19">
        <v>330798.8101295167</v>
      </c>
      <c r="Z119" s="19">
        <v>345449.08979625645</v>
      </c>
      <c r="AA119" s="181">
        <v>175317.55781796624</v>
      </c>
    </row>
    <row r="120" spans="1:27" x14ac:dyDescent="0.2">
      <c r="A120" s="18" t="s">
        <v>243</v>
      </c>
      <c r="B120" s="18" t="s">
        <v>244</v>
      </c>
      <c r="D120" s="19">
        <v>572752</v>
      </c>
      <c r="E120" s="20">
        <v>0</v>
      </c>
      <c r="F120" s="20">
        <v>572752</v>
      </c>
      <c r="G120" s="21">
        <v>-3.0549968107899339E-2</v>
      </c>
      <c r="I120" s="21">
        <v>-2.8900399006457134E-2</v>
      </c>
      <c r="M120" s="19">
        <v>601631</v>
      </c>
      <c r="N120" s="21">
        <v>5.0421473866525179E-2</v>
      </c>
      <c r="O120" s="21">
        <v>4.4531894186512044E-2</v>
      </c>
      <c r="P120" s="21">
        <v>-2.8552940105429636E-2</v>
      </c>
      <c r="R120" s="20">
        <v>136</v>
      </c>
      <c r="S120" s="42">
        <v>601767</v>
      </c>
      <c r="U120" s="19">
        <v>317283.6875</v>
      </c>
      <c r="V120" s="19">
        <v>319072.6875</v>
      </c>
      <c r="X120" s="19">
        <v>590800.95018630836</v>
      </c>
      <c r="Y120" s="19">
        <v>593122.9445590321</v>
      </c>
      <c r="Z120" s="19">
        <v>619314.24247173499</v>
      </c>
      <c r="AA120" s="181">
        <v>314305.82311294018</v>
      </c>
    </row>
    <row r="121" spans="1:27" x14ac:dyDescent="0.2">
      <c r="A121" s="18" t="s">
        <v>245</v>
      </c>
      <c r="B121" s="18" t="s">
        <v>246</v>
      </c>
      <c r="D121" s="19">
        <v>222698</v>
      </c>
      <c r="E121" s="20">
        <v>0</v>
      </c>
      <c r="F121" s="20">
        <v>222698</v>
      </c>
      <c r="G121" s="21">
        <v>-3.9804399119791278E-2</v>
      </c>
      <c r="I121" s="21">
        <v>-3.8815502693118398E-2</v>
      </c>
      <c r="M121" s="19">
        <v>233307</v>
      </c>
      <c r="N121" s="21">
        <v>4.7638505958742305E-2</v>
      </c>
      <c r="O121" s="21">
        <v>4.4412166521121899E-2</v>
      </c>
      <c r="P121" s="21">
        <v>-3.8201068215052758E-2</v>
      </c>
      <c r="R121" s="20">
        <v>-588</v>
      </c>
      <c r="S121" s="42">
        <v>232719</v>
      </c>
      <c r="U121" s="19">
        <v>117548.75</v>
      </c>
      <c r="V121" s="19">
        <v>117911.875</v>
      </c>
      <c r="X121" s="19">
        <v>231929.82741834407</v>
      </c>
      <c r="Y121" s="19">
        <v>232406.93830012332</v>
      </c>
      <c r="Z121" s="19">
        <v>242573.56947467074</v>
      </c>
      <c r="AA121" s="181">
        <v>123107.59254444241</v>
      </c>
    </row>
    <row r="122" spans="1:27" ht="25.5" customHeight="1" x14ac:dyDescent="0.2">
      <c r="A122" s="22" t="s">
        <v>247</v>
      </c>
      <c r="B122" s="22" t="s">
        <v>248</v>
      </c>
      <c r="C122" s="54"/>
      <c r="D122" s="24">
        <v>1477610</v>
      </c>
      <c r="E122" s="25">
        <v>0</v>
      </c>
      <c r="F122" s="25">
        <v>1477610</v>
      </c>
      <c r="G122" s="26">
        <v>-2.4506658236012724E-2</v>
      </c>
      <c r="H122" s="23"/>
      <c r="I122" s="26">
        <v>-2.2483878394441659E-2</v>
      </c>
      <c r="M122" s="24">
        <v>1547233.0849734331</v>
      </c>
      <c r="N122" s="26">
        <v>4.7118715339929285E-2</v>
      </c>
      <c r="O122" s="26">
        <v>4.2372108306285572E-2</v>
      </c>
      <c r="P122" s="26">
        <v>-2.4058564430639251E-2</v>
      </c>
      <c r="Q122" s="23"/>
      <c r="R122" s="25">
        <v>-1118</v>
      </c>
      <c r="S122" s="41">
        <v>1546115.0849734331</v>
      </c>
      <c r="T122" s="23"/>
      <c r="U122" s="24">
        <v>804710.03125</v>
      </c>
      <c r="V122" s="24">
        <v>808374.40625</v>
      </c>
      <c r="W122" s="23"/>
      <c r="X122" s="24">
        <v>1514730.9948092867</v>
      </c>
      <c r="Y122" s="24">
        <v>1518479.8481861134</v>
      </c>
      <c r="Z122" s="24">
        <v>1585374.9298704413</v>
      </c>
      <c r="AA122" s="182">
        <f>SUM(AA118:AA121)</f>
        <v>804587.61982741021</v>
      </c>
    </row>
    <row r="123" spans="1:27" x14ac:dyDescent="0.2">
      <c r="A123" s="18" t="s">
        <v>249</v>
      </c>
      <c r="B123" s="18" t="s">
        <v>250</v>
      </c>
      <c r="D123" s="19">
        <v>151518</v>
      </c>
      <c r="E123" s="20">
        <v>0</v>
      </c>
      <c r="F123" s="20">
        <v>151518</v>
      </c>
      <c r="G123" s="21">
        <v>-7.7722622370818284E-3</v>
      </c>
      <c r="I123" s="21">
        <v>-2.5834077012689693E-3</v>
      </c>
      <c r="M123" s="19">
        <v>159463.26131527536</v>
      </c>
      <c r="N123" s="21">
        <v>5.2437738851327076E-2</v>
      </c>
      <c r="O123" s="21">
        <v>3.7862202473523787E-2</v>
      </c>
      <c r="P123" s="21">
        <v>-7.9122706464250792E-3</v>
      </c>
      <c r="R123" s="20">
        <v>-392</v>
      </c>
      <c r="S123" s="42">
        <v>159071.26131527536</v>
      </c>
      <c r="U123" s="19">
        <v>82345.015625</v>
      </c>
      <c r="V123" s="19">
        <v>83501.453125</v>
      </c>
      <c r="X123" s="19">
        <v>152704.86223416135</v>
      </c>
      <c r="Y123" s="19">
        <v>154043.84759864211</v>
      </c>
      <c r="Z123" s="19">
        <v>160735.0404577411</v>
      </c>
      <c r="AA123" s="181">
        <v>81574.03096775664</v>
      </c>
    </row>
    <row r="124" spans="1:27" x14ac:dyDescent="0.2">
      <c r="A124" s="18" t="s">
        <v>251</v>
      </c>
      <c r="B124" s="18" t="s">
        <v>252</v>
      </c>
      <c r="D124" s="19">
        <v>1235115</v>
      </c>
      <c r="E124" s="20">
        <v>0</v>
      </c>
      <c r="F124" s="20">
        <v>1235115</v>
      </c>
      <c r="G124" s="21">
        <v>-1.8448131466007989E-2</v>
      </c>
      <c r="I124" s="21">
        <v>-1.5802241016771967E-2</v>
      </c>
      <c r="M124" s="19">
        <v>1293238.1357385928</v>
      </c>
      <c r="N124" s="21">
        <v>4.7058885803016537E-2</v>
      </c>
      <c r="O124" s="21">
        <v>4.0269730312556762E-2</v>
      </c>
      <c r="P124" s="21">
        <v>-1.9725760418642824E-2</v>
      </c>
      <c r="R124" s="20">
        <v>-3112</v>
      </c>
      <c r="S124" s="42">
        <v>1290126.1357385928</v>
      </c>
      <c r="U124" s="19">
        <v>700670.125</v>
      </c>
      <c r="V124" s="19">
        <v>705242.9375</v>
      </c>
      <c r="X124" s="19">
        <v>1258328.8154142278</v>
      </c>
      <c r="Y124" s="19">
        <v>1263136.1643622941</v>
      </c>
      <c r="Z124" s="19">
        <v>1319261.573466311</v>
      </c>
      <c r="AA124" s="181">
        <v>669533.4392677492</v>
      </c>
    </row>
    <row r="125" spans="1:27" ht="25.5" customHeight="1" x14ac:dyDescent="0.2">
      <c r="A125" s="22" t="s">
        <v>253</v>
      </c>
      <c r="B125" s="22" t="s">
        <v>254</v>
      </c>
      <c r="C125" s="54"/>
      <c r="D125" s="24">
        <v>1386633</v>
      </c>
      <c r="E125" s="25">
        <v>0</v>
      </c>
      <c r="F125" s="25">
        <v>1386633</v>
      </c>
      <c r="G125" s="26">
        <v>-1.7292767731139524E-2</v>
      </c>
      <c r="H125" s="23"/>
      <c r="I125" s="26">
        <v>-1.4395592126034584E-2</v>
      </c>
      <c r="M125" s="24">
        <v>1452701.3970538683</v>
      </c>
      <c r="N125" s="26">
        <v>4.7646635449948294E-2</v>
      </c>
      <c r="O125" s="26">
        <v>4.0036781665256926E-2</v>
      </c>
      <c r="P125" s="26">
        <v>-1.8442756296457641E-2</v>
      </c>
      <c r="Q125" s="23"/>
      <c r="R125" s="25">
        <v>-3504</v>
      </c>
      <c r="S125" s="41">
        <v>1449197.3970538683</v>
      </c>
      <c r="T125" s="23"/>
      <c r="U125" s="24">
        <v>783015.140625</v>
      </c>
      <c r="V125" s="24">
        <v>788744.390625</v>
      </c>
      <c r="W125" s="23"/>
      <c r="X125" s="24">
        <v>1411033.6776483892</v>
      </c>
      <c r="Y125" s="24">
        <v>1417180.0119609362</v>
      </c>
      <c r="Z125" s="24">
        <v>1479996.6139240521</v>
      </c>
      <c r="AA125" s="182">
        <f>SUM(AA123:AA124)</f>
        <v>751107.47023550584</v>
      </c>
    </row>
    <row r="126" spans="1:27" ht="25.5" customHeight="1" x14ac:dyDescent="0.2">
      <c r="A126" s="22" t="s">
        <v>255</v>
      </c>
      <c r="B126" s="22" t="s">
        <v>256</v>
      </c>
      <c r="C126" s="54"/>
      <c r="D126" s="24">
        <v>20937286</v>
      </c>
      <c r="E126" s="25">
        <v>0</v>
      </c>
      <c r="F126" s="25">
        <v>20937286</v>
      </c>
      <c r="G126" s="26">
        <v>-1.372717426817649E-2</v>
      </c>
      <c r="H126" s="23"/>
      <c r="I126" s="26">
        <v>-1.006978798554703E-2</v>
      </c>
      <c r="M126" s="24">
        <v>21902267.183457877</v>
      </c>
      <c r="N126" s="26">
        <v>4.6089124610414034E-2</v>
      </c>
      <c r="O126" s="26">
        <v>4.0441145129045397E-2</v>
      </c>
      <c r="P126" s="26">
        <v>-1.3787025393946939E-2</v>
      </c>
      <c r="Q126" s="23"/>
      <c r="R126" s="25">
        <v>-30366</v>
      </c>
      <c r="S126" s="41">
        <v>21871901.183457877</v>
      </c>
      <c r="T126" s="23"/>
      <c r="U126" s="24">
        <v>11211731.546875</v>
      </c>
      <c r="V126" s="24">
        <v>11272593.8359375</v>
      </c>
      <c r="W126" s="23"/>
      <c r="X126" s="24">
        <v>21228696.009610061</v>
      </c>
      <c r="Y126" s="24">
        <v>21265077.76936055</v>
      </c>
      <c r="Z126" s="24">
        <v>22208455.726519752</v>
      </c>
      <c r="AA126" s="182">
        <f>AA125+AA122+AA117+AA113+AA111+AA106+AA102+AA95+AA90+AA88+AA85</f>
        <v>11270929.16405786</v>
      </c>
    </row>
    <row r="127" spans="1:27" x14ac:dyDescent="0.2">
      <c r="A127" s="18" t="s">
        <v>257</v>
      </c>
      <c r="B127" s="18" t="s">
        <v>258</v>
      </c>
      <c r="D127" s="19">
        <v>1622292</v>
      </c>
      <c r="E127" s="20">
        <v>0</v>
      </c>
      <c r="F127" s="20">
        <v>1622292</v>
      </c>
      <c r="G127" s="21">
        <v>-2.6756768158978095E-2</v>
      </c>
      <c r="I127" s="21">
        <v>-2.3474541520334902E-2</v>
      </c>
      <c r="M127" s="19">
        <v>1697843.1237524587</v>
      </c>
      <c r="N127" s="21">
        <v>4.6570607358267679E-2</v>
      </c>
      <c r="O127" s="21">
        <v>4.1667075797660491E-2</v>
      </c>
      <c r="P127" s="21">
        <v>-2.6050818530834019E-2</v>
      </c>
      <c r="R127" s="20">
        <v>-2382</v>
      </c>
      <c r="S127" s="42">
        <v>1695461.1237524587</v>
      </c>
      <c r="U127" s="19">
        <v>983454</v>
      </c>
      <c r="V127" s="19">
        <v>988083.5</v>
      </c>
      <c r="X127" s="19">
        <v>1666892.6604618807</v>
      </c>
      <c r="Y127" s="19">
        <v>1669110.3590476473</v>
      </c>
      <c r="Z127" s="19">
        <v>1743256.3793434538</v>
      </c>
      <c r="AA127" s="181">
        <v>884713.43565368524</v>
      </c>
    </row>
    <row r="128" spans="1:27" ht="25.5" customHeight="1" x14ac:dyDescent="0.2">
      <c r="A128" s="22" t="s">
        <v>259</v>
      </c>
      <c r="B128" s="22" t="s">
        <v>260</v>
      </c>
      <c r="C128" s="54"/>
      <c r="D128" s="24">
        <v>1622292</v>
      </c>
      <c r="E128" s="25">
        <v>0</v>
      </c>
      <c r="F128" s="25">
        <v>1622292</v>
      </c>
      <c r="G128" s="26">
        <v>-2.6756768158978095E-2</v>
      </c>
      <c r="H128" s="23"/>
      <c r="I128" s="26">
        <v>-2.3474541520334902E-2</v>
      </c>
      <c r="M128" s="24">
        <v>1697843.1237524587</v>
      </c>
      <c r="N128" s="26">
        <v>4.6570607358267679E-2</v>
      </c>
      <c r="O128" s="26">
        <v>4.1667075797660491E-2</v>
      </c>
      <c r="P128" s="26">
        <v>-2.6050818530834019E-2</v>
      </c>
      <c r="Q128" s="23"/>
      <c r="R128" s="25">
        <v>-2382</v>
      </c>
      <c r="S128" s="41">
        <v>1695461.1237524587</v>
      </c>
      <c r="T128" s="23"/>
      <c r="U128" s="24">
        <v>983454</v>
      </c>
      <c r="V128" s="24">
        <v>988083.5</v>
      </c>
      <c r="W128" s="23"/>
      <c r="X128" s="24">
        <v>1666892.6604618807</v>
      </c>
      <c r="Y128" s="24">
        <v>1669110.3590476473</v>
      </c>
      <c r="Z128" s="24">
        <v>1743256.3793434538</v>
      </c>
      <c r="AA128" s="182">
        <f>AA127</f>
        <v>884713.43565368524</v>
      </c>
    </row>
    <row r="129" spans="1:27" x14ac:dyDescent="0.2">
      <c r="A129" s="18" t="s">
        <v>261</v>
      </c>
      <c r="B129" s="18" t="s">
        <v>262</v>
      </c>
      <c r="D129" s="19">
        <v>490558</v>
      </c>
      <c r="E129" s="20">
        <v>0</v>
      </c>
      <c r="F129" s="20">
        <v>490558</v>
      </c>
      <c r="G129" s="21">
        <v>-2.8526529801489509E-2</v>
      </c>
      <c r="I129" s="21">
        <v>-2.7798692809899883E-2</v>
      </c>
      <c r="M129" s="19">
        <v>512957.71426101105</v>
      </c>
      <c r="N129" s="21">
        <v>4.5661704143059589E-2</v>
      </c>
      <c r="O129" s="21">
        <v>4.245462749464779E-2</v>
      </c>
      <c r="P129" s="21">
        <v>-2.8874315295255193E-2</v>
      </c>
      <c r="R129" s="20">
        <v>-1209</v>
      </c>
      <c r="S129" s="42">
        <v>511748.71426101105</v>
      </c>
      <c r="U129" s="19">
        <v>242140.625</v>
      </c>
      <c r="V129" s="19">
        <v>242885.5625</v>
      </c>
      <c r="X129" s="19">
        <v>504962.83743060898</v>
      </c>
      <c r="Y129" s="19">
        <v>506137.13597315724</v>
      </c>
      <c r="Z129" s="19">
        <v>528209.39898934669</v>
      </c>
      <c r="AA129" s="181">
        <v>268069.54941443162</v>
      </c>
    </row>
    <row r="130" spans="1:27" x14ac:dyDescent="0.2">
      <c r="A130" s="18" t="s">
        <v>263</v>
      </c>
      <c r="B130" s="18" t="s">
        <v>264</v>
      </c>
      <c r="D130" s="19">
        <v>357143</v>
      </c>
      <c r="E130" s="20">
        <v>0</v>
      </c>
      <c r="F130" s="20">
        <v>357143</v>
      </c>
      <c r="G130" s="21">
        <v>-1.770741684555821E-2</v>
      </c>
      <c r="I130" s="21">
        <v>-1.6905055230236221E-2</v>
      </c>
      <c r="M130" s="19">
        <v>373211.64807377802</v>
      </c>
      <c r="N130" s="21">
        <v>4.4992196609699775E-2</v>
      </c>
      <c r="O130" s="21">
        <v>4.0470584340807747E-2</v>
      </c>
      <c r="P130" s="21">
        <v>-2.019236713051531E-2</v>
      </c>
      <c r="R130" s="20">
        <v>-988</v>
      </c>
      <c r="S130" s="42">
        <v>372223.64807377802</v>
      </c>
      <c r="U130" s="19">
        <v>175923.09375</v>
      </c>
      <c r="V130" s="19">
        <v>176687.609375</v>
      </c>
      <c r="X130" s="19">
        <v>363581.0817720975</v>
      </c>
      <c r="Y130" s="19">
        <v>364863.08033239038</v>
      </c>
      <c r="Z130" s="19">
        <v>380902.98090532603</v>
      </c>
      <c r="AA130" s="181">
        <v>193310.62767393881</v>
      </c>
    </row>
    <row r="131" spans="1:27" x14ac:dyDescent="0.2">
      <c r="A131" s="18" t="s">
        <v>265</v>
      </c>
      <c r="B131" s="18" t="s">
        <v>266</v>
      </c>
      <c r="D131" s="19">
        <v>403948</v>
      </c>
      <c r="E131" s="20">
        <v>0</v>
      </c>
      <c r="F131" s="20">
        <v>403948</v>
      </c>
      <c r="G131" s="21">
        <v>-1.356456415196472E-2</v>
      </c>
      <c r="I131" s="21">
        <v>-1.0842238555997419E-2</v>
      </c>
      <c r="M131" s="19">
        <v>421564.72670286568</v>
      </c>
      <c r="N131" s="21">
        <v>4.3611372510485635E-2</v>
      </c>
      <c r="O131" s="21">
        <v>3.9366371920709797E-2</v>
      </c>
      <c r="P131" s="21">
        <v>-1.5423969163148588E-2</v>
      </c>
      <c r="R131" s="20">
        <v>-1075</v>
      </c>
      <c r="S131" s="42">
        <v>420489.72670286568</v>
      </c>
      <c r="U131" s="19">
        <v>239075.65625</v>
      </c>
      <c r="V131" s="19">
        <v>240052.09375</v>
      </c>
      <c r="X131" s="19">
        <v>409502.72599719337</v>
      </c>
      <c r="Y131" s="19">
        <v>410043.60293220019</v>
      </c>
      <c r="Z131" s="19">
        <v>428168.78889947385</v>
      </c>
      <c r="AA131" s="181">
        <v>217298.31868425306</v>
      </c>
    </row>
    <row r="132" spans="1:27" x14ac:dyDescent="0.2">
      <c r="A132" s="18" t="s">
        <v>267</v>
      </c>
      <c r="B132" s="18" t="s">
        <v>268</v>
      </c>
      <c r="D132" s="19">
        <v>412424</v>
      </c>
      <c r="E132" s="20">
        <v>0</v>
      </c>
      <c r="F132" s="20">
        <v>412424</v>
      </c>
      <c r="G132" s="21">
        <v>-2.9983502940992945E-2</v>
      </c>
      <c r="I132" s="21">
        <v>-2.8547333325524171E-2</v>
      </c>
      <c r="M132" s="19">
        <v>433827.60772748012</v>
      </c>
      <c r="N132" s="21">
        <v>5.1897095531492132E-2</v>
      </c>
      <c r="O132" s="21">
        <v>4.2590976356894128E-2</v>
      </c>
      <c r="P132" s="21">
        <v>-2.9858312730541403E-2</v>
      </c>
      <c r="R132" s="20">
        <v>-1158</v>
      </c>
      <c r="S132" s="42">
        <v>432669.60772748012</v>
      </c>
      <c r="U132" s="19">
        <v>234526.75</v>
      </c>
      <c r="V132" s="19">
        <v>236620.125</v>
      </c>
      <c r="X132" s="19">
        <v>425172.15042262507</v>
      </c>
      <c r="Y132" s="19">
        <v>428333.04386111535</v>
      </c>
      <c r="Z132" s="19">
        <v>447179.6371811654</v>
      </c>
      <c r="AA132" s="181">
        <v>226946.44221747699</v>
      </c>
    </row>
    <row r="133" spans="1:27" x14ac:dyDescent="0.2">
      <c r="A133" s="18" t="s">
        <v>269</v>
      </c>
      <c r="B133" s="18" t="s">
        <v>270</v>
      </c>
      <c r="D133" s="19">
        <v>366723</v>
      </c>
      <c r="E133" s="20">
        <v>0</v>
      </c>
      <c r="F133" s="20">
        <v>366723</v>
      </c>
      <c r="G133" s="21">
        <v>-3.6562937038934096E-2</v>
      </c>
      <c r="I133" s="21">
        <v>-3.4577028243531704E-2</v>
      </c>
      <c r="M133" s="19">
        <v>384702.62871820165</v>
      </c>
      <c r="N133" s="21">
        <v>4.9027818593875061E-2</v>
      </c>
      <c r="O133" s="21">
        <v>4.368915635731474E-2</v>
      </c>
      <c r="P133" s="21">
        <v>-3.4448805485897904E-2</v>
      </c>
      <c r="R133" s="20">
        <v>-999</v>
      </c>
      <c r="S133" s="42">
        <v>383703.62871820165</v>
      </c>
      <c r="U133" s="19">
        <v>178607.328125</v>
      </c>
      <c r="V133" s="19">
        <v>179520.9375</v>
      </c>
      <c r="X133" s="19">
        <v>380640.32836031751</v>
      </c>
      <c r="Y133" s="19">
        <v>381800.37813755474</v>
      </c>
      <c r="Z133" s="19">
        <v>398427.99729722977</v>
      </c>
      <c r="AA133" s="181">
        <v>202204.68229819761</v>
      </c>
    </row>
    <row r="134" spans="1:27" ht="25.5" customHeight="1" x14ac:dyDescent="0.2">
      <c r="A134" s="22" t="s">
        <v>271</v>
      </c>
      <c r="B134" s="22" t="s">
        <v>272</v>
      </c>
      <c r="C134" s="54"/>
      <c r="D134" s="24">
        <v>2030796</v>
      </c>
      <c r="E134" s="25">
        <v>0</v>
      </c>
      <c r="F134" s="25">
        <v>2030796</v>
      </c>
      <c r="G134" s="26">
        <v>-2.5463872951941191E-2</v>
      </c>
      <c r="H134" s="23"/>
      <c r="I134" s="26">
        <v>-2.3890254568316283E-2</v>
      </c>
      <c r="M134" s="24">
        <v>2126264.3254833366</v>
      </c>
      <c r="N134" s="26">
        <v>4.701029817043989E-2</v>
      </c>
      <c r="O134" s="26">
        <v>4.166425178359412E-2</v>
      </c>
      <c r="P134" s="26">
        <v>-2.5940156779545864E-2</v>
      </c>
      <c r="Q134" s="23"/>
      <c r="R134" s="25">
        <v>-5429</v>
      </c>
      <c r="S134" s="41">
        <v>2120835.3254833366</v>
      </c>
      <c r="T134" s="23"/>
      <c r="U134" s="24">
        <v>1070273.453125</v>
      </c>
      <c r="V134" s="24">
        <v>1075766.328125</v>
      </c>
      <c r="W134" s="23"/>
      <c r="X134" s="24">
        <v>2083859.1239828425</v>
      </c>
      <c r="Y134" s="24">
        <v>2091177.2412364178</v>
      </c>
      <c r="Z134" s="24">
        <v>2182888.8032725416</v>
      </c>
      <c r="AA134" s="182">
        <f>SUM(AA129:AA133)</f>
        <v>1107829.620288298</v>
      </c>
    </row>
    <row r="135" spans="1:27" x14ac:dyDescent="0.2">
      <c r="A135" s="18" t="s">
        <v>273</v>
      </c>
      <c r="B135" s="18" t="s">
        <v>274</v>
      </c>
      <c r="D135" s="19">
        <v>739705</v>
      </c>
      <c r="E135" s="20">
        <v>0</v>
      </c>
      <c r="F135" s="20">
        <v>739705</v>
      </c>
      <c r="G135" s="21">
        <v>-2.6422676346009477E-2</v>
      </c>
      <c r="I135" s="21">
        <v>-2.4818550642664805E-2</v>
      </c>
      <c r="M135" s="19">
        <v>774489.84171004663</v>
      </c>
      <c r="N135" s="21">
        <v>4.7025289419493799E-2</v>
      </c>
      <c r="O135" s="21">
        <v>4.1911858321253437E-2</v>
      </c>
      <c r="P135" s="21">
        <v>-2.6604558598818717E-2</v>
      </c>
      <c r="R135" s="20">
        <v>567</v>
      </c>
      <c r="S135" s="42">
        <v>775056.84171004663</v>
      </c>
      <c r="U135" s="19">
        <v>413861.6875</v>
      </c>
      <c r="V135" s="19">
        <v>415892.8125</v>
      </c>
      <c r="X135" s="19">
        <v>759780.43246094673</v>
      </c>
      <c r="Y135" s="19">
        <v>762253.30097170011</v>
      </c>
      <c r="Z135" s="19">
        <v>795657.97081932658</v>
      </c>
      <c r="AA135" s="181">
        <v>403801.36009249557</v>
      </c>
    </row>
    <row r="136" spans="1:27" x14ac:dyDescent="0.2">
      <c r="A136" s="18" t="s">
        <v>275</v>
      </c>
      <c r="B136" s="18" t="s">
        <v>276</v>
      </c>
      <c r="D136" s="19">
        <v>711437</v>
      </c>
      <c r="E136" s="20">
        <v>0</v>
      </c>
      <c r="F136" s="20">
        <v>711437</v>
      </c>
      <c r="G136" s="21">
        <v>-9.1768068775377465E-3</v>
      </c>
      <c r="I136" s="21">
        <v>-3.8016305436848752E-3</v>
      </c>
      <c r="M136" s="19">
        <v>745588.63082410558</v>
      </c>
      <c r="N136" s="21">
        <v>4.8003731636259594E-2</v>
      </c>
      <c r="O136" s="21">
        <v>3.808407571583361E-2</v>
      </c>
      <c r="P136" s="21">
        <v>-9.2695565642846312E-3</v>
      </c>
      <c r="R136" s="20">
        <v>-1732</v>
      </c>
      <c r="S136" s="42">
        <v>743856.63082410558</v>
      </c>
      <c r="U136" s="19">
        <v>362455.78125</v>
      </c>
      <c r="V136" s="19">
        <v>365919.3125</v>
      </c>
      <c r="X136" s="19">
        <v>718026.18765714427</v>
      </c>
      <c r="Y136" s="19">
        <v>720976.18825543509</v>
      </c>
      <c r="Z136" s="19">
        <v>752564.57068030327</v>
      </c>
      <c r="AA136" s="181">
        <v>381931.19197336148</v>
      </c>
    </row>
    <row r="137" spans="1:27" x14ac:dyDescent="0.2">
      <c r="A137" s="18" t="s">
        <v>277</v>
      </c>
      <c r="B137" s="18" t="s">
        <v>278</v>
      </c>
      <c r="D137" s="19">
        <v>471384</v>
      </c>
      <c r="E137" s="20">
        <v>0</v>
      </c>
      <c r="F137" s="20">
        <v>471384</v>
      </c>
      <c r="G137" s="21">
        <v>-2.234798843742769E-2</v>
      </c>
      <c r="I137" s="21">
        <v>-2.0886518590154557E-2</v>
      </c>
      <c r="M137" s="19">
        <v>493485.08459293225</v>
      </c>
      <c r="N137" s="21">
        <v>4.6885521343389414E-2</v>
      </c>
      <c r="O137" s="21">
        <v>4.119572275887462E-2</v>
      </c>
      <c r="P137" s="21">
        <v>-2.3531749252931444E-2</v>
      </c>
      <c r="R137" s="20">
        <v>-1048</v>
      </c>
      <c r="S137" s="42">
        <v>492437.08459293225</v>
      </c>
      <c r="U137" s="19">
        <v>255215.78125</v>
      </c>
      <c r="V137" s="19">
        <v>256610.453125</v>
      </c>
      <c r="X137" s="19">
        <v>482159.2902433569</v>
      </c>
      <c r="Y137" s="19">
        <v>484070.50911081856</v>
      </c>
      <c r="Z137" s="19">
        <v>505377.50122994848</v>
      </c>
      <c r="AA137" s="181">
        <v>256482.21954800168</v>
      </c>
    </row>
    <row r="138" spans="1:27" ht="25.5" customHeight="1" x14ac:dyDescent="0.2">
      <c r="A138" s="22" t="s">
        <v>279</v>
      </c>
      <c r="B138" s="22" t="s">
        <v>280</v>
      </c>
      <c r="C138" s="54"/>
      <c r="D138" s="24">
        <v>1922526</v>
      </c>
      <c r="E138" s="25">
        <v>0</v>
      </c>
      <c r="F138" s="25">
        <v>1922526</v>
      </c>
      <c r="G138" s="26">
        <v>-1.9102327322898849E-2</v>
      </c>
      <c r="H138" s="23"/>
      <c r="I138" s="26">
        <v>-1.6232386332536319E-2</v>
      </c>
      <c r="M138" s="24">
        <v>2013563.5571270846</v>
      </c>
      <c r="N138" s="26">
        <v>4.7353095420860081E-2</v>
      </c>
      <c r="O138" s="26">
        <v>4.0404518522505928E-2</v>
      </c>
      <c r="P138" s="26">
        <v>-1.9495756120689767E-2</v>
      </c>
      <c r="Q138" s="23"/>
      <c r="R138" s="25">
        <v>-2213</v>
      </c>
      <c r="S138" s="41">
        <v>2011350.5571270846</v>
      </c>
      <c r="T138" s="23"/>
      <c r="U138" s="24">
        <v>1031533.25</v>
      </c>
      <c r="V138" s="24">
        <v>1038422.578125</v>
      </c>
      <c r="W138" s="23"/>
      <c r="X138" s="24">
        <v>1959965.9103614478</v>
      </c>
      <c r="Y138" s="24">
        <v>1967299.9983379538</v>
      </c>
      <c r="Z138" s="24">
        <v>2053600.0427295784</v>
      </c>
      <c r="AA138" s="182">
        <f>SUM(AA135:AA137)</f>
        <v>1042214.7716138586</v>
      </c>
    </row>
    <row r="139" spans="1:27" x14ac:dyDescent="0.2">
      <c r="A139" s="18" t="s">
        <v>281</v>
      </c>
      <c r="B139" s="18" t="s">
        <v>282</v>
      </c>
      <c r="D139" s="19">
        <v>883000</v>
      </c>
      <c r="E139" s="20">
        <v>0</v>
      </c>
      <c r="F139" s="20">
        <v>883000</v>
      </c>
      <c r="G139" s="21">
        <v>2.3972600793589205E-3</v>
      </c>
      <c r="I139" s="21">
        <v>1.0083501816728013E-2</v>
      </c>
      <c r="M139" s="19">
        <v>926155.66722563014</v>
      </c>
      <c r="N139" s="21">
        <v>4.8873915317814376E-2</v>
      </c>
      <c r="O139" s="21">
        <v>3.7391689999999977E-2</v>
      </c>
      <c r="P139" s="21">
        <v>3.5224338452941595E-3</v>
      </c>
      <c r="R139" s="20">
        <v>-2228</v>
      </c>
      <c r="S139" s="42">
        <v>923927.66722563014</v>
      </c>
      <c r="U139" s="19">
        <v>497931.125</v>
      </c>
      <c r="V139" s="19">
        <v>503442.40625</v>
      </c>
      <c r="X139" s="19">
        <v>880888.28168793442</v>
      </c>
      <c r="Y139" s="19">
        <v>883860.94893353828</v>
      </c>
      <c r="Z139" s="19">
        <v>922904.79613573721</v>
      </c>
      <c r="AA139" s="181">
        <v>468379.91396195267</v>
      </c>
    </row>
    <row r="140" spans="1:27" x14ac:dyDescent="0.2">
      <c r="A140" s="18" t="s">
        <v>283</v>
      </c>
      <c r="B140" s="18" t="s">
        <v>284</v>
      </c>
      <c r="D140" s="19">
        <v>434713</v>
      </c>
      <c r="E140" s="20">
        <v>0</v>
      </c>
      <c r="F140" s="20">
        <v>434713</v>
      </c>
      <c r="G140" s="21">
        <v>-1.7853665531677887E-2</v>
      </c>
      <c r="I140" s="21">
        <v>-8.7011057124174451E-3</v>
      </c>
      <c r="M140" s="19">
        <v>454684.72214002762</v>
      </c>
      <c r="N140" s="21">
        <v>4.5942316286901042E-2</v>
      </c>
      <c r="O140" s="21">
        <v>3.897641035564936E-2</v>
      </c>
      <c r="P140" s="21">
        <v>-1.4100054248326166E-2</v>
      </c>
      <c r="R140" s="20">
        <v>-1079</v>
      </c>
      <c r="S140" s="42">
        <v>453605.72214002762</v>
      </c>
      <c r="U140" s="19">
        <v>239908.109375</v>
      </c>
      <c r="V140" s="19">
        <v>241516.59375</v>
      </c>
      <c r="X140" s="19">
        <v>442615.30562584521</v>
      </c>
      <c r="Y140" s="19">
        <v>441468.83739710809</v>
      </c>
      <c r="Z140" s="19">
        <v>461187.49077865609</v>
      </c>
      <c r="AA140" s="181">
        <v>234055.51488700439</v>
      </c>
    </row>
    <row r="141" spans="1:27" x14ac:dyDescent="0.2">
      <c r="A141" s="18" t="s">
        <v>285</v>
      </c>
      <c r="B141" s="18" t="s">
        <v>286</v>
      </c>
      <c r="D141" s="19">
        <v>499844</v>
      </c>
      <c r="E141" s="20">
        <v>0</v>
      </c>
      <c r="F141" s="20">
        <v>499844</v>
      </c>
      <c r="G141" s="21">
        <v>-3.0216544803114198E-2</v>
      </c>
      <c r="I141" s="21">
        <v>-2.5974064859314194E-2</v>
      </c>
      <c r="M141" s="19">
        <v>525406.85272447439</v>
      </c>
      <c r="N141" s="21">
        <v>5.1141661647382763E-2</v>
      </c>
      <c r="O141" s="21">
        <v>4.2122310528236007E-2</v>
      </c>
      <c r="P141" s="21">
        <v>-2.8146890920079826E-2</v>
      </c>
      <c r="R141" s="20">
        <v>77</v>
      </c>
      <c r="S141" s="42">
        <v>525483.85272447439</v>
      </c>
      <c r="U141" s="19">
        <v>302910.25</v>
      </c>
      <c r="V141" s="19">
        <v>305531.875</v>
      </c>
      <c r="X141" s="19">
        <v>515418.15579697787</v>
      </c>
      <c r="Y141" s="19">
        <v>517614.60071975214</v>
      </c>
      <c r="Z141" s="19">
        <v>540623.72987816168</v>
      </c>
      <c r="AA141" s="181">
        <v>274369.8994158018</v>
      </c>
    </row>
    <row r="142" spans="1:27" ht="25.5" customHeight="1" x14ac:dyDescent="0.2">
      <c r="A142" s="22" t="s">
        <v>287</v>
      </c>
      <c r="B142" s="22" t="s">
        <v>288</v>
      </c>
      <c r="C142" s="54"/>
      <c r="D142" s="24">
        <v>1817557</v>
      </c>
      <c r="E142" s="25">
        <v>0</v>
      </c>
      <c r="F142" s="25">
        <v>1817557</v>
      </c>
      <c r="G142" s="26">
        <v>-1.1618081732296281E-2</v>
      </c>
      <c r="H142" s="23"/>
      <c r="I142" s="26">
        <v>-4.5444108140200168E-3</v>
      </c>
      <c r="M142" s="24">
        <v>1906247.2420901321</v>
      </c>
      <c r="N142" s="26">
        <v>4.8796402033131292E-2</v>
      </c>
      <c r="O142" s="26">
        <v>3.9070724560398062E-2</v>
      </c>
      <c r="P142" s="26">
        <v>-9.5955842530993651E-3</v>
      </c>
      <c r="Q142" s="23"/>
      <c r="R142" s="25">
        <v>-3230</v>
      </c>
      <c r="S142" s="41">
        <v>1903017.2420901321</v>
      </c>
      <c r="T142" s="23"/>
      <c r="U142" s="24">
        <v>1040749.484375</v>
      </c>
      <c r="V142" s="24">
        <v>1050490.875</v>
      </c>
      <c r="W142" s="23"/>
      <c r="X142" s="24">
        <v>1838921.7431107576</v>
      </c>
      <c r="Y142" s="24">
        <v>1842944.3870503986</v>
      </c>
      <c r="Z142" s="24">
        <v>1924716.0167925549</v>
      </c>
      <c r="AA142" s="182">
        <f>SUM(AA139:AA141)</f>
        <v>976805.32826475892</v>
      </c>
    </row>
    <row r="143" spans="1:27" x14ac:dyDescent="0.2">
      <c r="A143" s="18" t="s">
        <v>289</v>
      </c>
      <c r="B143" s="18" t="s">
        <v>290</v>
      </c>
      <c r="D143" s="19">
        <v>1116224</v>
      </c>
      <c r="E143" s="20">
        <v>0</v>
      </c>
      <c r="F143" s="20">
        <v>1116224</v>
      </c>
      <c r="G143" s="21">
        <v>2.9881968022488659E-2</v>
      </c>
      <c r="I143" s="21">
        <v>3.9873497537748159E-2</v>
      </c>
      <c r="M143" s="19">
        <v>1166896.5861129933</v>
      </c>
      <c r="N143" s="21">
        <v>4.5396431283499794E-2</v>
      </c>
      <c r="O143" s="21">
        <v>3.7391689999999977E-2</v>
      </c>
      <c r="P143" s="21">
        <v>3.3077766836226541E-2</v>
      </c>
      <c r="R143" s="20">
        <v>-2612</v>
      </c>
      <c r="S143" s="42">
        <v>1164284.5861129933</v>
      </c>
      <c r="U143" s="19">
        <v>613067.4375</v>
      </c>
      <c r="V143" s="19">
        <v>617798</v>
      </c>
      <c r="X143" s="19">
        <v>1083836.8227218306</v>
      </c>
      <c r="Y143" s="19">
        <v>1081705.6414083873</v>
      </c>
      <c r="Z143" s="19">
        <v>1129534.1198626154</v>
      </c>
      <c r="AA143" s="181">
        <v>573245.57862686738</v>
      </c>
    </row>
    <row r="144" spans="1:27" x14ac:dyDescent="0.2">
      <c r="A144" s="18" t="s">
        <v>291</v>
      </c>
      <c r="B144" s="18" t="s">
        <v>292</v>
      </c>
      <c r="D144" s="19">
        <v>1201964</v>
      </c>
      <c r="E144" s="20">
        <v>0</v>
      </c>
      <c r="F144" s="20">
        <v>1201964</v>
      </c>
      <c r="G144" s="21">
        <v>3.0849810406797573E-2</v>
      </c>
      <c r="I144" s="21">
        <v>4.2330361167676633E-2</v>
      </c>
      <c r="M144" s="19">
        <v>1255786.2312829474</v>
      </c>
      <c r="N144" s="21">
        <v>4.4778571806599388E-2</v>
      </c>
      <c r="O144" s="21">
        <v>3.7391689999999977E-2</v>
      </c>
      <c r="P144" s="21">
        <v>3.4981021300707793E-2</v>
      </c>
      <c r="R144" s="20">
        <v>-2116</v>
      </c>
      <c r="S144" s="42">
        <v>1253670.2312829474</v>
      </c>
      <c r="U144" s="19">
        <v>661256.5</v>
      </c>
      <c r="V144" s="19">
        <v>665965.0625</v>
      </c>
      <c r="X144" s="19">
        <v>1165993.3269286598</v>
      </c>
      <c r="Y144" s="19">
        <v>1161361.8727231333</v>
      </c>
      <c r="Z144" s="19">
        <v>1213342.2791702438</v>
      </c>
      <c r="AA144" s="181">
        <v>615778.73980467895</v>
      </c>
    </row>
    <row r="145" spans="1:27" x14ac:dyDescent="0.2">
      <c r="A145" s="18" t="s">
        <v>293</v>
      </c>
      <c r="B145" s="18" t="s">
        <v>294</v>
      </c>
      <c r="D145" s="19">
        <v>605428</v>
      </c>
      <c r="E145" s="20">
        <v>0</v>
      </c>
      <c r="F145" s="20">
        <v>605428</v>
      </c>
      <c r="G145" s="21">
        <v>1.8650542120485003E-2</v>
      </c>
      <c r="I145" s="21">
        <v>2.8535295044006315E-2</v>
      </c>
      <c r="M145" s="19">
        <v>633275.26157068426</v>
      </c>
      <c r="N145" s="21">
        <v>4.5995992208295977E-2</v>
      </c>
      <c r="O145" s="21">
        <v>3.7391689999999977E-2</v>
      </c>
      <c r="P145" s="21">
        <v>2.1769805920174745E-2</v>
      </c>
      <c r="R145" s="20">
        <v>299</v>
      </c>
      <c r="S145" s="42">
        <v>633574.26157068426</v>
      </c>
      <c r="U145" s="19">
        <v>321457</v>
      </c>
      <c r="V145" s="19">
        <v>324123.21875</v>
      </c>
      <c r="X145" s="19">
        <v>594343.17753339058</v>
      </c>
      <c r="Y145" s="19">
        <v>593513.44111830252</v>
      </c>
      <c r="Z145" s="19">
        <v>619782.71221312496</v>
      </c>
      <c r="AA145" s="181">
        <v>314543.57441522478</v>
      </c>
    </row>
    <row r="146" spans="1:27" ht="25.5" customHeight="1" x14ac:dyDescent="0.2">
      <c r="A146" s="22" t="s">
        <v>295</v>
      </c>
      <c r="B146" s="22" t="s">
        <v>296</v>
      </c>
      <c r="C146" s="54"/>
      <c r="D146" s="24">
        <v>2923616</v>
      </c>
      <c r="E146" s="25">
        <v>0</v>
      </c>
      <c r="F146" s="25">
        <v>2923616</v>
      </c>
      <c r="G146" s="26">
        <v>2.7931726965029213E-2</v>
      </c>
      <c r="H146" s="23"/>
      <c r="I146" s="26">
        <v>3.8501681643080765E-2</v>
      </c>
      <c r="M146" s="24">
        <v>3055958.0789666246</v>
      </c>
      <c r="N146" s="26">
        <v>4.5266573642579688E-2</v>
      </c>
      <c r="O146" s="26">
        <v>3.7397042487371746E-2</v>
      </c>
      <c r="P146" s="26">
        <v>3.1491631071048909E-2</v>
      </c>
      <c r="Q146" s="23"/>
      <c r="R146" s="25">
        <v>-4429</v>
      </c>
      <c r="S146" s="41">
        <v>3051529.0789666246</v>
      </c>
      <c r="T146" s="23"/>
      <c r="U146" s="24">
        <v>1595780.9375</v>
      </c>
      <c r="V146" s="24">
        <v>1607886.28125</v>
      </c>
      <c r="W146" s="23"/>
      <c r="X146" s="24">
        <v>2844173.3271838808</v>
      </c>
      <c r="Y146" s="24">
        <v>2836580.9552498236</v>
      </c>
      <c r="Z146" s="24">
        <v>2962659.1112459842</v>
      </c>
      <c r="AA146" s="182">
        <f>SUM(AA143:AA145)</f>
        <v>1503567.8928467713</v>
      </c>
    </row>
    <row r="147" spans="1:27" x14ac:dyDescent="0.2">
      <c r="A147" s="18" t="s">
        <v>297</v>
      </c>
      <c r="B147" s="18" t="s">
        <v>298</v>
      </c>
      <c r="D147" s="19">
        <v>536072</v>
      </c>
      <c r="E147" s="20">
        <v>0</v>
      </c>
      <c r="F147" s="20">
        <v>536072</v>
      </c>
      <c r="G147" s="21">
        <v>1.4986352162650096E-2</v>
      </c>
      <c r="I147" s="21">
        <v>2.6234343455091569E-2</v>
      </c>
      <c r="M147" s="19">
        <v>560767.0768073739</v>
      </c>
      <c r="N147" s="21">
        <v>4.6066716424983722E-2</v>
      </c>
      <c r="O147" s="21">
        <v>3.7391689999999977E-2</v>
      </c>
      <c r="P147" s="21">
        <v>1.9077484550358292E-2</v>
      </c>
      <c r="R147" s="20">
        <v>-781</v>
      </c>
      <c r="S147" s="42">
        <v>559986.0768073739</v>
      </c>
      <c r="U147" s="19">
        <v>286350.625</v>
      </c>
      <c r="V147" s="19">
        <v>288745.1875</v>
      </c>
      <c r="X147" s="19">
        <v>528156.85536833236</v>
      </c>
      <c r="Y147" s="19">
        <v>526736.239192963</v>
      </c>
      <c r="Z147" s="19">
        <v>550269.32231242256</v>
      </c>
      <c r="AA147" s="181">
        <v>279265.09746156726</v>
      </c>
    </row>
    <row r="148" spans="1:27" x14ac:dyDescent="0.2">
      <c r="A148" s="18" t="s">
        <v>299</v>
      </c>
      <c r="B148" s="18" t="s">
        <v>300</v>
      </c>
      <c r="D148" s="19">
        <v>349830</v>
      </c>
      <c r="E148" s="20">
        <v>0</v>
      </c>
      <c r="F148" s="20">
        <v>349830</v>
      </c>
      <c r="G148" s="21">
        <v>1.3873297340578183E-2</v>
      </c>
      <c r="I148" s="21">
        <v>1.9957373033357317E-2</v>
      </c>
      <c r="M148" s="19">
        <v>364817.0047641485</v>
      </c>
      <c r="N148" s="21">
        <v>4.2840822011115387E-2</v>
      </c>
      <c r="O148" s="21">
        <v>3.7391689999999977E-2</v>
      </c>
      <c r="P148" s="21">
        <v>1.3726366104441556E-2</v>
      </c>
      <c r="R148" s="20">
        <v>-836</v>
      </c>
      <c r="S148" s="42">
        <v>363981.0047641485</v>
      </c>
      <c r="U148" s="19">
        <v>188116.6875</v>
      </c>
      <c r="V148" s="19">
        <v>189104.8125</v>
      </c>
      <c r="X148" s="19">
        <v>345043.1142802707</v>
      </c>
      <c r="Y148" s="19">
        <v>344786.52702720527</v>
      </c>
      <c r="Z148" s="19">
        <v>359877.19858374714</v>
      </c>
      <c r="AA148" s="181">
        <v>182639.91260560424</v>
      </c>
    </row>
    <row r="149" spans="1:27" x14ac:dyDescent="0.2">
      <c r="A149" s="18" t="s">
        <v>301</v>
      </c>
      <c r="B149" s="18" t="s">
        <v>302</v>
      </c>
      <c r="D149" s="19">
        <v>703619</v>
      </c>
      <c r="E149" s="20">
        <v>0</v>
      </c>
      <c r="F149" s="20">
        <v>703619</v>
      </c>
      <c r="G149" s="21">
        <v>-3.3166409738740743E-3</v>
      </c>
      <c r="I149" s="21">
        <v>2.7281986214127141E-3</v>
      </c>
      <c r="M149" s="19">
        <v>733755.67355551186</v>
      </c>
      <c r="N149" s="21">
        <v>4.2830954757492101E-2</v>
      </c>
      <c r="O149" s="21">
        <v>3.7391689999999977E-2</v>
      </c>
      <c r="P149" s="21">
        <v>-3.8758881175742221E-3</v>
      </c>
      <c r="R149" s="20">
        <v>-1741</v>
      </c>
      <c r="S149" s="42">
        <v>732014.67355551186</v>
      </c>
      <c r="U149" s="19">
        <v>397889.4375</v>
      </c>
      <c r="V149" s="19">
        <v>399975.65625</v>
      </c>
      <c r="X149" s="19">
        <v>705960.41724577057</v>
      </c>
      <c r="Y149" s="19">
        <v>705383.79661823239</v>
      </c>
      <c r="Z149" s="19">
        <v>736610.69419241033</v>
      </c>
      <c r="AA149" s="181">
        <v>373834.50060492713</v>
      </c>
    </row>
    <row r="150" spans="1:27" x14ac:dyDescent="0.2">
      <c r="A150" s="18" t="s">
        <v>303</v>
      </c>
      <c r="B150" s="18" t="s">
        <v>304</v>
      </c>
      <c r="D150" s="19">
        <v>371608</v>
      </c>
      <c r="E150" s="20">
        <v>0</v>
      </c>
      <c r="F150" s="20">
        <v>371608</v>
      </c>
      <c r="G150" s="21">
        <v>-1.0966345311093195E-2</v>
      </c>
      <c r="I150" s="21">
        <v>-3.7616810810875423E-3</v>
      </c>
      <c r="M150" s="19">
        <v>388454.01297530578</v>
      </c>
      <c r="N150" s="21">
        <v>4.5332751112209024E-2</v>
      </c>
      <c r="O150" s="21">
        <v>3.8076799775433878E-2</v>
      </c>
      <c r="P150" s="21">
        <v>-9.4044917734062983E-3</v>
      </c>
      <c r="R150" s="20">
        <v>-891</v>
      </c>
      <c r="S150" s="42">
        <v>387563.01297530578</v>
      </c>
      <c r="U150" s="19">
        <v>192351.65625</v>
      </c>
      <c r="V150" s="19">
        <v>193696.15625</v>
      </c>
      <c r="X150" s="19">
        <v>375728.36701586918</v>
      </c>
      <c r="Y150" s="19">
        <v>375618.42307370657</v>
      </c>
      <c r="Z150" s="19">
        <v>392141.90832616709</v>
      </c>
      <c r="AA150" s="181">
        <v>199014.45311773242</v>
      </c>
    </row>
    <row r="151" spans="1:27" x14ac:dyDescent="0.2">
      <c r="A151" s="18" t="s">
        <v>305</v>
      </c>
      <c r="B151" s="18" t="s">
        <v>306</v>
      </c>
      <c r="D151" s="19">
        <v>326025</v>
      </c>
      <c r="E151" s="20">
        <v>0</v>
      </c>
      <c r="F151" s="20">
        <v>326025</v>
      </c>
      <c r="G151" s="21">
        <v>1.8596536724029056E-2</v>
      </c>
      <c r="I151" s="21">
        <v>2.9425082068091024E-2</v>
      </c>
      <c r="M151" s="19">
        <v>341822.2523530887</v>
      </c>
      <c r="N151" s="21">
        <v>4.8454113497703233E-2</v>
      </c>
      <c r="O151" s="21">
        <v>3.7391689999999977E-2</v>
      </c>
      <c r="P151" s="21">
        <v>2.2455588952067673E-2</v>
      </c>
      <c r="R151" s="20">
        <v>-798</v>
      </c>
      <c r="S151" s="42">
        <v>341024.2523530887</v>
      </c>
      <c r="U151" s="19">
        <v>182607.109375</v>
      </c>
      <c r="V151" s="19">
        <v>184554.375</v>
      </c>
      <c r="X151" s="19">
        <v>320072.75525258417</v>
      </c>
      <c r="Y151" s="19">
        <v>320083.15641960641</v>
      </c>
      <c r="Z151" s="19">
        <v>334315.01186611754</v>
      </c>
      <c r="AA151" s="181">
        <v>169666.94414166984</v>
      </c>
    </row>
    <row r="152" spans="1:27" ht="25.5" customHeight="1" x14ac:dyDescent="0.2">
      <c r="A152" s="22" t="s">
        <v>307</v>
      </c>
      <c r="B152" s="22" t="s">
        <v>308</v>
      </c>
      <c r="C152" s="54"/>
      <c r="D152" s="24">
        <v>2287154</v>
      </c>
      <c r="E152" s="25">
        <v>0</v>
      </c>
      <c r="F152" s="25">
        <v>2287154</v>
      </c>
      <c r="G152" s="26">
        <v>5.3594273081392085E-3</v>
      </c>
      <c r="H152" s="23"/>
      <c r="I152" s="26">
        <v>1.3469088992325462E-2</v>
      </c>
      <c r="M152" s="24">
        <v>2389616.0204554284</v>
      </c>
      <c r="N152" s="26">
        <v>4.4798916231888475E-2</v>
      </c>
      <c r="O152" s="26">
        <v>3.7511826028641559E-2</v>
      </c>
      <c r="P152" s="26">
        <v>6.9112537847844102E-3</v>
      </c>
      <c r="Q152" s="23"/>
      <c r="R152" s="25">
        <v>-5047</v>
      </c>
      <c r="S152" s="41">
        <v>2384569.0204554284</v>
      </c>
      <c r="T152" s="23"/>
      <c r="U152" s="24">
        <v>1247315.515625</v>
      </c>
      <c r="V152" s="24">
        <v>1256076.1875</v>
      </c>
      <c r="W152" s="23"/>
      <c r="X152" s="24">
        <v>2274961.5091628269</v>
      </c>
      <c r="Y152" s="24">
        <v>2272608.1423317138</v>
      </c>
      <c r="Z152" s="24">
        <v>2373214.1352808648</v>
      </c>
      <c r="AA152" s="182">
        <f>SUM(AA147:AA151)</f>
        <v>1204420.907931501</v>
      </c>
    </row>
    <row r="153" spans="1:27" ht="25.5" customHeight="1" x14ac:dyDescent="0.2">
      <c r="A153" s="22" t="s">
        <v>309</v>
      </c>
      <c r="B153" s="22" t="s">
        <v>310</v>
      </c>
      <c r="C153" s="54"/>
      <c r="D153" s="24">
        <v>12603941</v>
      </c>
      <c r="E153" s="25">
        <v>0</v>
      </c>
      <c r="F153" s="25">
        <v>12603941</v>
      </c>
      <c r="G153" s="26">
        <v>-5.1175648772385784E-3</v>
      </c>
      <c r="H153" s="23"/>
      <c r="I153" s="26">
        <v>8.1557042038071792E-4</v>
      </c>
      <c r="M153" s="24">
        <v>13189492.347875066</v>
      </c>
      <c r="N153" s="26">
        <v>4.6457798229543101E-2</v>
      </c>
      <c r="O153" s="26">
        <v>3.9355997457265035E-2</v>
      </c>
      <c r="P153" s="26">
        <v>-3.8399438347600512E-3</v>
      </c>
      <c r="Q153" s="23"/>
      <c r="R153" s="25">
        <v>-22730</v>
      </c>
      <c r="S153" s="41">
        <v>13166762.347875066</v>
      </c>
      <c r="T153" s="23"/>
      <c r="U153" s="24">
        <v>6969106.640625</v>
      </c>
      <c r="V153" s="24">
        <v>7016725.75</v>
      </c>
      <c r="W153" s="23"/>
      <c r="X153" s="24">
        <v>12668774.274263635</v>
      </c>
      <c r="Y153" s="24">
        <v>12679721.083253954</v>
      </c>
      <c r="Z153" s="24">
        <v>13240334.488664975</v>
      </c>
      <c r="AA153" s="182">
        <f>AA152+AA146+AA142+AA138+AA134+AA128</f>
        <v>6719551.9565988733</v>
      </c>
    </row>
    <row r="154" spans="1:27" x14ac:dyDescent="0.2">
      <c r="A154" s="18" t="s">
        <v>311</v>
      </c>
      <c r="B154" s="18" t="s">
        <v>312</v>
      </c>
      <c r="D154" s="19">
        <v>692609</v>
      </c>
      <c r="E154" s="20">
        <v>0</v>
      </c>
      <c r="F154" s="20">
        <v>692609</v>
      </c>
      <c r="G154" s="21">
        <v>-2.6747416710780958E-2</v>
      </c>
      <c r="I154" s="21">
        <v>-1.8725053545682213E-2</v>
      </c>
      <c r="M154" s="19">
        <v>723521</v>
      </c>
      <c r="N154" s="21">
        <v>4.4631242158273965E-2</v>
      </c>
      <c r="O154" s="21">
        <v>4.1461764809061163E-2</v>
      </c>
      <c r="P154" s="21">
        <v>-2.2516787902058577E-2</v>
      </c>
      <c r="R154" s="20">
        <v>-1725</v>
      </c>
      <c r="S154" s="42">
        <v>721796</v>
      </c>
      <c r="U154" s="19">
        <v>386772.15625</v>
      </c>
      <c r="V154" s="19">
        <v>387949.21875</v>
      </c>
      <c r="X154" s="19">
        <v>711643.62868603773</v>
      </c>
      <c r="Y154" s="19">
        <v>707973.65949826839</v>
      </c>
      <c r="Z154" s="19">
        <v>740187.64828413748</v>
      </c>
      <c r="AA154" s="181">
        <v>375649.82701426413</v>
      </c>
    </row>
    <row r="155" spans="1:27" x14ac:dyDescent="0.2">
      <c r="A155" s="18" t="s">
        <v>313</v>
      </c>
      <c r="B155" s="18" t="s">
        <v>314</v>
      </c>
      <c r="D155" s="19">
        <v>422780</v>
      </c>
      <c r="E155" s="20">
        <v>0</v>
      </c>
      <c r="F155" s="20">
        <v>422780</v>
      </c>
      <c r="G155" s="21">
        <v>4.8702934834417233E-2</v>
      </c>
      <c r="I155" s="21">
        <v>5.8927426618185841E-2</v>
      </c>
      <c r="M155" s="19">
        <v>439476.78041071928</v>
      </c>
      <c r="N155" s="21">
        <v>3.9492834123466825E-2</v>
      </c>
      <c r="O155" s="21">
        <v>3.4981089246302055E-2</v>
      </c>
      <c r="P155" s="21">
        <v>4.8320988903798545E-2</v>
      </c>
      <c r="R155" s="20">
        <v>-1127</v>
      </c>
      <c r="S155" s="42">
        <v>438349.78041071928</v>
      </c>
      <c r="U155" s="19">
        <v>234253.84375</v>
      </c>
      <c r="V155" s="19">
        <v>235275.015625</v>
      </c>
      <c r="X155" s="19">
        <v>403145.62490163522</v>
      </c>
      <c r="Y155" s="19">
        <v>400993.49067470257</v>
      </c>
      <c r="Z155" s="19">
        <v>419219.67132439889</v>
      </c>
      <c r="AA155" s="181">
        <v>212756.58595364049</v>
      </c>
    </row>
    <row r="156" spans="1:27" x14ac:dyDescent="0.2">
      <c r="A156" s="18" t="s">
        <v>315</v>
      </c>
      <c r="B156" s="18" t="s">
        <v>316</v>
      </c>
      <c r="D156" s="19">
        <v>778821</v>
      </c>
      <c r="E156" s="20">
        <v>0</v>
      </c>
      <c r="F156" s="20">
        <v>778821</v>
      </c>
      <c r="G156" s="21">
        <v>-1.3095370436357667E-2</v>
      </c>
      <c r="I156" s="21">
        <v>-5.6080960815936276E-3</v>
      </c>
      <c r="M156" s="19">
        <v>810025</v>
      </c>
      <c r="N156" s="21">
        <v>4.0065689035092777E-2</v>
      </c>
      <c r="O156" s="21">
        <v>3.923940638544221E-2</v>
      </c>
      <c r="P156" s="21">
        <v>-1.1272448326178242E-2</v>
      </c>
      <c r="R156" s="20">
        <v>-1923</v>
      </c>
      <c r="S156" s="42">
        <v>808102</v>
      </c>
      <c r="U156" s="19">
        <v>439261.75</v>
      </c>
      <c r="V156" s="19">
        <v>439611</v>
      </c>
      <c r="X156" s="19">
        <v>789155.28073300654</v>
      </c>
      <c r="Y156" s="19">
        <v>783836.05604959058</v>
      </c>
      <c r="Z156" s="19">
        <v>819260.06676834752</v>
      </c>
      <c r="AA156" s="181">
        <v>415779.57032199175</v>
      </c>
    </row>
    <row r="157" spans="1:27" x14ac:dyDescent="0.2">
      <c r="A157" s="18" t="s">
        <v>317</v>
      </c>
      <c r="B157" s="18" t="s">
        <v>318</v>
      </c>
      <c r="D157" s="19">
        <v>413678</v>
      </c>
      <c r="E157" s="20">
        <v>0</v>
      </c>
      <c r="F157" s="20">
        <v>413678</v>
      </c>
      <c r="G157" s="21">
        <v>-2.1199397075168047E-2</v>
      </c>
      <c r="I157" s="21">
        <v>-1.2971506999635563E-2</v>
      </c>
      <c r="M157" s="19">
        <v>429644</v>
      </c>
      <c r="N157" s="21">
        <v>3.8595235908121861E-2</v>
      </c>
      <c r="O157" s="21">
        <v>4.0156267435377924E-2</v>
      </c>
      <c r="P157" s="21">
        <v>-1.7694586402475787E-2</v>
      </c>
      <c r="R157" s="20">
        <v>-1040</v>
      </c>
      <c r="S157" s="42">
        <v>428604</v>
      </c>
      <c r="U157" s="19">
        <v>238742.609375</v>
      </c>
      <c r="V157" s="19">
        <v>238384.3125</v>
      </c>
      <c r="X157" s="19">
        <v>422637.66365065146</v>
      </c>
      <c r="Y157" s="19">
        <v>418485.55427343526</v>
      </c>
      <c r="Z157" s="19">
        <v>437383.3168917424</v>
      </c>
      <c r="AA157" s="181">
        <v>221974.7488494117</v>
      </c>
    </row>
    <row r="158" spans="1:27" x14ac:dyDescent="0.2">
      <c r="A158" s="18" t="s">
        <v>319</v>
      </c>
      <c r="B158" s="18" t="s">
        <v>320</v>
      </c>
      <c r="D158" s="19">
        <v>469716</v>
      </c>
      <c r="E158" s="20">
        <v>0</v>
      </c>
      <c r="F158" s="20">
        <v>469716</v>
      </c>
      <c r="G158" s="21">
        <v>-5.7718657767106274E-3</v>
      </c>
      <c r="I158" s="21">
        <v>2.9727640633514518E-3</v>
      </c>
      <c r="M158" s="19">
        <v>488906</v>
      </c>
      <c r="N158" s="21">
        <v>4.0854473767127475E-2</v>
      </c>
      <c r="O158" s="21">
        <v>3.77983668197861E-2</v>
      </c>
      <c r="P158" s="21">
        <v>-4.2124079335247311E-3</v>
      </c>
      <c r="R158" s="20">
        <v>-1111</v>
      </c>
      <c r="S158" s="42">
        <v>487795</v>
      </c>
      <c r="U158" s="19">
        <v>270413.25</v>
      </c>
      <c r="V158" s="19">
        <v>271209.5625</v>
      </c>
      <c r="X158" s="19">
        <v>472442.87687247095</v>
      </c>
      <c r="Y158" s="19">
        <v>469702.90300443512</v>
      </c>
      <c r="Z158" s="19">
        <v>490974.18354592466</v>
      </c>
      <c r="AA158" s="181">
        <v>249172.44639929055</v>
      </c>
    </row>
    <row r="159" spans="1:27" x14ac:dyDescent="0.2">
      <c r="A159" s="18" t="s">
        <v>321</v>
      </c>
      <c r="B159" s="18" t="s">
        <v>322</v>
      </c>
      <c r="D159" s="19">
        <v>579692</v>
      </c>
      <c r="E159" s="20">
        <v>0</v>
      </c>
      <c r="F159" s="20">
        <v>579692</v>
      </c>
      <c r="G159" s="21">
        <v>-1.2420434955300319E-3</v>
      </c>
      <c r="I159" s="21">
        <v>9.8915716100922424E-3</v>
      </c>
      <c r="M159" s="19">
        <v>607188.44664268114</v>
      </c>
      <c r="N159" s="21">
        <v>4.7432855106989802E-2</v>
      </c>
      <c r="O159" s="21">
        <v>3.7391689999999977E-2</v>
      </c>
      <c r="P159" s="21">
        <v>2.8317614943174085E-3</v>
      </c>
      <c r="R159" s="20">
        <v>-1445</v>
      </c>
      <c r="S159" s="42">
        <v>605743.44664268114</v>
      </c>
      <c r="U159" s="19">
        <v>324011.6875</v>
      </c>
      <c r="V159" s="19">
        <v>327147.875</v>
      </c>
      <c r="X159" s="19">
        <v>580412.89806476305</v>
      </c>
      <c r="Y159" s="19">
        <v>579570.1197498074</v>
      </c>
      <c r="Z159" s="19">
        <v>605473.88899800205</v>
      </c>
      <c r="AA159" s="181">
        <v>307281.7577961568</v>
      </c>
    </row>
    <row r="160" spans="1:27" x14ac:dyDescent="0.2">
      <c r="A160" s="18" t="s">
        <v>323</v>
      </c>
      <c r="B160" s="18" t="s">
        <v>324</v>
      </c>
      <c r="D160" s="19">
        <v>551649</v>
      </c>
      <c r="E160" s="20">
        <v>0</v>
      </c>
      <c r="F160" s="20">
        <v>551649</v>
      </c>
      <c r="G160" s="21">
        <v>-5.8564537572279862E-3</v>
      </c>
      <c r="I160" s="21">
        <v>3.8247931457697781E-3</v>
      </c>
      <c r="M160" s="19">
        <v>575013</v>
      </c>
      <c r="N160" s="21">
        <v>4.2353017951632266E-2</v>
      </c>
      <c r="O160" s="21">
        <v>3.7457324329251529E-2</v>
      </c>
      <c r="P160" s="21">
        <v>-3.3713915579657305E-3</v>
      </c>
      <c r="R160" s="20">
        <v>-1409</v>
      </c>
      <c r="S160" s="42">
        <v>573604</v>
      </c>
      <c r="U160" s="19">
        <v>322603.25</v>
      </c>
      <c r="V160" s="19">
        <v>324125.59375</v>
      </c>
      <c r="X160" s="19">
        <v>554898.73880374827</v>
      </c>
      <c r="Y160" s="19">
        <v>552140.37302955776</v>
      </c>
      <c r="Z160" s="19">
        <v>576958.15184242104</v>
      </c>
      <c r="AA160" s="181">
        <v>292809.84414762451</v>
      </c>
    </row>
    <row r="161" spans="1:27" x14ac:dyDescent="0.2">
      <c r="A161" s="18" t="s">
        <v>325</v>
      </c>
      <c r="B161" s="18" t="s">
        <v>326</v>
      </c>
      <c r="D161" s="19">
        <v>531674</v>
      </c>
      <c r="E161" s="20">
        <v>0</v>
      </c>
      <c r="F161" s="20">
        <v>531674</v>
      </c>
      <c r="G161" s="21">
        <v>0.12407920934668737</v>
      </c>
      <c r="I161" s="21">
        <v>0.13252100512435327</v>
      </c>
      <c r="M161" s="19">
        <v>547298</v>
      </c>
      <c r="N161" s="21">
        <v>2.9386428525750796E-2</v>
      </c>
      <c r="O161" s="21">
        <v>2.9726974205623646E-2</v>
      </c>
      <c r="P161" s="21">
        <v>0.11513848969172358</v>
      </c>
      <c r="R161" s="20">
        <v>-1259</v>
      </c>
      <c r="S161" s="42">
        <v>546039</v>
      </c>
      <c r="U161" s="19">
        <v>250546.515625</v>
      </c>
      <c r="V161" s="19">
        <v>250463.65625</v>
      </c>
      <c r="X161" s="19">
        <v>472986.24116445309</v>
      </c>
      <c r="Y161" s="19">
        <v>469305.35087135836</v>
      </c>
      <c r="Z161" s="19">
        <v>490789.2652430092</v>
      </c>
      <c r="AA161" s="181">
        <v>249078.5992124819</v>
      </c>
    </row>
    <row r="162" spans="1:27" ht="25.5" customHeight="1" x14ac:dyDescent="0.2">
      <c r="A162" s="22" t="s">
        <v>327</v>
      </c>
      <c r="B162" s="22" t="s">
        <v>328</v>
      </c>
      <c r="C162" s="54"/>
      <c r="D162" s="24">
        <v>4440619</v>
      </c>
      <c r="E162" s="25">
        <v>0</v>
      </c>
      <c r="F162" s="25">
        <v>4440619</v>
      </c>
      <c r="G162" s="26">
        <v>7.5547100766693021E-3</v>
      </c>
      <c r="H162" s="23"/>
      <c r="I162" s="26">
        <v>1.6481906869208141E-2</v>
      </c>
      <c r="M162" s="24">
        <v>4621072.2270534001</v>
      </c>
      <c r="N162" s="26">
        <v>4.063695332866879E-2</v>
      </c>
      <c r="O162" s="26">
        <v>3.7456716384896005E-2</v>
      </c>
      <c r="P162" s="26">
        <v>8.9135021210695609E-3</v>
      </c>
      <c r="Q162" s="23"/>
      <c r="R162" s="25">
        <v>-11039</v>
      </c>
      <c r="S162" s="41">
        <v>4610033.2270534001</v>
      </c>
      <c r="T162" s="23"/>
      <c r="U162" s="24">
        <v>2466605.0625</v>
      </c>
      <c r="V162" s="24">
        <v>2474166.234375</v>
      </c>
      <c r="W162" s="23"/>
      <c r="X162" s="24">
        <v>4407322.9528767662</v>
      </c>
      <c r="Y162" s="24">
        <v>4382007.5071511548</v>
      </c>
      <c r="Z162" s="24">
        <v>4580246.1928979829</v>
      </c>
      <c r="AA162" s="182">
        <f>SUM(AA154:AA161)</f>
        <v>2324503.3796948618</v>
      </c>
    </row>
    <row r="163" spans="1:27" x14ac:dyDescent="0.2">
      <c r="A163" s="18" t="s">
        <v>329</v>
      </c>
      <c r="B163" s="18" t="s">
        <v>330</v>
      </c>
      <c r="D163" s="19">
        <v>797084</v>
      </c>
      <c r="E163" s="20">
        <v>0</v>
      </c>
      <c r="F163" s="20">
        <v>797084</v>
      </c>
      <c r="G163" s="21">
        <v>3.0774049741078224E-2</v>
      </c>
      <c r="I163" s="21">
        <v>4.2273553120194762E-2</v>
      </c>
      <c r="M163" s="19">
        <v>835122</v>
      </c>
      <c r="N163" s="21">
        <v>4.7721444665806967E-2</v>
      </c>
      <c r="O163" s="21">
        <v>3.8277285197233057E-2</v>
      </c>
      <c r="P163" s="21">
        <v>3.5129293390873118E-2</v>
      </c>
      <c r="R163" s="20">
        <v>-1865</v>
      </c>
      <c r="S163" s="42">
        <v>833257</v>
      </c>
      <c r="U163" s="19">
        <v>437661.96875</v>
      </c>
      <c r="V163" s="19">
        <v>441642.9375</v>
      </c>
      <c r="X163" s="19">
        <v>773286.83255095605</v>
      </c>
      <c r="Y163" s="19">
        <v>771711.28964007518</v>
      </c>
      <c r="Z163" s="19">
        <v>806780.3754875008</v>
      </c>
      <c r="AA163" s="181">
        <v>409446.04951587057</v>
      </c>
    </row>
    <row r="164" spans="1:27" x14ac:dyDescent="0.2">
      <c r="A164" s="18" t="s">
        <v>331</v>
      </c>
      <c r="B164" s="18" t="s">
        <v>332</v>
      </c>
      <c r="D164" s="19">
        <v>573405</v>
      </c>
      <c r="E164" s="20">
        <v>0</v>
      </c>
      <c r="F164" s="20">
        <v>573405</v>
      </c>
      <c r="G164" s="21">
        <v>6.2537189855226494E-2</v>
      </c>
      <c r="I164" s="21">
        <v>7.4217598719013456E-2</v>
      </c>
      <c r="M164" s="19">
        <v>595534.542461982</v>
      </c>
      <c r="N164" s="21">
        <v>3.8593215025997329E-2</v>
      </c>
      <c r="O164" s="21">
        <v>3.0852407828149575E-2</v>
      </c>
      <c r="P164" s="21">
        <v>5.8243229551024678E-2</v>
      </c>
      <c r="R164" s="20">
        <v>-1387</v>
      </c>
      <c r="S164" s="42">
        <v>594147.542461982</v>
      </c>
      <c r="U164" s="19">
        <v>293392.75</v>
      </c>
      <c r="V164" s="19">
        <v>295595.875</v>
      </c>
      <c r="X164" s="19">
        <v>539656.40494722629</v>
      </c>
      <c r="Y164" s="19">
        <v>537796.78786035348</v>
      </c>
      <c r="Z164" s="19">
        <v>562757.71564789163</v>
      </c>
      <c r="AA164" s="181">
        <v>285603.03461443656</v>
      </c>
    </row>
    <row r="165" spans="1:27" x14ac:dyDescent="0.2">
      <c r="A165" s="18" t="s">
        <v>333</v>
      </c>
      <c r="B165" s="18" t="s">
        <v>334</v>
      </c>
      <c r="D165" s="19">
        <v>671220</v>
      </c>
      <c r="E165" s="20">
        <v>0</v>
      </c>
      <c r="F165" s="20">
        <v>671220</v>
      </c>
      <c r="G165" s="21">
        <v>1.2240194440892083E-2</v>
      </c>
      <c r="I165" s="21">
        <v>2.3767527217157358E-2</v>
      </c>
      <c r="M165" s="19">
        <v>702971</v>
      </c>
      <c r="N165" s="21">
        <v>4.7303417657399871E-2</v>
      </c>
      <c r="O165" s="21">
        <v>3.8493676679059563E-2</v>
      </c>
      <c r="P165" s="21">
        <v>1.6879983526523423E-2</v>
      </c>
      <c r="R165" s="20">
        <v>-1550</v>
      </c>
      <c r="S165" s="42">
        <v>701421</v>
      </c>
      <c r="U165" s="19">
        <v>349809.375</v>
      </c>
      <c r="V165" s="19">
        <v>352776.875</v>
      </c>
      <c r="X165" s="19">
        <v>663103.48441631126</v>
      </c>
      <c r="Y165" s="19">
        <v>661199.02220246533</v>
      </c>
      <c r="Z165" s="19">
        <v>691301.8363898833</v>
      </c>
      <c r="AA165" s="181">
        <v>350839.97396673122</v>
      </c>
    </row>
    <row r="166" spans="1:27" x14ac:dyDescent="0.2">
      <c r="A166" s="18" t="s">
        <v>335</v>
      </c>
      <c r="B166" s="18" t="s">
        <v>336</v>
      </c>
      <c r="D166" s="19">
        <v>610683</v>
      </c>
      <c r="E166" s="20">
        <v>0</v>
      </c>
      <c r="F166" s="20">
        <v>610683</v>
      </c>
      <c r="G166" s="21">
        <v>-1.4343316924668059E-2</v>
      </c>
      <c r="I166" s="21">
        <v>-4.9596245652278048E-3</v>
      </c>
      <c r="M166" s="19">
        <v>640545</v>
      </c>
      <c r="N166" s="21">
        <v>4.8899347124449211E-2</v>
      </c>
      <c r="O166" s="21">
        <v>4.1032685019460002E-2</v>
      </c>
      <c r="P166" s="21">
        <v>-9.5998493709819055E-3</v>
      </c>
      <c r="R166" s="20">
        <v>-1540</v>
      </c>
      <c r="S166" s="42">
        <v>639005</v>
      </c>
      <c r="U166" s="19">
        <v>327288.625</v>
      </c>
      <c r="V166" s="19">
        <v>329761.8125</v>
      </c>
      <c r="X166" s="19">
        <v>619569.68433939654</v>
      </c>
      <c r="Y166" s="19">
        <v>618364.53990399395</v>
      </c>
      <c r="Z166" s="19">
        <v>646753.73846942594</v>
      </c>
      <c r="AA166" s="181">
        <v>328231.53769191995</v>
      </c>
    </row>
    <row r="167" spans="1:27" x14ac:dyDescent="0.2">
      <c r="A167" s="18" t="s">
        <v>337</v>
      </c>
      <c r="B167" s="18" t="s">
        <v>338</v>
      </c>
      <c r="D167" s="19">
        <v>565353</v>
      </c>
      <c r="E167" s="20">
        <v>0</v>
      </c>
      <c r="F167" s="20">
        <v>565353</v>
      </c>
      <c r="G167" s="21">
        <v>5.5845497158403479E-2</v>
      </c>
      <c r="I167" s="21">
        <v>6.9773331118591964E-2</v>
      </c>
      <c r="M167" s="19">
        <v>589087</v>
      </c>
      <c r="N167" s="21">
        <v>4.1980850902002764E-2</v>
      </c>
      <c r="O167" s="21">
        <v>3.2301717594443558E-2</v>
      </c>
      <c r="P167" s="21">
        <v>5.5533991600455801E-2</v>
      </c>
      <c r="R167" s="20">
        <v>-1355</v>
      </c>
      <c r="S167" s="42">
        <v>587732</v>
      </c>
      <c r="U167" s="19">
        <v>261858.03125</v>
      </c>
      <c r="V167" s="19">
        <v>264313.28125</v>
      </c>
      <c r="X167" s="19">
        <v>535450.50059079123</v>
      </c>
      <c r="Y167" s="19">
        <v>533434.4036380531</v>
      </c>
      <c r="Z167" s="19">
        <v>558093.82235696213</v>
      </c>
      <c r="AA167" s="181">
        <v>283236.07981316146</v>
      </c>
    </row>
    <row r="168" spans="1:27" ht="25.5" customHeight="1" x14ac:dyDescent="0.2">
      <c r="A168" s="22" t="s">
        <v>339</v>
      </c>
      <c r="B168" s="22" t="s">
        <v>340</v>
      </c>
      <c r="C168" s="54"/>
      <c r="D168" s="24">
        <v>3217745</v>
      </c>
      <c r="E168" s="25">
        <v>0</v>
      </c>
      <c r="F168" s="25">
        <v>3217745</v>
      </c>
      <c r="G168" s="26">
        <v>2.7683245275224255E-2</v>
      </c>
      <c r="H168" s="23"/>
      <c r="I168" s="26">
        <v>3.9189065416189717E-2</v>
      </c>
      <c r="M168" s="24">
        <v>3363259.542461982</v>
      </c>
      <c r="N168" s="26">
        <v>4.5222521505583035E-2</v>
      </c>
      <c r="O168" s="26">
        <v>3.6483820522326571E-2</v>
      </c>
      <c r="P168" s="26">
        <v>2.9877952026440502E-2</v>
      </c>
      <c r="Q168" s="23"/>
      <c r="R168" s="25">
        <v>-7697</v>
      </c>
      <c r="S168" s="41">
        <v>3355562.542461982</v>
      </c>
      <c r="T168" s="23"/>
      <c r="U168" s="24">
        <v>1670010.75</v>
      </c>
      <c r="V168" s="24">
        <v>1684090.78125</v>
      </c>
      <c r="W168" s="23"/>
      <c r="X168" s="24">
        <v>3131066.9068446811</v>
      </c>
      <c r="Y168" s="24">
        <v>3122506.0432449407</v>
      </c>
      <c r="Z168" s="24">
        <v>3265687.488351664</v>
      </c>
      <c r="AA168" s="182">
        <f>SUM(AA163:AA167)</f>
        <v>1657356.6756021199</v>
      </c>
    </row>
    <row r="169" spans="1:27" x14ac:dyDescent="0.2">
      <c r="A169" s="18" t="s">
        <v>341</v>
      </c>
      <c r="B169" s="18" t="s">
        <v>342</v>
      </c>
      <c r="D169" s="19">
        <v>456017</v>
      </c>
      <c r="E169" s="20">
        <v>0</v>
      </c>
      <c r="F169" s="20">
        <v>456017</v>
      </c>
      <c r="G169" s="21">
        <v>4.3242615086451108E-2</v>
      </c>
      <c r="I169" s="21">
        <v>5.5517399400230261E-2</v>
      </c>
      <c r="M169" s="19">
        <v>478922.02547840204</v>
      </c>
      <c r="N169" s="21">
        <v>5.0228446479850586E-2</v>
      </c>
      <c r="O169" s="21">
        <v>3.5901871296192045E-2</v>
      </c>
      <c r="P169" s="21">
        <v>4.5847632701746965E-2</v>
      </c>
      <c r="R169" s="20">
        <v>-1141</v>
      </c>
      <c r="S169" s="42">
        <v>477781.02547840204</v>
      </c>
      <c r="U169" s="19">
        <v>235011.34375</v>
      </c>
      <c r="V169" s="19">
        <v>238261.5625</v>
      </c>
      <c r="X169" s="19">
        <v>437115.00412798126</v>
      </c>
      <c r="Y169" s="19">
        <v>438006.74285181682</v>
      </c>
      <c r="Z169" s="19">
        <v>457927.14971414977</v>
      </c>
      <c r="AA169" s="181">
        <v>232400.87155469743</v>
      </c>
    </row>
    <row r="170" spans="1:27" x14ac:dyDescent="0.2">
      <c r="A170" s="18" t="s">
        <v>343</v>
      </c>
      <c r="B170" s="18" t="s">
        <v>344</v>
      </c>
      <c r="D170" s="19">
        <v>648954</v>
      </c>
      <c r="E170" s="20">
        <v>0</v>
      </c>
      <c r="F170" s="20">
        <v>648954</v>
      </c>
      <c r="G170" s="21">
        <v>4.168446635564993E-2</v>
      </c>
      <c r="I170" s="21">
        <v>5.3101730765233945E-2</v>
      </c>
      <c r="M170" s="19">
        <v>680527.30457106663</v>
      </c>
      <c r="N170" s="21">
        <v>4.8652607998512343E-2</v>
      </c>
      <c r="O170" s="21">
        <v>3.6554154745976231E-2</v>
      </c>
      <c r="P170" s="21">
        <v>4.3765182341414688E-2</v>
      </c>
      <c r="R170" s="20">
        <v>-1682</v>
      </c>
      <c r="S170" s="42">
        <v>678845.30457106663</v>
      </c>
      <c r="U170" s="19">
        <v>331951.25</v>
      </c>
      <c r="V170" s="19">
        <v>335825.71875</v>
      </c>
      <c r="X170" s="19">
        <v>622985.19461500295</v>
      </c>
      <c r="Y170" s="19">
        <v>623423.58996397152</v>
      </c>
      <c r="Z170" s="19">
        <v>651992.7241149022</v>
      </c>
      <c r="AA170" s="181">
        <v>330890.35543363122</v>
      </c>
    </row>
    <row r="171" spans="1:27" x14ac:dyDescent="0.2">
      <c r="A171" s="18" t="s">
        <v>345</v>
      </c>
      <c r="B171" s="18" t="s">
        <v>346</v>
      </c>
      <c r="D171" s="19">
        <v>572867</v>
      </c>
      <c r="E171" s="20">
        <v>0</v>
      </c>
      <c r="F171" s="20">
        <v>572867</v>
      </c>
      <c r="G171" s="21">
        <v>1.8855152216974869E-2</v>
      </c>
      <c r="I171" s="21">
        <v>3.1465253127636261E-2</v>
      </c>
      <c r="M171" s="19">
        <v>601326.29210196808</v>
      </c>
      <c r="N171" s="21">
        <v>4.9678707452110338E-2</v>
      </c>
      <c r="O171" s="21">
        <v>3.7391689999999977E-2</v>
      </c>
      <c r="P171" s="21">
        <v>2.4220360504364491E-2</v>
      </c>
      <c r="R171" s="20">
        <v>-1266</v>
      </c>
      <c r="S171" s="42">
        <v>600060.29210196808</v>
      </c>
      <c r="U171" s="19">
        <v>288470.59375</v>
      </c>
      <c r="V171" s="19">
        <v>291887.28125</v>
      </c>
      <c r="X171" s="19">
        <v>562265.40029117162</v>
      </c>
      <c r="Y171" s="19">
        <v>561969.60389642778</v>
      </c>
      <c r="Z171" s="19">
        <v>587106.36430411565</v>
      </c>
      <c r="AA171" s="181">
        <v>297960.12497786636</v>
      </c>
    </row>
    <row r="172" spans="1:27" x14ac:dyDescent="0.2">
      <c r="A172" s="18" t="s">
        <v>347</v>
      </c>
      <c r="B172" s="18" t="s">
        <v>348</v>
      </c>
      <c r="D172" s="19">
        <v>725994</v>
      </c>
      <c r="E172" s="20">
        <v>0</v>
      </c>
      <c r="F172" s="20">
        <v>725994</v>
      </c>
      <c r="G172" s="21">
        <v>1.2637377590121623E-2</v>
      </c>
      <c r="I172" s="21">
        <v>2.1025444650698333E-2</v>
      </c>
      <c r="M172" s="19">
        <v>760174</v>
      </c>
      <c r="N172" s="21">
        <v>4.7080278900376582E-2</v>
      </c>
      <c r="O172" s="21">
        <v>3.8146517707737582E-2</v>
      </c>
      <c r="P172" s="21">
        <v>1.3840471931719112E-2</v>
      </c>
      <c r="R172" s="20">
        <v>-1922</v>
      </c>
      <c r="S172" s="42">
        <v>758252</v>
      </c>
      <c r="U172" s="19">
        <v>414677.0625</v>
      </c>
      <c r="V172" s="19">
        <v>418245.5625</v>
      </c>
      <c r="X172" s="19">
        <v>716933.83640225022</v>
      </c>
      <c r="Y172" s="19">
        <v>717162.86713851115</v>
      </c>
      <c r="Z172" s="19">
        <v>749796.46309799002</v>
      </c>
      <c r="AA172" s="181">
        <v>380526.36018933571</v>
      </c>
    </row>
    <row r="173" spans="1:27" x14ac:dyDescent="0.2">
      <c r="A173" s="18" t="s">
        <v>349</v>
      </c>
      <c r="B173" s="18" t="s">
        <v>350</v>
      </c>
      <c r="D173" s="19">
        <v>573292</v>
      </c>
      <c r="E173" s="20">
        <v>0</v>
      </c>
      <c r="F173" s="20">
        <v>573292</v>
      </c>
      <c r="G173" s="21">
        <v>8.711633451808698E-3</v>
      </c>
      <c r="I173" s="21">
        <v>1.8958857440957377E-2</v>
      </c>
      <c r="M173" s="19">
        <v>600571</v>
      </c>
      <c r="N173" s="21">
        <v>4.7583081570996999E-2</v>
      </c>
      <c r="O173" s="21">
        <v>3.7733544943332475E-2</v>
      </c>
      <c r="P173" s="21">
        <v>1.1591940439584336E-2</v>
      </c>
      <c r="R173" s="20">
        <v>-1392</v>
      </c>
      <c r="S173" s="42">
        <v>599179</v>
      </c>
      <c r="U173" s="19">
        <v>331471.375</v>
      </c>
      <c r="V173" s="19">
        <v>334617.5</v>
      </c>
      <c r="X173" s="19">
        <v>568340.82307368284</v>
      </c>
      <c r="Y173" s="19">
        <v>567965.36513393209</v>
      </c>
      <c r="Z173" s="19">
        <v>593688.99255862355</v>
      </c>
      <c r="AA173" s="181">
        <v>301300.84968576621</v>
      </c>
    </row>
    <row r="174" spans="1:27" x14ac:dyDescent="0.2">
      <c r="A174" s="18" t="s">
        <v>351</v>
      </c>
      <c r="B174" s="18" t="s">
        <v>352</v>
      </c>
      <c r="D174" s="19">
        <v>625071</v>
      </c>
      <c r="E174" s="20">
        <v>0</v>
      </c>
      <c r="F174" s="20">
        <v>625071</v>
      </c>
      <c r="G174" s="21">
        <v>5.7839894882842247E-2</v>
      </c>
      <c r="I174" s="21">
        <v>6.8028572242886387E-2</v>
      </c>
      <c r="M174" s="19">
        <v>655981</v>
      </c>
      <c r="N174" s="21">
        <v>4.9450382436555307E-2</v>
      </c>
      <c r="O174" s="21">
        <v>3.5361846751482018E-2</v>
      </c>
      <c r="P174" s="21">
        <v>5.7447887003970521E-2</v>
      </c>
      <c r="R174" s="20">
        <v>-1680</v>
      </c>
      <c r="S174" s="42">
        <v>654301</v>
      </c>
      <c r="U174" s="19">
        <v>341834.90625</v>
      </c>
      <c r="V174" s="19">
        <v>346486.375</v>
      </c>
      <c r="X174" s="19">
        <v>590893.76665003528</v>
      </c>
      <c r="Y174" s="19">
        <v>593220.61146217829</v>
      </c>
      <c r="Z174" s="19">
        <v>620343.57254102384</v>
      </c>
      <c r="AA174" s="181">
        <v>314828.21451377653</v>
      </c>
    </row>
    <row r="175" spans="1:27" x14ac:dyDescent="0.2">
      <c r="A175" s="18" t="s">
        <v>353</v>
      </c>
      <c r="B175" s="18" t="s">
        <v>354</v>
      </c>
      <c r="D175" s="19">
        <v>591458</v>
      </c>
      <c r="E175" s="20">
        <v>0</v>
      </c>
      <c r="F175" s="20">
        <v>591458</v>
      </c>
      <c r="G175" s="21">
        <v>-9.5626470220835369E-3</v>
      </c>
      <c r="I175" s="21">
        <v>-1.7413848898184536E-4</v>
      </c>
      <c r="M175" s="19">
        <v>620165</v>
      </c>
      <c r="N175" s="21">
        <v>4.8535990721234601E-2</v>
      </c>
      <c r="O175" s="21">
        <v>4.1586061358982684E-2</v>
      </c>
      <c r="P175" s="21">
        <v>-3.908983815142153E-3</v>
      </c>
      <c r="R175" s="20">
        <v>-1439</v>
      </c>
      <c r="S175" s="42">
        <v>618726</v>
      </c>
      <c r="U175" s="19">
        <v>319246.5625</v>
      </c>
      <c r="V175" s="19">
        <v>321376.71875</v>
      </c>
      <c r="X175" s="19">
        <v>597168.51168999437</v>
      </c>
      <c r="Y175" s="19">
        <v>595508.17394390365</v>
      </c>
      <c r="Z175" s="19">
        <v>622598.72835245787</v>
      </c>
      <c r="AA175" s="181">
        <v>315972.72008938191</v>
      </c>
    </row>
    <row r="176" spans="1:27" ht="25.5" customHeight="1" x14ac:dyDescent="0.2">
      <c r="A176" s="22" t="s">
        <v>355</v>
      </c>
      <c r="B176" s="22" t="s">
        <v>356</v>
      </c>
      <c r="C176" s="54"/>
      <c r="D176" s="24">
        <v>4193653</v>
      </c>
      <c r="E176" s="25">
        <v>0</v>
      </c>
      <c r="F176" s="25">
        <v>4193653</v>
      </c>
      <c r="G176" s="26">
        <v>2.3915424098453153E-2</v>
      </c>
      <c r="H176" s="23"/>
      <c r="I176" s="26">
        <v>3.4400510949375462E-2</v>
      </c>
      <c r="M176" s="24">
        <v>4397666.6221514363</v>
      </c>
      <c r="N176" s="26">
        <v>4.8648188620144861E-2</v>
      </c>
      <c r="O176" s="26">
        <v>3.7624878176284238E-2</v>
      </c>
      <c r="P176" s="26">
        <v>2.6663675531460651E-2</v>
      </c>
      <c r="Q176" s="23"/>
      <c r="R176" s="25">
        <v>-10522</v>
      </c>
      <c r="S176" s="41">
        <v>4387144.6221514363</v>
      </c>
      <c r="T176" s="23"/>
      <c r="U176" s="24">
        <v>2262663.09375</v>
      </c>
      <c r="V176" s="24">
        <v>2286700.71875</v>
      </c>
      <c r="W176" s="23"/>
      <c r="X176" s="24">
        <v>4095702.536850119</v>
      </c>
      <c r="Y176" s="24">
        <v>4097256.954390741</v>
      </c>
      <c r="Z176" s="24">
        <v>4283453.9946832629</v>
      </c>
      <c r="AA176" s="182">
        <f>SUM(AA169:AA175)</f>
        <v>2173879.4964444553</v>
      </c>
    </row>
    <row r="177" spans="1:27" x14ac:dyDescent="0.2">
      <c r="A177" s="18" t="s">
        <v>357</v>
      </c>
      <c r="B177" s="18" t="s">
        <v>358</v>
      </c>
      <c r="D177" s="19">
        <v>487240</v>
      </c>
      <c r="E177" s="20">
        <v>0</v>
      </c>
      <c r="F177" s="20">
        <v>487240</v>
      </c>
      <c r="G177" s="21">
        <v>2.8846773726265429E-2</v>
      </c>
      <c r="I177" s="21">
        <v>4.2236686212747232E-2</v>
      </c>
      <c r="M177" s="19">
        <v>510664</v>
      </c>
      <c r="N177" s="21">
        <v>4.8074870700270944E-2</v>
      </c>
      <c r="O177" s="21">
        <v>3.7653262510005225E-2</v>
      </c>
      <c r="P177" s="21">
        <v>3.5030540588488535E-2</v>
      </c>
      <c r="R177" s="20">
        <v>-1065</v>
      </c>
      <c r="S177" s="42">
        <v>509599</v>
      </c>
      <c r="U177" s="19">
        <v>248993.375</v>
      </c>
      <c r="V177" s="19">
        <v>251494.125</v>
      </c>
      <c r="X177" s="19">
        <v>473578.78008920583</v>
      </c>
      <c r="Y177" s="19">
        <v>472189.83189935563</v>
      </c>
      <c r="Z177" s="19">
        <v>493380.61049836379</v>
      </c>
      <c r="AA177" s="181">
        <v>250393.7230181341</v>
      </c>
    </row>
    <row r="178" spans="1:27" x14ac:dyDescent="0.2">
      <c r="A178" s="18" t="s">
        <v>359</v>
      </c>
      <c r="B178" s="18" t="s">
        <v>360</v>
      </c>
      <c r="D178" s="19">
        <v>702333</v>
      </c>
      <c r="E178" s="20">
        <v>0</v>
      </c>
      <c r="F178" s="20">
        <v>702333</v>
      </c>
      <c r="G178" s="21">
        <v>4.5981986972916777E-2</v>
      </c>
      <c r="I178" s="21">
        <v>6.0065382397258338E-2</v>
      </c>
      <c r="M178" s="19">
        <v>736013</v>
      </c>
      <c r="N178" s="21">
        <v>4.7954460348581085E-2</v>
      </c>
      <c r="O178" s="21">
        <v>3.7601343429429113E-2</v>
      </c>
      <c r="P178" s="21">
        <v>5.2461014494459501E-2</v>
      </c>
      <c r="R178" s="20">
        <v>-1584</v>
      </c>
      <c r="S178" s="42">
        <v>734429</v>
      </c>
      <c r="U178" s="19">
        <v>360567.53125</v>
      </c>
      <c r="V178" s="19">
        <v>364165.25</v>
      </c>
      <c r="X178" s="19">
        <v>671458.02580459276</v>
      </c>
      <c r="Y178" s="19">
        <v>669148.18987085228</v>
      </c>
      <c r="Z178" s="19">
        <v>699325.66609466053</v>
      </c>
      <c r="AA178" s="181">
        <v>354912.11735844915</v>
      </c>
    </row>
    <row r="179" spans="1:27" x14ac:dyDescent="0.2">
      <c r="A179" s="18" t="s">
        <v>361</v>
      </c>
      <c r="B179" s="18" t="s">
        <v>362</v>
      </c>
      <c r="D179" s="19">
        <v>619192</v>
      </c>
      <c r="E179" s="20">
        <v>0</v>
      </c>
      <c r="F179" s="20">
        <v>619192</v>
      </c>
      <c r="G179" s="21">
        <v>3.9546189230074802E-2</v>
      </c>
      <c r="I179" s="21">
        <v>5.1525404629416016E-2</v>
      </c>
      <c r="M179" s="19">
        <v>649796</v>
      </c>
      <c r="N179" s="21">
        <v>4.9425703174459601E-2</v>
      </c>
      <c r="O179" s="21">
        <v>3.7472728203422179E-2</v>
      </c>
      <c r="P179" s="21">
        <v>4.3033951555979444E-2</v>
      </c>
      <c r="R179" s="20">
        <v>-1408</v>
      </c>
      <c r="S179" s="42">
        <v>648388</v>
      </c>
      <c r="U179" s="19">
        <v>308253.96875</v>
      </c>
      <c r="V179" s="19">
        <v>311805.4375</v>
      </c>
      <c r="X179" s="19">
        <v>595636.8330863642</v>
      </c>
      <c r="Y179" s="19">
        <v>595635.50103280041</v>
      </c>
      <c r="Z179" s="19">
        <v>622986.43206258619</v>
      </c>
      <c r="AA179" s="181">
        <v>316169.48212935933</v>
      </c>
    </row>
    <row r="180" spans="1:27" x14ac:dyDescent="0.2">
      <c r="A180" s="18" t="s">
        <v>363</v>
      </c>
      <c r="B180" s="18" t="s">
        <v>364</v>
      </c>
      <c r="D180" s="19">
        <v>799689</v>
      </c>
      <c r="E180" s="20">
        <v>0</v>
      </c>
      <c r="F180" s="20">
        <v>799689</v>
      </c>
      <c r="G180" s="21">
        <v>-1.3696069749287165E-3</v>
      </c>
      <c r="I180" s="21">
        <v>1.0231874605899582E-2</v>
      </c>
      <c r="M180" s="19">
        <v>835919</v>
      </c>
      <c r="N180" s="21">
        <v>4.5305112362430844E-2</v>
      </c>
      <c r="O180" s="21">
        <v>4.0042313955712006E-2</v>
      </c>
      <c r="P180" s="21">
        <v>4.1171139425570935E-3</v>
      </c>
      <c r="R180" s="20">
        <v>-1989</v>
      </c>
      <c r="S180" s="42">
        <v>833930</v>
      </c>
      <c r="U180" s="19">
        <v>421847.875</v>
      </c>
      <c r="V180" s="19">
        <v>423982.5</v>
      </c>
      <c r="X180" s="19">
        <v>800785.76176473661</v>
      </c>
      <c r="Y180" s="19">
        <v>795595.13835419028</v>
      </c>
      <c r="Z180" s="19">
        <v>832491.537483964</v>
      </c>
      <c r="AA180" s="181">
        <v>422494.62385873706</v>
      </c>
    </row>
    <row r="181" spans="1:27" x14ac:dyDescent="0.2">
      <c r="A181" s="18" t="s">
        <v>365</v>
      </c>
      <c r="B181" s="18" t="s">
        <v>366</v>
      </c>
      <c r="D181" s="19">
        <v>690892</v>
      </c>
      <c r="E181" s="20">
        <v>0</v>
      </c>
      <c r="F181" s="20">
        <v>690892</v>
      </c>
      <c r="G181" s="21">
        <v>4.0338186084922789E-2</v>
      </c>
      <c r="I181" s="21">
        <v>5.2925268371611267E-2</v>
      </c>
      <c r="M181" s="19">
        <v>724394</v>
      </c>
      <c r="N181" s="21">
        <v>4.8490936354741443E-2</v>
      </c>
      <c r="O181" s="21">
        <v>3.7819346210072657E-2</v>
      </c>
      <c r="P181" s="21">
        <v>4.5083565885519761E-2</v>
      </c>
      <c r="R181" s="20">
        <v>-1621</v>
      </c>
      <c r="S181" s="42">
        <v>722773</v>
      </c>
      <c r="U181" s="19">
        <v>342115.71875</v>
      </c>
      <c r="V181" s="19">
        <v>345633.59375</v>
      </c>
      <c r="X181" s="19">
        <v>664103.2783772127</v>
      </c>
      <c r="Y181" s="19">
        <v>662911.47108528414</v>
      </c>
      <c r="Z181" s="19">
        <v>693144.57106232154</v>
      </c>
      <c r="AA181" s="181">
        <v>351775.17325374886</v>
      </c>
    </row>
    <row r="182" spans="1:27" x14ac:dyDescent="0.2">
      <c r="A182" s="18" t="s">
        <v>367</v>
      </c>
      <c r="B182" s="18" t="s">
        <v>368</v>
      </c>
      <c r="D182" s="19">
        <v>686440</v>
      </c>
      <c r="E182" s="20">
        <v>0</v>
      </c>
      <c r="F182" s="20">
        <v>686440</v>
      </c>
      <c r="G182" s="21">
        <v>3.9120933057770424E-2</v>
      </c>
      <c r="I182" s="21">
        <v>5.1579216686894247E-2</v>
      </c>
      <c r="M182" s="19">
        <v>718696</v>
      </c>
      <c r="N182" s="21">
        <v>4.6990268632363996E-2</v>
      </c>
      <c r="O182" s="21">
        <v>3.8965200253342935E-2</v>
      </c>
      <c r="P182" s="21">
        <v>4.4539752394769705E-2</v>
      </c>
      <c r="R182" s="20">
        <v>-1607</v>
      </c>
      <c r="S182" s="42">
        <v>717089</v>
      </c>
      <c r="U182" s="19">
        <v>340549.5</v>
      </c>
      <c r="V182" s="19">
        <v>343179.9375</v>
      </c>
      <c r="X182" s="19">
        <v>660596.83542323275</v>
      </c>
      <c r="Y182" s="19">
        <v>657812.66729814082</v>
      </c>
      <c r="Z182" s="19">
        <v>688050.40531227051</v>
      </c>
      <c r="AA182" s="181">
        <v>349189.85250809102</v>
      </c>
    </row>
    <row r="183" spans="1:27" ht="25.5" customHeight="1" x14ac:dyDescent="0.2">
      <c r="A183" s="22" t="s">
        <v>369</v>
      </c>
      <c r="B183" s="22" t="s">
        <v>370</v>
      </c>
      <c r="C183" s="54"/>
      <c r="D183" s="24">
        <v>3985786</v>
      </c>
      <c r="E183" s="25">
        <v>0</v>
      </c>
      <c r="F183" s="25">
        <v>3985786</v>
      </c>
      <c r="G183" s="26">
        <v>3.0941942515458676E-2</v>
      </c>
      <c r="H183" s="23"/>
      <c r="I183" s="26">
        <v>4.3556753525513026E-2</v>
      </c>
      <c r="M183" s="24">
        <v>4175482</v>
      </c>
      <c r="N183" s="26">
        <v>4.7593122159594214E-2</v>
      </c>
      <c r="O183" s="26">
        <v>3.8385301224297397E-2</v>
      </c>
      <c r="P183" s="26">
        <v>3.6259376300320278E-2</v>
      </c>
      <c r="Q183" s="23"/>
      <c r="R183" s="25">
        <v>-9274</v>
      </c>
      <c r="S183" s="41">
        <v>4166208</v>
      </c>
      <c r="T183" s="23"/>
      <c r="U183" s="24">
        <v>2022327.96875</v>
      </c>
      <c r="V183" s="24">
        <v>2040260.84375</v>
      </c>
      <c r="W183" s="23"/>
      <c r="X183" s="24">
        <v>3866159.5145453447</v>
      </c>
      <c r="Y183" s="24">
        <v>3853292.799540624</v>
      </c>
      <c r="Z183" s="24">
        <v>4029379.222514167</v>
      </c>
      <c r="AA183" s="182">
        <f>SUM(AA177:AA182)</f>
        <v>2044934.9721265193</v>
      </c>
    </row>
    <row r="184" spans="1:27" x14ac:dyDescent="0.2">
      <c r="A184" s="18" t="s">
        <v>371</v>
      </c>
      <c r="B184" s="18" t="s">
        <v>372</v>
      </c>
      <c r="D184" s="19">
        <v>804802</v>
      </c>
      <c r="E184" s="20">
        <v>0</v>
      </c>
      <c r="F184" s="20">
        <v>804802</v>
      </c>
      <c r="G184" s="21">
        <v>-1.9077907227071034E-2</v>
      </c>
      <c r="I184" s="21">
        <v>-1.0193788231839029E-2</v>
      </c>
      <c r="M184" s="19">
        <v>843160</v>
      </c>
      <c r="N184" s="21">
        <v>4.7661412372235645E-2</v>
      </c>
      <c r="O184" s="21">
        <v>4.0203804127624476E-2</v>
      </c>
      <c r="P184" s="21">
        <v>-1.5087140671821153E-2</v>
      </c>
      <c r="R184" s="20">
        <v>-1875</v>
      </c>
      <c r="S184" s="42">
        <v>841285</v>
      </c>
      <c r="U184" s="19">
        <v>422190.90625</v>
      </c>
      <c r="V184" s="19">
        <v>425217.75</v>
      </c>
      <c r="X184" s="19">
        <v>820454.55590151693</v>
      </c>
      <c r="Y184" s="19">
        <v>818919.82031943207</v>
      </c>
      <c r="Z184" s="19">
        <v>856075.73504028551</v>
      </c>
      <c r="AA184" s="181">
        <v>434463.75054281484</v>
      </c>
    </row>
    <row r="185" spans="1:27" x14ac:dyDescent="0.2">
      <c r="A185" s="18" t="s">
        <v>373</v>
      </c>
      <c r="B185" s="18" t="s">
        <v>374</v>
      </c>
      <c r="D185" s="19">
        <v>357894</v>
      </c>
      <c r="E185" s="20">
        <v>0</v>
      </c>
      <c r="F185" s="20">
        <v>357894</v>
      </c>
      <c r="G185" s="21">
        <v>5.8847069192940582E-2</v>
      </c>
      <c r="I185" s="21">
        <v>6.9791803711772626E-2</v>
      </c>
      <c r="M185" s="19">
        <v>372811.600197391</v>
      </c>
      <c r="N185" s="21">
        <v>4.1681615778389691E-2</v>
      </c>
      <c r="O185" s="21">
        <v>3.2047469432849196E-2</v>
      </c>
      <c r="P185" s="21">
        <v>5.6788652561351238E-2</v>
      </c>
      <c r="R185" s="20">
        <v>-927</v>
      </c>
      <c r="S185" s="42">
        <v>371884.600197391</v>
      </c>
      <c r="U185" s="19">
        <v>216840.5625</v>
      </c>
      <c r="V185" s="19">
        <v>218864.765625</v>
      </c>
      <c r="X185" s="19">
        <v>338003.4855012527</v>
      </c>
      <c r="Y185" s="19">
        <v>337668.44484797289</v>
      </c>
      <c r="Z185" s="19">
        <v>352777.82297700027</v>
      </c>
      <c r="AA185" s="181">
        <v>179036.93540817875</v>
      </c>
    </row>
    <row r="186" spans="1:27" x14ac:dyDescent="0.2">
      <c r="A186" s="18" t="s">
        <v>375</v>
      </c>
      <c r="B186" s="18" t="s">
        <v>376</v>
      </c>
      <c r="D186" s="19">
        <v>402205</v>
      </c>
      <c r="E186" s="20">
        <v>0</v>
      </c>
      <c r="F186" s="20">
        <v>402205</v>
      </c>
      <c r="G186" s="21">
        <v>4.3223612808290568E-2</v>
      </c>
      <c r="I186" s="21">
        <v>5.3322438773869774E-2</v>
      </c>
      <c r="M186" s="19">
        <v>419128.36180214054</v>
      </c>
      <c r="N186" s="21">
        <v>4.2076458030458452E-2</v>
      </c>
      <c r="O186" s="21">
        <v>3.6494558748751071E-2</v>
      </c>
      <c r="P186" s="21">
        <v>4.4190231483507647E-2</v>
      </c>
      <c r="R186" s="20">
        <v>-1020</v>
      </c>
      <c r="S186" s="42">
        <v>418108.36180214054</v>
      </c>
      <c r="U186" s="19">
        <v>229528.40625</v>
      </c>
      <c r="V186" s="19">
        <v>230764.5</v>
      </c>
      <c r="X186" s="19">
        <v>385540.54477092414</v>
      </c>
      <c r="Y186" s="19">
        <v>383900.50850167428</v>
      </c>
      <c r="Z186" s="19">
        <v>401390.80903550895</v>
      </c>
      <c r="AA186" s="181">
        <v>203708.32765021134</v>
      </c>
    </row>
    <row r="187" spans="1:27" x14ac:dyDescent="0.2">
      <c r="A187" s="18" t="s">
        <v>377</v>
      </c>
      <c r="B187" s="18" t="s">
        <v>378</v>
      </c>
      <c r="D187" s="19">
        <v>367667</v>
      </c>
      <c r="E187" s="20">
        <v>0</v>
      </c>
      <c r="F187" s="20">
        <v>367667</v>
      </c>
      <c r="G187" s="21">
        <v>4.4443143432364662E-2</v>
      </c>
      <c r="I187" s="21">
        <v>5.3982703949871702E-2</v>
      </c>
      <c r="M187" s="19">
        <v>383470.15338220261</v>
      </c>
      <c r="N187" s="21">
        <v>4.2982245842576594E-2</v>
      </c>
      <c r="O187" s="21">
        <v>3.6316272687270779E-2</v>
      </c>
      <c r="P187" s="21">
        <v>4.5454039482427655E-2</v>
      </c>
      <c r="R187" s="20">
        <v>-929</v>
      </c>
      <c r="S187" s="42">
        <v>382541.15338220261</v>
      </c>
      <c r="U187" s="19">
        <v>222806.078125</v>
      </c>
      <c r="V187" s="19">
        <v>224239.25</v>
      </c>
      <c r="X187" s="19">
        <v>352022.03424087982</v>
      </c>
      <c r="Y187" s="19">
        <v>351079.73785424331</v>
      </c>
      <c r="Z187" s="19">
        <v>366797.71553807089</v>
      </c>
      <c r="AA187" s="181">
        <v>186152.11792646773</v>
      </c>
    </row>
    <row r="188" spans="1:27" x14ac:dyDescent="0.2">
      <c r="A188" s="18" t="s">
        <v>379</v>
      </c>
      <c r="B188" s="18" t="s">
        <v>380</v>
      </c>
      <c r="D188" s="19">
        <v>388186</v>
      </c>
      <c r="E188" s="20">
        <v>0</v>
      </c>
      <c r="F188" s="20">
        <v>388186</v>
      </c>
      <c r="G188" s="21">
        <v>4.8053369737268481E-2</v>
      </c>
      <c r="I188" s="21">
        <v>5.8833978651686047E-2</v>
      </c>
      <c r="M188" s="19">
        <v>405224.91764970642</v>
      </c>
      <c r="N188" s="21">
        <v>4.3893694388016158E-2</v>
      </c>
      <c r="O188" s="21">
        <v>3.5006322244355292E-2</v>
      </c>
      <c r="P188" s="21">
        <v>4.8865537063260911E-2</v>
      </c>
      <c r="R188" s="20">
        <v>-924</v>
      </c>
      <c r="S188" s="42">
        <v>404300.91764970642</v>
      </c>
      <c r="U188" s="19">
        <v>201969.25</v>
      </c>
      <c r="V188" s="19">
        <v>203703.515625</v>
      </c>
      <c r="X188" s="19">
        <v>370387.62644054327</v>
      </c>
      <c r="Y188" s="19">
        <v>369764.54844049062</v>
      </c>
      <c r="Z188" s="19">
        <v>386345.91692687664</v>
      </c>
      <c r="AA188" s="181">
        <v>196072.95149774884</v>
      </c>
    </row>
    <row r="189" spans="1:27" x14ac:dyDescent="0.2">
      <c r="A189" s="18" t="s">
        <v>381</v>
      </c>
      <c r="B189" s="18" t="s">
        <v>382</v>
      </c>
      <c r="D189" s="19">
        <v>686769</v>
      </c>
      <c r="E189" s="20">
        <v>0</v>
      </c>
      <c r="F189" s="20">
        <v>686769</v>
      </c>
      <c r="G189" s="21">
        <v>3.2690891790706056E-2</v>
      </c>
      <c r="I189" s="21">
        <v>4.310693508503971E-2</v>
      </c>
      <c r="M189" s="19">
        <v>715711.2656188535</v>
      </c>
      <c r="N189" s="21">
        <v>4.214265003058304E-2</v>
      </c>
      <c r="O189" s="21">
        <v>3.7391689999999977E-2</v>
      </c>
      <c r="P189" s="21">
        <v>3.4643020535829461E-2</v>
      </c>
      <c r="R189" s="20">
        <v>-1748</v>
      </c>
      <c r="S189" s="42">
        <v>713963.2656188535</v>
      </c>
      <c r="U189" s="19">
        <v>411126.6875</v>
      </c>
      <c r="V189" s="19">
        <v>413009.53125</v>
      </c>
      <c r="X189" s="19">
        <v>665028.62130325299</v>
      </c>
      <c r="Y189" s="19">
        <v>661403.14501038159</v>
      </c>
      <c r="Z189" s="19">
        <v>691747.05808018218</v>
      </c>
      <c r="AA189" s="181">
        <v>351065.92673874984</v>
      </c>
    </row>
    <row r="190" spans="1:27" ht="25.5" customHeight="1" x14ac:dyDescent="0.2">
      <c r="A190" s="22" t="s">
        <v>383</v>
      </c>
      <c r="B190" s="22" t="s">
        <v>384</v>
      </c>
      <c r="C190" s="54"/>
      <c r="D190" s="24">
        <v>3007523</v>
      </c>
      <c r="E190" s="25">
        <v>0</v>
      </c>
      <c r="F190" s="25">
        <v>3007523</v>
      </c>
      <c r="G190" s="26">
        <v>2.5955234672828009E-2</v>
      </c>
      <c r="H190" s="23"/>
      <c r="I190" s="26">
        <v>3.585396304529187E-2</v>
      </c>
      <c r="M190" s="24">
        <v>3139506.2986502945</v>
      </c>
      <c r="N190" s="26">
        <v>4.3884385472794163E-2</v>
      </c>
      <c r="O190" s="26">
        <v>3.6986750311962968E-2</v>
      </c>
      <c r="P190" s="26">
        <v>2.761620663628106E-2</v>
      </c>
      <c r="Q190" s="23"/>
      <c r="R190" s="25">
        <v>-7423</v>
      </c>
      <c r="S190" s="41">
        <v>3132083.2986502945</v>
      </c>
      <c r="T190" s="23"/>
      <c r="U190" s="24">
        <v>1704461.890625</v>
      </c>
      <c r="V190" s="24">
        <v>1715799.3125</v>
      </c>
      <c r="W190" s="23"/>
      <c r="X190" s="24">
        <v>2931436.8681583698</v>
      </c>
      <c r="Y190" s="24">
        <v>2922736.2049741945</v>
      </c>
      <c r="Z190" s="24">
        <v>3055135.057597924</v>
      </c>
      <c r="AA190" s="182">
        <f>SUM(AA184:AA189)</f>
        <v>1550500.0097641712</v>
      </c>
    </row>
    <row r="191" spans="1:27" ht="25.5" customHeight="1" x14ac:dyDescent="0.2">
      <c r="A191" s="22" t="s">
        <v>385</v>
      </c>
      <c r="B191" s="22" t="s">
        <v>386</v>
      </c>
      <c r="C191" s="54"/>
      <c r="D191" s="24">
        <v>18845326</v>
      </c>
      <c r="E191" s="25">
        <v>0</v>
      </c>
      <c r="F191" s="25">
        <v>18845326</v>
      </c>
      <c r="G191" s="26">
        <v>2.2441634387285081E-2</v>
      </c>
      <c r="H191" s="23"/>
      <c r="I191" s="26">
        <v>3.302963894874611E-2</v>
      </c>
      <c r="M191" s="24">
        <v>19696986.690317113</v>
      </c>
      <c r="N191" s="26">
        <v>4.5192144212157004E-2</v>
      </c>
      <c r="O191" s="26">
        <v>3.7512887347254553E-2</v>
      </c>
      <c r="P191" s="26">
        <v>2.5142458589476391E-2</v>
      </c>
      <c r="Q191" s="23"/>
      <c r="R191" s="25">
        <v>-45955</v>
      </c>
      <c r="S191" s="41">
        <v>19651031.690317113</v>
      </c>
      <c r="T191" s="23"/>
      <c r="U191" s="24">
        <v>10126068.765625</v>
      </c>
      <c r="V191" s="24">
        <v>10201017.890625</v>
      </c>
      <c r="W191" s="23"/>
      <c r="X191" s="24">
        <v>18431688.779275279</v>
      </c>
      <c r="Y191" s="24">
        <v>18377799.509301655</v>
      </c>
      <c r="Z191" s="24">
        <v>19213901.956044994</v>
      </c>
      <c r="AA191" s="182">
        <f>AA190+AA183+AA176+AA168+AA162</f>
        <v>9751174.5336321276</v>
      </c>
    </row>
    <row r="192" spans="1:27" x14ac:dyDescent="0.2">
      <c r="A192" s="18" t="s">
        <v>387</v>
      </c>
      <c r="B192" s="18" t="s">
        <v>388</v>
      </c>
      <c r="D192" s="19">
        <v>234154</v>
      </c>
      <c r="E192" s="20">
        <v>0</v>
      </c>
      <c r="F192" s="20">
        <v>234154</v>
      </c>
      <c r="G192" s="21">
        <v>-1.8234624536260347E-2</v>
      </c>
      <c r="I192" s="21">
        <v>-1.4044327320420602E-2</v>
      </c>
      <c r="M192" s="19">
        <v>245737.10592659755</v>
      </c>
      <c r="N192" s="21">
        <v>4.9467896882383178E-2</v>
      </c>
      <c r="O192" s="21">
        <v>3.994956392104787E-2</v>
      </c>
      <c r="P192" s="21">
        <v>-1.8515833799356285E-2</v>
      </c>
      <c r="R192" s="20">
        <v>-627</v>
      </c>
      <c r="S192" s="42">
        <v>245110.10592659755</v>
      </c>
      <c r="U192" s="19">
        <v>137529.625</v>
      </c>
      <c r="V192" s="19">
        <v>138788.390625</v>
      </c>
      <c r="X192" s="19">
        <v>238503.01289083116</v>
      </c>
      <c r="Y192" s="19">
        <v>239663.04454001383</v>
      </c>
      <c r="Z192" s="19">
        <v>250372.97023125057</v>
      </c>
      <c r="AA192" s="181">
        <v>127065.83685156635</v>
      </c>
    </row>
    <row r="193" spans="1:27" x14ac:dyDescent="0.2">
      <c r="A193" s="18" t="s">
        <v>389</v>
      </c>
      <c r="B193" s="18" t="s">
        <v>390</v>
      </c>
      <c r="D193" s="19">
        <v>414918</v>
      </c>
      <c r="E193" s="20">
        <v>0</v>
      </c>
      <c r="F193" s="20">
        <v>414918</v>
      </c>
      <c r="G193" s="21">
        <v>-1.3959423799983384E-2</v>
      </c>
      <c r="I193" s="21">
        <v>-9.4201116793398709E-3</v>
      </c>
      <c r="M193" s="19">
        <v>434507.04474852537</v>
      </c>
      <c r="N193" s="21">
        <v>4.7211846072056085E-2</v>
      </c>
      <c r="O193" s="21">
        <v>3.9107361918505168E-2</v>
      </c>
      <c r="P193" s="21">
        <v>-1.4540925372508839E-2</v>
      </c>
      <c r="R193" s="20">
        <v>279</v>
      </c>
      <c r="S193" s="42">
        <v>434786.04474852537</v>
      </c>
      <c r="U193" s="19">
        <v>231243.75</v>
      </c>
      <c r="V193" s="19">
        <v>233047.328125</v>
      </c>
      <c r="X193" s="19">
        <v>420792.01405585423</v>
      </c>
      <c r="Y193" s="19">
        <v>422130.65741434542</v>
      </c>
      <c r="Z193" s="19">
        <v>440918.4063912257</v>
      </c>
      <c r="AA193" s="181">
        <v>223768.82871826555</v>
      </c>
    </row>
    <row r="194" spans="1:27" x14ac:dyDescent="0.2">
      <c r="A194" s="18" t="s">
        <v>391</v>
      </c>
      <c r="B194" s="18" t="s">
        <v>392</v>
      </c>
      <c r="D194" s="19">
        <v>516433</v>
      </c>
      <c r="E194" s="20">
        <v>0</v>
      </c>
      <c r="F194" s="20">
        <v>516433</v>
      </c>
      <c r="G194" s="21">
        <v>-3.2661505541578428E-2</v>
      </c>
      <c r="I194" s="21">
        <v>-2.4699944773214244E-2</v>
      </c>
      <c r="M194" s="19">
        <v>542837.28047143691</v>
      </c>
      <c r="N194" s="21">
        <v>5.112818210965786E-2</v>
      </c>
      <c r="O194" s="21">
        <v>4.1890256798202241E-2</v>
      </c>
      <c r="P194" s="21">
        <v>-2.7659050672372065E-2</v>
      </c>
      <c r="R194" s="20">
        <v>-1218</v>
      </c>
      <c r="S194" s="42">
        <v>541619.28047143691</v>
      </c>
      <c r="U194" s="19">
        <v>276750.8125</v>
      </c>
      <c r="V194" s="19">
        <v>279204.625</v>
      </c>
      <c r="X194" s="19">
        <v>533869.99789472087</v>
      </c>
      <c r="Y194" s="19">
        <v>534206.83517234016</v>
      </c>
      <c r="Z194" s="19">
        <v>558278.74044264818</v>
      </c>
      <c r="AA194" s="181">
        <v>283329.92688972485</v>
      </c>
    </row>
    <row r="195" spans="1:27" x14ac:dyDescent="0.2">
      <c r="A195" s="18" t="s">
        <v>393</v>
      </c>
      <c r="B195" s="18" t="s">
        <v>394</v>
      </c>
      <c r="D195" s="19">
        <v>574281</v>
      </c>
      <c r="E195" s="20">
        <v>0</v>
      </c>
      <c r="F195" s="20">
        <v>574281</v>
      </c>
      <c r="G195" s="21">
        <v>2.528951995849571E-3</v>
      </c>
      <c r="I195" s="21">
        <v>1.1809594337857332E-2</v>
      </c>
      <c r="M195" s="19">
        <v>600655.41513170686</v>
      </c>
      <c r="N195" s="21">
        <v>4.5925975492323134E-2</v>
      </c>
      <c r="O195" s="21">
        <v>3.7391689999999977E-2</v>
      </c>
      <c r="P195" s="21">
        <v>4.8011357565651558E-3</v>
      </c>
      <c r="R195" s="20">
        <v>-1400</v>
      </c>
      <c r="S195" s="42">
        <v>599255.41513170686</v>
      </c>
      <c r="U195" s="19">
        <v>307258.8125</v>
      </c>
      <c r="V195" s="19">
        <v>309786.53125</v>
      </c>
      <c r="X195" s="19">
        <v>572832.33452431753</v>
      </c>
      <c r="Y195" s="19">
        <v>572247.41399587889</v>
      </c>
      <c r="Z195" s="19">
        <v>597785.36643416842</v>
      </c>
      <c r="AA195" s="181">
        <v>303379.78486024711</v>
      </c>
    </row>
    <row r="196" spans="1:27" x14ac:dyDescent="0.2">
      <c r="A196" s="18" t="s">
        <v>395</v>
      </c>
      <c r="B196" s="18" t="s">
        <v>396</v>
      </c>
      <c r="D196" s="19">
        <v>434259</v>
      </c>
      <c r="E196" s="20">
        <v>0</v>
      </c>
      <c r="F196" s="20">
        <v>434259</v>
      </c>
      <c r="G196" s="21">
        <v>1.3477422237928582E-3</v>
      </c>
      <c r="I196" s="21">
        <v>3.7276410442979024E-3</v>
      </c>
      <c r="M196" s="19">
        <v>452993.57452827913</v>
      </c>
      <c r="N196" s="21">
        <v>4.314147669542634E-2</v>
      </c>
      <c r="O196" s="21">
        <v>3.7391689999999977E-2</v>
      </c>
      <c r="P196" s="21">
        <v>-3.0907114988774076E-3</v>
      </c>
      <c r="R196" s="20">
        <v>-274</v>
      </c>
      <c r="S196" s="42">
        <v>452719.57452827913</v>
      </c>
      <c r="U196" s="19">
        <v>209772.328125</v>
      </c>
      <c r="V196" s="19">
        <v>210935</v>
      </c>
      <c r="X196" s="19">
        <v>433674.51853998064</v>
      </c>
      <c r="Y196" s="19">
        <v>435044.20996060921</v>
      </c>
      <c r="Z196" s="19">
        <v>454397.98761366343</v>
      </c>
      <c r="AA196" s="181">
        <v>230609.79987763523</v>
      </c>
    </row>
    <row r="197" spans="1:27" x14ac:dyDescent="0.2">
      <c r="A197" s="18" t="s">
        <v>397</v>
      </c>
      <c r="B197" s="18" t="s">
        <v>398</v>
      </c>
      <c r="D197" s="19">
        <v>229090</v>
      </c>
      <c r="E197" s="20">
        <v>0</v>
      </c>
      <c r="F197" s="20">
        <v>229090</v>
      </c>
      <c r="G197" s="21">
        <v>-7.475814494241062E-4</v>
      </c>
      <c r="I197" s="21">
        <v>7.5215212103956208E-3</v>
      </c>
      <c r="M197" s="19">
        <v>239966.68100359209</v>
      </c>
      <c r="N197" s="21">
        <v>4.7477764213156748E-2</v>
      </c>
      <c r="O197" s="21">
        <v>3.7391689999999977E-2</v>
      </c>
      <c r="P197" s="21">
        <v>6.595679194945081E-4</v>
      </c>
      <c r="R197" s="20">
        <v>-550</v>
      </c>
      <c r="S197" s="42">
        <v>239416.68100359209</v>
      </c>
      <c r="U197" s="19">
        <v>116668.421875</v>
      </c>
      <c r="V197" s="19">
        <v>117802.734375</v>
      </c>
      <c r="X197" s="19">
        <v>229261.39156340196</v>
      </c>
      <c r="Y197" s="19">
        <v>229590.4653694889</v>
      </c>
      <c r="Z197" s="19">
        <v>239808.51100291283</v>
      </c>
      <c r="AA197" s="181">
        <v>121704.3082029541</v>
      </c>
    </row>
    <row r="198" spans="1:27" x14ac:dyDescent="0.2">
      <c r="A198" s="18" t="s">
        <v>399</v>
      </c>
      <c r="B198" s="18" t="s">
        <v>400</v>
      </c>
      <c r="D198" s="19">
        <v>329809</v>
      </c>
      <c r="E198" s="20">
        <v>0</v>
      </c>
      <c r="F198" s="20">
        <v>329809</v>
      </c>
      <c r="G198" s="21">
        <v>-6.5449828224876105E-3</v>
      </c>
      <c r="I198" s="21">
        <v>-1.848312242457073E-3</v>
      </c>
      <c r="M198" s="19">
        <v>345303.01590096345</v>
      </c>
      <c r="N198" s="21">
        <v>4.6978754069668893E-2</v>
      </c>
      <c r="O198" s="21">
        <v>3.7728320553751082E-2</v>
      </c>
      <c r="P198" s="21">
        <v>-8.3594309139414236E-3</v>
      </c>
      <c r="R198" s="20">
        <v>-786</v>
      </c>
      <c r="S198" s="42">
        <v>344517.01590096345</v>
      </c>
      <c r="U198" s="19">
        <v>149464.4375</v>
      </c>
      <c r="V198" s="19">
        <v>150796.78125</v>
      </c>
      <c r="X198" s="19">
        <v>331981.81527837523</v>
      </c>
      <c r="Y198" s="19">
        <v>333365.11943380156</v>
      </c>
      <c r="Z198" s="19">
        <v>348213.88582277403</v>
      </c>
      <c r="AA198" s="181">
        <v>176720.70896686567</v>
      </c>
    </row>
    <row r="199" spans="1:27" x14ac:dyDescent="0.2">
      <c r="A199" s="18" t="s">
        <v>401</v>
      </c>
      <c r="B199" s="18" t="s">
        <v>402</v>
      </c>
      <c r="D199" s="19">
        <v>895793</v>
      </c>
      <c r="E199" s="20">
        <v>0</v>
      </c>
      <c r="F199" s="20">
        <v>895793</v>
      </c>
      <c r="G199" s="21">
        <v>8.9387181051558962E-4</v>
      </c>
      <c r="I199" s="21">
        <v>9.3741420563921984E-3</v>
      </c>
      <c r="M199" s="19">
        <v>935813</v>
      </c>
      <c r="N199" s="21">
        <v>4.4675499808549457E-2</v>
      </c>
      <c r="O199" s="21">
        <v>3.7424440839130213E-2</v>
      </c>
      <c r="P199" s="21">
        <v>2.1614142025701E-3</v>
      </c>
      <c r="R199" s="20">
        <v>-1351</v>
      </c>
      <c r="S199" s="42">
        <v>934462</v>
      </c>
      <c r="U199" s="19">
        <v>503703.3125</v>
      </c>
      <c r="V199" s="19">
        <v>507223.9375</v>
      </c>
      <c r="X199" s="19">
        <v>894992.99099474074</v>
      </c>
      <c r="Y199" s="19">
        <v>893676.67651131365</v>
      </c>
      <c r="Z199" s="19">
        <v>933794.68291007366</v>
      </c>
      <c r="AA199" s="181">
        <v>473906.59911060036</v>
      </c>
    </row>
    <row r="200" spans="1:27" ht="25.5" customHeight="1" x14ac:dyDescent="0.2">
      <c r="A200" s="22" t="s">
        <v>403</v>
      </c>
      <c r="B200" s="22" t="s">
        <v>404</v>
      </c>
      <c r="C200" s="54"/>
      <c r="D200" s="24">
        <v>3628737</v>
      </c>
      <c r="E200" s="25">
        <v>0</v>
      </c>
      <c r="F200" s="25">
        <v>3628737</v>
      </c>
      <c r="G200" s="26">
        <v>-7.4321003644781669E-3</v>
      </c>
      <c r="H200" s="23"/>
      <c r="I200" s="26">
        <v>-7.2562336590931142E-4</v>
      </c>
      <c r="M200" s="24">
        <v>3797813.1177111012</v>
      </c>
      <c r="N200" s="26">
        <v>4.6593654406781537E-2</v>
      </c>
      <c r="O200" s="26">
        <v>3.8428793092550206E-2</v>
      </c>
      <c r="P200" s="26">
        <v>-6.7364869550786688E-3</v>
      </c>
      <c r="Q200" s="23"/>
      <c r="R200" s="25">
        <v>-5927</v>
      </c>
      <c r="S200" s="41">
        <v>3791886.1177111012</v>
      </c>
      <c r="T200" s="23"/>
      <c r="U200" s="24">
        <v>1932391.5</v>
      </c>
      <c r="V200" s="24">
        <v>1947585.328125</v>
      </c>
      <c r="W200" s="23"/>
      <c r="X200" s="24">
        <v>3655908.0757422224</v>
      </c>
      <c r="Y200" s="24">
        <v>3659924.4223977919</v>
      </c>
      <c r="Z200" s="24">
        <v>3823570.5508487164</v>
      </c>
      <c r="AA200" s="182">
        <f>SUM(AA192:AA199)</f>
        <v>1940485.7934778591</v>
      </c>
    </row>
    <row r="201" spans="1:27" x14ac:dyDescent="0.2">
      <c r="A201" s="18" t="s">
        <v>405</v>
      </c>
      <c r="B201" s="18" t="s">
        <v>406</v>
      </c>
      <c r="D201" s="19">
        <v>583174</v>
      </c>
      <c r="E201" s="20">
        <v>0</v>
      </c>
      <c r="F201" s="20">
        <v>583174</v>
      </c>
      <c r="G201" s="21">
        <v>4.6795618794536642E-2</v>
      </c>
      <c r="I201" s="21">
        <v>5.3550564763813702E-2</v>
      </c>
      <c r="M201" s="19">
        <v>607736</v>
      </c>
      <c r="N201" s="21">
        <v>4.2117789887752277E-2</v>
      </c>
      <c r="O201" s="21">
        <v>3.6943548146976868E-2</v>
      </c>
      <c r="P201" s="21">
        <v>4.5666452444821148E-2</v>
      </c>
      <c r="R201" s="20">
        <v>-670</v>
      </c>
      <c r="S201" s="42">
        <v>607066</v>
      </c>
      <c r="U201" s="19">
        <v>323240.625</v>
      </c>
      <c r="V201" s="19">
        <v>324853.5625</v>
      </c>
      <c r="X201" s="19">
        <v>557103.97476784291</v>
      </c>
      <c r="Y201" s="19">
        <v>556294.11433122831</v>
      </c>
      <c r="Z201" s="19">
        <v>581194.89114246937</v>
      </c>
      <c r="AA201" s="181">
        <v>294960.01564651012</v>
      </c>
    </row>
    <row r="202" spans="1:27" x14ac:dyDescent="0.2">
      <c r="A202" s="18" t="s">
        <v>407</v>
      </c>
      <c r="B202" s="18" t="s">
        <v>408</v>
      </c>
      <c r="D202" s="19">
        <v>1070615</v>
      </c>
      <c r="E202" s="20">
        <v>0</v>
      </c>
      <c r="F202" s="20">
        <v>1070615</v>
      </c>
      <c r="G202" s="21">
        <v>-6.6408557500118315E-3</v>
      </c>
      <c r="I202" s="21">
        <v>1.7192725536372411E-3</v>
      </c>
      <c r="M202" s="19">
        <v>1119385.2849080688</v>
      </c>
      <c r="N202" s="21">
        <v>4.5553522889244746E-2</v>
      </c>
      <c r="O202" s="21">
        <v>3.7391689999999977E-2</v>
      </c>
      <c r="P202" s="21">
        <v>-4.6533032425378762E-3</v>
      </c>
      <c r="R202" s="20">
        <v>-1491</v>
      </c>
      <c r="S202" s="42">
        <v>1117894.2849080688</v>
      </c>
      <c r="U202" s="19">
        <v>527714.875</v>
      </c>
      <c r="V202" s="19">
        <v>531866.75</v>
      </c>
      <c r="X202" s="19">
        <v>1077772.3305787274</v>
      </c>
      <c r="Y202" s="19">
        <v>1077186.2454582483</v>
      </c>
      <c r="Z202" s="19">
        <v>1124618.4757076974</v>
      </c>
      <c r="AA202" s="181">
        <v>570750.85869910405</v>
      </c>
    </row>
    <row r="203" spans="1:27" x14ac:dyDescent="0.2">
      <c r="A203" s="18" t="s">
        <v>409</v>
      </c>
      <c r="B203" s="18" t="s">
        <v>410</v>
      </c>
      <c r="D203" s="19">
        <v>254224</v>
      </c>
      <c r="E203" s="20">
        <v>0</v>
      </c>
      <c r="F203" s="20">
        <v>254224</v>
      </c>
      <c r="G203" s="21">
        <v>5.0627608769692189E-2</v>
      </c>
      <c r="I203" s="21">
        <v>6.1086345626721439E-2</v>
      </c>
      <c r="M203" s="19">
        <v>264325.83267205511</v>
      </c>
      <c r="N203" s="21">
        <v>3.9735952042510236E-2</v>
      </c>
      <c r="O203" s="21">
        <v>3.4398133820093824E-2</v>
      </c>
      <c r="P203" s="21">
        <v>5.0558651224276829E-2</v>
      </c>
      <c r="R203" s="20">
        <v>-569</v>
      </c>
      <c r="S203" s="42">
        <v>263756.83267205511</v>
      </c>
      <c r="U203" s="19">
        <v>135874.75</v>
      </c>
      <c r="V203" s="19">
        <v>136575.90625</v>
      </c>
      <c r="X203" s="19">
        <v>241973.4622219778</v>
      </c>
      <c r="Y203" s="19">
        <v>240824.77028025786</v>
      </c>
      <c r="Z203" s="19">
        <v>251605.02211277868</v>
      </c>
      <c r="AA203" s="181">
        <v>127691.1108307276</v>
      </c>
    </row>
    <row r="204" spans="1:27" x14ac:dyDescent="0.2">
      <c r="A204" s="18" t="s">
        <v>411</v>
      </c>
      <c r="B204" s="18" t="s">
        <v>412</v>
      </c>
      <c r="D204" s="19">
        <v>349880</v>
      </c>
      <c r="E204" s="20">
        <v>0</v>
      </c>
      <c r="F204" s="20">
        <v>349880</v>
      </c>
      <c r="G204" s="21">
        <v>2.6549764234199635E-2</v>
      </c>
      <c r="I204" s="21">
        <v>3.5728738961223971E-2</v>
      </c>
      <c r="M204" s="19">
        <v>365479.27516248904</v>
      </c>
      <c r="N204" s="21">
        <v>4.4584643770690047E-2</v>
      </c>
      <c r="O204" s="21">
        <v>3.7391689999999977E-2</v>
      </c>
      <c r="P204" s="21">
        <v>2.8610350496361292E-2</v>
      </c>
      <c r="R204" s="20">
        <v>-791</v>
      </c>
      <c r="S204" s="42">
        <v>364688.27516248904</v>
      </c>
      <c r="U204" s="19">
        <v>186638.5</v>
      </c>
      <c r="V204" s="19">
        <v>187932.59375</v>
      </c>
      <c r="X204" s="19">
        <v>340831.01685869903</v>
      </c>
      <c r="Y204" s="19">
        <v>340152.73176372994</v>
      </c>
      <c r="Z204" s="19">
        <v>355313.62773680541</v>
      </c>
      <c r="AA204" s="181">
        <v>180323.8720675123</v>
      </c>
    </row>
    <row r="205" spans="1:27" x14ac:dyDescent="0.2">
      <c r="A205" s="18" t="s">
        <v>413</v>
      </c>
      <c r="B205" s="18" t="s">
        <v>414</v>
      </c>
      <c r="D205" s="19">
        <v>418391</v>
      </c>
      <c r="E205" s="20">
        <v>0</v>
      </c>
      <c r="F205" s="20">
        <v>418391</v>
      </c>
      <c r="G205" s="21">
        <v>3.095784914616484E-3</v>
      </c>
      <c r="I205" s="21">
        <v>6.955245657902509E-3</v>
      </c>
      <c r="M205" s="19">
        <v>437590.17394586443</v>
      </c>
      <c r="N205" s="21">
        <v>4.5888114098688648E-2</v>
      </c>
      <c r="O205" s="21">
        <v>3.7391689999999977E-2</v>
      </c>
      <c r="P205" s="21">
        <v>3.6709375618926288E-4</v>
      </c>
      <c r="R205" s="20">
        <v>-942</v>
      </c>
      <c r="S205" s="42">
        <v>436648.17394586443</v>
      </c>
      <c r="U205" s="19">
        <v>201453.15625</v>
      </c>
      <c r="V205" s="19">
        <v>203103.09375</v>
      </c>
      <c r="X205" s="19">
        <v>417099.74888949754</v>
      </c>
      <c r="Y205" s="19">
        <v>418904.11633311369</v>
      </c>
      <c r="Z205" s="19">
        <v>437429.59627230046</v>
      </c>
      <c r="AA205" s="181">
        <v>221998.23592237392</v>
      </c>
    </row>
    <row r="206" spans="1:27" x14ac:dyDescent="0.2">
      <c r="A206" s="18" t="s">
        <v>415</v>
      </c>
      <c r="B206" s="18" t="s">
        <v>416</v>
      </c>
      <c r="D206" s="19">
        <v>414066</v>
      </c>
      <c r="E206" s="20">
        <v>0</v>
      </c>
      <c r="F206" s="20">
        <v>414066</v>
      </c>
      <c r="G206" s="21">
        <v>1.4653034811072496E-2</v>
      </c>
      <c r="I206" s="21">
        <v>1.8643037945999197E-2</v>
      </c>
      <c r="M206" s="19">
        <v>432590.47008200438</v>
      </c>
      <c r="N206" s="21">
        <v>4.4737964677139308E-2</v>
      </c>
      <c r="O206" s="21">
        <v>3.7391689999999977E-2</v>
      </c>
      <c r="P206" s="21">
        <v>1.246253507006112E-2</v>
      </c>
      <c r="R206" s="20">
        <v>-1080</v>
      </c>
      <c r="S206" s="42">
        <v>431510.47008200438</v>
      </c>
      <c r="U206" s="19">
        <v>192509.03125</v>
      </c>
      <c r="V206" s="19">
        <v>193872.28125</v>
      </c>
      <c r="X206" s="19">
        <v>408086.29728003399</v>
      </c>
      <c r="Y206" s="19">
        <v>409366.36979536514</v>
      </c>
      <c r="Z206" s="19">
        <v>427265.65684928745</v>
      </c>
      <c r="AA206" s="181">
        <v>216839.97356162095</v>
      </c>
    </row>
    <row r="207" spans="1:27" x14ac:dyDescent="0.2">
      <c r="A207" s="18" t="s">
        <v>417</v>
      </c>
      <c r="B207" s="18" t="s">
        <v>418</v>
      </c>
      <c r="D207" s="19">
        <v>324446</v>
      </c>
      <c r="E207" s="20">
        <v>0</v>
      </c>
      <c r="F207" s="20">
        <v>324446</v>
      </c>
      <c r="G207" s="21">
        <v>7.9918011417521306E-3</v>
      </c>
      <c r="I207" s="21">
        <v>1.3575153135293894E-2</v>
      </c>
      <c r="M207" s="19">
        <v>339316.71246815764</v>
      </c>
      <c r="N207" s="21">
        <v>4.5834167991461339E-2</v>
      </c>
      <c r="O207" s="21">
        <v>3.7391689999999977E-2</v>
      </c>
      <c r="P207" s="21">
        <v>6.9576068007433101E-3</v>
      </c>
      <c r="R207" s="20">
        <v>-786</v>
      </c>
      <c r="S207" s="42">
        <v>338530.71246815764</v>
      </c>
      <c r="U207" s="19">
        <v>174816.46875</v>
      </c>
      <c r="V207" s="19">
        <v>176239.15625</v>
      </c>
      <c r="X207" s="19">
        <v>321873.64979804406</v>
      </c>
      <c r="Y207" s="19">
        <v>322705.62100238836</v>
      </c>
      <c r="Z207" s="19">
        <v>336972.19245030399</v>
      </c>
      <c r="AA207" s="181">
        <v>171015.47978544774</v>
      </c>
    </row>
    <row r="208" spans="1:27" x14ac:dyDescent="0.2">
      <c r="A208" s="18" t="s">
        <v>419</v>
      </c>
      <c r="B208" s="18" t="s">
        <v>420</v>
      </c>
      <c r="D208" s="19">
        <v>425862</v>
      </c>
      <c r="E208" s="20">
        <v>0</v>
      </c>
      <c r="F208" s="20">
        <v>425862</v>
      </c>
      <c r="G208" s="21">
        <v>-1.9334694045014533E-4</v>
      </c>
      <c r="I208" s="21">
        <v>6.0560284255199992E-3</v>
      </c>
      <c r="M208" s="19">
        <v>445617</v>
      </c>
      <c r="N208" s="21">
        <v>4.6388266621581575E-2</v>
      </c>
      <c r="O208" s="21">
        <v>3.8243198225938357E-2</v>
      </c>
      <c r="P208" s="21">
        <v>1.6655082314898095E-4</v>
      </c>
      <c r="R208" s="20">
        <v>-1029</v>
      </c>
      <c r="S208" s="42">
        <v>444588</v>
      </c>
      <c r="U208" s="19">
        <v>246907.328125</v>
      </c>
      <c r="V208" s="19">
        <v>248844.328125</v>
      </c>
      <c r="X208" s="19">
        <v>425944.35503784858</v>
      </c>
      <c r="Y208" s="19">
        <v>426619.28956168669</v>
      </c>
      <c r="Z208" s="19">
        <v>445542.79448083113</v>
      </c>
      <c r="AA208" s="181">
        <v>226115.73438459769</v>
      </c>
    </row>
    <row r="209" spans="1:27" ht="25.5" customHeight="1" x14ac:dyDescent="0.2">
      <c r="A209" s="22" t="s">
        <v>421</v>
      </c>
      <c r="B209" s="22" t="s">
        <v>422</v>
      </c>
      <c r="C209" s="54"/>
      <c r="D209" s="24">
        <v>3840658</v>
      </c>
      <c r="E209" s="25">
        <v>0</v>
      </c>
      <c r="F209" s="25">
        <v>3840658</v>
      </c>
      <c r="G209" s="26">
        <v>1.3183149414115025E-2</v>
      </c>
      <c r="H209" s="23"/>
      <c r="I209" s="26">
        <v>2.0013591078795079E-2</v>
      </c>
      <c r="M209" s="24">
        <v>4012040.7492386391</v>
      </c>
      <c r="N209" s="26">
        <v>4.462327789629783E-2</v>
      </c>
      <c r="O209" s="26">
        <v>3.7253594697611137E-2</v>
      </c>
      <c r="P209" s="26">
        <v>1.3156376812648363E-2</v>
      </c>
      <c r="Q209" s="23"/>
      <c r="R209" s="25">
        <v>-7358</v>
      </c>
      <c r="S209" s="41">
        <v>4004682.7492386391</v>
      </c>
      <c r="T209" s="23"/>
      <c r="U209" s="24">
        <v>1989154.734375</v>
      </c>
      <c r="V209" s="24">
        <v>2003287.671875</v>
      </c>
      <c r="W209" s="23"/>
      <c r="X209" s="24">
        <v>3790684.835432671</v>
      </c>
      <c r="Y209" s="24">
        <v>3792053.2585260179</v>
      </c>
      <c r="Z209" s="24">
        <v>3959942.2567524742</v>
      </c>
      <c r="AA209" s="182">
        <f>SUM(AA201:AA208)</f>
        <v>2009695.2808978944</v>
      </c>
    </row>
    <row r="210" spans="1:27" x14ac:dyDescent="0.2">
      <c r="A210" s="18" t="s">
        <v>423</v>
      </c>
      <c r="B210" s="18" t="s">
        <v>521</v>
      </c>
      <c r="D210" s="19">
        <v>792813</v>
      </c>
      <c r="E210" s="20">
        <v>0</v>
      </c>
      <c r="F210" s="20">
        <v>792813</v>
      </c>
      <c r="G210" s="21">
        <v>2.6565816297094091E-2</v>
      </c>
      <c r="I210" s="21">
        <v>3.3687499678972666E-2</v>
      </c>
      <c r="M210" s="19">
        <v>826420.76040942722</v>
      </c>
      <c r="N210" s="21">
        <v>4.2390526403360163E-2</v>
      </c>
      <c r="O210" s="21">
        <v>3.7391689999999977E-2</v>
      </c>
      <c r="P210" s="21">
        <v>2.6702970499648648E-2</v>
      </c>
      <c r="R210" s="20">
        <v>-205</v>
      </c>
      <c r="S210" s="42">
        <v>826215.76040942722</v>
      </c>
      <c r="U210" s="19">
        <v>467395.375</v>
      </c>
      <c r="V210" s="19">
        <v>469647.59375</v>
      </c>
      <c r="X210" s="19">
        <v>772296.31789196003</v>
      </c>
      <c r="Y210" s="19">
        <v>770671.30582437979</v>
      </c>
      <c r="Z210" s="19">
        <v>804926.82319526805</v>
      </c>
      <c r="AA210" s="181">
        <v>408505.3602196452</v>
      </c>
    </row>
    <row r="211" spans="1:27" x14ac:dyDescent="0.2">
      <c r="A211" s="18" t="s">
        <v>425</v>
      </c>
      <c r="B211" s="18" t="s">
        <v>426</v>
      </c>
      <c r="D211" s="19">
        <v>403217</v>
      </c>
      <c r="E211" s="20">
        <v>0</v>
      </c>
      <c r="F211" s="20">
        <v>403217</v>
      </c>
      <c r="G211" s="21">
        <v>-1.1826400408462279E-2</v>
      </c>
      <c r="I211" s="21">
        <v>-6.6393281814888239E-3</v>
      </c>
      <c r="M211" s="19">
        <v>419700.46689211461</v>
      </c>
      <c r="N211" s="21">
        <v>4.0879890709257349E-2</v>
      </c>
      <c r="O211" s="21">
        <v>3.8600901663987219E-2</v>
      </c>
      <c r="P211" s="21">
        <v>-1.1789557603295697E-2</v>
      </c>
      <c r="R211" s="20">
        <v>302</v>
      </c>
      <c r="S211" s="42">
        <v>420002.46689211461</v>
      </c>
      <c r="U211" s="19">
        <v>229046.4375</v>
      </c>
      <c r="V211" s="19">
        <v>229549.03125</v>
      </c>
      <c r="X211" s="19">
        <v>408042.67607095558</v>
      </c>
      <c r="Y211" s="19">
        <v>406802.67048422736</v>
      </c>
      <c r="Z211" s="19">
        <v>424707.58138743823</v>
      </c>
      <c r="AA211" s="181">
        <v>215541.73438273073</v>
      </c>
    </row>
    <row r="212" spans="1:27" x14ac:dyDescent="0.2">
      <c r="A212" s="18" t="s">
        <v>427</v>
      </c>
      <c r="B212" s="18" t="s">
        <v>428</v>
      </c>
      <c r="D212" s="19">
        <v>180863</v>
      </c>
      <c r="E212" s="20">
        <v>0</v>
      </c>
      <c r="F212" s="20">
        <v>180863</v>
      </c>
      <c r="G212" s="21">
        <v>9.9710376203814288E-3</v>
      </c>
      <c r="I212" s="21">
        <v>1.6363035756626232E-2</v>
      </c>
      <c r="M212" s="19">
        <v>188208</v>
      </c>
      <c r="N212" s="21">
        <v>4.0610849095724433E-2</v>
      </c>
      <c r="O212" s="21">
        <v>3.7651507872379808E-2</v>
      </c>
      <c r="P212" s="21">
        <v>9.3925330410820074E-3</v>
      </c>
      <c r="R212" s="20">
        <v>-410</v>
      </c>
      <c r="S212" s="42">
        <v>187798</v>
      </c>
      <c r="U212" s="19">
        <v>97835.65625</v>
      </c>
      <c r="V212" s="19">
        <v>98114.6796875</v>
      </c>
      <c r="X212" s="19">
        <v>179077.41238415701</v>
      </c>
      <c r="Y212" s="19">
        <v>178458.6882541239</v>
      </c>
      <c r="Z212" s="19">
        <v>186456.69929117654</v>
      </c>
      <c r="AA212" s="181">
        <v>94627.932520556991</v>
      </c>
    </row>
    <row r="213" spans="1:27" ht="25.5" customHeight="1" x14ac:dyDescent="0.2">
      <c r="A213" s="22" t="s">
        <v>429</v>
      </c>
      <c r="B213" s="22" t="s">
        <v>430</v>
      </c>
      <c r="C213" s="54"/>
      <c r="D213" s="24">
        <v>1376893</v>
      </c>
      <c r="E213" s="25">
        <v>0</v>
      </c>
      <c r="F213" s="25">
        <v>1376893</v>
      </c>
      <c r="G213" s="26">
        <v>1.2855953165880285E-2</v>
      </c>
      <c r="H213" s="23"/>
      <c r="I213" s="26">
        <v>1.9336903966882257E-2</v>
      </c>
      <c r="M213" s="24">
        <v>1434329.2273015417</v>
      </c>
      <c r="N213" s="26">
        <v>4.1714372359756169E-2</v>
      </c>
      <c r="O213" s="26">
        <v>3.7750562388801256E-2</v>
      </c>
      <c r="P213" s="26">
        <v>1.2879202035636084E-2</v>
      </c>
      <c r="Q213" s="23"/>
      <c r="R213" s="25">
        <v>-313</v>
      </c>
      <c r="S213" s="41">
        <v>1434016.2273015417</v>
      </c>
      <c r="T213" s="23"/>
      <c r="U213" s="24">
        <v>794277.46875</v>
      </c>
      <c r="V213" s="24">
        <v>797311.3046875</v>
      </c>
      <c r="W213" s="23"/>
      <c r="X213" s="24">
        <v>1359416.4063470727</v>
      </c>
      <c r="Y213" s="24">
        <v>1355932.664562731</v>
      </c>
      <c r="Z213" s="24">
        <v>1416091.1038738829</v>
      </c>
      <c r="AA213" s="182">
        <f>SUM(AA210:AA212)</f>
        <v>718675.02712293295</v>
      </c>
    </row>
    <row r="214" spans="1:27" x14ac:dyDescent="0.2">
      <c r="A214" s="18" t="s">
        <v>431</v>
      </c>
      <c r="B214" s="18" t="s">
        <v>432</v>
      </c>
      <c r="D214" s="19">
        <v>384719</v>
      </c>
      <c r="E214" s="20">
        <v>0</v>
      </c>
      <c r="F214" s="20">
        <v>384719</v>
      </c>
      <c r="G214" s="21">
        <v>2.8149214038141857E-2</v>
      </c>
      <c r="I214" s="21">
        <v>3.7629887330064893E-2</v>
      </c>
      <c r="M214" s="19">
        <v>400839.34780232311</v>
      </c>
      <c r="N214" s="21">
        <v>4.1901615990692198E-2</v>
      </c>
      <c r="O214" s="21">
        <v>3.7391689999999977E-2</v>
      </c>
      <c r="P214" s="21">
        <v>3.138706051867346E-2</v>
      </c>
      <c r="R214" s="20">
        <v>-991</v>
      </c>
      <c r="S214" s="42">
        <v>399848.34780232311</v>
      </c>
      <c r="U214" s="19">
        <v>229021.34375</v>
      </c>
      <c r="V214" s="19">
        <v>230016.984375</v>
      </c>
      <c r="X214" s="19">
        <v>374185.95934045804</v>
      </c>
      <c r="Y214" s="19">
        <v>372378.93851633434</v>
      </c>
      <c r="Z214" s="19">
        <v>388641.04771757108</v>
      </c>
      <c r="AA214" s="181">
        <v>197237.74462351648</v>
      </c>
    </row>
    <row r="215" spans="1:27" x14ac:dyDescent="0.2">
      <c r="A215" s="18" t="s">
        <v>433</v>
      </c>
      <c r="B215" s="18" t="s">
        <v>434</v>
      </c>
      <c r="D215" s="19">
        <v>673729</v>
      </c>
      <c r="E215" s="20">
        <v>0</v>
      </c>
      <c r="F215" s="20">
        <v>673729</v>
      </c>
      <c r="G215" s="21">
        <v>2.005145136771902E-2</v>
      </c>
      <c r="I215" s="21">
        <v>2.8139497369164435E-2</v>
      </c>
      <c r="M215" s="19">
        <v>701987.54521905142</v>
      </c>
      <c r="N215" s="21">
        <v>4.194348947284654E-2</v>
      </c>
      <c r="O215" s="21">
        <v>3.7391689999999977E-2</v>
      </c>
      <c r="P215" s="21">
        <v>2.1596190399479021E-2</v>
      </c>
      <c r="R215" s="20">
        <v>-1626</v>
      </c>
      <c r="S215" s="42">
        <v>700361.54521905142</v>
      </c>
      <c r="U215" s="19">
        <v>377786.0625</v>
      </c>
      <c r="V215" s="19">
        <v>379443.6875</v>
      </c>
      <c r="X215" s="19">
        <v>660485.31090921117</v>
      </c>
      <c r="Y215" s="19">
        <v>658164.71968578722</v>
      </c>
      <c r="Z215" s="19">
        <v>687147.77112133731</v>
      </c>
      <c r="AA215" s="181">
        <v>348731.76005212095</v>
      </c>
    </row>
    <row r="216" spans="1:27" x14ac:dyDescent="0.2">
      <c r="A216" s="18" t="s">
        <v>435</v>
      </c>
      <c r="B216" s="18" t="s">
        <v>436</v>
      </c>
      <c r="D216" s="19">
        <v>558675</v>
      </c>
      <c r="E216" s="20">
        <v>0</v>
      </c>
      <c r="F216" s="20">
        <v>558675</v>
      </c>
      <c r="G216" s="21">
        <v>6.2025555629154905E-3</v>
      </c>
      <c r="I216" s="21">
        <v>1.5152234544088872E-2</v>
      </c>
      <c r="M216" s="19">
        <v>583030.05737007281</v>
      </c>
      <c r="N216" s="21">
        <v>4.3594321152857773E-2</v>
      </c>
      <c r="O216" s="21">
        <v>3.7391689999999977E-2</v>
      </c>
      <c r="P216" s="21">
        <v>8.3944982182209138E-3</v>
      </c>
      <c r="R216" s="20">
        <v>-201</v>
      </c>
      <c r="S216" s="42">
        <v>582829.05737007281</v>
      </c>
      <c r="U216" s="19">
        <v>313306.78125</v>
      </c>
      <c r="V216" s="19">
        <v>315180.0625</v>
      </c>
      <c r="X216" s="19">
        <v>555231.14795455057</v>
      </c>
      <c r="Y216" s="19">
        <v>553626.67230819981</v>
      </c>
      <c r="Z216" s="19">
        <v>578176.55530673335</v>
      </c>
      <c r="AA216" s="181">
        <v>293428.19147031155</v>
      </c>
    </row>
    <row r="217" spans="1:27" ht="25.5" customHeight="1" x14ac:dyDescent="0.2">
      <c r="A217" s="22" t="s">
        <v>437</v>
      </c>
      <c r="B217" s="22" t="s">
        <v>438</v>
      </c>
      <c r="C217" s="54"/>
      <c r="D217" s="24">
        <v>1617123</v>
      </c>
      <c r="E217" s="25">
        <v>0</v>
      </c>
      <c r="F217" s="25">
        <v>1617123</v>
      </c>
      <c r="G217" s="26">
        <v>1.7120913512746139E-2</v>
      </c>
      <c r="H217" s="23"/>
      <c r="I217" s="26">
        <v>2.5823097817616825E-2</v>
      </c>
      <c r="M217" s="24">
        <v>1685856.9503914472</v>
      </c>
      <c r="N217" s="26">
        <v>4.2503848125001742E-2</v>
      </c>
      <c r="O217" s="26">
        <v>3.7400306435271258E-2</v>
      </c>
      <c r="P217" s="26">
        <v>1.9281888692669336E-2</v>
      </c>
      <c r="Q217" s="23"/>
      <c r="R217" s="25">
        <v>-2818</v>
      </c>
      <c r="S217" s="41">
        <v>1683038.9503914472</v>
      </c>
      <c r="T217" s="23"/>
      <c r="U217" s="24">
        <v>920114.1875</v>
      </c>
      <c r="V217" s="24">
        <v>924640.734375</v>
      </c>
      <c r="W217" s="23"/>
      <c r="X217" s="24">
        <v>1589902.4182042198</v>
      </c>
      <c r="Y217" s="24">
        <v>1584170.3305103213</v>
      </c>
      <c r="Z217" s="24">
        <v>1653965.3741456417</v>
      </c>
      <c r="AA217" s="182">
        <f>SUM(AA214:AA216)</f>
        <v>839397.69614594895</v>
      </c>
    </row>
    <row r="218" spans="1:27" x14ac:dyDescent="0.2">
      <c r="A218" s="18" t="s">
        <v>439</v>
      </c>
      <c r="B218" s="18" t="s">
        <v>440</v>
      </c>
      <c r="D218" s="19">
        <v>378971</v>
      </c>
      <c r="E218" s="20">
        <v>0</v>
      </c>
      <c r="F218" s="20">
        <v>378971</v>
      </c>
      <c r="G218" s="21">
        <v>-1.0367912845636429E-2</v>
      </c>
      <c r="I218" s="21">
        <v>-4.8202331067840332E-3</v>
      </c>
      <c r="M218" s="19">
        <v>396394</v>
      </c>
      <c r="N218" s="21">
        <v>4.5974494090576856E-2</v>
      </c>
      <c r="O218" s="21">
        <v>4.0861933512029713E-2</v>
      </c>
      <c r="P218" s="21">
        <v>-7.6045634328555378E-3</v>
      </c>
      <c r="R218" s="20">
        <v>270</v>
      </c>
      <c r="S218" s="42">
        <v>396664</v>
      </c>
      <c r="U218" s="19">
        <v>207959.96875</v>
      </c>
      <c r="V218" s="19">
        <v>208981.4375</v>
      </c>
      <c r="X218" s="19">
        <v>382941.30204459286</v>
      </c>
      <c r="Y218" s="19">
        <v>382677.04230727081</v>
      </c>
      <c r="Z218" s="19">
        <v>399431.50219552667</v>
      </c>
      <c r="AA218" s="181">
        <v>202713.96726441811</v>
      </c>
    </row>
    <row r="219" spans="1:27" x14ac:dyDescent="0.2">
      <c r="A219" s="18" t="s">
        <v>441</v>
      </c>
      <c r="B219" s="18" t="s">
        <v>442</v>
      </c>
      <c r="D219" s="19">
        <v>304759</v>
      </c>
      <c r="E219" s="20">
        <v>0</v>
      </c>
      <c r="F219" s="20">
        <v>304759</v>
      </c>
      <c r="G219" s="21">
        <v>1.5176442572932602E-2</v>
      </c>
      <c r="I219" s="21">
        <v>1.925069511201305E-2</v>
      </c>
      <c r="M219" s="19">
        <v>317430.05380068847</v>
      </c>
      <c r="N219" s="21">
        <v>4.1577291567069352E-2</v>
      </c>
      <c r="O219" s="21">
        <v>3.7391689999999977E-2</v>
      </c>
      <c r="P219" s="21">
        <v>1.3573864903410504E-2</v>
      </c>
      <c r="R219" s="20">
        <v>174</v>
      </c>
      <c r="S219" s="42">
        <v>317604.05380068847</v>
      </c>
      <c r="U219" s="19">
        <v>146175.921875</v>
      </c>
      <c r="V219" s="19">
        <v>146765.703125</v>
      </c>
      <c r="X219" s="19">
        <v>300202.98661343829</v>
      </c>
      <c r="Y219" s="19">
        <v>300209.38280153472</v>
      </c>
      <c r="Z219" s="19">
        <v>313179.00430565886</v>
      </c>
      <c r="AA219" s="181">
        <v>158940.28908026216</v>
      </c>
    </row>
    <row r="220" spans="1:27" x14ac:dyDescent="0.2">
      <c r="A220" s="18" t="s">
        <v>443</v>
      </c>
      <c r="B220" s="18" t="s">
        <v>444</v>
      </c>
      <c r="D220" s="19">
        <v>395646</v>
      </c>
      <c r="E220" s="20">
        <v>0</v>
      </c>
      <c r="F220" s="20">
        <v>395646</v>
      </c>
      <c r="G220" s="21">
        <v>-8.4286963190574049E-3</v>
      </c>
      <c r="I220" s="21">
        <v>-5.7646742695885989E-3</v>
      </c>
      <c r="M220" s="19">
        <v>412796.60799826065</v>
      </c>
      <c r="N220" s="21">
        <v>4.3348366970121344E-2</v>
      </c>
      <c r="O220" s="21">
        <v>3.8441602156068733E-2</v>
      </c>
      <c r="P220" s="21">
        <v>-1.0977486893759658E-2</v>
      </c>
      <c r="R220" s="20">
        <v>-1001</v>
      </c>
      <c r="S220" s="42">
        <v>411795.60799826065</v>
      </c>
      <c r="U220" s="19">
        <v>229643.46875</v>
      </c>
      <c r="V220" s="19">
        <v>230728.5625</v>
      </c>
      <c r="X220" s="19">
        <v>399009.12675797526</v>
      </c>
      <c r="Y220" s="19">
        <v>399820.3100647711</v>
      </c>
      <c r="Z220" s="19">
        <v>417378.37362446188</v>
      </c>
      <c r="AA220" s="181">
        <v>211822.11593908875</v>
      </c>
    </row>
    <row r="221" spans="1:27" x14ac:dyDescent="0.2">
      <c r="A221" s="18" t="s">
        <v>445</v>
      </c>
      <c r="B221" s="18" t="s">
        <v>446</v>
      </c>
      <c r="D221" s="19">
        <v>426054</v>
      </c>
      <c r="E221" s="20">
        <v>0</v>
      </c>
      <c r="F221" s="20">
        <v>426054</v>
      </c>
      <c r="G221" s="21">
        <v>6.0710401334020947E-3</v>
      </c>
      <c r="I221" s="21">
        <v>1.396923814367601E-2</v>
      </c>
      <c r="M221" s="19">
        <v>443682.18345376092</v>
      </c>
      <c r="N221" s="21">
        <v>4.1375467555194723E-2</v>
      </c>
      <c r="O221" s="21">
        <v>3.7391689999999977E-2</v>
      </c>
      <c r="P221" s="21">
        <v>7.3535037199108366E-3</v>
      </c>
      <c r="R221" s="20">
        <v>-1081</v>
      </c>
      <c r="S221" s="42">
        <v>442601.18345376092</v>
      </c>
      <c r="U221" s="19">
        <v>233199.9375</v>
      </c>
      <c r="V221" s="19">
        <v>234095.46875</v>
      </c>
      <c r="X221" s="19">
        <v>423483.01760431001</v>
      </c>
      <c r="Y221" s="19">
        <v>421797.93106820213</v>
      </c>
      <c r="Z221" s="19">
        <v>440443.38141015125</v>
      </c>
      <c r="AA221" s="181">
        <v>223527.75059114234</v>
      </c>
    </row>
    <row r="222" spans="1:27" x14ac:dyDescent="0.2">
      <c r="A222" s="18" t="s">
        <v>447</v>
      </c>
      <c r="B222" s="18" t="s">
        <v>448</v>
      </c>
      <c r="D222" s="19">
        <v>409526</v>
      </c>
      <c r="E222" s="20">
        <v>0</v>
      </c>
      <c r="F222" s="20">
        <v>409526</v>
      </c>
      <c r="G222" s="21">
        <v>-5.6018958754801007E-3</v>
      </c>
      <c r="I222" s="21">
        <v>9.0648489381894848E-4</v>
      </c>
      <c r="M222" s="19">
        <v>427607</v>
      </c>
      <c r="N222" s="21">
        <v>4.4151042913026295E-2</v>
      </c>
      <c r="O222" s="21">
        <v>3.9283000788447708E-2</v>
      </c>
      <c r="P222" s="21">
        <v>-3.4115676447814547E-3</v>
      </c>
      <c r="R222" s="20">
        <v>317</v>
      </c>
      <c r="S222" s="42">
        <v>427924</v>
      </c>
      <c r="U222" s="19">
        <v>218521.34375</v>
      </c>
      <c r="V222" s="19">
        <v>219544.90625</v>
      </c>
      <c r="X222" s="19">
        <v>411833.04584088246</v>
      </c>
      <c r="Y222" s="19">
        <v>411071.60556143383</v>
      </c>
      <c r="Z222" s="19">
        <v>429070.80407249409</v>
      </c>
      <c r="AA222" s="181">
        <v>217756.09698478912</v>
      </c>
    </row>
    <row r="223" spans="1:27" x14ac:dyDescent="0.2">
      <c r="A223" s="18" t="s">
        <v>449</v>
      </c>
      <c r="B223" s="18" t="s">
        <v>450</v>
      </c>
      <c r="D223" s="19">
        <v>533844</v>
      </c>
      <c r="E223" s="20">
        <v>0</v>
      </c>
      <c r="F223" s="20">
        <v>533844</v>
      </c>
      <c r="G223" s="21">
        <v>-3.6818057336007737E-3</v>
      </c>
      <c r="I223" s="21">
        <v>1.9215546796811367E-3</v>
      </c>
      <c r="M223" s="19">
        <v>558214</v>
      </c>
      <c r="N223" s="21">
        <v>4.5650040086617105E-2</v>
      </c>
      <c r="O223" s="21">
        <v>4.1068799430825864E-2</v>
      </c>
      <c r="P223" s="21">
        <v>-1.3601051875712367E-3</v>
      </c>
      <c r="R223" s="20">
        <v>390</v>
      </c>
      <c r="S223" s="42">
        <v>558604</v>
      </c>
      <c r="U223" s="19">
        <v>290995.65625</v>
      </c>
      <c r="V223" s="19">
        <v>292276.1875</v>
      </c>
      <c r="X223" s="19">
        <v>535816.77326797752</v>
      </c>
      <c r="Y223" s="19">
        <v>535164.84094193624</v>
      </c>
      <c r="Z223" s="19">
        <v>558974.26379590761</v>
      </c>
      <c r="AA223" s="181">
        <v>283682.90930971247</v>
      </c>
    </row>
    <row r="224" spans="1:27" x14ac:dyDescent="0.2">
      <c r="A224" s="18" t="s">
        <v>451</v>
      </c>
      <c r="B224" s="18" t="s">
        <v>452</v>
      </c>
      <c r="D224" s="19">
        <v>1060909</v>
      </c>
      <c r="E224" s="20">
        <v>0</v>
      </c>
      <c r="F224" s="20">
        <v>1060909</v>
      </c>
      <c r="G224" s="21">
        <v>-9.761704170611174E-3</v>
      </c>
      <c r="I224" s="21">
        <v>-6.6884743976949323E-3</v>
      </c>
      <c r="M224" s="19">
        <v>1110485</v>
      </c>
      <c r="N224" s="21">
        <v>4.672973836587313E-2</v>
      </c>
      <c r="O224" s="21">
        <v>4.1147738430846292E-2</v>
      </c>
      <c r="P224" s="21">
        <v>-9.6195889910455357E-3</v>
      </c>
      <c r="R224" s="20">
        <v>637</v>
      </c>
      <c r="S224" s="42">
        <v>1111122</v>
      </c>
      <c r="U224" s="19">
        <v>572752.5</v>
      </c>
      <c r="V224" s="19">
        <v>575823.25</v>
      </c>
      <c r="X224" s="19">
        <v>1071367.3713370375</v>
      </c>
      <c r="Y224" s="19">
        <v>1073778.8903987636</v>
      </c>
      <c r="Z224" s="19">
        <v>1121271.1677815684</v>
      </c>
      <c r="AA224" s="181">
        <v>569052.07914458343</v>
      </c>
    </row>
    <row r="225" spans="1:27" ht="25.5" customHeight="1" x14ac:dyDescent="0.2">
      <c r="A225" s="22" t="s">
        <v>453</v>
      </c>
      <c r="B225" s="22" t="s">
        <v>454</v>
      </c>
      <c r="C225" s="54"/>
      <c r="D225" s="24">
        <v>3509709</v>
      </c>
      <c r="E225" s="25">
        <v>0</v>
      </c>
      <c r="F225" s="25">
        <v>3509709</v>
      </c>
      <c r="G225" s="26">
        <v>-4.2400261309981646E-3</v>
      </c>
      <c r="H225" s="23"/>
      <c r="I225" s="26">
        <v>4.9907728607312407E-4</v>
      </c>
      <c r="M225" s="24">
        <v>3666608.8452527099</v>
      </c>
      <c r="N225" s="26">
        <v>4.470451688522048E-2</v>
      </c>
      <c r="O225" s="26">
        <v>3.9795442672658998E-2</v>
      </c>
      <c r="P225" s="26">
        <v>-3.5708016303580559E-3</v>
      </c>
      <c r="Q225" s="23"/>
      <c r="R225" s="25">
        <v>-294</v>
      </c>
      <c r="S225" s="41">
        <v>3666314.8452527099</v>
      </c>
      <c r="T225" s="23"/>
      <c r="U225" s="24">
        <v>1899248.796875</v>
      </c>
      <c r="V225" s="24">
        <v>1908215.515625</v>
      </c>
      <c r="W225" s="23"/>
      <c r="X225" s="24">
        <v>3524653.6234662142</v>
      </c>
      <c r="Y225" s="24">
        <v>3524520.0031439122</v>
      </c>
      <c r="Z225" s="24">
        <v>3679748.4971857686</v>
      </c>
      <c r="AA225" s="182">
        <f>SUM(AA218:AA224)</f>
        <v>1867495.2083139964</v>
      </c>
    </row>
    <row r="226" spans="1:27" x14ac:dyDescent="0.2">
      <c r="A226" s="18" t="s">
        <v>455</v>
      </c>
      <c r="B226" s="18" t="s">
        <v>456</v>
      </c>
      <c r="D226" s="19">
        <v>881336</v>
      </c>
      <c r="E226" s="20">
        <v>0</v>
      </c>
      <c r="F226" s="20">
        <v>881336</v>
      </c>
      <c r="G226" s="21">
        <v>-4.8826783589139833E-4</v>
      </c>
      <c r="I226" s="21">
        <v>3.49255059236242E-3</v>
      </c>
      <c r="M226" s="19">
        <v>918490.82856247539</v>
      </c>
      <c r="N226" s="21">
        <v>4.2157393505400265E-2</v>
      </c>
      <c r="O226" s="21">
        <v>3.7391689999999977E-2</v>
      </c>
      <c r="P226" s="21">
        <v>-2.9377648297574943E-3</v>
      </c>
      <c r="R226" s="20">
        <v>-2435</v>
      </c>
      <c r="S226" s="42">
        <v>916055.82856247539</v>
      </c>
      <c r="U226" s="19">
        <v>553094.125</v>
      </c>
      <c r="V226" s="19">
        <v>555635</v>
      </c>
      <c r="X226" s="19">
        <v>881766.53823938756</v>
      </c>
      <c r="Y226" s="19">
        <v>882303.30585165974</v>
      </c>
      <c r="Z226" s="19">
        <v>921197.08897173149</v>
      </c>
      <c r="AA226" s="181">
        <v>467513.24197379278</v>
      </c>
    </row>
    <row r="227" spans="1:27" x14ac:dyDescent="0.2">
      <c r="A227" s="18" t="s">
        <v>457</v>
      </c>
      <c r="B227" s="18" t="s">
        <v>458</v>
      </c>
      <c r="D227" s="19">
        <v>968758</v>
      </c>
      <c r="E227" s="20">
        <v>0</v>
      </c>
      <c r="F227" s="20">
        <v>968758</v>
      </c>
      <c r="G227" s="21">
        <v>-7.1443647370605934E-4</v>
      </c>
      <c r="I227" s="21">
        <v>6.9101421863728696E-3</v>
      </c>
      <c r="M227" s="19">
        <v>1014012</v>
      </c>
      <c r="N227" s="21">
        <v>4.6713420689171059E-2</v>
      </c>
      <c r="O227" s="21">
        <v>3.9423246007862067E-2</v>
      </c>
      <c r="P227" s="21">
        <v>2.156212538890756E-3</v>
      </c>
      <c r="R227" s="20">
        <v>-2454</v>
      </c>
      <c r="S227" s="42">
        <v>1011558</v>
      </c>
      <c r="U227" s="19">
        <v>572417.625</v>
      </c>
      <c r="V227" s="19">
        <v>576432.375</v>
      </c>
      <c r="X227" s="19">
        <v>969450.61087586638</v>
      </c>
      <c r="Y227" s="19">
        <v>968857.60792928946</v>
      </c>
      <c r="Z227" s="19">
        <v>1011830.278865481</v>
      </c>
      <c r="AA227" s="181">
        <v>513510.1485477708</v>
      </c>
    </row>
    <row r="228" spans="1:27" x14ac:dyDescent="0.2">
      <c r="A228" s="18" t="s">
        <v>459</v>
      </c>
      <c r="B228" s="18" t="s">
        <v>460</v>
      </c>
      <c r="D228" s="19">
        <v>1260409</v>
      </c>
      <c r="E228" s="20">
        <v>0</v>
      </c>
      <c r="F228" s="20">
        <v>1260409</v>
      </c>
      <c r="G228" s="21">
        <v>-1.2050157186101362E-2</v>
      </c>
      <c r="I228" s="21">
        <v>-9.6681018592466028E-3</v>
      </c>
      <c r="M228" s="19">
        <v>1318609</v>
      </c>
      <c r="N228" s="21">
        <v>4.6175487480651034E-2</v>
      </c>
      <c r="O228" s="21">
        <v>4.3308690080467782E-2</v>
      </c>
      <c r="P228" s="21">
        <v>-1.1330147818221503E-2</v>
      </c>
      <c r="R228" s="20">
        <v>692</v>
      </c>
      <c r="S228" s="42">
        <v>1319301</v>
      </c>
      <c r="U228" s="19">
        <v>752421.75</v>
      </c>
      <c r="V228" s="19">
        <v>754489.25</v>
      </c>
      <c r="X228" s="19">
        <v>1275782.3781924776</v>
      </c>
      <c r="Y228" s="19">
        <v>1276210.8811304481</v>
      </c>
      <c r="Z228" s="19">
        <v>1333720.2475529297</v>
      </c>
      <c r="AA228" s="181">
        <v>676871.30613446154</v>
      </c>
    </row>
    <row r="229" spans="1:27" ht="25.5" customHeight="1" x14ac:dyDescent="0.2">
      <c r="A229" s="22" t="s">
        <v>461</v>
      </c>
      <c r="B229" s="22" t="s">
        <v>462</v>
      </c>
      <c r="C229" s="54"/>
      <c r="D229" s="24">
        <v>3110503</v>
      </c>
      <c r="E229" s="25">
        <v>0</v>
      </c>
      <c r="F229" s="25">
        <v>3110503</v>
      </c>
      <c r="G229" s="26">
        <v>-5.2755132080031242E-3</v>
      </c>
      <c r="H229" s="23"/>
      <c r="I229" s="26">
        <v>-8.2687246362289635E-4</v>
      </c>
      <c r="M229" s="24">
        <v>3251111.8285624753</v>
      </c>
      <c r="N229" s="26">
        <v>4.5204530766398632E-2</v>
      </c>
      <c r="O229" s="26">
        <v>4.042708109967319E-2</v>
      </c>
      <c r="P229" s="26">
        <v>-4.7863467486758404E-3</v>
      </c>
      <c r="Q229" s="23"/>
      <c r="R229" s="25">
        <v>-4197</v>
      </c>
      <c r="S229" s="41">
        <v>3246914.8285624753</v>
      </c>
      <c r="T229" s="23"/>
      <c r="U229" s="24">
        <v>1877933.5</v>
      </c>
      <c r="V229" s="24">
        <v>1886556.625</v>
      </c>
      <c r="W229" s="23"/>
      <c r="X229" s="24">
        <v>3126999.5273077316</v>
      </c>
      <c r="Y229" s="24">
        <v>3127371.7949113972</v>
      </c>
      <c r="Z229" s="24">
        <v>3266747.6153901424</v>
      </c>
      <c r="AA229" s="182">
        <f>SUM(AA226:AA228)</f>
        <v>1657894.696656025</v>
      </c>
    </row>
    <row r="230" spans="1:27" ht="25.5" customHeight="1" x14ac:dyDescent="0.2">
      <c r="A230" s="22" t="s">
        <v>463</v>
      </c>
      <c r="B230" s="22" t="s">
        <v>464</v>
      </c>
      <c r="C230" s="54"/>
      <c r="D230" s="24">
        <v>17083623</v>
      </c>
      <c r="E230" s="25">
        <v>0</v>
      </c>
      <c r="F230" s="25">
        <v>17083623</v>
      </c>
      <c r="G230" s="26">
        <v>2.1151474559526484E-3</v>
      </c>
      <c r="H230" s="23"/>
      <c r="I230" s="26">
        <v>8.1271768787556375E-3</v>
      </c>
      <c r="M230" s="24">
        <v>17847760.718457915</v>
      </c>
      <c r="N230" s="26">
        <v>4.4729254354179737E-2</v>
      </c>
      <c r="O230" s="26">
        <v>3.8717833890536513E-2</v>
      </c>
      <c r="P230" s="26">
        <v>2.6795025295871522E-3</v>
      </c>
      <c r="Q230" s="23"/>
      <c r="R230" s="25">
        <v>-20907</v>
      </c>
      <c r="S230" s="41">
        <v>17826853.718457915</v>
      </c>
      <c r="T230" s="23"/>
      <c r="U230" s="24">
        <v>9413120.1875</v>
      </c>
      <c r="V230" s="24">
        <v>9467597.1796875</v>
      </c>
      <c r="W230" s="23"/>
      <c r="X230" s="24">
        <v>17047564.886500131</v>
      </c>
      <c r="Y230" s="24">
        <v>17043972.474052168</v>
      </c>
      <c r="Z230" s="24">
        <v>17800065.39819663</v>
      </c>
      <c r="AA230" s="182">
        <f>AA229+AA225+AA217+AA213+AA209+AA200</f>
        <v>9033643.7026146576</v>
      </c>
    </row>
    <row r="231" spans="1:27" x14ac:dyDescent="0.2">
      <c r="A231" s="18" t="s">
        <v>465</v>
      </c>
      <c r="B231" s="18" t="s">
        <v>466</v>
      </c>
      <c r="D231" s="19">
        <v>1164551</v>
      </c>
      <c r="E231" s="20">
        <v>0</v>
      </c>
      <c r="F231" s="20">
        <v>1164551</v>
      </c>
      <c r="G231" s="21">
        <v>-1.8804545439443432E-2</v>
      </c>
      <c r="I231" s="21">
        <v>-1.8412151984572467E-2</v>
      </c>
      <c r="M231" s="19">
        <v>1219856</v>
      </c>
      <c r="N231" s="21">
        <v>4.7490406173709809E-2</v>
      </c>
      <c r="O231" s="21">
        <v>4.0820806042788593E-2</v>
      </c>
      <c r="P231" s="21">
        <v>-2.100891970371821E-2</v>
      </c>
      <c r="R231" s="20">
        <v>-2293</v>
      </c>
      <c r="S231" s="42">
        <v>1217563</v>
      </c>
      <c r="U231" s="19">
        <v>586774.5</v>
      </c>
      <c r="V231" s="19">
        <v>590534.5625</v>
      </c>
      <c r="X231" s="19">
        <v>1186869.5422377002</v>
      </c>
      <c r="Y231" s="19">
        <v>1193997.5296242351</v>
      </c>
      <c r="Z231" s="19">
        <v>1246033.8245684761</v>
      </c>
      <c r="AA231" s="181">
        <v>632369.90206217265</v>
      </c>
    </row>
    <row r="232" spans="1:27" ht="25.5" customHeight="1" x14ac:dyDescent="0.2">
      <c r="A232" s="22" t="s">
        <v>467</v>
      </c>
      <c r="B232" s="22" t="s">
        <v>468</v>
      </c>
      <c r="C232" s="54"/>
      <c r="D232" s="24">
        <v>1164551</v>
      </c>
      <c r="E232" s="25">
        <v>0</v>
      </c>
      <c r="F232" s="25">
        <v>1164551</v>
      </c>
      <c r="G232" s="26">
        <v>-1.8804545439443432E-2</v>
      </c>
      <c r="H232" s="23"/>
      <c r="I232" s="26">
        <v>-1.8412151984572467E-2</v>
      </c>
      <c r="M232" s="24">
        <v>1219856</v>
      </c>
      <c r="N232" s="26">
        <v>4.7490406173709809E-2</v>
      </c>
      <c r="O232" s="26">
        <v>4.0820806042788593E-2</v>
      </c>
      <c r="P232" s="26">
        <v>-2.100891970371821E-2</v>
      </c>
      <c r="Q232" s="23"/>
      <c r="R232" s="25">
        <v>-2293</v>
      </c>
      <c r="S232" s="41">
        <v>1217563</v>
      </c>
      <c r="T232" s="23"/>
      <c r="U232" s="24">
        <v>586774.5</v>
      </c>
      <c r="V232" s="24">
        <v>590534.5625</v>
      </c>
      <c r="W232" s="23"/>
      <c r="X232" s="24">
        <v>1186869.5422377002</v>
      </c>
      <c r="Y232" s="24">
        <v>1193997.5296242351</v>
      </c>
      <c r="Z232" s="24">
        <v>1246033.8245684761</v>
      </c>
      <c r="AA232" s="182">
        <f>AA231</f>
        <v>632369.90206217265</v>
      </c>
    </row>
    <row r="233" spans="1:27" x14ac:dyDescent="0.2">
      <c r="A233" s="18" t="s">
        <v>469</v>
      </c>
      <c r="B233" s="18" t="s">
        <v>470</v>
      </c>
      <c r="D233" s="19">
        <v>1809472</v>
      </c>
      <c r="E233" s="20">
        <v>0</v>
      </c>
      <c r="F233" s="20">
        <v>1809472</v>
      </c>
      <c r="G233" s="21">
        <v>-1.2875843794269426E-2</v>
      </c>
      <c r="I233" s="21">
        <v>-1.0371886016170895E-2</v>
      </c>
      <c r="M233" s="19">
        <v>1889503.5377177626</v>
      </c>
      <c r="N233" s="21">
        <v>4.4229221406997477E-2</v>
      </c>
      <c r="O233" s="21">
        <v>3.9280707262811188E-2</v>
      </c>
      <c r="P233" s="21">
        <v>-1.508032469961107E-2</v>
      </c>
      <c r="R233" s="20">
        <v>-3460</v>
      </c>
      <c r="S233" s="42">
        <v>1886043.5377177626</v>
      </c>
      <c r="U233" s="19">
        <v>945570</v>
      </c>
      <c r="V233" s="19">
        <v>950072.3125</v>
      </c>
      <c r="X233" s="19">
        <v>1833074.3793720722</v>
      </c>
      <c r="Y233" s="19">
        <v>1837142.3959904509</v>
      </c>
      <c r="Z233" s="19">
        <v>1918434.1475780613</v>
      </c>
      <c r="AA233" s="181">
        <v>973617.24063695106</v>
      </c>
    </row>
    <row r="234" spans="1:27" x14ac:dyDescent="0.2">
      <c r="A234" s="18" t="s">
        <v>471</v>
      </c>
      <c r="B234" s="18" t="s">
        <v>472</v>
      </c>
      <c r="D234" s="19">
        <v>615496</v>
      </c>
      <c r="E234" s="20">
        <v>0</v>
      </c>
      <c r="F234" s="20">
        <v>615496</v>
      </c>
      <c r="G234" s="21">
        <v>1.0116906079757015E-2</v>
      </c>
      <c r="I234" s="21">
        <v>1.3983355443955459E-2</v>
      </c>
      <c r="M234" s="19">
        <v>642608.20575657149</v>
      </c>
      <c r="N234" s="21">
        <v>4.4049361420011701E-2</v>
      </c>
      <c r="O234" s="21">
        <v>3.7391689999999977E-2</v>
      </c>
      <c r="P234" s="21">
        <v>7.5088669997502855E-3</v>
      </c>
      <c r="R234" s="20">
        <v>-1379</v>
      </c>
      <c r="S234" s="42">
        <v>641229.20575657149</v>
      </c>
      <c r="U234" s="19">
        <v>299367.25</v>
      </c>
      <c r="V234" s="19">
        <v>301288.5</v>
      </c>
      <c r="X234" s="19">
        <v>609331.45093940396</v>
      </c>
      <c r="Y234" s="19">
        <v>610903.58830605226</v>
      </c>
      <c r="Z234" s="19">
        <v>637818.9084034441</v>
      </c>
      <c r="AA234" s="181">
        <v>323697.05596087722</v>
      </c>
    </row>
    <row r="235" spans="1:27" ht="25.5" customHeight="1" x14ac:dyDescent="0.2">
      <c r="A235" s="22" t="s">
        <v>473</v>
      </c>
      <c r="B235" s="22" t="s">
        <v>474</v>
      </c>
      <c r="C235" s="54"/>
      <c r="D235" s="24">
        <v>2424968</v>
      </c>
      <c r="E235" s="25">
        <v>0</v>
      </c>
      <c r="F235" s="25">
        <v>2424968</v>
      </c>
      <c r="G235" s="26">
        <v>-7.139612137779916E-3</v>
      </c>
      <c r="H235" s="23"/>
      <c r="I235" s="26">
        <v>-4.3159975542048645E-3</v>
      </c>
      <c r="M235" s="24">
        <v>2532111.743474334</v>
      </c>
      <c r="N235" s="26">
        <v>4.4183570040649656E-2</v>
      </c>
      <c r="O235" s="26">
        <v>3.8823502539231614E-2</v>
      </c>
      <c r="P235" s="26">
        <v>-9.444022942361685E-3</v>
      </c>
      <c r="Q235" s="23"/>
      <c r="R235" s="25">
        <v>-4839</v>
      </c>
      <c r="S235" s="41">
        <v>2527272.743474334</v>
      </c>
      <c r="T235" s="23"/>
      <c r="U235" s="24">
        <v>1244937.25</v>
      </c>
      <c r="V235" s="24">
        <v>1251360.8125</v>
      </c>
      <c r="W235" s="23"/>
      <c r="X235" s="24">
        <v>2442405.8303114763</v>
      </c>
      <c r="Y235" s="24">
        <v>2448045.984296503</v>
      </c>
      <c r="Z235" s="24">
        <v>2556253.0559815057</v>
      </c>
      <c r="AA235" s="182">
        <f>SUM(AA233:AA234)</f>
        <v>1297314.2965978282</v>
      </c>
    </row>
    <row r="236" spans="1:27" x14ac:dyDescent="0.2">
      <c r="A236" s="18" t="s">
        <v>475</v>
      </c>
      <c r="B236" s="18" t="s">
        <v>476</v>
      </c>
      <c r="D236" s="19">
        <v>1103363</v>
      </c>
      <c r="E236" s="20">
        <v>0</v>
      </c>
      <c r="F236" s="20">
        <v>1103363</v>
      </c>
      <c r="G236" s="21">
        <v>-3.6576592415797582E-2</v>
      </c>
      <c r="I236" s="21">
        <v>-3.6453517538518443E-2</v>
      </c>
      <c r="M236" s="19">
        <v>1159065.5577965898</v>
      </c>
      <c r="N236" s="21">
        <v>5.0484344496407596E-2</v>
      </c>
      <c r="O236" s="21">
        <v>4.403091875869336E-2</v>
      </c>
      <c r="P236" s="21">
        <v>-3.6225630222001759E-2</v>
      </c>
      <c r="R236" s="20">
        <v>629</v>
      </c>
      <c r="S236" s="42">
        <v>1159694.5577965898</v>
      </c>
      <c r="U236" s="19">
        <v>586146.75</v>
      </c>
      <c r="V236" s="19">
        <v>589769.875</v>
      </c>
      <c r="X236" s="19">
        <v>1145252.4313963868</v>
      </c>
      <c r="Y236" s="19">
        <v>1152184.3449374377</v>
      </c>
      <c r="Z236" s="19">
        <v>1202631.6471391288</v>
      </c>
      <c r="AA236" s="181">
        <v>610343.02755113249</v>
      </c>
    </row>
    <row r="237" spans="1:27" ht="25.5" customHeight="1" x14ac:dyDescent="0.2">
      <c r="A237" s="22" t="s">
        <v>477</v>
      </c>
      <c r="B237" s="22" t="s">
        <v>478</v>
      </c>
      <c r="C237" s="54"/>
      <c r="D237" s="24">
        <v>1103363</v>
      </c>
      <c r="E237" s="25">
        <v>0</v>
      </c>
      <c r="F237" s="25">
        <v>1103363</v>
      </c>
      <c r="G237" s="26">
        <v>-3.6576592415797582E-2</v>
      </c>
      <c r="H237" s="23"/>
      <c r="I237" s="26">
        <v>-3.6453517538518443E-2</v>
      </c>
      <c r="M237" s="24">
        <v>1159065.5577965898</v>
      </c>
      <c r="N237" s="26">
        <v>5.0484344496407596E-2</v>
      </c>
      <c r="O237" s="26">
        <v>4.403091875869336E-2</v>
      </c>
      <c r="P237" s="26">
        <v>-3.6225630222001759E-2</v>
      </c>
      <c r="Q237" s="23"/>
      <c r="R237" s="25">
        <v>629</v>
      </c>
      <c r="S237" s="41">
        <v>1159694.5577965898</v>
      </c>
      <c r="T237" s="23"/>
      <c r="U237" s="24">
        <v>586146.75</v>
      </c>
      <c r="V237" s="24">
        <v>589769.875</v>
      </c>
      <c r="W237" s="23"/>
      <c r="X237" s="24">
        <v>1145252.4313963868</v>
      </c>
      <c r="Y237" s="24">
        <v>1152184.3449374377</v>
      </c>
      <c r="Z237" s="24">
        <v>1202631.6471391288</v>
      </c>
      <c r="AA237" s="182">
        <f>AA236</f>
        <v>610343.02755113249</v>
      </c>
    </row>
    <row r="238" spans="1:27" x14ac:dyDescent="0.2">
      <c r="A238" s="18" t="s">
        <v>479</v>
      </c>
      <c r="B238" s="18" t="s">
        <v>480</v>
      </c>
      <c r="D238" s="19">
        <v>1877358</v>
      </c>
      <c r="E238" s="20">
        <v>0</v>
      </c>
      <c r="F238" s="20">
        <v>1877358</v>
      </c>
      <c r="G238" s="21">
        <v>-4.1213601252640952E-3</v>
      </c>
      <c r="I238" s="21">
        <v>3.2007064392665097E-3</v>
      </c>
      <c r="M238" s="19">
        <v>1968211</v>
      </c>
      <c r="N238" s="21">
        <v>4.8394072947194999E-2</v>
      </c>
      <c r="O238" s="21">
        <v>3.9678122929635684E-2</v>
      </c>
      <c r="P238" s="21">
        <v>-1.8919682452762654E-3</v>
      </c>
      <c r="R238" s="20">
        <v>992</v>
      </c>
      <c r="S238" s="42">
        <v>1969203</v>
      </c>
      <c r="U238" s="19">
        <v>1035613.5</v>
      </c>
      <c r="V238" s="19">
        <v>1044295.375</v>
      </c>
      <c r="X238" s="19">
        <v>1885127.288437614</v>
      </c>
      <c r="Y238" s="19">
        <v>1887056.5708348663</v>
      </c>
      <c r="Z238" s="19">
        <v>1971941.8513643125</v>
      </c>
      <c r="AA238" s="181">
        <v>1000772.7325150319</v>
      </c>
    </row>
    <row r="239" spans="1:27" ht="25.5" customHeight="1" x14ac:dyDescent="0.2">
      <c r="A239" s="22" t="s">
        <v>481</v>
      </c>
      <c r="B239" s="22" t="s">
        <v>482</v>
      </c>
      <c r="C239" s="54"/>
      <c r="D239" s="24">
        <v>1877358</v>
      </c>
      <c r="E239" s="25">
        <v>0</v>
      </c>
      <c r="F239" s="25">
        <v>1877358</v>
      </c>
      <c r="G239" s="26">
        <v>-4.1213601252640952E-3</v>
      </c>
      <c r="H239" s="23"/>
      <c r="I239" s="26">
        <v>3.2007064392665097E-3</v>
      </c>
      <c r="M239" s="24">
        <v>1968211</v>
      </c>
      <c r="N239" s="26">
        <v>4.8394072947194999E-2</v>
      </c>
      <c r="O239" s="26">
        <v>3.9678122929635684E-2</v>
      </c>
      <c r="P239" s="26">
        <v>-1.8919682452762654E-3</v>
      </c>
      <c r="Q239" s="23"/>
      <c r="R239" s="25">
        <v>992</v>
      </c>
      <c r="S239" s="41">
        <v>1969203</v>
      </c>
      <c r="T239" s="23"/>
      <c r="U239" s="24">
        <v>1035613.5</v>
      </c>
      <c r="V239" s="24">
        <v>1044295.375</v>
      </c>
      <c r="W239" s="23"/>
      <c r="X239" s="24">
        <v>1885127.288437614</v>
      </c>
      <c r="Y239" s="24">
        <v>1887056.5708348663</v>
      </c>
      <c r="Z239" s="24">
        <v>1971941.8513643125</v>
      </c>
      <c r="AA239" s="182">
        <f>AA238</f>
        <v>1000772.7325150319</v>
      </c>
    </row>
    <row r="240" spans="1:27" x14ac:dyDescent="0.2">
      <c r="A240" s="18" t="s">
        <v>483</v>
      </c>
      <c r="B240" s="18" t="s">
        <v>484</v>
      </c>
      <c r="D240" s="19">
        <v>357613</v>
      </c>
      <c r="E240" s="20">
        <v>0</v>
      </c>
      <c r="F240" s="20">
        <v>357613</v>
      </c>
      <c r="G240" s="21">
        <v>-6.8535458869503074E-3</v>
      </c>
      <c r="I240" s="21">
        <v>-3.9441095354286748E-4</v>
      </c>
      <c r="M240" s="19">
        <v>373138.36420442315</v>
      </c>
      <c r="N240" s="21">
        <v>4.3413869754240331E-2</v>
      </c>
      <c r="O240" s="21">
        <v>3.7463523521764852E-2</v>
      </c>
      <c r="P240" s="21">
        <v>-6.8068055267291872E-3</v>
      </c>
      <c r="R240" s="20">
        <v>-926</v>
      </c>
      <c r="S240" s="42">
        <v>372212.36420442315</v>
      </c>
      <c r="U240" s="19">
        <v>211439</v>
      </c>
      <c r="V240" s="19">
        <v>212651.703125</v>
      </c>
      <c r="X240" s="19">
        <v>360080.83049480733</v>
      </c>
      <c r="Y240" s="19">
        <v>359805.9918903049</v>
      </c>
      <c r="Z240" s="19">
        <v>375695.65144102002</v>
      </c>
      <c r="AA240" s="181">
        <v>190667.87564071125</v>
      </c>
    </row>
    <row r="241" spans="1:27" x14ac:dyDescent="0.2">
      <c r="A241" s="18" t="s">
        <v>485</v>
      </c>
      <c r="B241" s="18" t="s">
        <v>486</v>
      </c>
      <c r="D241" s="19">
        <v>417236</v>
      </c>
      <c r="E241" s="20">
        <v>0</v>
      </c>
      <c r="F241" s="20">
        <v>417236</v>
      </c>
      <c r="G241" s="21">
        <v>-1.2627439003844443E-2</v>
      </c>
      <c r="I241" s="21">
        <v>-8.1288358798283777E-3</v>
      </c>
      <c r="M241" s="19">
        <v>435754.15442342364</v>
      </c>
      <c r="N241" s="21">
        <v>4.4382925786422112E-2</v>
      </c>
      <c r="O241" s="21">
        <v>3.8872183642102653E-2</v>
      </c>
      <c r="P241" s="21">
        <v>-1.3329201214583475E-2</v>
      </c>
      <c r="R241" s="20">
        <v>311</v>
      </c>
      <c r="S241" s="42">
        <v>436065.15442342364</v>
      </c>
      <c r="U241" s="19">
        <v>241927.0625</v>
      </c>
      <c r="V241" s="19">
        <v>243210.375</v>
      </c>
      <c r="X241" s="19">
        <v>422572.00218228926</v>
      </c>
      <c r="Y241" s="19">
        <v>422886.82388004416</v>
      </c>
      <c r="Z241" s="19">
        <v>441640.87450427574</v>
      </c>
      <c r="AA241" s="181">
        <v>224135.48577113546</v>
      </c>
    </row>
    <row r="242" spans="1:27" x14ac:dyDescent="0.2">
      <c r="A242" s="18" t="s">
        <v>487</v>
      </c>
      <c r="B242" s="18" t="s">
        <v>488</v>
      </c>
      <c r="D242" s="19">
        <v>921322</v>
      </c>
      <c r="E242" s="20">
        <v>0</v>
      </c>
      <c r="F242" s="20">
        <v>921322</v>
      </c>
      <c r="G242" s="21">
        <v>-1.8424689454618282E-2</v>
      </c>
      <c r="I242" s="21">
        <v>-1.5260892248411762E-2</v>
      </c>
      <c r="M242" s="19">
        <v>963260.53806616098</v>
      </c>
      <c r="N242" s="21">
        <v>4.5519957263759014E-2</v>
      </c>
      <c r="O242" s="21">
        <v>4.0171135209695175E-2</v>
      </c>
      <c r="P242" s="21">
        <v>-1.8761871524907492E-2</v>
      </c>
      <c r="R242" s="20">
        <v>-1855</v>
      </c>
      <c r="S242" s="42">
        <v>961405.53806616098</v>
      </c>
      <c r="U242" s="19">
        <v>504448.25</v>
      </c>
      <c r="V242" s="19">
        <v>507042.25</v>
      </c>
      <c r="X242" s="19">
        <v>938615.70284209389</v>
      </c>
      <c r="Y242" s="19">
        <v>940411.18359821872</v>
      </c>
      <c r="Z242" s="19">
        <v>981678.66709697689</v>
      </c>
      <c r="AA242" s="181">
        <v>498208.01837673091</v>
      </c>
    </row>
    <row r="243" spans="1:27" ht="25.5" customHeight="1" x14ac:dyDescent="0.2">
      <c r="A243" s="22" t="s">
        <v>489</v>
      </c>
      <c r="B243" s="22" t="s">
        <v>490</v>
      </c>
      <c r="C243" s="54"/>
      <c r="D243" s="24">
        <v>1696171</v>
      </c>
      <c r="E243" s="25">
        <v>0</v>
      </c>
      <c r="F243" s="25">
        <v>1696171</v>
      </c>
      <c r="G243" s="26">
        <v>-1.4580836749926607E-2</v>
      </c>
      <c r="H243" s="23"/>
      <c r="I243" s="26">
        <v>-1.0399377844996116E-2</v>
      </c>
      <c r="M243" s="24">
        <v>1772153.0566940079</v>
      </c>
      <c r="N243" s="26">
        <v>4.4796224374787696E-2</v>
      </c>
      <c r="O243" s="26">
        <v>3.9273319396923467E-2</v>
      </c>
      <c r="P243" s="26">
        <v>-1.4931578372519905E-2</v>
      </c>
      <c r="Q243" s="23"/>
      <c r="R243" s="25">
        <v>-2470</v>
      </c>
      <c r="S243" s="41">
        <v>1769683.0566940079</v>
      </c>
      <c r="T243" s="23"/>
      <c r="U243" s="24">
        <v>957814.3125</v>
      </c>
      <c r="V243" s="24">
        <v>962904.328125</v>
      </c>
      <c r="W243" s="23"/>
      <c r="X243" s="24">
        <v>1721268.5355191906</v>
      </c>
      <c r="Y243" s="24">
        <v>1723103.9993685677</v>
      </c>
      <c r="Z243" s="24">
        <v>1799015.1930422727</v>
      </c>
      <c r="AA243" s="182">
        <f>SUM(AA240:AA242)</f>
        <v>913011.37978857756</v>
      </c>
    </row>
    <row r="244" spans="1:27" x14ac:dyDescent="0.2">
      <c r="A244" s="18" t="s">
        <v>491</v>
      </c>
      <c r="B244" s="18" t="s">
        <v>492</v>
      </c>
      <c r="D244" s="19">
        <v>1562187</v>
      </c>
      <c r="E244" s="20">
        <v>0</v>
      </c>
      <c r="F244" s="20">
        <v>1562187</v>
      </c>
      <c r="G244" s="21">
        <v>-7.1094514729810321E-3</v>
      </c>
      <c r="I244" s="21">
        <v>-2.9452588624209186E-3</v>
      </c>
      <c r="M244" s="19">
        <v>1628610.6627792518</v>
      </c>
      <c r="N244" s="21">
        <v>4.2519661717356438E-2</v>
      </c>
      <c r="O244" s="21">
        <v>3.7928105925308708E-2</v>
      </c>
      <c r="P244" s="21">
        <v>-8.4339646452991079E-3</v>
      </c>
      <c r="R244" s="20">
        <v>-3767</v>
      </c>
      <c r="S244" s="42">
        <v>1624843.6627792518</v>
      </c>
      <c r="U244" s="19">
        <v>811920.5</v>
      </c>
      <c r="V244" s="19">
        <v>815512.25</v>
      </c>
      <c r="X244" s="19">
        <v>1573372.8176963194</v>
      </c>
      <c r="Y244" s="19">
        <v>1573732.8073481952</v>
      </c>
      <c r="Z244" s="19">
        <v>1642463.1388232945</v>
      </c>
      <c r="AA244" s="181">
        <v>833560.24030737428</v>
      </c>
    </row>
    <row r="245" spans="1:27" ht="25.5" customHeight="1" x14ac:dyDescent="0.2">
      <c r="A245" s="22" t="s">
        <v>493</v>
      </c>
      <c r="B245" s="22" t="s">
        <v>494</v>
      </c>
      <c r="C245" s="54"/>
      <c r="D245" s="24">
        <v>1562187</v>
      </c>
      <c r="E245" s="25">
        <v>0</v>
      </c>
      <c r="F245" s="25">
        <v>1562187</v>
      </c>
      <c r="G245" s="26">
        <v>-7.1094514729810321E-3</v>
      </c>
      <c r="H245" s="23"/>
      <c r="I245" s="26">
        <v>-2.9452588624209186E-3</v>
      </c>
      <c r="M245" s="24">
        <v>1628610.6627792518</v>
      </c>
      <c r="N245" s="26">
        <v>4.2519661717356438E-2</v>
      </c>
      <c r="O245" s="26">
        <v>3.7928105925308708E-2</v>
      </c>
      <c r="P245" s="26">
        <v>-8.4339646452991079E-3</v>
      </c>
      <c r="Q245" s="23"/>
      <c r="R245" s="25">
        <v>-3767</v>
      </c>
      <c r="S245" s="41">
        <v>1624843.6627792518</v>
      </c>
      <c r="T245" s="23"/>
      <c r="U245" s="24">
        <v>811920.5</v>
      </c>
      <c r="V245" s="24">
        <v>815512.25</v>
      </c>
      <c r="W245" s="23"/>
      <c r="X245" s="24">
        <v>1573372.8176963194</v>
      </c>
      <c r="Y245" s="24">
        <v>1573732.8073481952</v>
      </c>
      <c r="Z245" s="24">
        <v>1642463.1388232945</v>
      </c>
      <c r="AA245" s="182">
        <f>AA244</f>
        <v>833560.24030737428</v>
      </c>
    </row>
    <row r="246" spans="1:27" x14ac:dyDescent="0.2">
      <c r="A246" s="18" t="s">
        <v>495</v>
      </c>
      <c r="B246" s="18" t="s">
        <v>496</v>
      </c>
      <c r="D246" s="19">
        <v>1170936</v>
      </c>
      <c r="E246" s="20">
        <v>0</v>
      </c>
      <c r="F246" s="20">
        <v>1170936</v>
      </c>
      <c r="G246" s="21">
        <v>-2.2239405178424376E-2</v>
      </c>
      <c r="I246" s="21">
        <v>-1.9579155175056928E-2</v>
      </c>
      <c r="M246" s="19">
        <v>1227115.5424950894</v>
      </c>
      <c r="N246" s="21">
        <v>4.7978320330991142E-2</v>
      </c>
      <c r="O246" s="21">
        <v>4.0957614467283632E-2</v>
      </c>
      <c r="P246" s="21">
        <v>-2.2540766046523553E-2</v>
      </c>
      <c r="R246" s="20">
        <v>752</v>
      </c>
      <c r="S246" s="42">
        <v>1227867.5424950894</v>
      </c>
      <c r="U246" s="19">
        <v>660995.375</v>
      </c>
      <c r="V246" s="19">
        <v>665453.4375</v>
      </c>
      <c r="X246" s="19">
        <v>1197569.2272745718</v>
      </c>
      <c r="Y246" s="19">
        <v>1202374.8242561917</v>
      </c>
      <c r="Z246" s="19">
        <v>1255413.5250549954</v>
      </c>
      <c r="AA246" s="181">
        <v>637130.15829364932</v>
      </c>
    </row>
    <row r="247" spans="1:27" ht="25.5" customHeight="1" x14ac:dyDescent="0.2">
      <c r="A247" s="22" t="s">
        <v>497</v>
      </c>
      <c r="B247" s="22" t="s">
        <v>498</v>
      </c>
      <c r="C247" s="54"/>
      <c r="D247" s="24">
        <v>1170936</v>
      </c>
      <c r="E247" s="25">
        <v>0</v>
      </c>
      <c r="F247" s="25">
        <v>1170936</v>
      </c>
      <c r="G247" s="26">
        <v>-2.2239405178424376E-2</v>
      </c>
      <c r="H247" s="23"/>
      <c r="I247" s="26">
        <v>-1.9579155175056928E-2</v>
      </c>
      <c r="M247" s="24">
        <v>1227115.5424950894</v>
      </c>
      <c r="N247" s="26">
        <v>4.7978320330991142E-2</v>
      </c>
      <c r="O247" s="26">
        <v>4.0957614467283632E-2</v>
      </c>
      <c r="P247" s="26">
        <v>-2.2540766046523553E-2</v>
      </c>
      <c r="Q247" s="23"/>
      <c r="R247" s="25">
        <v>752</v>
      </c>
      <c r="S247" s="41">
        <v>1227867.5424950894</v>
      </c>
      <c r="T247" s="23"/>
      <c r="U247" s="24">
        <v>660995.375</v>
      </c>
      <c r="V247" s="24">
        <v>665453.4375</v>
      </c>
      <c r="W247" s="23"/>
      <c r="X247" s="24">
        <v>1197569.2272745718</v>
      </c>
      <c r="Y247" s="24">
        <v>1202374.8242561917</v>
      </c>
      <c r="Z247" s="24">
        <v>1255413.5250549954</v>
      </c>
      <c r="AA247" s="182">
        <f>AA246</f>
        <v>637130.15829364932</v>
      </c>
    </row>
    <row r="248" spans="1:27" ht="25.5" customHeight="1" x14ac:dyDescent="0.2">
      <c r="A248" s="27" t="s">
        <v>499</v>
      </c>
      <c r="B248" s="27" t="s">
        <v>500</v>
      </c>
      <c r="C248" s="54"/>
      <c r="D248" s="28">
        <v>10999534</v>
      </c>
      <c r="E248" s="29">
        <v>0</v>
      </c>
      <c r="F248" s="29">
        <v>10999534</v>
      </c>
      <c r="G248" s="30">
        <v>-1.3659747825317092E-2</v>
      </c>
      <c r="H248" s="23"/>
      <c r="I248" s="30">
        <v>-1.022858134465765E-2</v>
      </c>
      <c r="M248" s="28">
        <v>11507123.563239273</v>
      </c>
      <c r="N248" s="30">
        <v>4.6146460680904555E-2</v>
      </c>
      <c r="O248" s="30">
        <v>3.9850236616575829E-2</v>
      </c>
      <c r="P248" s="30">
        <v>-1.427378869848106E-2</v>
      </c>
      <c r="Q248" s="23"/>
      <c r="R248" s="29">
        <v>-10996</v>
      </c>
      <c r="S248" s="40">
        <v>11496127.563239273</v>
      </c>
      <c r="T248" s="23"/>
      <c r="U248" s="28">
        <v>5884202.1875</v>
      </c>
      <c r="V248" s="28">
        <v>5919830.640625</v>
      </c>
      <c r="W248" s="23"/>
      <c r="X248" s="28">
        <v>11151865.672873259</v>
      </c>
      <c r="Y248" s="28">
        <v>11180496.060665995</v>
      </c>
      <c r="Z248" s="28">
        <v>11673752.235973986</v>
      </c>
      <c r="AA248" s="183">
        <f>AA247+AA245+AA243+AA239+AA237+AA235+AA232</f>
        <v>5924501.7371157669</v>
      </c>
    </row>
    <row r="249" spans="1:27" x14ac:dyDescent="0.2">
      <c r="A249" s="23"/>
      <c r="B249" s="23"/>
      <c r="C249" s="54"/>
      <c r="D249" s="23"/>
      <c r="E249" s="23">
        <v>0</v>
      </c>
      <c r="F249" s="23"/>
      <c r="G249" s="23"/>
      <c r="H249" s="23"/>
      <c r="I249" s="23"/>
      <c r="M249" s="23"/>
      <c r="N249" s="23"/>
      <c r="O249" s="23"/>
      <c r="P249" s="23"/>
      <c r="Q249" s="23"/>
      <c r="R249" s="23"/>
      <c r="S249" s="23"/>
      <c r="T249" s="23"/>
      <c r="U249" s="23"/>
      <c r="V249" s="23"/>
      <c r="W249" s="23"/>
      <c r="X249" s="23"/>
      <c r="Y249" s="23"/>
      <c r="Z249" s="23"/>
      <c r="AA249" s="184"/>
    </row>
    <row r="250" spans="1:27" x14ac:dyDescent="0.2">
      <c r="A250" s="31" t="s">
        <v>501</v>
      </c>
      <c r="B250" s="31" t="s">
        <v>502</v>
      </c>
      <c r="C250" s="55"/>
      <c r="D250" s="32">
        <v>114060436</v>
      </c>
      <c r="E250" s="33">
        <v>0</v>
      </c>
      <c r="F250" s="32">
        <v>114060436</v>
      </c>
      <c r="G250" s="34">
        <v>-8.1030525289627064E-8</v>
      </c>
      <c r="H250" s="24"/>
      <c r="I250" s="34">
        <v>5.3460310743422834E-3</v>
      </c>
      <c r="M250" s="32">
        <v>119129818.52724358</v>
      </c>
      <c r="N250" s="34">
        <v>4.4444705850884114E-2</v>
      </c>
      <c r="O250" s="34">
        <v>3.8890679364254721E-2</v>
      </c>
      <c r="P250" s="34">
        <v>4.7824855187172943E-10</v>
      </c>
      <c r="Q250" s="24"/>
      <c r="R250" s="33">
        <v>-169371</v>
      </c>
      <c r="S250" s="32">
        <v>118960447.52724358</v>
      </c>
      <c r="T250" s="35"/>
      <c r="U250" s="32">
        <v>60137620.015625</v>
      </c>
      <c r="V250" s="32">
        <v>60459122.5</v>
      </c>
      <c r="W250" s="35"/>
      <c r="X250" s="32">
        <v>114060445.24237779</v>
      </c>
      <c r="Y250" s="32">
        <v>114060445.24237783</v>
      </c>
      <c r="Z250" s="32">
        <v>119129818.47026993</v>
      </c>
      <c r="AA250" s="185">
        <f>SUM(AA248,AA230,AA191,AA153,AA126,AA78,AA44)</f>
        <v>60459122.499999985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17934445</v>
      </c>
      <c r="E257" s="64">
        <f t="shared" ref="E257:AA273" si="0">INDEX(E$8:E$248,MATCH($A257,$A$8:$A$248,0))</f>
        <v>0</v>
      </c>
      <c r="F257" s="64">
        <f t="shared" si="0"/>
        <v>17934445</v>
      </c>
      <c r="G257" s="65">
        <f t="shared" si="0"/>
        <v>1.4253645878654631E-3</v>
      </c>
      <c r="H257" s="68"/>
      <c r="I257" s="65">
        <f t="shared" si="0"/>
        <v>4.2409438268302679E-3</v>
      </c>
      <c r="M257" s="63">
        <f t="shared" ref="M257:P263" si="1">INDEX(M$8:M$248,MATCH($A257,$A$8:$A$248,0))</f>
        <v>18669424.81060544</v>
      </c>
      <c r="N257" s="65">
        <f t="shared" si="1"/>
        <v>4.0981463915133132E-2</v>
      </c>
      <c r="O257" s="65">
        <f t="shared" si="1"/>
        <v>3.8428835339676892E-2</v>
      </c>
      <c r="P257" s="65">
        <f t="shared" si="1"/>
        <v>-1.1875577554725236E-3</v>
      </c>
      <c r="Q257" s="68"/>
      <c r="R257" s="64">
        <f t="shared" si="0"/>
        <v>-13829</v>
      </c>
      <c r="S257" s="67">
        <f t="shared" si="0"/>
        <v>18655595.81060544</v>
      </c>
      <c r="T257" s="68"/>
      <c r="U257" s="63">
        <f t="shared" si="0"/>
        <v>9012918.859375</v>
      </c>
      <c r="V257" s="63">
        <f t="shared" si="0"/>
        <v>9035074.09375</v>
      </c>
      <c r="W257" s="68"/>
      <c r="X257" s="63">
        <f t="shared" si="0"/>
        <v>17908918.262102224</v>
      </c>
      <c r="Y257" s="63">
        <f t="shared" si="0"/>
        <v>17902606.860392917</v>
      </c>
      <c r="Z257" s="63">
        <f t="shared" si="0"/>
        <v>18691622.191501319</v>
      </c>
      <c r="AA257" s="187">
        <f t="shared" si="0"/>
        <v>9486114.3105134461</v>
      </c>
      <c r="AC257" s="85"/>
    </row>
    <row r="258" spans="1:30" x14ac:dyDescent="0.2">
      <c r="A258" s="78" t="s">
        <v>159</v>
      </c>
      <c r="B258" s="79" t="s">
        <v>160</v>
      </c>
      <c r="D258" s="57">
        <f t="shared" ref="D258:S290" si="2">INDEX(D$8:D$248,MATCH($A258,$A$8:$A$248,0))</f>
        <v>15656281</v>
      </c>
      <c r="E258" s="58">
        <f t="shared" si="2"/>
        <v>0</v>
      </c>
      <c r="F258" s="58">
        <f t="shared" si="2"/>
        <v>15656281</v>
      </c>
      <c r="G258" s="59">
        <f t="shared" si="2"/>
        <v>2.1342748475050577E-3</v>
      </c>
      <c r="H258" s="68"/>
      <c r="I258" s="59">
        <f t="shared" si="2"/>
        <v>6.3574051175374624E-3</v>
      </c>
      <c r="M258" s="57">
        <f t="shared" si="1"/>
        <v>16316763.213290906</v>
      </c>
      <c r="N258" s="59">
        <f t="shared" si="1"/>
        <v>4.2186405142505157E-2</v>
      </c>
      <c r="O258" s="59">
        <f t="shared" si="1"/>
        <v>3.8621714283684883E-2</v>
      </c>
      <c r="P258" s="59">
        <f t="shared" si="1"/>
        <v>9.2485767943717434E-4</v>
      </c>
      <c r="Q258" s="68"/>
      <c r="R258" s="58">
        <f t="shared" si="2"/>
        <v>-24588</v>
      </c>
      <c r="S258" s="60">
        <f t="shared" si="2"/>
        <v>16292175.213290906</v>
      </c>
      <c r="T258" s="68"/>
      <c r="U258" s="57">
        <f t="shared" si="0"/>
        <v>7520471.828125</v>
      </c>
      <c r="V258" s="57">
        <f t="shared" si="0"/>
        <v>7546283.109375</v>
      </c>
      <c r="W258" s="68"/>
      <c r="X258" s="57">
        <f t="shared" si="0"/>
        <v>15622937.357753199</v>
      </c>
      <c r="Y258" s="57">
        <f t="shared" si="0"/>
        <v>15610771.485350542</v>
      </c>
      <c r="Z258" s="57">
        <f t="shared" si="0"/>
        <v>16301686.473368235</v>
      </c>
      <c r="AA258" s="188">
        <f t="shared" si="0"/>
        <v>8273207.0954672545</v>
      </c>
      <c r="AC258" s="85"/>
    </row>
    <row r="259" spans="1:30" x14ac:dyDescent="0.2">
      <c r="A259" s="78" t="s">
        <v>255</v>
      </c>
      <c r="B259" s="79" t="s">
        <v>256</v>
      </c>
      <c r="D259" s="57">
        <f t="shared" si="2"/>
        <v>20937286</v>
      </c>
      <c r="E259" s="58">
        <f t="shared" si="0"/>
        <v>0</v>
      </c>
      <c r="F259" s="58">
        <f t="shared" si="0"/>
        <v>20937286</v>
      </c>
      <c r="G259" s="59">
        <f t="shared" si="0"/>
        <v>-1.372717426817649E-2</v>
      </c>
      <c r="H259" s="68"/>
      <c r="I259" s="59">
        <f t="shared" si="0"/>
        <v>-1.006978798554703E-2</v>
      </c>
      <c r="M259" s="57">
        <f t="shared" si="1"/>
        <v>21902267.183457877</v>
      </c>
      <c r="N259" s="59">
        <f t="shared" si="1"/>
        <v>4.6089124610414034E-2</v>
      </c>
      <c r="O259" s="59">
        <f t="shared" si="1"/>
        <v>4.0441145129045397E-2</v>
      </c>
      <c r="P259" s="59">
        <f t="shared" si="1"/>
        <v>-1.3787025393946939E-2</v>
      </c>
      <c r="Q259" s="68"/>
      <c r="R259" s="58">
        <f t="shared" si="0"/>
        <v>-30366</v>
      </c>
      <c r="S259" s="60">
        <f t="shared" si="0"/>
        <v>21871901.183457877</v>
      </c>
      <c r="T259" s="68"/>
      <c r="U259" s="57">
        <f t="shared" si="0"/>
        <v>11211731.546875</v>
      </c>
      <c r="V259" s="57">
        <f t="shared" si="0"/>
        <v>11272593.8359375</v>
      </c>
      <c r="W259" s="68"/>
      <c r="X259" s="57">
        <f t="shared" si="0"/>
        <v>21228696.009610061</v>
      </c>
      <c r="Y259" s="57">
        <f t="shared" si="0"/>
        <v>21265077.76936055</v>
      </c>
      <c r="Z259" s="57">
        <f t="shared" si="0"/>
        <v>22208455.726519752</v>
      </c>
      <c r="AA259" s="188">
        <f t="shared" si="0"/>
        <v>11270929.16405786</v>
      </c>
      <c r="AC259" s="85"/>
    </row>
    <row r="260" spans="1:30" x14ac:dyDescent="0.2">
      <c r="A260" s="78" t="s">
        <v>309</v>
      </c>
      <c r="B260" s="79" t="s">
        <v>310</v>
      </c>
      <c r="D260" s="57">
        <f t="shared" si="2"/>
        <v>12603941</v>
      </c>
      <c r="E260" s="58">
        <f t="shared" si="0"/>
        <v>0</v>
      </c>
      <c r="F260" s="58">
        <f t="shared" si="0"/>
        <v>12603941</v>
      </c>
      <c r="G260" s="59">
        <f t="shared" si="0"/>
        <v>-5.1175648772385784E-3</v>
      </c>
      <c r="H260" s="68"/>
      <c r="I260" s="59">
        <f t="shared" si="0"/>
        <v>8.1557042038071792E-4</v>
      </c>
      <c r="M260" s="57">
        <f t="shared" si="1"/>
        <v>13189492.347875066</v>
      </c>
      <c r="N260" s="59">
        <f t="shared" si="1"/>
        <v>4.6457798229543101E-2</v>
      </c>
      <c r="O260" s="59">
        <f t="shared" si="1"/>
        <v>3.9355997457265035E-2</v>
      </c>
      <c r="P260" s="59">
        <f t="shared" si="1"/>
        <v>-3.8399438347600512E-3</v>
      </c>
      <c r="Q260" s="68"/>
      <c r="R260" s="58">
        <f t="shared" si="0"/>
        <v>-22730</v>
      </c>
      <c r="S260" s="60">
        <f t="shared" si="0"/>
        <v>13166762.347875066</v>
      </c>
      <c r="T260" s="68"/>
      <c r="U260" s="57">
        <f t="shared" si="0"/>
        <v>6969106.640625</v>
      </c>
      <c r="V260" s="57">
        <f t="shared" si="0"/>
        <v>7016725.75</v>
      </c>
      <c r="W260" s="68"/>
      <c r="X260" s="57">
        <f t="shared" si="0"/>
        <v>12668774.274263635</v>
      </c>
      <c r="Y260" s="57">
        <f t="shared" si="0"/>
        <v>12679721.083253954</v>
      </c>
      <c r="Z260" s="57">
        <f t="shared" si="0"/>
        <v>13240334.488664975</v>
      </c>
      <c r="AA260" s="188">
        <f t="shared" si="0"/>
        <v>6719551.9565988733</v>
      </c>
      <c r="AC260" s="85"/>
    </row>
    <row r="261" spans="1:30" x14ac:dyDescent="0.2">
      <c r="A261" s="78" t="s">
        <v>385</v>
      </c>
      <c r="B261" s="79" t="s">
        <v>386</v>
      </c>
      <c r="D261" s="57">
        <f t="shared" si="2"/>
        <v>18845326</v>
      </c>
      <c r="E261" s="58">
        <f t="shared" si="0"/>
        <v>0</v>
      </c>
      <c r="F261" s="58">
        <f t="shared" si="0"/>
        <v>18845326</v>
      </c>
      <c r="G261" s="59">
        <f t="shared" si="0"/>
        <v>2.2441634387285081E-2</v>
      </c>
      <c r="H261" s="68"/>
      <c r="I261" s="59">
        <f t="shared" si="0"/>
        <v>3.302963894874611E-2</v>
      </c>
      <c r="M261" s="57">
        <f t="shared" si="1"/>
        <v>19696986.690317113</v>
      </c>
      <c r="N261" s="59">
        <f t="shared" si="1"/>
        <v>4.5192144212157004E-2</v>
      </c>
      <c r="O261" s="59">
        <f t="shared" si="1"/>
        <v>3.7512887347254553E-2</v>
      </c>
      <c r="P261" s="59">
        <f t="shared" si="1"/>
        <v>2.5142458589476391E-2</v>
      </c>
      <c r="Q261" s="68"/>
      <c r="R261" s="58">
        <f t="shared" si="0"/>
        <v>-45955</v>
      </c>
      <c r="S261" s="60">
        <f t="shared" si="0"/>
        <v>19651031.690317113</v>
      </c>
      <c r="T261" s="68"/>
      <c r="U261" s="57">
        <f t="shared" si="0"/>
        <v>10126068.765625</v>
      </c>
      <c r="V261" s="57">
        <f t="shared" si="0"/>
        <v>10201017.890625</v>
      </c>
      <c r="W261" s="68"/>
      <c r="X261" s="57">
        <f t="shared" si="0"/>
        <v>18431688.779275279</v>
      </c>
      <c r="Y261" s="57">
        <f t="shared" si="0"/>
        <v>18377799.509301655</v>
      </c>
      <c r="Z261" s="57">
        <f t="shared" si="0"/>
        <v>19213901.956044994</v>
      </c>
      <c r="AA261" s="188">
        <f t="shared" si="0"/>
        <v>9751174.5336321276</v>
      </c>
      <c r="AC261" s="85"/>
    </row>
    <row r="262" spans="1:30" x14ac:dyDescent="0.2">
      <c r="A262" s="78" t="s">
        <v>463</v>
      </c>
      <c r="B262" s="79" t="s">
        <v>464</v>
      </c>
      <c r="D262" s="57">
        <f t="shared" si="2"/>
        <v>17083623</v>
      </c>
      <c r="E262" s="58">
        <f t="shared" si="0"/>
        <v>0</v>
      </c>
      <c r="F262" s="58">
        <f t="shared" si="0"/>
        <v>17083623</v>
      </c>
      <c r="G262" s="59">
        <f t="shared" si="0"/>
        <v>2.1151474559526484E-3</v>
      </c>
      <c r="H262" s="68"/>
      <c r="I262" s="59">
        <f t="shared" si="0"/>
        <v>8.1271768787556375E-3</v>
      </c>
      <c r="M262" s="57">
        <f t="shared" si="1"/>
        <v>17847760.718457915</v>
      </c>
      <c r="N262" s="59">
        <f t="shared" si="1"/>
        <v>4.4729254354179737E-2</v>
      </c>
      <c r="O262" s="59">
        <f t="shared" si="1"/>
        <v>3.8717833890536513E-2</v>
      </c>
      <c r="P262" s="59">
        <f t="shared" si="1"/>
        <v>2.6795025295871522E-3</v>
      </c>
      <c r="Q262" s="68"/>
      <c r="R262" s="58">
        <f t="shared" si="0"/>
        <v>-20907</v>
      </c>
      <c r="S262" s="60">
        <f t="shared" si="0"/>
        <v>17826853.718457915</v>
      </c>
      <c r="T262" s="68"/>
      <c r="U262" s="57">
        <f t="shared" si="0"/>
        <v>9413120.1875</v>
      </c>
      <c r="V262" s="57">
        <f t="shared" si="0"/>
        <v>9467597.1796875</v>
      </c>
      <c r="W262" s="68"/>
      <c r="X262" s="57">
        <f t="shared" si="0"/>
        <v>17047564.886500131</v>
      </c>
      <c r="Y262" s="57">
        <f t="shared" si="0"/>
        <v>17043972.474052168</v>
      </c>
      <c r="Z262" s="57">
        <f t="shared" si="0"/>
        <v>17800065.39819663</v>
      </c>
      <c r="AA262" s="188">
        <f t="shared" si="0"/>
        <v>9033643.7026146576</v>
      </c>
      <c r="AC262" s="84" t="s">
        <v>514</v>
      </c>
      <c r="AD262" s="84" t="s">
        <v>515</v>
      </c>
    </row>
    <row r="263" spans="1:30" x14ac:dyDescent="0.2">
      <c r="A263" s="80" t="s">
        <v>499</v>
      </c>
      <c r="B263" s="81" t="s">
        <v>500</v>
      </c>
      <c r="D263" s="69">
        <f t="shared" si="2"/>
        <v>10999534</v>
      </c>
      <c r="E263" s="70">
        <f t="shared" si="0"/>
        <v>0</v>
      </c>
      <c r="F263" s="70">
        <f t="shared" si="0"/>
        <v>10999534</v>
      </c>
      <c r="G263" s="71">
        <f t="shared" si="0"/>
        <v>-1.3659747825317092E-2</v>
      </c>
      <c r="H263" s="68"/>
      <c r="I263" s="71">
        <f t="shared" si="0"/>
        <v>-1.022858134465765E-2</v>
      </c>
      <c r="M263" s="69">
        <f t="shared" si="1"/>
        <v>11507123.563239273</v>
      </c>
      <c r="N263" s="71">
        <f t="shared" si="1"/>
        <v>4.6146460680904555E-2</v>
      </c>
      <c r="O263" s="71">
        <f t="shared" si="1"/>
        <v>3.9850236616575829E-2</v>
      </c>
      <c r="P263" s="71">
        <f t="shared" si="1"/>
        <v>-1.427378869848106E-2</v>
      </c>
      <c r="Q263" s="68"/>
      <c r="R263" s="70">
        <f t="shared" si="0"/>
        <v>-10996</v>
      </c>
      <c r="S263" s="73">
        <f t="shared" si="0"/>
        <v>11496127.563239273</v>
      </c>
      <c r="T263" s="68"/>
      <c r="U263" s="69">
        <f t="shared" si="0"/>
        <v>5884202.1875</v>
      </c>
      <c r="V263" s="69">
        <f t="shared" si="0"/>
        <v>5919830.640625</v>
      </c>
      <c r="W263" s="68"/>
      <c r="X263" s="69">
        <f t="shared" si="0"/>
        <v>11151865.672873259</v>
      </c>
      <c r="Y263" s="69">
        <f t="shared" si="0"/>
        <v>11180496.060665995</v>
      </c>
      <c r="Z263" s="69">
        <f t="shared" si="0"/>
        <v>11673752.235973986</v>
      </c>
      <c r="AA263" s="189">
        <f t="shared" si="0"/>
        <v>5924501.7371157669</v>
      </c>
      <c r="AC263" s="84" t="s">
        <v>516</v>
      </c>
      <c r="AD263" s="84" t="s">
        <v>516</v>
      </c>
    </row>
    <row r="264" spans="1:30" x14ac:dyDescent="0.2">
      <c r="A264" s="31" t="s">
        <v>501</v>
      </c>
      <c r="B264" s="31" t="s">
        <v>502</v>
      </c>
      <c r="C264" s="118"/>
      <c r="D264" s="32">
        <f>SUM(D257:D263)</f>
        <v>114060436</v>
      </c>
      <c r="E264" s="33">
        <f t="shared" ref="E264:Z264" si="3">SUM(E257:E263)</f>
        <v>0</v>
      </c>
      <c r="F264" s="32">
        <f t="shared" si="3"/>
        <v>114060436</v>
      </c>
      <c r="G264" s="34">
        <f>F264/X264-1</f>
        <v>-8.1030525289627064E-8</v>
      </c>
      <c r="H264" s="24"/>
      <c r="I264" s="34">
        <f>AC264/AD264-1</f>
        <v>5.3460310743431716E-3</v>
      </c>
      <c r="M264" s="32">
        <f>SUM(M257:M263)</f>
        <v>119129818.52724358</v>
      </c>
      <c r="N264" s="34">
        <f>M264/F264-1</f>
        <v>4.4444705850884114E-2</v>
      </c>
      <c r="O264" s="34">
        <f>(1+N264)/(V264/U264)-1</f>
        <v>3.8890679364254721E-2</v>
      </c>
      <c r="P264" s="34">
        <f>SUM(P257:P263)</f>
        <v>-4.3414968841598567E-3</v>
      </c>
      <c r="Q264" s="24"/>
      <c r="R264" s="33">
        <f t="shared" si="3"/>
        <v>-169371</v>
      </c>
      <c r="S264" s="32">
        <f t="shared" si="3"/>
        <v>118960447.52724358</v>
      </c>
      <c r="T264" s="35"/>
      <c r="U264" s="32">
        <f t="shared" si="3"/>
        <v>60137620.015625</v>
      </c>
      <c r="V264" s="32">
        <f t="shared" si="3"/>
        <v>60459122.5</v>
      </c>
      <c r="W264" s="35"/>
      <c r="X264" s="32">
        <f t="shared" si="3"/>
        <v>114060445.24237779</v>
      </c>
      <c r="Y264" s="32">
        <f t="shared" si="3"/>
        <v>114060445.24237776</v>
      </c>
      <c r="Z264" s="32">
        <f t="shared" si="3"/>
        <v>119129818.47026989</v>
      </c>
      <c r="AA264" s="185">
        <f t="shared" ref="AA264" si="4">SUM(AA257:AA263)</f>
        <v>60459122.499999985</v>
      </c>
      <c r="AC264" s="85">
        <f>F264/U264*1000</f>
        <v>1896.6569673087286</v>
      </c>
      <c r="AD264" s="85">
        <f>Y264/V264*1000</f>
        <v>1886.5712985228615</v>
      </c>
    </row>
    <row r="265" spans="1:30" x14ac:dyDescent="0.2">
      <c r="A265" s="61"/>
      <c r="B265" s="61"/>
      <c r="D265" s="62"/>
      <c r="E265" s="62"/>
      <c r="F265" s="62"/>
      <c r="G265" s="62"/>
      <c r="H265" s="62"/>
      <c r="I265" s="62"/>
      <c r="M265" s="62"/>
      <c r="N265" s="62"/>
      <c r="O265" s="62"/>
      <c r="P265" s="62"/>
      <c r="Q265" s="62"/>
      <c r="R265" s="62"/>
      <c r="S265" s="62"/>
      <c r="T265" s="62"/>
      <c r="U265" s="62"/>
      <c r="V265" s="62"/>
      <c r="W265" s="62"/>
      <c r="X265" s="62"/>
      <c r="Y265" s="62"/>
      <c r="Z265" s="62"/>
      <c r="AA265" s="190"/>
    </row>
    <row r="266" spans="1:30" x14ac:dyDescent="0.2">
      <c r="A266" s="61"/>
      <c r="B266" s="61"/>
      <c r="D266" s="62"/>
      <c r="E266" s="62"/>
      <c r="F266" s="62"/>
      <c r="G266" s="62"/>
      <c r="H266" s="62"/>
      <c r="I266" s="62"/>
      <c r="M266" s="62"/>
      <c r="N266" s="62"/>
      <c r="O266" s="62"/>
      <c r="P266" s="62"/>
      <c r="Q266" s="62"/>
      <c r="R266" s="62"/>
      <c r="S266" s="62"/>
      <c r="T266" s="62"/>
      <c r="U266" s="62"/>
      <c r="V266" s="62"/>
      <c r="W266" s="62"/>
      <c r="X266" s="62"/>
      <c r="Y266" s="62"/>
      <c r="Z266" s="62"/>
      <c r="AA266" s="190"/>
    </row>
    <row r="267" spans="1:30" x14ac:dyDescent="0.2">
      <c r="A267" s="121" t="s">
        <v>518</v>
      </c>
      <c r="B267" s="123"/>
      <c r="D267" s="75"/>
      <c r="E267" s="75"/>
      <c r="F267" s="75"/>
      <c r="G267" s="75"/>
      <c r="H267" s="62"/>
      <c r="I267" s="75"/>
      <c r="M267" s="75"/>
      <c r="N267" s="75"/>
      <c r="O267" s="75"/>
      <c r="P267" s="75"/>
      <c r="Q267" s="62"/>
      <c r="R267" s="75"/>
      <c r="S267" s="75"/>
      <c r="T267" s="62"/>
      <c r="U267" s="75"/>
      <c r="V267" s="75"/>
      <c r="W267" s="62"/>
      <c r="X267" s="75"/>
      <c r="Y267" s="75"/>
      <c r="Z267" s="75"/>
      <c r="AA267" s="191"/>
    </row>
    <row r="268" spans="1:30" x14ac:dyDescent="0.2">
      <c r="A268" s="78" t="s">
        <v>489</v>
      </c>
      <c r="B268" s="79" t="s">
        <v>490</v>
      </c>
      <c r="D268" s="63">
        <f t="shared" si="2"/>
        <v>1696171</v>
      </c>
      <c r="E268" s="64">
        <f t="shared" si="0"/>
        <v>0</v>
      </c>
      <c r="F268" s="64">
        <f t="shared" si="0"/>
        <v>1696171</v>
      </c>
      <c r="G268" s="65">
        <f t="shared" si="0"/>
        <v>-1.4580836749926607E-2</v>
      </c>
      <c r="H268" s="68"/>
      <c r="I268" s="65">
        <f t="shared" si="0"/>
        <v>-1.0399377844996116E-2</v>
      </c>
      <c r="M268" s="63">
        <f t="shared" ref="M268:P287" si="5">INDEX(M$8:M$248,MATCH($A268,$A$8:$A$248,0))</f>
        <v>1772153.0566940079</v>
      </c>
      <c r="N268" s="65">
        <f t="shared" si="5"/>
        <v>4.4796224374787696E-2</v>
      </c>
      <c r="O268" s="65">
        <f t="shared" si="5"/>
        <v>3.9273319396923467E-2</v>
      </c>
      <c r="P268" s="65">
        <f t="shared" si="5"/>
        <v>-1.4931578372519905E-2</v>
      </c>
      <c r="Q268" s="68"/>
      <c r="R268" s="64">
        <f t="shared" si="0"/>
        <v>-2470</v>
      </c>
      <c r="S268" s="67">
        <f t="shared" si="0"/>
        <v>1769683.0566940079</v>
      </c>
      <c r="T268" s="68"/>
      <c r="U268" s="63">
        <f t="shared" si="0"/>
        <v>957814.3125</v>
      </c>
      <c r="V268" s="63">
        <f t="shared" si="0"/>
        <v>962904.328125</v>
      </c>
      <c r="W268" s="68"/>
      <c r="X268" s="63">
        <f t="shared" si="0"/>
        <v>1721268.5355191906</v>
      </c>
      <c r="Y268" s="63">
        <f t="shared" si="0"/>
        <v>1723103.9993685677</v>
      </c>
      <c r="Z268" s="63">
        <f t="shared" si="0"/>
        <v>1799015.1930422727</v>
      </c>
      <c r="AA268" s="187">
        <f t="shared" si="0"/>
        <v>913011.37978857756</v>
      </c>
    </row>
    <row r="269" spans="1:30" x14ac:dyDescent="0.2">
      <c r="A269" s="78" t="s">
        <v>287</v>
      </c>
      <c r="B269" s="79" t="s">
        <v>288</v>
      </c>
      <c r="D269" s="57">
        <f t="shared" si="2"/>
        <v>1817557</v>
      </c>
      <c r="E269" s="58">
        <f t="shared" si="0"/>
        <v>0</v>
      </c>
      <c r="F269" s="58">
        <f t="shared" si="0"/>
        <v>1817557</v>
      </c>
      <c r="G269" s="59">
        <f t="shared" si="0"/>
        <v>-1.1618081732296281E-2</v>
      </c>
      <c r="H269" s="68"/>
      <c r="I269" s="59">
        <f t="shared" si="0"/>
        <v>-4.5444108140200168E-3</v>
      </c>
      <c r="M269" s="57">
        <f t="shared" si="5"/>
        <v>1906247.2420901321</v>
      </c>
      <c r="N269" s="59">
        <f t="shared" si="5"/>
        <v>4.8796402033131292E-2</v>
      </c>
      <c r="O269" s="59">
        <f t="shared" si="5"/>
        <v>3.9070724560398062E-2</v>
      </c>
      <c r="P269" s="59">
        <f t="shared" si="5"/>
        <v>-9.5955842530993651E-3</v>
      </c>
      <c r="Q269" s="68"/>
      <c r="R269" s="58">
        <f t="shared" si="0"/>
        <v>-3230</v>
      </c>
      <c r="S269" s="60">
        <f t="shared" si="0"/>
        <v>1903017.2420901321</v>
      </c>
      <c r="T269" s="68"/>
      <c r="U269" s="57">
        <f t="shared" si="0"/>
        <v>1040749.484375</v>
      </c>
      <c r="V269" s="57">
        <f t="shared" si="0"/>
        <v>1050490.875</v>
      </c>
      <c r="W269" s="68"/>
      <c r="X269" s="57">
        <f t="shared" si="0"/>
        <v>1838921.7431107576</v>
      </c>
      <c r="Y269" s="57">
        <f t="shared" si="0"/>
        <v>1842944.3870503986</v>
      </c>
      <c r="Z269" s="57">
        <f t="shared" si="0"/>
        <v>1924716.0167925549</v>
      </c>
      <c r="AA269" s="188">
        <f t="shared" si="0"/>
        <v>976805.32826475892</v>
      </c>
    </row>
    <row r="270" spans="1:30" x14ac:dyDescent="0.2">
      <c r="A270" s="78" t="s">
        <v>229</v>
      </c>
      <c r="B270" s="79" t="s">
        <v>230</v>
      </c>
      <c r="D270" s="57">
        <f t="shared" si="2"/>
        <v>2590986</v>
      </c>
      <c r="E270" s="58">
        <f t="shared" si="0"/>
        <v>0</v>
      </c>
      <c r="F270" s="58">
        <f t="shared" si="0"/>
        <v>2590986</v>
      </c>
      <c r="G270" s="59">
        <f t="shared" si="0"/>
        <v>-7.9854613547363229E-3</v>
      </c>
      <c r="H270" s="68"/>
      <c r="I270" s="59">
        <f t="shared" si="0"/>
        <v>-2.8548042216737235E-3</v>
      </c>
      <c r="M270" s="57">
        <f t="shared" si="5"/>
        <v>2713765</v>
      </c>
      <c r="N270" s="59">
        <f t="shared" si="5"/>
        <v>4.7386979319842037E-2</v>
      </c>
      <c r="O270" s="59">
        <f t="shared" si="5"/>
        <v>4.0471281454775188E-2</v>
      </c>
      <c r="P270" s="59">
        <f t="shared" si="5"/>
        <v>-7.2663423354630829E-3</v>
      </c>
      <c r="Q270" s="68"/>
      <c r="R270" s="58">
        <f t="shared" si="0"/>
        <v>-5529</v>
      </c>
      <c r="S270" s="60">
        <f t="shared" si="0"/>
        <v>2708236</v>
      </c>
      <c r="T270" s="68"/>
      <c r="U270" s="57">
        <f t="shared" si="0"/>
        <v>1338521.875</v>
      </c>
      <c r="V270" s="57">
        <f t="shared" si="0"/>
        <v>1347418.625</v>
      </c>
      <c r="W270" s="68"/>
      <c r="X270" s="57">
        <f t="shared" si="0"/>
        <v>2611842.7695004935</v>
      </c>
      <c r="Y270" s="57">
        <f t="shared" si="0"/>
        <v>2615674.7394569633</v>
      </c>
      <c r="Z270" s="57">
        <f t="shared" si="0"/>
        <v>2733628.4803562402</v>
      </c>
      <c r="AA270" s="188">
        <f t="shared" si="0"/>
        <v>1387333.4257165205</v>
      </c>
    </row>
    <row r="271" spans="1:30" x14ac:dyDescent="0.2">
      <c r="A271" s="78" t="s">
        <v>481</v>
      </c>
      <c r="B271" s="79" t="s">
        <v>482</v>
      </c>
      <c r="D271" s="57">
        <f t="shared" si="2"/>
        <v>1877358</v>
      </c>
      <c r="E271" s="58">
        <f t="shared" si="0"/>
        <v>0</v>
      </c>
      <c r="F271" s="58">
        <f t="shared" si="0"/>
        <v>1877358</v>
      </c>
      <c r="G271" s="59">
        <f t="shared" si="0"/>
        <v>-4.1213601252640952E-3</v>
      </c>
      <c r="H271" s="68"/>
      <c r="I271" s="59">
        <f t="shared" si="0"/>
        <v>3.2007064392665097E-3</v>
      </c>
      <c r="M271" s="57">
        <f t="shared" si="5"/>
        <v>1968211</v>
      </c>
      <c r="N271" s="59">
        <f t="shared" si="5"/>
        <v>4.8394072947194999E-2</v>
      </c>
      <c r="O271" s="59">
        <f t="shared" si="5"/>
        <v>3.9678122929635684E-2</v>
      </c>
      <c r="P271" s="59">
        <f t="shared" si="5"/>
        <v>-1.8919682452762654E-3</v>
      </c>
      <c r="Q271" s="68"/>
      <c r="R271" s="58">
        <f t="shared" si="0"/>
        <v>992</v>
      </c>
      <c r="S271" s="60">
        <f t="shared" si="0"/>
        <v>1969203</v>
      </c>
      <c r="T271" s="68"/>
      <c r="U271" s="57">
        <f t="shared" si="0"/>
        <v>1035613.5</v>
      </c>
      <c r="V271" s="57">
        <f t="shared" si="0"/>
        <v>1044295.375</v>
      </c>
      <c r="W271" s="68"/>
      <c r="X271" s="57">
        <f t="shared" si="0"/>
        <v>1885127.288437614</v>
      </c>
      <c r="Y271" s="57">
        <f t="shared" si="0"/>
        <v>1887056.5708348663</v>
      </c>
      <c r="Z271" s="57">
        <f t="shared" si="0"/>
        <v>1971941.8513643125</v>
      </c>
      <c r="AA271" s="188">
        <f t="shared" si="0"/>
        <v>1000772.7325150319</v>
      </c>
    </row>
    <row r="272" spans="1:30" x14ac:dyDescent="0.2">
      <c r="A272" s="78" t="s">
        <v>461</v>
      </c>
      <c r="B272" s="79" t="s">
        <v>462</v>
      </c>
      <c r="D272" s="57">
        <f t="shared" si="2"/>
        <v>3110503</v>
      </c>
      <c r="E272" s="58">
        <f t="shared" si="0"/>
        <v>0</v>
      </c>
      <c r="F272" s="58">
        <f t="shared" si="0"/>
        <v>3110503</v>
      </c>
      <c r="G272" s="59">
        <f t="shared" si="0"/>
        <v>-5.2755132080031242E-3</v>
      </c>
      <c r="H272" s="68"/>
      <c r="I272" s="59">
        <f t="shared" si="0"/>
        <v>-8.2687246362289635E-4</v>
      </c>
      <c r="M272" s="57">
        <f t="shared" si="5"/>
        <v>3251111.8285624753</v>
      </c>
      <c r="N272" s="59">
        <f t="shared" si="5"/>
        <v>4.5204530766398632E-2</v>
      </c>
      <c r="O272" s="59">
        <f t="shared" si="5"/>
        <v>4.042708109967319E-2</v>
      </c>
      <c r="P272" s="59">
        <f t="shared" si="5"/>
        <v>-4.7863467486758404E-3</v>
      </c>
      <c r="Q272" s="68"/>
      <c r="R272" s="58">
        <f t="shared" si="0"/>
        <v>-4197</v>
      </c>
      <c r="S272" s="60">
        <f t="shared" si="0"/>
        <v>3246914.8285624753</v>
      </c>
      <c r="T272" s="68"/>
      <c r="U272" s="57">
        <f t="shared" si="0"/>
        <v>1877933.5</v>
      </c>
      <c r="V272" s="57">
        <f t="shared" si="0"/>
        <v>1886556.625</v>
      </c>
      <c r="W272" s="68"/>
      <c r="X272" s="57">
        <f t="shared" si="0"/>
        <v>3126999.5273077316</v>
      </c>
      <c r="Y272" s="57">
        <f t="shared" si="0"/>
        <v>3127371.7949113972</v>
      </c>
      <c r="Z272" s="57">
        <f t="shared" si="0"/>
        <v>3266747.6153901424</v>
      </c>
      <c r="AA272" s="188">
        <f t="shared" si="0"/>
        <v>1657894.696656025</v>
      </c>
    </row>
    <row r="273" spans="1:27" x14ac:dyDescent="0.2">
      <c r="A273" s="78" t="s">
        <v>259</v>
      </c>
      <c r="B273" s="79" t="s">
        <v>260</v>
      </c>
      <c r="D273" s="57">
        <f t="shared" si="2"/>
        <v>1622292</v>
      </c>
      <c r="E273" s="58">
        <f t="shared" si="0"/>
        <v>0</v>
      </c>
      <c r="F273" s="58">
        <f t="shared" si="0"/>
        <v>1622292</v>
      </c>
      <c r="G273" s="59">
        <f t="shared" si="0"/>
        <v>-2.6756768158978095E-2</v>
      </c>
      <c r="H273" s="68"/>
      <c r="I273" s="59">
        <f t="shared" si="0"/>
        <v>-2.3474541520334902E-2</v>
      </c>
      <c r="M273" s="57">
        <f t="shared" si="5"/>
        <v>1697843.1237524587</v>
      </c>
      <c r="N273" s="59">
        <f t="shared" si="5"/>
        <v>4.6570607358267679E-2</v>
      </c>
      <c r="O273" s="59">
        <f t="shared" si="5"/>
        <v>4.1667075797660491E-2</v>
      </c>
      <c r="P273" s="59">
        <f t="shared" si="5"/>
        <v>-2.6050818530834019E-2</v>
      </c>
      <c r="Q273" s="68"/>
      <c r="R273" s="58">
        <f t="shared" si="0"/>
        <v>-2382</v>
      </c>
      <c r="S273" s="60">
        <f t="shared" si="0"/>
        <v>1695461.1237524587</v>
      </c>
      <c r="T273" s="68"/>
      <c r="U273" s="57">
        <f t="shared" si="0"/>
        <v>983454</v>
      </c>
      <c r="V273" s="57">
        <f t="shared" si="0"/>
        <v>988083.5</v>
      </c>
      <c r="W273" s="68"/>
      <c r="X273" s="57">
        <f t="shared" si="0"/>
        <v>1666892.6604618807</v>
      </c>
      <c r="Y273" s="57">
        <f t="shared" si="0"/>
        <v>1669110.3590476473</v>
      </c>
      <c r="Z273" s="57">
        <f t="shared" si="0"/>
        <v>1743256.3793434538</v>
      </c>
      <c r="AA273" s="188">
        <f t="shared" si="0"/>
        <v>884713.43565368524</v>
      </c>
    </row>
    <row r="274" spans="1:27" x14ac:dyDescent="0.2">
      <c r="A274" s="78" t="s">
        <v>157</v>
      </c>
      <c r="B274" s="79" t="s">
        <v>158</v>
      </c>
      <c r="D274" s="57">
        <f t="shared" si="2"/>
        <v>5641240</v>
      </c>
      <c r="E274" s="58">
        <f t="shared" si="2"/>
        <v>0</v>
      </c>
      <c r="F274" s="58">
        <f t="shared" si="2"/>
        <v>5641240</v>
      </c>
      <c r="G274" s="59">
        <f t="shared" si="2"/>
        <v>7.7133214739135703E-3</v>
      </c>
      <c r="H274" s="68"/>
      <c r="I274" s="59">
        <f t="shared" si="2"/>
        <v>1.1575553900428082E-2</v>
      </c>
      <c r="M274" s="57">
        <f t="shared" si="5"/>
        <v>5874209.8632763606</v>
      </c>
      <c r="N274" s="59">
        <f t="shared" si="5"/>
        <v>4.1297633725273286E-2</v>
      </c>
      <c r="O274" s="59">
        <f t="shared" si="5"/>
        <v>3.8042803852310625E-2</v>
      </c>
      <c r="P274" s="59">
        <f t="shared" si="5"/>
        <v>5.7643088338266146E-3</v>
      </c>
      <c r="Q274" s="68"/>
      <c r="R274" s="58">
        <f t="shared" si="2"/>
        <v>-6781</v>
      </c>
      <c r="S274" s="60">
        <f t="shared" si="2"/>
        <v>5867428.8632763606</v>
      </c>
      <c r="T274" s="68"/>
      <c r="U274" s="57">
        <f t="shared" ref="U274:AA289" si="6">INDEX(U$8:U$248,MATCH($A274,$A$8:$A$248,0))</f>
        <v>2653521</v>
      </c>
      <c r="V274" s="57">
        <f t="shared" si="6"/>
        <v>2661841.234375</v>
      </c>
      <c r="W274" s="68"/>
      <c r="X274" s="57">
        <f t="shared" si="6"/>
        <v>5598060.360806725</v>
      </c>
      <c r="Y274" s="57">
        <f t="shared" si="6"/>
        <v>5594172.713824491</v>
      </c>
      <c r="Z274" s="57">
        <f t="shared" si="6"/>
        <v>5840543.1686947085</v>
      </c>
      <c r="AA274" s="188">
        <f t="shared" si="6"/>
        <v>2964111.9195592068</v>
      </c>
    </row>
    <row r="275" spans="1:27" x14ac:dyDescent="0.2">
      <c r="A275" s="78" t="s">
        <v>467</v>
      </c>
      <c r="B275" s="79" t="s">
        <v>468</v>
      </c>
      <c r="D275" s="57">
        <f t="shared" si="2"/>
        <v>1164551</v>
      </c>
      <c r="E275" s="58">
        <f t="shared" si="2"/>
        <v>0</v>
      </c>
      <c r="F275" s="58">
        <f t="shared" si="2"/>
        <v>1164551</v>
      </c>
      <c r="G275" s="59">
        <f t="shared" si="2"/>
        <v>-1.8804545439443432E-2</v>
      </c>
      <c r="H275" s="68"/>
      <c r="I275" s="59">
        <f t="shared" si="2"/>
        <v>-1.8412151984572467E-2</v>
      </c>
      <c r="M275" s="57">
        <f t="shared" si="5"/>
        <v>1219856</v>
      </c>
      <c r="N275" s="59">
        <f t="shared" si="5"/>
        <v>4.7490406173709809E-2</v>
      </c>
      <c r="O275" s="59">
        <f t="shared" si="5"/>
        <v>4.0820806042788593E-2</v>
      </c>
      <c r="P275" s="59">
        <f t="shared" si="5"/>
        <v>-2.100891970371821E-2</v>
      </c>
      <c r="Q275" s="68"/>
      <c r="R275" s="58">
        <f t="shared" si="2"/>
        <v>-2293</v>
      </c>
      <c r="S275" s="60">
        <f t="shared" si="2"/>
        <v>1217563</v>
      </c>
      <c r="T275" s="68"/>
      <c r="U275" s="57">
        <f t="shared" si="6"/>
        <v>586774.5</v>
      </c>
      <c r="V275" s="57">
        <f t="shared" si="6"/>
        <v>590534.5625</v>
      </c>
      <c r="W275" s="68"/>
      <c r="X275" s="57">
        <f t="shared" si="6"/>
        <v>1186869.5422377002</v>
      </c>
      <c r="Y275" s="57">
        <f t="shared" si="6"/>
        <v>1193997.5296242351</v>
      </c>
      <c r="Z275" s="57">
        <f t="shared" si="6"/>
        <v>1246033.8245684761</v>
      </c>
      <c r="AA275" s="188">
        <f t="shared" si="6"/>
        <v>632369.90206217265</v>
      </c>
    </row>
    <row r="276" spans="1:27" x14ac:dyDescent="0.2">
      <c r="A276" s="78" t="s">
        <v>237</v>
      </c>
      <c r="B276" s="79" t="s">
        <v>238</v>
      </c>
      <c r="D276" s="57">
        <f t="shared" si="2"/>
        <v>1847557</v>
      </c>
      <c r="E276" s="58">
        <f t="shared" si="2"/>
        <v>0</v>
      </c>
      <c r="F276" s="58">
        <f t="shared" si="2"/>
        <v>1847557</v>
      </c>
      <c r="G276" s="59">
        <f t="shared" si="2"/>
        <v>-7.8435183537467479E-3</v>
      </c>
      <c r="H276" s="68"/>
      <c r="I276" s="59">
        <f t="shared" si="2"/>
        <v>-1.8358809479303018E-3</v>
      </c>
      <c r="M276" s="57">
        <f t="shared" si="5"/>
        <v>1934845.2985110614</v>
      </c>
      <c r="N276" s="59">
        <f t="shared" si="5"/>
        <v>4.7245253332406811E-2</v>
      </c>
      <c r="O276" s="59">
        <f t="shared" si="5"/>
        <v>3.9104781177996761E-2</v>
      </c>
      <c r="P276" s="59">
        <f t="shared" si="5"/>
        <v>-6.8992043342996912E-3</v>
      </c>
      <c r="Q276" s="68"/>
      <c r="R276" s="58">
        <f t="shared" si="2"/>
        <v>-2971</v>
      </c>
      <c r="S276" s="60">
        <f t="shared" si="2"/>
        <v>1931874.2985110614</v>
      </c>
      <c r="T276" s="68"/>
      <c r="U276" s="57">
        <f t="shared" si="6"/>
        <v>1018898.265625</v>
      </c>
      <c r="V276" s="57">
        <f t="shared" si="6"/>
        <v>1026880.4375</v>
      </c>
      <c r="W276" s="68"/>
      <c r="X276" s="57">
        <f t="shared" si="6"/>
        <v>1862162.9089540476</v>
      </c>
      <c r="Y276" s="57">
        <f t="shared" si="6"/>
        <v>1865455.7389728688</v>
      </c>
      <c r="Z276" s="57">
        <f t="shared" si="6"/>
        <v>1948286.9281300758</v>
      </c>
      <c r="AA276" s="188">
        <f t="shared" si="6"/>
        <v>988767.71211030672</v>
      </c>
    </row>
    <row r="277" spans="1:27" x14ac:dyDescent="0.2">
      <c r="A277" s="78" t="s">
        <v>43</v>
      </c>
      <c r="B277" s="79" t="s">
        <v>44</v>
      </c>
      <c r="D277" s="57">
        <f t="shared" si="2"/>
        <v>6839979</v>
      </c>
      <c r="E277" s="58">
        <f t="shared" si="2"/>
        <v>0</v>
      </c>
      <c r="F277" s="58">
        <f t="shared" si="2"/>
        <v>6839979</v>
      </c>
      <c r="G277" s="59">
        <f t="shared" si="2"/>
        <v>1.9216755868405322E-3</v>
      </c>
      <c r="H277" s="68"/>
      <c r="I277" s="59">
        <f t="shared" si="2"/>
        <v>3.3177548108620503E-3</v>
      </c>
      <c r="M277" s="57">
        <f t="shared" si="5"/>
        <v>7113405.4251485541</v>
      </c>
      <c r="N277" s="59">
        <f t="shared" si="5"/>
        <v>3.997474628921438E-2</v>
      </c>
      <c r="O277" s="59">
        <f t="shared" si="5"/>
        <v>3.8665195735877456E-2</v>
      </c>
      <c r="P277" s="59">
        <f t="shared" si="5"/>
        <v>-1.6910884751126787E-3</v>
      </c>
      <c r="Q277" s="68"/>
      <c r="R277" s="58">
        <f t="shared" si="2"/>
        <v>2607</v>
      </c>
      <c r="S277" s="60">
        <f t="shared" si="2"/>
        <v>7116012.4251485541</v>
      </c>
      <c r="T277" s="68"/>
      <c r="U277" s="57">
        <f t="shared" si="6"/>
        <v>3248590.984375</v>
      </c>
      <c r="V277" s="57">
        <f t="shared" si="6"/>
        <v>3252686.8125</v>
      </c>
      <c r="W277" s="68"/>
      <c r="X277" s="57">
        <f t="shared" si="6"/>
        <v>6826859.9898227789</v>
      </c>
      <c r="Y277" s="57">
        <f t="shared" si="6"/>
        <v>6825956.0068531865</v>
      </c>
      <c r="Z277" s="57">
        <f t="shared" si="6"/>
        <v>7125455.2003177432</v>
      </c>
      <c r="AA277" s="188">
        <f t="shared" si="6"/>
        <v>3616212.7530798074</v>
      </c>
    </row>
    <row r="278" spans="1:27" x14ac:dyDescent="0.2">
      <c r="A278" s="78" t="s">
        <v>473</v>
      </c>
      <c r="B278" s="79" t="s">
        <v>474</v>
      </c>
      <c r="D278" s="57">
        <f t="shared" si="2"/>
        <v>2424968</v>
      </c>
      <c r="E278" s="58">
        <f t="shared" si="2"/>
        <v>0</v>
      </c>
      <c r="F278" s="58">
        <f t="shared" si="2"/>
        <v>2424968</v>
      </c>
      <c r="G278" s="59">
        <f t="shared" si="2"/>
        <v>-7.139612137779916E-3</v>
      </c>
      <c r="H278" s="68"/>
      <c r="I278" s="59">
        <f t="shared" si="2"/>
        <v>-4.3159975542048645E-3</v>
      </c>
      <c r="M278" s="57">
        <f t="shared" si="5"/>
        <v>2532111.743474334</v>
      </c>
      <c r="N278" s="59">
        <f t="shared" si="5"/>
        <v>4.4183570040649656E-2</v>
      </c>
      <c r="O278" s="59">
        <f t="shared" si="5"/>
        <v>3.8823502539231614E-2</v>
      </c>
      <c r="P278" s="59">
        <f t="shared" si="5"/>
        <v>-9.444022942361685E-3</v>
      </c>
      <c r="Q278" s="68"/>
      <c r="R278" s="58">
        <f t="shared" si="2"/>
        <v>-4839</v>
      </c>
      <c r="S278" s="60">
        <f t="shared" si="2"/>
        <v>2527272.743474334</v>
      </c>
      <c r="T278" s="68"/>
      <c r="U278" s="57">
        <f t="shared" si="6"/>
        <v>1244937.25</v>
      </c>
      <c r="V278" s="57">
        <f t="shared" si="6"/>
        <v>1251360.8125</v>
      </c>
      <c r="W278" s="68"/>
      <c r="X278" s="57">
        <f t="shared" si="6"/>
        <v>2442405.8303114763</v>
      </c>
      <c r="Y278" s="57">
        <f t="shared" si="6"/>
        <v>2448045.984296503</v>
      </c>
      <c r="Z278" s="57">
        <f t="shared" si="6"/>
        <v>2556253.0559815057</v>
      </c>
      <c r="AA278" s="188">
        <f t="shared" si="6"/>
        <v>1297314.2965978282</v>
      </c>
    </row>
    <row r="279" spans="1:27" x14ac:dyDescent="0.2">
      <c r="A279" s="78" t="s">
        <v>493</v>
      </c>
      <c r="B279" s="79" t="s">
        <v>494</v>
      </c>
      <c r="D279" s="57">
        <f t="shared" si="2"/>
        <v>1562187</v>
      </c>
      <c r="E279" s="58">
        <f t="shared" si="2"/>
        <v>0</v>
      </c>
      <c r="F279" s="58">
        <f t="shared" si="2"/>
        <v>1562187</v>
      </c>
      <c r="G279" s="59">
        <f t="shared" si="2"/>
        <v>-7.1094514729810321E-3</v>
      </c>
      <c r="H279" s="68"/>
      <c r="I279" s="59">
        <f t="shared" si="2"/>
        <v>-2.9452588624209186E-3</v>
      </c>
      <c r="M279" s="57">
        <f t="shared" si="5"/>
        <v>1628610.6627792518</v>
      </c>
      <c r="N279" s="59">
        <f t="shared" si="5"/>
        <v>4.2519661717356438E-2</v>
      </c>
      <c r="O279" s="59">
        <f t="shared" si="5"/>
        <v>3.7928105925308708E-2</v>
      </c>
      <c r="P279" s="59">
        <f t="shared" si="5"/>
        <v>-8.4339646452991079E-3</v>
      </c>
      <c r="Q279" s="68"/>
      <c r="R279" s="58">
        <f t="shared" si="2"/>
        <v>-3767</v>
      </c>
      <c r="S279" s="60">
        <f t="shared" si="2"/>
        <v>1624843.6627792518</v>
      </c>
      <c r="T279" s="68"/>
      <c r="U279" s="57">
        <f t="shared" si="6"/>
        <v>811920.5</v>
      </c>
      <c r="V279" s="57">
        <f t="shared" si="6"/>
        <v>815512.25</v>
      </c>
      <c r="W279" s="68"/>
      <c r="X279" s="57">
        <f t="shared" si="6"/>
        <v>1573372.8176963194</v>
      </c>
      <c r="Y279" s="57">
        <f t="shared" si="6"/>
        <v>1573732.8073481952</v>
      </c>
      <c r="Z279" s="57">
        <f t="shared" si="6"/>
        <v>1642463.1388232945</v>
      </c>
      <c r="AA279" s="188">
        <f t="shared" si="6"/>
        <v>833560.24030737428</v>
      </c>
    </row>
    <row r="280" spans="1:27" x14ac:dyDescent="0.2">
      <c r="A280" s="78" t="s">
        <v>355</v>
      </c>
      <c r="B280" s="79" t="s">
        <v>356</v>
      </c>
      <c r="D280" s="57">
        <f t="shared" si="2"/>
        <v>4193653</v>
      </c>
      <c r="E280" s="58">
        <f t="shared" si="2"/>
        <v>0</v>
      </c>
      <c r="F280" s="58">
        <f t="shared" si="2"/>
        <v>4193653</v>
      </c>
      <c r="G280" s="59">
        <f t="shared" si="2"/>
        <v>2.3915424098453153E-2</v>
      </c>
      <c r="H280" s="68"/>
      <c r="I280" s="59">
        <f t="shared" si="2"/>
        <v>3.4400510949375462E-2</v>
      </c>
      <c r="M280" s="57">
        <f t="shared" si="5"/>
        <v>4397666.6221514363</v>
      </c>
      <c r="N280" s="59">
        <f t="shared" si="5"/>
        <v>4.8648188620144861E-2</v>
      </c>
      <c r="O280" s="59">
        <f t="shared" si="5"/>
        <v>3.7624878176284238E-2</v>
      </c>
      <c r="P280" s="59">
        <f t="shared" si="5"/>
        <v>2.6663675531460651E-2</v>
      </c>
      <c r="Q280" s="68"/>
      <c r="R280" s="58">
        <f t="shared" si="2"/>
        <v>-10522</v>
      </c>
      <c r="S280" s="60">
        <f t="shared" si="2"/>
        <v>4387144.6221514363</v>
      </c>
      <c r="T280" s="68"/>
      <c r="U280" s="57">
        <f t="shared" si="6"/>
        <v>2262663.09375</v>
      </c>
      <c r="V280" s="57">
        <f t="shared" si="6"/>
        <v>2286700.71875</v>
      </c>
      <c r="W280" s="68"/>
      <c r="X280" s="57">
        <f t="shared" si="6"/>
        <v>4095702.536850119</v>
      </c>
      <c r="Y280" s="57">
        <f t="shared" si="6"/>
        <v>4097256.954390741</v>
      </c>
      <c r="Z280" s="57">
        <f t="shared" si="6"/>
        <v>4283453.9946832629</v>
      </c>
      <c r="AA280" s="188">
        <f t="shared" si="6"/>
        <v>2173879.4964444553</v>
      </c>
    </row>
    <row r="281" spans="1:27" x14ac:dyDescent="0.2">
      <c r="A281" s="78" t="s">
        <v>429</v>
      </c>
      <c r="B281" s="79" t="s">
        <v>430</v>
      </c>
      <c r="D281" s="57">
        <f t="shared" si="2"/>
        <v>1376893</v>
      </c>
      <c r="E281" s="58">
        <f t="shared" si="2"/>
        <v>0</v>
      </c>
      <c r="F281" s="58">
        <f t="shared" si="2"/>
        <v>1376893</v>
      </c>
      <c r="G281" s="59">
        <f t="shared" si="2"/>
        <v>1.2855953165880285E-2</v>
      </c>
      <c r="H281" s="68"/>
      <c r="I281" s="59">
        <f t="shared" si="2"/>
        <v>1.9336903966882257E-2</v>
      </c>
      <c r="M281" s="57">
        <f t="shared" si="5"/>
        <v>1434329.2273015417</v>
      </c>
      <c r="N281" s="59">
        <f t="shared" si="5"/>
        <v>4.1714372359756169E-2</v>
      </c>
      <c r="O281" s="59">
        <f t="shared" si="5"/>
        <v>3.7750562388801256E-2</v>
      </c>
      <c r="P281" s="59">
        <f t="shared" si="5"/>
        <v>1.2879202035636084E-2</v>
      </c>
      <c r="Q281" s="68"/>
      <c r="R281" s="58">
        <f t="shared" si="2"/>
        <v>-313</v>
      </c>
      <c r="S281" s="60">
        <f t="shared" si="2"/>
        <v>1434016.2273015417</v>
      </c>
      <c r="T281" s="68"/>
      <c r="U281" s="57">
        <f t="shared" si="6"/>
        <v>794277.46875</v>
      </c>
      <c r="V281" s="57">
        <f t="shared" si="6"/>
        <v>797311.3046875</v>
      </c>
      <c r="W281" s="68"/>
      <c r="X281" s="57">
        <f t="shared" si="6"/>
        <v>1359416.4063470727</v>
      </c>
      <c r="Y281" s="57">
        <f t="shared" si="6"/>
        <v>1355932.664562731</v>
      </c>
      <c r="Z281" s="57">
        <f t="shared" si="6"/>
        <v>1416091.1038738829</v>
      </c>
      <c r="AA281" s="188">
        <f t="shared" si="6"/>
        <v>718675.02712293295</v>
      </c>
    </row>
    <row r="282" spans="1:27" x14ac:dyDescent="0.2">
      <c r="A282" s="78" t="s">
        <v>497</v>
      </c>
      <c r="B282" s="79" t="s">
        <v>498</v>
      </c>
      <c r="D282" s="57">
        <f t="shared" si="2"/>
        <v>1170936</v>
      </c>
      <c r="E282" s="58">
        <f t="shared" si="2"/>
        <v>0</v>
      </c>
      <c r="F282" s="58">
        <f t="shared" si="2"/>
        <v>1170936</v>
      </c>
      <c r="G282" s="59">
        <f t="shared" si="2"/>
        <v>-2.2239405178424376E-2</v>
      </c>
      <c r="H282" s="68"/>
      <c r="I282" s="59">
        <f t="shared" si="2"/>
        <v>-1.9579155175056928E-2</v>
      </c>
      <c r="M282" s="57">
        <f t="shared" si="5"/>
        <v>1227115.5424950894</v>
      </c>
      <c r="N282" s="59">
        <f t="shared" si="5"/>
        <v>4.7978320330991142E-2</v>
      </c>
      <c r="O282" s="59">
        <f t="shared" si="5"/>
        <v>4.0957614467283632E-2</v>
      </c>
      <c r="P282" s="59">
        <f t="shared" si="5"/>
        <v>-2.2540766046523553E-2</v>
      </c>
      <c r="Q282" s="68"/>
      <c r="R282" s="58">
        <f t="shared" si="2"/>
        <v>752</v>
      </c>
      <c r="S282" s="60">
        <f t="shared" si="2"/>
        <v>1227867.5424950894</v>
      </c>
      <c r="T282" s="68"/>
      <c r="U282" s="57">
        <f t="shared" si="6"/>
        <v>660995.375</v>
      </c>
      <c r="V282" s="57">
        <f t="shared" si="6"/>
        <v>665453.4375</v>
      </c>
      <c r="W282" s="68"/>
      <c r="X282" s="57">
        <f t="shared" si="6"/>
        <v>1197569.2272745718</v>
      </c>
      <c r="Y282" s="57">
        <f t="shared" si="6"/>
        <v>1202374.8242561917</v>
      </c>
      <c r="Z282" s="57">
        <f t="shared" si="6"/>
        <v>1255413.5250549954</v>
      </c>
      <c r="AA282" s="188">
        <f t="shared" si="6"/>
        <v>637130.15829364932</v>
      </c>
    </row>
    <row r="283" spans="1:27" x14ac:dyDescent="0.2">
      <c r="A283" s="78" t="s">
        <v>131</v>
      </c>
      <c r="B283" s="79" t="s">
        <v>132</v>
      </c>
      <c r="D283" s="57">
        <f t="shared" si="2"/>
        <v>6340837</v>
      </c>
      <c r="E283" s="58">
        <f t="shared" si="2"/>
        <v>0</v>
      </c>
      <c r="F283" s="58">
        <f t="shared" si="2"/>
        <v>6340837</v>
      </c>
      <c r="G283" s="59">
        <f t="shared" si="2"/>
        <v>5.9518818742179125E-3</v>
      </c>
      <c r="H283" s="68"/>
      <c r="I283" s="59">
        <f t="shared" si="2"/>
        <v>1.1148239841020313E-2</v>
      </c>
      <c r="M283" s="57">
        <f t="shared" si="5"/>
        <v>6618028.0266374499</v>
      </c>
      <c r="N283" s="59">
        <f t="shared" si="5"/>
        <v>4.3715210884217592E-2</v>
      </c>
      <c r="O283" s="59">
        <f t="shared" si="5"/>
        <v>3.8705992985386795E-2</v>
      </c>
      <c r="P283" s="59">
        <f t="shared" si="5"/>
        <v>5.5372309429837507E-3</v>
      </c>
      <c r="Q283" s="68"/>
      <c r="R283" s="58">
        <f t="shared" si="2"/>
        <v>-14771</v>
      </c>
      <c r="S283" s="60">
        <f t="shared" si="2"/>
        <v>6603257.0266374499</v>
      </c>
      <c r="T283" s="68"/>
      <c r="U283" s="57">
        <f t="shared" si="6"/>
        <v>3097770.484375</v>
      </c>
      <c r="V283" s="57">
        <f t="shared" si="6"/>
        <v>3112709.65625</v>
      </c>
      <c r="W283" s="68"/>
      <c r="X283" s="57">
        <f t="shared" si="6"/>
        <v>6303320.3816729328</v>
      </c>
      <c r="Y283" s="57">
        <f t="shared" si="6"/>
        <v>6301169.0976292919</v>
      </c>
      <c r="Z283" s="57">
        <f t="shared" si="6"/>
        <v>6581584.2745386194</v>
      </c>
      <c r="AA283" s="188">
        <f t="shared" si="6"/>
        <v>3340194.8815838103</v>
      </c>
    </row>
    <row r="284" spans="1:27" x14ac:dyDescent="0.2">
      <c r="A284" s="78" t="s">
        <v>453</v>
      </c>
      <c r="B284" s="79" t="s">
        <v>454</v>
      </c>
      <c r="D284" s="57">
        <f t="shared" si="2"/>
        <v>3509709</v>
      </c>
      <c r="E284" s="58">
        <f t="shared" si="2"/>
        <v>0</v>
      </c>
      <c r="F284" s="58">
        <f t="shared" si="2"/>
        <v>3509709</v>
      </c>
      <c r="G284" s="59">
        <f t="shared" si="2"/>
        <v>-4.2400261309981646E-3</v>
      </c>
      <c r="H284" s="68"/>
      <c r="I284" s="59">
        <f t="shared" si="2"/>
        <v>4.9907728607312407E-4</v>
      </c>
      <c r="M284" s="57">
        <f t="shared" si="5"/>
        <v>3666608.8452527099</v>
      </c>
      <c r="N284" s="59">
        <f t="shared" si="5"/>
        <v>4.470451688522048E-2</v>
      </c>
      <c r="O284" s="59">
        <f t="shared" si="5"/>
        <v>3.9795442672658998E-2</v>
      </c>
      <c r="P284" s="59">
        <f t="shared" si="5"/>
        <v>-3.5708016303580559E-3</v>
      </c>
      <c r="Q284" s="68"/>
      <c r="R284" s="58">
        <f t="shared" si="2"/>
        <v>-294</v>
      </c>
      <c r="S284" s="60">
        <f t="shared" si="2"/>
        <v>3666314.8452527099</v>
      </c>
      <c r="T284" s="68"/>
      <c r="U284" s="57">
        <f t="shared" si="6"/>
        <v>1899248.796875</v>
      </c>
      <c r="V284" s="57">
        <f t="shared" si="6"/>
        <v>1908215.515625</v>
      </c>
      <c r="W284" s="68"/>
      <c r="X284" s="57">
        <f t="shared" si="6"/>
        <v>3524653.6234662142</v>
      </c>
      <c r="Y284" s="57">
        <f t="shared" si="6"/>
        <v>3524520.0031439122</v>
      </c>
      <c r="Z284" s="57">
        <f t="shared" si="6"/>
        <v>3679748.4971857686</v>
      </c>
      <c r="AA284" s="188">
        <f t="shared" si="6"/>
        <v>1867495.2083139964</v>
      </c>
    </row>
    <row r="285" spans="1:27" x14ac:dyDescent="0.2">
      <c r="A285" s="78" t="s">
        <v>109</v>
      </c>
      <c r="B285" s="79" t="s">
        <v>110</v>
      </c>
      <c r="D285" s="57">
        <f t="shared" si="2"/>
        <v>3674204</v>
      </c>
      <c r="E285" s="58">
        <f t="shared" si="2"/>
        <v>0</v>
      </c>
      <c r="F285" s="58">
        <f t="shared" si="2"/>
        <v>3674204</v>
      </c>
      <c r="G285" s="59">
        <f t="shared" si="2"/>
        <v>-1.2723873413400311E-2</v>
      </c>
      <c r="H285" s="68"/>
      <c r="I285" s="59">
        <f t="shared" si="2"/>
        <v>-9.6694019115098895E-3</v>
      </c>
      <c r="M285" s="57">
        <f t="shared" si="5"/>
        <v>3824525.3233770933</v>
      </c>
      <c r="N285" s="59">
        <f t="shared" si="5"/>
        <v>4.0912623081650779E-2</v>
      </c>
      <c r="O285" s="59">
        <f t="shared" si="5"/>
        <v>3.9413367792439757E-2</v>
      </c>
      <c r="P285" s="59">
        <f t="shared" si="5"/>
        <v>-1.4185557258011183E-2</v>
      </c>
      <c r="Q285" s="68"/>
      <c r="R285" s="58">
        <f t="shared" si="2"/>
        <v>-3036</v>
      </c>
      <c r="S285" s="60">
        <f t="shared" si="2"/>
        <v>3821489.3233770933</v>
      </c>
      <c r="T285" s="68"/>
      <c r="U285" s="57">
        <f t="shared" si="6"/>
        <v>1769180.34375</v>
      </c>
      <c r="V285" s="57">
        <f t="shared" si="6"/>
        <v>1771732.21875</v>
      </c>
      <c r="W285" s="68"/>
      <c r="X285" s="57">
        <f t="shared" si="6"/>
        <v>3721556.6152735432</v>
      </c>
      <c r="Y285" s="57">
        <f t="shared" si="6"/>
        <v>3715429.6738967542</v>
      </c>
      <c r="Z285" s="57">
        <f t="shared" si="6"/>
        <v>3879559.0301349065</v>
      </c>
      <c r="AA285" s="188">
        <f t="shared" si="6"/>
        <v>1968900.2943242383</v>
      </c>
    </row>
    <row r="286" spans="1:27" x14ac:dyDescent="0.2">
      <c r="A286" s="78" t="s">
        <v>247</v>
      </c>
      <c r="B286" s="79" t="s">
        <v>248</v>
      </c>
      <c r="D286" s="57">
        <f t="shared" si="2"/>
        <v>1477610</v>
      </c>
      <c r="E286" s="58">
        <f t="shared" si="2"/>
        <v>0</v>
      </c>
      <c r="F286" s="58">
        <f t="shared" si="2"/>
        <v>1477610</v>
      </c>
      <c r="G286" s="59">
        <f t="shared" si="2"/>
        <v>-2.4506658236012724E-2</v>
      </c>
      <c r="H286" s="68"/>
      <c r="I286" s="59">
        <f t="shared" si="2"/>
        <v>-2.2483878394441659E-2</v>
      </c>
      <c r="M286" s="57">
        <f t="shared" si="5"/>
        <v>1547233.0849734331</v>
      </c>
      <c r="N286" s="59">
        <f t="shared" si="5"/>
        <v>4.7118715339929285E-2</v>
      </c>
      <c r="O286" s="59">
        <f t="shared" si="5"/>
        <v>4.2372108306285572E-2</v>
      </c>
      <c r="P286" s="59">
        <f t="shared" si="5"/>
        <v>-2.4058564430639251E-2</v>
      </c>
      <c r="Q286" s="68"/>
      <c r="R286" s="58">
        <f t="shared" si="2"/>
        <v>-1118</v>
      </c>
      <c r="S286" s="60">
        <f t="shared" si="2"/>
        <v>1546115.0849734331</v>
      </c>
      <c r="T286" s="68"/>
      <c r="U286" s="57">
        <f t="shared" si="6"/>
        <v>804710.03125</v>
      </c>
      <c r="V286" s="57">
        <f t="shared" si="6"/>
        <v>808374.40625</v>
      </c>
      <c r="W286" s="68"/>
      <c r="X286" s="57">
        <f t="shared" si="6"/>
        <v>1514730.9948092867</v>
      </c>
      <c r="Y286" s="57">
        <f t="shared" si="6"/>
        <v>1518479.8481861134</v>
      </c>
      <c r="Z286" s="57">
        <f t="shared" si="6"/>
        <v>1585374.9298704413</v>
      </c>
      <c r="AA286" s="188">
        <f t="shared" si="6"/>
        <v>804587.61982741021</v>
      </c>
    </row>
    <row r="287" spans="1:27" x14ac:dyDescent="0.2">
      <c r="A287" s="78" t="s">
        <v>295</v>
      </c>
      <c r="B287" s="79" t="s">
        <v>296</v>
      </c>
      <c r="D287" s="57">
        <f t="shared" si="2"/>
        <v>2923616</v>
      </c>
      <c r="E287" s="58">
        <f t="shared" si="2"/>
        <v>0</v>
      </c>
      <c r="F287" s="58">
        <f t="shared" si="2"/>
        <v>2923616</v>
      </c>
      <c r="G287" s="59">
        <f t="shared" si="2"/>
        <v>2.7931726965029213E-2</v>
      </c>
      <c r="H287" s="68"/>
      <c r="I287" s="59">
        <f t="shared" si="2"/>
        <v>3.8501681643080765E-2</v>
      </c>
      <c r="M287" s="57">
        <f t="shared" si="5"/>
        <v>3055958.0789666246</v>
      </c>
      <c r="N287" s="59">
        <f t="shared" si="5"/>
        <v>4.5266573642579688E-2</v>
      </c>
      <c r="O287" s="59">
        <f t="shared" si="5"/>
        <v>3.7397042487371746E-2</v>
      </c>
      <c r="P287" s="59">
        <f t="shared" si="5"/>
        <v>3.1491631071048909E-2</v>
      </c>
      <c r="Q287" s="68"/>
      <c r="R287" s="58">
        <f t="shared" si="2"/>
        <v>-4429</v>
      </c>
      <c r="S287" s="60">
        <f t="shared" si="2"/>
        <v>3051529.0789666246</v>
      </c>
      <c r="T287" s="68"/>
      <c r="U287" s="57">
        <f t="shared" si="6"/>
        <v>1595780.9375</v>
      </c>
      <c r="V287" s="57">
        <f t="shared" si="6"/>
        <v>1607886.28125</v>
      </c>
      <c r="W287" s="68"/>
      <c r="X287" s="57">
        <f t="shared" si="6"/>
        <v>2844173.3271838808</v>
      </c>
      <c r="Y287" s="57">
        <f t="shared" si="6"/>
        <v>2836580.9552498236</v>
      </c>
      <c r="Z287" s="57">
        <f t="shared" si="6"/>
        <v>2962659.1112459842</v>
      </c>
      <c r="AA287" s="188">
        <f t="shared" si="6"/>
        <v>1503567.8928467713</v>
      </c>
    </row>
    <row r="288" spans="1:27" x14ac:dyDescent="0.2">
      <c r="A288" s="78" t="s">
        <v>77</v>
      </c>
      <c r="B288" s="79" t="s">
        <v>78</v>
      </c>
      <c r="D288" s="57">
        <f t="shared" si="2"/>
        <v>2753080</v>
      </c>
      <c r="E288" s="58">
        <f t="shared" si="2"/>
        <v>0</v>
      </c>
      <c r="F288" s="58">
        <f t="shared" si="2"/>
        <v>2753080</v>
      </c>
      <c r="G288" s="59">
        <f t="shared" si="2"/>
        <v>-1.4510244722093502E-2</v>
      </c>
      <c r="H288" s="68"/>
      <c r="I288" s="59">
        <f t="shared" si="2"/>
        <v>-1.2299416778619454E-2</v>
      </c>
      <c r="M288" s="57">
        <f t="shared" ref="M288:P309" si="7">INDEX(M$8:M$248,MATCH($A288,$A$8:$A$248,0))</f>
        <v>2868755.4866175819</v>
      </c>
      <c r="N288" s="59">
        <f t="shared" si="7"/>
        <v>4.2016754550388002E-2</v>
      </c>
      <c r="O288" s="59">
        <f t="shared" si="7"/>
        <v>3.9912926475462518E-2</v>
      </c>
      <c r="P288" s="59">
        <f t="shared" si="7"/>
        <v>-1.6366601251024071E-2</v>
      </c>
      <c r="Q288" s="68"/>
      <c r="R288" s="58">
        <f t="shared" si="2"/>
        <v>-6370</v>
      </c>
      <c r="S288" s="60">
        <f t="shared" si="2"/>
        <v>2862385.4866175819</v>
      </c>
      <c r="T288" s="68"/>
      <c r="U288" s="57">
        <f t="shared" si="6"/>
        <v>1437654.84375</v>
      </c>
      <c r="V288" s="57">
        <f t="shared" si="6"/>
        <v>1440563.3359375</v>
      </c>
      <c r="W288" s="68"/>
      <c r="X288" s="57">
        <f t="shared" si="6"/>
        <v>2793616.0525825415</v>
      </c>
      <c r="Y288" s="57">
        <f t="shared" si="6"/>
        <v>2793001.9994725874</v>
      </c>
      <c r="Z288" s="57">
        <f t="shared" si="6"/>
        <v>2916488.4907997018</v>
      </c>
      <c r="AA288" s="188">
        <f t="shared" si="6"/>
        <v>1480136.0163165519</v>
      </c>
    </row>
    <row r="289" spans="1:27" x14ac:dyDescent="0.2">
      <c r="A289" s="78" t="s">
        <v>183</v>
      </c>
      <c r="B289" s="79" t="s">
        <v>184</v>
      </c>
      <c r="D289" s="57">
        <f t="shared" si="2"/>
        <v>2028394</v>
      </c>
      <c r="E289" s="58">
        <f t="shared" si="2"/>
        <v>0</v>
      </c>
      <c r="F289" s="58">
        <f t="shared" si="2"/>
        <v>2028394</v>
      </c>
      <c r="G289" s="59">
        <f t="shared" si="2"/>
        <v>9.8076270625395701E-3</v>
      </c>
      <c r="H289" s="68"/>
      <c r="I289" s="59">
        <f t="shared" si="2"/>
        <v>1.1848335764726103E-2</v>
      </c>
      <c r="M289" s="57">
        <f t="shared" si="7"/>
        <v>2112386.9490066953</v>
      </c>
      <c r="N289" s="59">
        <f t="shared" si="7"/>
        <v>4.1408596656613783E-2</v>
      </c>
      <c r="O289" s="59">
        <f t="shared" si="7"/>
        <v>3.7391689999999977E-2</v>
      </c>
      <c r="P289" s="59">
        <f t="shared" si="7"/>
        <v>5.7231574617768732E-3</v>
      </c>
      <c r="Q289" s="68"/>
      <c r="R289" s="58">
        <f t="shared" si="2"/>
        <v>-3047</v>
      </c>
      <c r="S289" s="60">
        <f t="shared" si="2"/>
        <v>2109339.9490066953</v>
      </c>
      <c r="T289" s="68"/>
      <c r="U289" s="57">
        <f t="shared" si="6"/>
        <v>1062176.125</v>
      </c>
      <c r="V289" s="57">
        <f t="shared" si="6"/>
        <v>1066289</v>
      </c>
      <c r="W289" s="68"/>
      <c r="X289" s="57">
        <f t="shared" si="6"/>
        <v>2008693.48343155</v>
      </c>
      <c r="Y289" s="57">
        <f t="shared" si="6"/>
        <v>2012404.5432748315</v>
      </c>
      <c r="Z289" s="57">
        <f t="shared" si="6"/>
        <v>2100366.2223885679</v>
      </c>
      <c r="AA289" s="188">
        <f t="shared" si="6"/>
        <v>1065948.8981421003</v>
      </c>
    </row>
    <row r="290" spans="1:27" x14ac:dyDescent="0.2">
      <c r="A290" s="78" t="s">
        <v>403</v>
      </c>
      <c r="B290" s="79" t="s">
        <v>404</v>
      </c>
      <c r="D290" s="57">
        <f t="shared" si="2"/>
        <v>3628737</v>
      </c>
      <c r="E290" s="58">
        <f t="shared" si="2"/>
        <v>0</v>
      </c>
      <c r="F290" s="58">
        <f t="shared" si="2"/>
        <v>3628737</v>
      </c>
      <c r="G290" s="59">
        <f t="shared" si="2"/>
        <v>-7.4321003644781669E-3</v>
      </c>
      <c r="H290" s="68"/>
      <c r="I290" s="59">
        <f t="shared" si="2"/>
        <v>-7.2562336590931142E-4</v>
      </c>
      <c r="M290" s="57">
        <f t="shared" si="7"/>
        <v>3797813.1177111012</v>
      </c>
      <c r="N290" s="59">
        <f t="shared" si="7"/>
        <v>4.6593654406781537E-2</v>
      </c>
      <c r="O290" s="59">
        <f t="shared" si="7"/>
        <v>3.8428793092550206E-2</v>
      </c>
      <c r="P290" s="59">
        <f t="shared" si="7"/>
        <v>-6.7364869550786688E-3</v>
      </c>
      <c r="Q290" s="68"/>
      <c r="R290" s="58">
        <f t="shared" ref="R290:AA305" si="8">INDEX(R$8:R$248,MATCH($A290,$A$8:$A$248,0))</f>
        <v>-5927</v>
      </c>
      <c r="S290" s="60">
        <f t="shared" si="8"/>
        <v>3791886.1177111012</v>
      </c>
      <c r="T290" s="68"/>
      <c r="U290" s="57">
        <f t="shared" si="8"/>
        <v>1932391.5</v>
      </c>
      <c r="V290" s="57">
        <f t="shared" si="8"/>
        <v>1947585.328125</v>
      </c>
      <c r="W290" s="68"/>
      <c r="X290" s="57">
        <f t="shared" si="8"/>
        <v>3655908.0757422224</v>
      </c>
      <c r="Y290" s="57">
        <f t="shared" si="8"/>
        <v>3659924.4223977919</v>
      </c>
      <c r="Z290" s="57">
        <f t="shared" si="8"/>
        <v>3823570.5508487164</v>
      </c>
      <c r="AA290" s="188">
        <f t="shared" si="8"/>
        <v>1940485.7934778591</v>
      </c>
    </row>
    <row r="291" spans="1:27" x14ac:dyDescent="0.2">
      <c r="A291" s="78" t="s">
        <v>215</v>
      </c>
      <c r="B291" s="79" t="s">
        <v>216</v>
      </c>
      <c r="D291" s="57">
        <f t="shared" ref="D291:S309" si="9">INDEX(D$8:D$248,MATCH($A291,$A$8:$A$248,0))</f>
        <v>1954180</v>
      </c>
      <c r="E291" s="58">
        <f t="shared" si="9"/>
        <v>0</v>
      </c>
      <c r="F291" s="58">
        <f t="shared" si="9"/>
        <v>1954180</v>
      </c>
      <c r="G291" s="59">
        <f t="shared" si="9"/>
        <v>-2.0228458149769812E-2</v>
      </c>
      <c r="H291" s="68"/>
      <c r="I291" s="59">
        <f t="shared" si="9"/>
        <v>-1.6031297681341261E-2</v>
      </c>
      <c r="M291" s="57">
        <f t="shared" si="7"/>
        <v>2046616.2034127396</v>
      </c>
      <c r="N291" s="59">
        <f t="shared" si="7"/>
        <v>4.7301785614805025E-2</v>
      </c>
      <c r="O291" s="59">
        <f t="shared" si="7"/>
        <v>4.0300165941582256E-2</v>
      </c>
      <c r="P291" s="59">
        <f t="shared" si="7"/>
        <v>-2.0114145742621603E-2</v>
      </c>
      <c r="Q291" s="68"/>
      <c r="R291" s="58">
        <f t="shared" si="9"/>
        <v>-2664</v>
      </c>
      <c r="S291" s="60">
        <f t="shared" si="9"/>
        <v>2043952.2034127396</v>
      </c>
      <c r="T291" s="68"/>
      <c r="U291" s="57">
        <f t="shared" si="8"/>
        <v>1155338.96875</v>
      </c>
      <c r="V291" s="57">
        <f t="shared" si="8"/>
        <v>1163114.84375</v>
      </c>
      <c r="W291" s="68"/>
      <c r="X291" s="57">
        <f t="shared" si="8"/>
        <v>1994526.1895540133</v>
      </c>
      <c r="Y291" s="57">
        <f t="shared" si="8"/>
        <v>1999385.119995899</v>
      </c>
      <c r="Z291" s="57">
        <f t="shared" si="8"/>
        <v>2088627.1543983042</v>
      </c>
      <c r="AA291" s="188">
        <f t="shared" si="8"/>
        <v>1059991.2482541651</v>
      </c>
    </row>
    <row r="292" spans="1:27" x14ac:dyDescent="0.2">
      <c r="A292" s="78" t="s">
        <v>193</v>
      </c>
      <c r="B292" s="79" t="s">
        <v>194</v>
      </c>
      <c r="D292" s="57">
        <f t="shared" si="9"/>
        <v>1519711</v>
      </c>
      <c r="E292" s="58">
        <f t="shared" si="9"/>
        <v>0</v>
      </c>
      <c r="F292" s="58">
        <f t="shared" si="9"/>
        <v>1519711</v>
      </c>
      <c r="G292" s="59">
        <f t="shared" si="9"/>
        <v>-2.6260275284704426E-2</v>
      </c>
      <c r="H292" s="68"/>
      <c r="I292" s="59">
        <f t="shared" si="9"/>
        <v>-2.3832474168924644E-2</v>
      </c>
      <c r="M292" s="57">
        <f t="shared" si="7"/>
        <v>1591225.4246120248</v>
      </c>
      <c r="N292" s="59">
        <f t="shared" si="7"/>
        <v>4.7057910755416543E-2</v>
      </c>
      <c r="O292" s="59">
        <f t="shared" si="7"/>
        <v>4.1671222151584475E-2</v>
      </c>
      <c r="P292" s="59">
        <f t="shared" si="7"/>
        <v>-2.5938589795808875E-2</v>
      </c>
      <c r="Q292" s="68"/>
      <c r="R292" s="58">
        <f t="shared" si="9"/>
        <v>-3707</v>
      </c>
      <c r="S292" s="60">
        <f t="shared" si="9"/>
        <v>1587518.4246120248</v>
      </c>
      <c r="T292" s="68"/>
      <c r="U292" s="57">
        <f t="shared" si="8"/>
        <v>801751.40625</v>
      </c>
      <c r="V292" s="57">
        <f t="shared" si="8"/>
        <v>805897.421875</v>
      </c>
      <c r="W292" s="68"/>
      <c r="X292" s="57">
        <f t="shared" si="8"/>
        <v>1560695.2878956816</v>
      </c>
      <c r="Y292" s="57">
        <f t="shared" si="8"/>
        <v>1564864.3155374432</v>
      </c>
      <c r="Z292" s="57">
        <f t="shared" si="8"/>
        <v>1633598.6704148955</v>
      </c>
      <c r="AA292" s="188">
        <f t="shared" si="8"/>
        <v>829061.46755440044</v>
      </c>
    </row>
    <row r="293" spans="1:27" x14ac:dyDescent="0.2">
      <c r="A293" s="78" t="s">
        <v>307</v>
      </c>
      <c r="B293" s="79" t="s">
        <v>308</v>
      </c>
      <c r="D293" s="57">
        <f t="shared" si="9"/>
        <v>2287154</v>
      </c>
      <c r="E293" s="58">
        <f t="shared" si="9"/>
        <v>0</v>
      </c>
      <c r="F293" s="58">
        <f t="shared" si="9"/>
        <v>2287154</v>
      </c>
      <c r="G293" s="59">
        <f t="shared" si="9"/>
        <v>5.3594273081392085E-3</v>
      </c>
      <c r="H293" s="68"/>
      <c r="I293" s="59">
        <f t="shared" si="9"/>
        <v>1.3469088992325462E-2</v>
      </c>
      <c r="M293" s="57">
        <f t="shared" si="7"/>
        <v>2389616.0204554284</v>
      </c>
      <c r="N293" s="59">
        <f t="shared" si="7"/>
        <v>4.4798916231888475E-2</v>
      </c>
      <c r="O293" s="59">
        <f t="shared" si="7"/>
        <v>3.7511826028641559E-2</v>
      </c>
      <c r="P293" s="59">
        <f t="shared" si="7"/>
        <v>6.9112537847844102E-3</v>
      </c>
      <c r="Q293" s="68"/>
      <c r="R293" s="58">
        <f t="shared" si="9"/>
        <v>-5047</v>
      </c>
      <c r="S293" s="60">
        <f t="shared" si="9"/>
        <v>2384569.0204554284</v>
      </c>
      <c r="T293" s="68"/>
      <c r="U293" s="57">
        <f t="shared" si="8"/>
        <v>1247315.515625</v>
      </c>
      <c r="V293" s="57">
        <f t="shared" si="8"/>
        <v>1256076.1875</v>
      </c>
      <c r="W293" s="68"/>
      <c r="X293" s="57">
        <f t="shared" si="8"/>
        <v>2274961.5091628269</v>
      </c>
      <c r="Y293" s="57">
        <f t="shared" si="8"/>
        <v>2272608.1423317138</v>
      </c>
      <c r="Z293" s="57">
        <f t="shared" si="8"/>
        <v>2373214.1352808648</v>
      </c>
      <c r="AA293" s="188">
        <f t="shared" si="8"/>
        <v>1204420.907931501</v>
      </c>
    </row>
    <row r="294" spans="1:27" x14ac:dyDescent="0.2">
      <c r="A294" s="78" t="s">
        <v>271</v>
      </c>
      <c r="B294" s="79" t="s">
        <v>272</v>
      </c>
      <c r="D294" s="57">
        <f t="shared" si="9"/>
        <v>2030796</v>
      </c>
      <c r="E294" s="58">
        <f t="shared" si="9"/>
        <v>0</v>
      </c>
      <c r="F294" s="58">
        <f t="shared" si="9"/>
        <v>2030796</v>
      </c>
      <c r="G294" s="59">
        <f t="shared" si="9"/>
        <v>-2.5463872951941191E-2</v>
      </c>
      <c r="H294" s="68"/>
      <c r="I294" s="59">
        <f t="shared" si="9"/>
        <v>-2.3890254568316283E-2</v>
      </c>
      <c r="M294" s="57">
        <f t="shared" si="7"/>
        <v>2126264.3254833366</v>
      </c>
      <c r="N294" s="59">
        <f t="shared" si="7"/>
        <v>4.701029817043989E-2</v>
      </c>
      <c r="O294" s="59">
        <f t="shared" si="7"/>
        <v>4.166425178359412E-2</v>
      </c>
      <c r="P294" s="59">
        <f t="shared" si="7"/>
        <v>-2.5940156779545864E-2</v>
      </c>
      <c r="Q294" s="68"/>
      <c r="R294" s="58">
        <f t="shared" si="9"/>
        <v>-5429</v>
      </c>
      <c r="S294" s="60">
        <f t="shared" si="9"/>
        <v>2120835.3254833366</v>
      </c>
      <c r="T294" s="68"/>
      <c r="U294" s="57">
        <f t="shared" si="8"/>
        <v>1070273.453125</v>
      </c>
      <c r="V294" s="57">
        <f t="shared" si="8"/>
        <v>1075766.328125</v>
      </c>
      <c r="W294" s="68"/>
      <c r="X294" s="57">
        <f t="shared" si="8"/>
        <v>2083859.1239828425</v>
      </c>
      <c r="Y294" s="57">
        <f t="shared" si="8"/>
        <v>2091177.2412364178</v>
      </c>
      <c r="Z294" s="57">
        <f t="shared" si="8"/>
        <v>2182888.8032725416</v>
      </c>
      <c r="AA294" s="188">
        <f t="shared" si="8"/>
        <v>1107829.620288298</v>
      </c>
    </row>
    <row r="295" spans="1:27" x14ac:dyDescent="0.2">
      <c r="A295" s="78" t="s">
        <v>339</v>
      </c>
      <c r="B295" s="79" t="s">
        <v>340</v>
      </c>
      <c r="D295" s="57">
        <f t="shared" si="9"/>
        <v>3217745</v>
      </c>
      <c r="E295" s="58">
        <f t="shared" si="9"/>
        <v>0</v>
      </c>
      <c r="F295" s="58">
        <f t="shared" si="9"/>
        <v>3217745</v>
      </c>
      <c r="G295" s="59">
        <f t="shared" si="9"/>
        <v>2.7683245275224255E-2</v>
      </c>
      <c r="H295" s="68"/>
      <c r="I295" s="59">
        <f t="shared" si="9"/>
        <v>3.9189065416189717E-2</v>
      </c>
      <c r="M295" s="57">
        <f t="shared" si="7"/>
        <v>3363259.542461982</v>
      </c>
      <c r="N295" s="59">
        <f t="shared" si="7"/>
        <v>4.5222521505583035E-2</v>
      </c>
      <c r="O295" s="59">
        <f t="shared" si="7"/>
        <v>3.6483820522326571E-2</v>
      </c>
      <c r="P295" s="59">
        <f t="shared" si="7"/>
        <v>2.9877952026440502E-2</v>
      </c>
      <c r="Q295" s="68"/>
      <c r="R295" s="58">
        <f t="shared" si="9"/>
        <v>-7697</v>
      </c>
      <c r="S295" s="60">
        <f t="shared" si="9"/>
        <v>3355562.542461982</v>
      </c>
      <c r="T295" s="68"/>
      <c r="U295" s="57">
        <f t="shared" si="8"/>
        <v>1670010.75</v>
      </c>
      <c r="V295" s="57">
        <f t="shared" si="8"/>
        <v>1684090.78125</v>
      </c>
      <c r="W295" s="68"/>
      <c r="X295" s="57">
        <f t="shared" si="8"/>
        <v>3131066.9068446811</v>
      </c>
      <c r="Y295" s="57">
        <f t="shared" si="8"/>
        <v>3122506.0432449407</v>
      </c>
      <c r="Z295" s="57">
        <f t="shared" si="8"/>
        <v>3265687.488351664</v>
      </c>
      <c r="AA295" s="188">
        <f t="shared" si="8"/>
        <v>1657356.6756021199</v>
      </c>
    </row>
    <row r="296" spans="1:27" x14ac:dyDescent="0.2">
      <c r="A296" s="78" t="s">
        <v>327</v>
      </c>
      <c r="B296" s="79" t="s">
        <v>328</v>
      </c>
      <c r="D296" s="57">
        <f t="shared" si="9"/>
        <v>4440619</v>
      </c>
      <c r="E296" s="58">
        <f t="shared" si="9"/>
        <v>0</v>
      </c>
      <c r="F296" s="58">
        <f t="shared" si="9"/>
        <v>4440619</v>
      </c>
      <c r="G296" s="59">
        <f t="shared" si="9"/>
        <v>7.5547100766693021E-3</v>
      </c>
      <c r="H296" s="68"/>
      <c r="I296" s="59">
        <f t="shared" si="9"/>
        <v>1.6481906869208141E-2</v>
      </c>
      <c r="M296" s="57">
        <f t="shared" si="7"/>
        <v>4621072.2270534001</v>
      </c>
      <c r="N296" s="59">
        <f t="shared" si="7"/>
        <v>4.063695332866879E-2</v>
      </c>
      <c r="O296" s="59">
        <f t="shared" si="7"/>
        <v>3.7456716384896005E-2</v>
      </c>
      <c r="P296" s="59">
        <f t="shared" si="7"/>
        <v>8.9135021210695609E-3</v>
      </c>
      <c r="Q296" s="68"/>
      <c r="R296" s="58">
        <f t="shared" si="9"/>
        <v>-11039</v>
      </c>
      <c r="S296" s="60">
        <f t="shared" si="9"/>
        <v>4610033.2270534001</v>
      </c>
      <c r="T296" s="68"/>
      <c r="U296" s="57">
        <f t="shared" si="8"/>
        <v>2466605.0625</v>
      </c>
      <c r="V296" s="57">
        <f t="shared" si="8"/>
        <v>2474166.234375</v>
      </c>
      <c r="W296" s="68"/>
      <c r="X296" s="57">
        <f t="shared" si="8"/>
        <v>4407322.9528767662</v>
      </c>
      <c r="Y296" s="57">
        <f t="shared" si="8"/>
        <v>4382007.5071511548</v>
      </c>
      <c r="Z296" s="57">
        <f t="shared" si="8"/>
        <v>4580246.1928979829</v>
      </c>
      <c r="AA296" s="188">
        <f t="shared" si="8"/>
        <v>2324503.3796948618</v>
      </c>
    </row>
    <row r="297" spans="1:27" x14ac:dyDescent="0.2">
      <c r="A297" s="78" t="s">
        <v>253</v>
      </c>
      <c r="B297" s="79" t="s">
        <v>254</v>
      </c>
      <c r="D297" s="57">
        <f t="shared" si="9"/>
        <v>1386633</v>
      </c>
      <c r="E297" s="58">
        <f t="shared" si="9"/>
        <v>0</v>
      </c>
      <c r="F297" s="58">
        <f t="shared" si="9"/>
        <v>1386633</v>
      </c>
      <c r="G297" s="59">
        <f t="shared" si="9"/>
        <v>-1.7292767731139524E-2</v>
      </c>
      <c r="H297" s="68"/>
      <c r="I297" s="59">
        <f t="shared" si="9"/>
        <v>-1.4395592126034584E-2</v>
      </c>
      <c r="M297" s="57">
        <f t="shared" si="7"/>
        <v>1452701.3970538683</v>
      </c>
      <c r="N297" s="59">
        <f t="shared" si="7"/>
        <v>4.7646635449948294E-2</v>
      </c>
      <c r="O297" s="59">
        <f t="shared" si="7"/>
        <v>4.0036781665256926E-2</v>
      </c>
      <c r="P297" s="59">
        <f t="shared" si="7"/>
        <v>-1.8442756296457641E-2</v>
      </c>
      <c r="Q297" s="68"/>
      <c r="R297" s="58">
        <f t="shared" si="9"/>
        <v>-3504</v>
      </c>
      <c r="S297" s="60">
        <f t="shared" si="9"/>
        <v>1449197.3970538683</v>
      </c>
      <c r="T297" s="68"/>
      <c r="U297" s="57">
        <f t="shared" si="8"/>
        <v>783015.140625</v>
      </c>
      <c r="V297" s="57">
        <f t="shared" si="8"/>
        <v>788744.390625</v>
      </c>
      <c r="W297" s="68"/>
      <c r="X297" s="57">
        <f t="shared" si="8"/>
        <v>1411033.6776483892</v>
      </c>
      <c r="Y297" s="57">
        <f t="shared" si="8"/>
        <v>1417180.0119609362</v>
      </c>
      <c r="Z297" s="57">
        <f t="shared" si="8"/>
        <v>1479996.6139240521</v>
      </c>
      <c r="AA297" s="188">
        <f t="shared" si="8"/>
        <v>751107.47023550584</v>
      </c>
    </row>
    <row r="298" spans="1:27" x14ac:dyDescent="0.2">
      <c r="A298" s="78" t="s">
        <v>207</v>
      </c>
      <c r="B298" s="79" t="s">
        <v>208</v>
      </c>
      <c r="D298" s="57">
        <f t="shared" si="9"/>
        <v>2072536</v>
      </c>
      <c r="E298" s="58">
        <f t="shared" si="9"/>
        <v>0</v>
      </c>
      <c r="F298" s="58">
        <f t="shared" si="9"/>
        <v>2072536</v>
      </c>
      <c r="G298" s="59">
        <f t="shared" si="9"/>
        <v>-1.0926955452330134E-2</v>
      </c>
      <c r="H298" s="68"/>
      <c r="I298" s="59">
        <f t="shared" si="9"/>
        <v>-7.1564740346881095E-3</v>
      </c>
      <c r="M298" s="57">
        <f t="shared" si="7"/>
        <v>2167163.8851170805</v>
      </c>
      <c r="N298" s="59">
        <f t="shared" si="7"/>
        <v>4.5658017577055565E-2</v>
      </c>
      <c r="O298" s="59">
        <f t="shared" si="7"/>
        <v>4.0138086560871145E-2</v>
      </c>
      <c r="P298" s="59">
        <f t="shared" si="7"/>
        <v>-1.1377527882028393E-2</v>
      </c>
      <c r="Q298" s="68"/>
      <c r="R298" s="58">
        <f t="shared" si="9"/>
        <v>-198</v>
      </c>
      <c r="S298" s="60">
        <f t="shared" si="9"/>
        <v>2166965.8851170805</v>
      </c>
      <c r="T298" s="68"/>
      <c r="U298" s="57">
        <f t="shared" si="8"/>
        <v>1100845.703125</v>
      </c>
      <c r="V298" s="57">
        <f t="shared" si="8"/>
        <v>1106687.8046875</v>
      </c>
      <c r="W298" s="68"/>
      <c r="X298" s="57">
        <f t="shared" si="8"/>
        <v>2095432.6997636736</v>
      </c>
      <c r="Y298" s="57">
        <f t="shared" si="8"/>
        <v>2098553.0257818173</v>
      </c>
      <c r="Z298" s="57">
        <f t="shared" si="8"/>
        <v>2192104.6165117663</v>
      </c>
      <c r="AA298" s="188">
        <f t="shared" si="8"/>
        <v>1112506.7027242663</v>
      </c>
    </row>
    <row r="299" spans="1:27" x14ac:dyDescent="0.2">
      <c r="A299" s="78" t="s">
        <v>369</v>
      </c>
      <c r="B299" s="79" t="s">
        <v>370</v>
      </c>
      <c r="D299" s="57">
        <f t="shared" si="9"/>
        <v>3985786</v>
      </c>
      <c r="E299" s="58">
        <f t="shared" si="9"/>
        <v>0</v>
      </c>
      <c r="F299" s="58">
        <f t="shared" si="9"/>
        <v>3985786</v>
      </c>
      <c r="G299" s="59">
        <f t="shared" si="9"/>
        <v>3.0941942515458676E-2</v>
      </c>
      <c r="H299" s="68"/>
      <c r="I299" s="59">
        <f t="shared" si="9"/>
        <v>4.3556753525513026E-2</v>
      </c>
      <c r="M299" s="57">
        <f t="shared" si="7"/>
        <v>4175482</v>
      </c>
      <c r="N299" s="59">
        <f t="shared" si="7"/>
        <v>4.7593122159594214E-2</v>
      </c>
      <c r="O299" s="59">
        <f t="shared" si="7"/>
        <v>3.8385301224297397E-2</v>
      </c>
      <c r="P299" s="59">
        <f t="shared" si="7"/>
        <v>3.6259376300320278E-2</v>
      </c>
      <c r="Q299" s="68"/>
      <c r="R299" s="58">
        <f t="shared" si="9"/>
        <v>-9274</v>
      </c>
      <c r="S299" s="60">
        <f t="shared" si="9"/>
        <v>4166208</v>
      </c>
      <c r="T299" s="68"/>
      <c r="U299" s="57">
        <f t="shared" si="8"/>
        <v>2022327.96875</v>
      </c>
      <c r="V299" s="57">
        <f t="shared" si="8"/>
        <v>2040260.84375</v>
      </c>
      <c r="W299" s="68"/>
      <c r="X299" s="57">
        <f t="shared" si="8"/>
        <v>3866159.5145453447</v>
      </c>
      <c r="Y299" s="57">
        <f t="shared" si="8"/>
        <v>3853292.799540624</v>
      </c>
      <c r="Z299" s="57">
        <f t="shared" si="8"/>
        <v>4029379.222514167</v>
      </c>
      <c r="AA299" s="188">
        <f t="shared" si="8"/>
        <v>2044934.9721265193</v>
      </c>
    </row>
    <row r="300" spans="1:27" x14ac:dyDescent="0.2">
      <c r="A300" s="78" t="s">
        <v>179</v>
      </c>
      <c r="B300" s="79" t="s">
        <v>180</v>
      </c>
      <c r="D300" s="57">
        <f t="shared" si="9"/>
        <v>934683</v>
      </c>
      <c r="E300" s="58">
        <f t="shared" si="9"/>
        <v>0</v>
      </c>
      <c r="F300" s="58">
        <f t="shared" si="9"/>
        <v>934683</v>
      </c>
      <c r="G300" s="59">
        <f t="shared" si="9"/>
        <v>-3.078532054455918E-2</v>
      </c>
      <c r="H300" s="68"/>
      <c r="I300" s="59">
        <f t="shared" si="9"/>
        <v>-3.0621277613640308E-2</v>
      </c>
      <c r="M300" s="57">
        <f t="shared" si="7"/>
        <v>980146.84796570032</v>
      </c>
      <c r="N300" s="59">
        <f t="shared" si="7"/>
        <v>4.8640927422131774E-2</v>
      </c>
      <c r="O300" s="59">
        <f t="shared" si="7"/>
        <v>4.3993307871374121E-2</v>
      </c>
      <c r="P300" s="59">
        <f t="shared" si="7"/>
        <v>-3.051729652353985E-2</v>
      </c>
      <c r="Q300" s="68"/>
      <c r="R300" s="58">
        <f t="shared" si="9"/>
        <v>-1892</v>
      </c>
      <c r="S300" s="60">
        <f t="shared" si="9"/>
        <v>978254.84796570032</v>
      </c>
      <c r="T300" s="68"/>
      <c r="U300" s="57">
        <f t="shared" si="8"/>
        <v>503619.75</v>
      </c>
      <c r="V300" s="57">
        <f t="shared" si="8"/>
        <v>505861.75</v>
      </c>
      <c r="W300" s="68"/>
      <c r="X300" s="57">
        <f t="shared" si="8"/>
        <v>964371.48529896117</v>
      </c>
      <c r="Y300" s="57">
        <f t="shared" si="8"/>
        <v>968500.72460550454</v>
      </c>
      <c r="Z300" s="57">
        <f t="shared" si="8"/>
        <v>1010999.8295493047</v>
      </c>
      <c r="AA300" s="188">
        <f t="shared" si="8"/>
        <v>513088.69036390499</v>
      </c>
    </row>
    <row r="301" spans="1:27" x14ac:dyDescent="0.2">
      <c r="A301" s="78" t="s">
        <v>477</v>
      </c>
      <c r="B301" s="79" t="s">
        <v>478</v>
      </c>
      <c r="D301" s="57">
        <f t="shared" si="9"/>
        <v>1103363</v>
      </c>
      <c r="E301" s="58">
        <f t="shared" si="9"/>
        <v>0</v>
      </c>
      <c r="F301" s="58">
        <f t="shared" si="9"/>
        <v>1103363</v>
      </c>
      <c r="G301" s="59">
        <f t="shared" si="9"/>
        <v>-3.6576592415797582E-2</v>
      </c>
      <c r="H301" s="68"/>
      <c r="I301" s="59">
        <f t="shared" si="9"/>
        <v>-3.6453517538518443E-2</v>
      </c>
      <c r="M301" s="57">
        <f t="shared" si="7"/>
        <v>1159065.5577965898</v>
      </c>
      <c r="N301" s="59">
        <f t="shared" si="7"/>
        <v>5.0484344496407596E-2</v>
      </c>
      <c r="O301" s="59">
        <f t="shared" si="7"/>
        <v>4.403091875869336E-2</v>
      </c>
      <c r="P301" s="59">
        <f t="shared" si="7"/>
        <v>-3.6225630222001759E-2</v>
      </c>
      <c r="Q301" s="68"/>
      <c r="R301" s="58">
        <f t="shared" si="9"/>
        <v>629</v>
      </c>
      <c r="S301" s="60">
        <f t="shared" si="9"/>
        <v>1159694.5577965898</v>
      </c>
      <c r="T301" s="68"/>
      <c r="U301" s="57">
        <f t="shared" si="8"/>
        <v>586146.75</v>
      </c>
      <c r="V301" s="57">
        <f t="shared" si="8"/>
        <v>589769.875</v>
      </c>
      <c r="W301" s="68"/>
      <c r="X301" s="57">
        <f t="shared" si="8"/>
        <v>1145252.4313963868</v>
      </c>
      <c r="Y301" s="57">
        <f t="shared" si="8"/>
        <v>1152184.3449374377</v>
      </c>
      <c r="Z301" s="57">
        <f t="shared" si="8"/>
        <v>1202631.6471391288</v>
      </c>
      <c r="AA301" s="188">
        <f t="shared" si="8"/>
        <v>610343.02755113249</v>
      </c>
    </row>
    <row r="302" spans="1:27" x14ac:dyDescent="0.2">
      <c r="A302" s="78" t="s">
        <v>383</v>
      </c>
      <c r="B302" s="79" t="s">
        <v>384</v>
      </c>
      <c r="D302" s="57">
        <f t="shared" si="9"/>
        <v>3007523</v>
      </c>
      <c r="E302" s="58">
        <f t="shared" si="9"/>
        <v>0</v>
      </c>
      <c r="F302" s="58">
        <f t="shared" si="9"/>
        <v>3007523</v>
      </c>
      <c r="G302" s="59">
        <f t="shared" si="9"/>
        <v>2.5955234672828009E-2</v>
      </c>
      <c r="H302" s="68"/>
      <c r="I302" s="59">
        <f t="shared" si="9"/>
        <v>3.585396304529187E-2</v>
      </c>
      <c r="M302" s="57">
        <f t="shared" si="7"/>
        <v>3139506.2986502945</v>
      </c>
      <c r="N302" s="59">
        <f t="shared" si="7"/>
        <v>4.3884385472794163E-2</v>
      </c>
      <c r="O302" s="59">
        <f t="shared" si="7"/>
        <v>3.6986750311962968E-2</v>
      </c>
      <c r="P302" s="59">
        <f t="shared" si="7"/>
        <v>2.761620663628106E-2</v>
      </c>
      <c r="Q302" s="68"/>
      <c r="R302" s="58">
        <f t="shared" si="9"/>
        <v>-7423</v>
      </c>
      <c r="S302" s="60">
        <f t="shared" si="9"/>
        <v>3132083.2986502945</v>
      </c>
      <c r="T302" s="68"/>
      <c r="U302" s="57">
        <f t="shared" si="8"/>
        <v>1704461.890625</v>
      </c>
      <c r="V302" s="57">
        <f t="shared" si="8"/>
        <v>1715799.3125</v>
      </c>
      <c r="W302" s="68"/>
      <c r="X302" s="57">
        <f t="shared" si="8"/>
        <v>2931436.8681583698</v>
      </c>
      <c r="Y302" s="57">
        <f t="shared" si="8"/>
        <v>2922736.2049741945</v>
      </c>
      <c r="Z302" s="57">
        <f t="shared" si="8"/>
        <v>3055135.057597924</v>
      </c>
      <c r="AA302" s="188">
        <f t="shared" si="8"/>
        <v>1550500.0097641712</v>
      </c>
    </row>
    <row r="303" spans="1:27" x14ac:dyDescent="0.2">
      <c r="A303" s="78" t="s">
        <v>89</v>
      </c>
      <c r="B303" s="79" t="s">
        <v>90</v>
      </c>
      <c r="D303" s="57">
        <f t="shared" si="9"/>
        <v>3195402</v>
      </c>
      <c r="E303" s="58">
        <f t="shared" si="9"/>
        <v>0</v>
      </c>
      <c r="F303" s="58">
        <f t="shared" si="9"/>
        <v>3195402</v>
      </c>
      <c r="G303" s="59">
        <f t="shared" si="9"/>
        <v>1.928660435630758E-2</v>
      </c>
      <c r="H303" s="68"/>
      <c r="I303" s="59">
        <f t="shared" si="9"/>
        <v>2.3291437020322103E-2</v>
      </c>
      <c r="M303" s="57">
        <f t="shared" si="7"/>
        <v>3329109.6456681462</v>
      </c>
      <c r="N303" s="59">
        <f t="shared" si="7"/>
        <v>4.1843763529016531E-2</v>
      </c>
      <c r="O303" s="59">
        <f t="shared" si="7"/>
        <v>3.7770562683068887E-2</v>
      </c>
      <c r="P303" s="59">
        <f t="shared" si="7"/>
        <v>1.6664403419827334E-2</v>
      </c>
      <c r="Q303" s="68"/>
      <c r="R303" s="58">
        <f t="shared" si="9"/>
        <v>-2399</v>
      </c>
      <c r="S303" s="60">
        <f t="shared" si="9"/>
        <v>3326710.6456681462</v>
      </c>
      <c r="T303" s="68"/>
      <c r="U303" s="57">
        <f t="shared" si="8"/>
        <v>1583229.484375</v>
      </c>
      <c r="V303" s="57">
        <f t="shared" si="8"/>
        <v>1589443.5859375</v>
      </c>
      <c r="W303" s="68"/>
      <c r="X303" s="57">
        <f t="shared" si="8"/>
        <v>3134939.659113775</v>
      </c>
      <c r="Y303" s="57">
        <f t="shared" si="8"/>
        <v>3134926.8518340597</v>
      </c>
      <c r="Z303" s="57">
        <f t="shared" si="8"/>
        <v>3274541.3673084062</v>
      </c>
      <c r="AA303" s="188">
        <f t="shared" si="8"/>
        <v>1661850.0741426325</v>
      </c>
    </row>
    <row r="304" spans="1:27" x14ac:dyDescent="0.2">
      <c r="A304" s="78" t="s">
        <v>173</v>
      </c>
      <c r="B304" s="79" t="s">
        <v>174</v>
      </c>
      <c r="D304" s="57">
        <f t="shared" si="9"/>
        <v>2240990</v>
      </c>
      <c r="E304" s="58">
        <f t="shared" si="9"/>
        <v>0</v>
      </c>
      <c r="F304" s="58">
        <f t="shared" si="9"/>
        <v>2240990</v>
      </c>
      <c r="G304" s="59">
        <f t="shared" si="9"/>
        <v>-1.1406104644189674E-2</v>
      </c>
      <c r="H304" s="68"/>
      <c r="I304" s="59">
        <f t="shared" si="9"/>
        <v>-9.4103340694036142E-3</v>
      </c>
      <c r="M304" s="57">
        <f t="shared" si="7"/>
        <v>2339630.4813483246</v>
      </c>
      <c r="N304" s="59">
        <f t="shared" si="7"/>
        <v>4.4016475463221516E-2</v>
      </c>
      <c r="O304" s="59">
        <f t="shared" si="7"/>
        <v>4.1401563483772108E-2</v>
      </c>
      <c r="P304" s="59">
        <f t="shared" si="7"/>
        <v>-1.2215770530921488E-2</v>
      </c>
      <c r="Q304" s="68"/>
      <c r="R304" s="58">
        <f t="shared" si="9"/>
        <v>-4302</v>
      </c>
      <c r="S304" s="60">
        <f t="shared" si="9"/>
        <v>2335328.4813483246</v>
      </c>
      <c r="T304" s="68"/>
      <c r="U304" s="57">
        <f t="shared" si="8"/>
        <v>1160863.3125</v>
      </c>
      <c r="V304" s="57">
        <f t="shared" si="8"/>
        <v>1163778.1875</v>
      </c>
      <c r="W304" s="68"/>
      <c r="X304" s="57">
        <f t="shared" si="8"/>
        <v>2266845.8813347546</v>
      </c>
      <c r="Y304" s="57">
        <f t="shared" si="8"/>
        <v>2267959.2784714689</v>
      </c>
      <c r="Z304" s="57">
        <f t="shared" si="8"/>
        <v>2368564.3195638447</v>
      </c>
      <c r="AA304" s="188">
        <f t="shared" si="8"/>
        <v>1202061.0975863864</v>
      </c>
    </row>
    <row r="305" spans="1:30" x14ac:dyDescent="0.2">
      <c r="A305" s="78" t="s">
        <v>279</v>
      </c>
      <c r="B305" s="79" t="s">
        <v>280</v>
      </c>
      <c r="D305" s="57">
        <f t="shared" si="9"/>
        <v>1922526</v>
      </c>
      <c r="E305" s="58">
        <f t="shared" si="9"/>
        <v>0</v>
      </c>
      <c r="F305" s="58">
        <f t="shared" si="9"/>
        <v>1922526</v>
      </c>
      <c r="G305" s="59">
        <f t="shared" si="9"/>
        <v>-1.9102327322898849E-2</v>
      </c>
      <c r="H305" s="68"/>
      <c r="I305" s="59">
        <f t="shared" si="9"/>
        <v>-1.6232386332536319E-2</v>
      </c>
      <c r="M305" s="57">
        <f t="shared" si="7"/>
        <v>2013563.5571270846</v>
      </c>
      <c r="N305" s="59">
        <f t="shared" si="7"/>
        <v>4.7353095420860081E-2</v>
      </c>
      <c r="O305" s="59">
        <f t="shared" si="7"/>
        <v>4.0404518522505928E-2</v>
      </c>
      <c r="P305" s="59">
        <f t="shared" si="7"/>
        <v>-1.9495756120689767E-2</v>
      </c>
      <c r="Q305" s="68"/>
      <c r="R305" s="58">
        <f t="shared" si="9"/>
        <v>-2213</v>
      </c>
      <c r="S305" s="60">
        <f t="shared" si="9"/>
        <v>2011350.5571270846</v>
      </c>
      <c r="T305" s="68"/>
      <c r="U305" s="57">
        <f t="shared" si="8"/>
        <v>1031533.25</v>
      </c>
      <c r="V305" s="57">
        <f t="shared" si="8"/>
        <v>1038422.578125</v>
      </c>
      <c r="W305" s="68"/>
      <c r="X305" s="57">
        <f t="shared" si="8"/>
        <v>1959965.9103614478</v>
      </c>
      <c r="Y305" s="57">
        <f t="shared" si="8"/>
        <v>1967299.9983379538</v>
      </c>
      <c r="Z305" s="57">
        <f t="shared" si="8"/>
        <v>2053600.0427295784</v>
      </c>
      <c r="AA305" s="188">
        <f t="shared" si="8"/>
        <v>1042214.7716138586</v>
      </c>
    </row>
    <row r="306" spans="1:30" x14ac:dyDescent="0.2">
      <c r="A306" s="78" t="s">
        <v>437</v>
      </c>
      <c r="B306" s="79" t="s">
        <v>438</v>
      </c>
      <c r="D306" s="57">
        <f t="shared" si="9"/>
        <v>1617123</v>
      </c>
      <c r="E306" s="58">
        <f t="shared" si="9"/>
        <v>0</v>
      </c>
      <c r="F306" s="58">
        <f t="shared" si="9"/>
        <v>1617123</v>
      </c>
      <c r="G306" s="59">
        <f t="shared" si="9"/>
        <v>1.7120913512746139E-2</v>
      </c>
      <c r="H306" s="68"/>
      <c r="I306" s="59">
        <f t="shared" si="9"/>
        <v>2.5823097817616825E-2</v>
      </c>
      <c r="M306" s="57">
        <f t="shared" si="7"/>
        <v>1685856.9503914472</v>
      </c>
      <c r="N306" s="59">
        <f t="shared" si="7"/>
        <v>4.2503848125001742E-2</v>
      </c>
      <c r="O306" s="59">
        <f t="shared" si="7"/>
        <v>3.7400306435271258E-2</v>
      </c>
      <c r="P306" s="59">
        <f t="shared" si="7"/>
        <v>1.9281888692669336E-2</v>
      </c>
      <c r="Q306" s="68"/>
      <c r="R306" s="58">
        <f t="shared" si="9"/>
        <v>-2818</v>
      </c>
      <c r="S306" s="60">
        <f t="shared" si="9"/>
        <v>1683038.9503914472</v>
      </c>
      <c r="T306" s="68"/>
      <c r="U306" s="57">
        <f t="shared" ref="U306:AA308" si="10">INDEX(U$8:U$248,MATCH($A306,$A$8:$A$248,0))</f>
        <v>920114.1875</v>
      </c>
      <c r="V306" s="57">
        <f t="shared" si="10"/>
        <v>924640.734375</v>
      </c>
      <c r="W306" s="68"/>
      <c r="X306" s="57">
        <f t="shared" si="10"/>
        <v>1589902.4182042198</v>
      </c>
      <c r="Y306" s="57">
        <f t="shared" si="10"/>
        <v>1584170.3305103213</v>
      </c>
      <c r="Z306" s="57">
        <f t="shared" si="10"/>
        <v>1653965.3741456417</v>
      </c>
      <c r="AA306" s="188">
        <f t="shared" si="10"/>
        <v>839397.69614594895</v>
      </c>
    </row>
    <row r="307" spans="1:30" x14ac:dyDescent="0.2">
      <c r="A307" s="78" t="s">
        <v>421</v>
      </c>
      <c r="B307" s="79" t="s">
        <v>422</v>
      </c>
      <c r="D307" s="57">
        <f t="shared" si="9"/>
        <v>3840658</v>
      </c>
      <c r="E307" s="58">
        <f t="shared" si="9"/>
        <v>0</v>
      </c>
      <c r="F307" s="58">
        <f t="shared" si="9"/>
        <v>3840658</v>
      </c>
      <c r="G307" s="59">
        <f t="shared" si="9"/>
        <v>1.3183149414115025E-2</v>
      </c>
      <c r="H307" s="68"/>
      <c r="I307" s="59">
        <f t="shared" si="9"/>
        <v>2.0013591078795079E-2</v>
      </c>
      <c r="M307" s="57">
        <f t="shared" si="7"/>
        <v>4012040.7492386391</v>
      </c>
      <c r="N307" s="59">
        <f t="shared" si="7"/>
        <v>4.462327789629783E-2</v>
      </c>
      <c r="O307" s="59">
        <f t="shared" si="7"/>
        <v>3.7253594697611137E-2</v>
      </c>
      <c r="P307" s="59">
        <f t="shared" si="7"/>
        <v>1.3156376812648363E-2</v>
      </c>
      <c r="Q307" s="68"/>
      <c r="R307" s="58">
        <f t="shared" si="9"/>
        <v>-7358</v>
      </c>
      <c r="S307" s="60">
        <f t="shared" si="9"/>
        <v>4004682.7492386391</v>
      </c>
      <c r="T307" s="68"/>
      <c r="U307" s="57">
        <f t="shared" si="10"/>
        <v>1989154.734375</v>
      </c>
      <c r="V307" s="57">
        <f t="shared" si="10"/>
        <v>2003287.671875</v>
      </c>
      <c r="W307" s="68"/>
      <c r="X307" s="57">
        <f t="shared" si="10"/>
        <v>3790684.835432671</v>
      </c>
      <c r="Y307" s="57">
        <f t="shared" si="10"/>
        <v>3792053.2585260179</v>
      </c>
      <c r="Z307" s="57">
        <f t="shared" si="10"/>
        <v>3959942.2567524742</v>
      </c>
      <c r="AA307" s="188">
        <f t="shared" si="10"/>
        <v>2009695.2808978944</v>
      </c>
    </row>
    <row r="308" spans="1:30" x14ac:dyDescent="0.2">
      <c r="A308" s="78" t="s">
        <v>225</v>
      </c>
      <c r="B308" s="79" t="s">
        <v>226</v>
      </c>
      <c r="D308" s="57">
        <f t="shared" si="9"/>
        <v>2884006</v>
      </c>
      <c r="E308" s="58">
        <f t="shared" si="9"/>
        <v>0</v>
      </c>
      <c r="F308" s="58">
        <f t="shared" si="9"/>
        <v>2884006</v>
      </c>
      <c r="G308" s="59">
        <f t="shared" si="9"/>
        <v>-1.8498284668671428E-2</v>
      </c>
      <c r="H308" s="68"/>
      <c r="I308" s="59">
        <f t="shared" si="9"/>
        <v>-1.2909460092866198E-2</v>
      </c>
      <c r="M308" s="57">
        <f t="shared" si="7"/>
        <v>3016552.6114569474</v>
      </c>
      <c r="N308" s="59">
        <f t="shared" si="7"/>
        <v>4.5959201006151584E-2</v>
      </c>
      <c r="O308" s="59">
        <f t="shared" si="7"/>
        <v>4.0653381257859333E-2</v>
      </c>
      <c r="P308" s="59">
        <f t="shared" si="7"/>
        <v>-1.6418930919637087E-2</v>
      </c>
      <c r="Q308" s="68"/>
      <c r="R308" s="58">
        <f t="shared" si="9"/>
        <v>-1434</v>
      </c>
      <c r="S308" s="60">
        <f t="shared" si="9"/>
        <v>3015118.6114569474</v>
      </c>
      <c r="T308" s="68"/>
      <c r="U308" s="57">
        <f t="shared" si="10"/>
        <v>1481990.96875</v>
      </c>
      <c r="V308" s="57">
        <f t="shared" si="10"/>
        <v>1489546.96875</v>
      </c>
      <c r="W308" s="68"/>
      <c r="X308" s="57">
        <f t="shared" si="10"/>
        <v>2938360.6314192098</v>
      </c>
      <c r="Y308" s="57">
        <f t="shared" si="10"/>
        <v>2936620.4231167054</v>
      </c>
      <c r="Z308" s="57">
        <f t="shared" si="10"/>
        <v>3066907.9614122603</v>
      </c>
      <c r="AA308" s="188">
        <f t="shared" si="10"/>
        <v>1556474.8315428956</v>
      </c>
      <c r="AC308" s="84" t="s">
        <v>514</v>
      </c>
      <c r="AD308" s="84" t="s">
        <v>515</v>
      </c>
    </row>
    <row r="309" spans="1:30" x14ac:dyDescent="0.2">
      <c r="A309" s="80" t="s">
        <v>63</v>
      </c>
      <c r="B309" s="81" t="s">
        <v>64</v>
      </c>
      <c r="D309" s="69">
        <f t="shared" si="9"/>
        <v>5145984</v>
      </c>
      <c r="E309" s="70">
        <f t="shared" si="9"/>
        <v>0</v>
      </c>
      <c r="F309" s="70">
        <f t="shared" si="9"/>
        <v>5145984</v>
      </c>
      <c r="G309" s="71">
        <f t="shared" ref="G309:AA309" si="11">INDEX(G$8:G$248,MATCH($A309,$A$8:$A$248,0))</f>
        <v>-1.4589224502632447E-3</v>
      </c>
      <c r="H309" s="68"/>
      <c r="I309" s="71">
        <f t="shared" si="11"/>
        <v>2.7240012809095493E-3</v>
      </c>
      <c r="M309" s="69">
        <f t="shared" si="7"/>
        <v>5358154.253171158</v>
      </c>
      <c r="N309" s="71">
        <f t="shared" si="7"/>
        <v>4.1230259008026016E-2</v>
      </c>
      <c r="O309" s="71">
        <f t="shared" si="7"/>
        <v>3.7849447354438182E-2</v>
      </c>
      <c r="P309" s="71">
        <f t="shared" si="7"/>
        <v>-3.1595249542197834E-3</v>
      </c>
      <c r="Q309" s="68"/>
      <c r="R309" s="70">
        <f t="shared" si="11"/>
        <v>-7667</v>
      </c>
      <c r="S309" s="73">
        <f t="shared" si="11"/>
        <v>5350487.253171158</v>
      </c>
      <c r="T309" s="68"/>
      <c r="U309" s="69">
        <f t="shared" si="11"/>
        <v>2743443.546875</v>
      </c>
      <c r="V309" s="69">
        <f t="shared" si="11"/>
        <v>2752380.359375</v>
      </c>
      <c r="W309" s="68"/>
      <c r="X309" s="69">
        <f t="shared" si="11"/>
        <v>5153502.5605831239</v>
      </c>
      <c r="Y309" s="69">
        <f t="shared" si="11"/>
        <v>5148722.0022330843</v>
      </c>
      <c r="Z309" s="69">
        <f t="shared" si="11"/>
        <v>5375137.1330754636</v>
      </c>
      <c r="AA309" s="189">
        <f t="shared" si="11"/>
        <v>2727915.466974454</v>
      </c>
      <c r="AC309" s="84" t="s">
        <v>516</v>
      </c>
      <c r="AD309" s="84" t="s">
        <v>516</v>
      </c>
    </row>
    <row r="310" spans="1:30" x14ac:dyDescent="0.2">
      <c r="A310" s="31" t="s">
        <v>501</v>
      </c>
      <c r="B310" s="31" t="s">
        <v>502</v>
      </c>
      <c r="C310" s="118"/>
      <c r="D310" s="32">
        <f>SUM(D268:D309)</f>
        <v>114060436</v>
      </c>
      <c r="E310" s="33">
        <f t="shared" ref="E310:Z310" si="12">SUM(E268:E309)</f>
        <v>0</v>
      </c>
      <c r="F310" s="32">
        <f t="shared" si="12"/>
        <v>114060436</v>
      </c>
      <c r="G310" s="34">
        <f>F310/X310-1</f>
        <v>-8.1030525400649367E-8</v>
      </c>
      <c r="H310" s="24"/>
      <c r="I310" s="34">
        <f>AC310/AD310-1</f>
        <v>5.3460310743429496E-3</v>
      </c>
      <c r="M310" s="32">
        <f>SUM(M268:M309)</f>
        <v>119129818.52724358</v>
      </c>
      <c r="N310" s="34">
        <f>M310/F310-1</f>
        <v>4.4444705850884114E-2</v>
      </c>
      <c r="O310" s="34">
        <f>(1+N310)/(V310/U310)-1</f>
        <v>3.8890679364254721E-2</v>
      </c>
      <c r="P310" s="34">
        <f>SUM(P268:P309)</f>
        <v>-0.17256453625499302</v>
      </c>
      <c r="Q310" s="24"/>
      <c r="R310" s="33">
        <f t="shared" si="12"/>
        <v>-169371</v>
      </c>
      <c r="S310" s="32">
        <f t="shared" si="12"/>
        <v>118960447.52724358</v>
      </c>
      <c r="T310" s="35"/>
      <c r="U310" s="32">
        <f t="shared" si="12"/>
        <v>60137620.015625</v>
      </c>
      <c r="V310" s="32">
        <f t="shared" si="12"/>
        <v>60459122.5</v>
      </c>
      <c r="W310" s="35"/>
      <c r="X310" s="32">
        <f t="shared" si="12"/>
        <v>114060445.2423778</v>
      </c>
      <c r="Y310" s="32">
        <f t="shared" si="12"/>
        <v>114060445.24237777</v>
      </c>
      <c r="Z310" s="32">
        <f t="shared" si="12"/>
        <v>119129818.4702699</v>
      </c>
      <c r="AA310" s="185">
        <f t="shared" ref="AA310" si="13">SUM(AA268:AA309)</f>
        <v>60459122.499999985</v>
      </c>
      <c r="AC310" s="85">
        <f>F310/U310*1000</f>
        <v>1896.6569673087286</v>
      </c>
      <c r="AD310" s="85">
        <f>Y310/V310*1000</f>
        <v>1886.5712985228618</v>
      </c>
    </row>
  </sheetData>
  <printOptions horizontalCentered="1"/>
  <pageMargins left="0.39370078740157483" right="0.39370078740157483" top="0.35433070866141736" bottom="0.35433070866141736" header="0.31496062992125984" footer="0.19685039370078741"/>
  <pageSetup paperSize="9" scale="37" fitToHeight="0" orientation="landscape" r:id="rId1"/>
  <headerFooter>
    <oddFooter>&amp;RPage &amp;P of &amp;N</oddFooter>
  </headerFooter>
  <rowBreaks count="4" manualBreakCount="4">
    <brk id="78" max="21" man="1"/>
    <brk id="126" max="21" man="1"/>
    <brk id="191" max="21" man="1"/>
    <brk id="251" max="21" man="1"/>
  </rowBreaks>
  <ignoredErrors>
    <ignoredError sqref="AA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5EB8"/>
    <pageSetUpPr fitToPage="1"/>
  </sheetPr>
  <dimension ref="A1:AD310"/>
  <sheetViews>
    <sheetView zoomScaleNormal="100" workbookViewId="0">
      <pane xSplit="2" ySplit="6" topLeftCell="C7" activePane="bottomRight" state="frozen"/>
      <selection activeCell="A3" sqref="A3"/>
      <selection pane="topRight" activeCell="A3" sqref="A3"/>
      <selection pane="bottomLeft" activeCell="A3" sqref="A3"/>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86" customWidth="1"/>
    <col min="28" max="28" width="2.875" style="1" customWidth="1"/>
    <col min="29" max="29" width="10.625" style="1" customWidth="1"/>
    <col min="30" max="16384" width="9" style="1"/>
  </cols>
  <sheetData>
    <row r="1" spans="1:27" x14ac:dyDescent="0.2">
      <c r="B1" s="2"/>
      <c r="C1" s="48"/>
      <c r="D1" s="4"/>
      <c r="E1" s="5"/>
      <c r="F1" s="5"/>
      <c r="G1" s="5"/>
      <c r="H1" s="5"/>
      <c r="I1" s="4"/>
      <c r="M1" s="5"/>
      <c r="N1" s="5"/>
      <c r="O1" s="5"/>
      <c r="P1" s="5"/>
      <c r="Q1" s="5"/>
      <c r="R1" s="5"/>
      <c r="S1" s="5"/>
      <c r="T1" s="5"/>
      <c r="U1" s="5"/>
      <c r="V1" s="5"/>
      <c r="W1" s="5"/>
      <c r="X1" s="5"/>
      <c r="Y1" s="5"/>
      <c r="Z1" s="5"/>
      <c r="AA1" s="5"/>
    </row>
    <row r="2" spans="1:27" x14ac:dyDescent="0.2">
      <c r="A2" s="4" t="s">
        <v>0</v>
      </c>
      <c r="B2" s="38"/>
      <c r="C2" s="49"/>
      <c r="D2" s="2" t="s">
        <v>600</v>
      </c>
      <c r="E2" s="37"/>
      <c r="F2" s="37"/>
      <c r="G2" s="37"/>
      <c r="H2" s="37"/>
      <c r="I2" s="2" t="s">
        <v>601</v>
      </c>
      <c r="M2" s="37"/>
      <c r="N2" s="37"/>
      <c r="O2" s="37"/>
      <c r="P2" s="37"/>
      <c r="Q2" s="46"/>
      <c r="R2" s="37"/>
      <c r="S2" s="46"/>
      <c r="T2" s="46"/>
      <c r="U2" s="46"/>
      <c r="V2" s="46"/>
      <c r="W2" s="46"/>
      <c r="X2" s="46"/>
      <c r="Y2" s="46"/>
      <c r="Z2" s="46"/>
      <c r="AA2" s="46"/>
    </row>
    <row r="3" spans="1:27" x14ac:dyDescent="0.2">
      <c r="A3" s="86" t="s">
        <v>609</v>
      </c>
      <c r="B3" s="2"/>
      <c r="C3" s="50"/>
      <c r="D3" s="9">
        <v>1</v>
      </c>
      <c r="E3" s="9">
        <v>2</v>
      </c>
      <c r="F3" s="9">
        <v>3</v>
      </c>
      <c r="G3" s="9">
        <v>4</v>
      </c>
      <c r="H3" s="44"/>
      <c r="I3" s="9">
        <v>5</v>
      </c>
      <c r="M3" s="9">
        <v>6</v>
      </c>
      <c r="N3" s="9">
        <v>7</v>
      </c>
      <c r="O3" s="9">
        <v>8</v>
      </c>
      <c r="P3" s="9">
        <v>9</v>
      </c>
      <c r="Q3" s="45"/>
      <c r="R3" s="9">
        <v>10</v>
      </c>
      <c r="S3" s="9">
        <v>11</v>
      </c>
      <c r="T3" s="44"/>
      <c r="U3" s="9">
        <v>12</v>
      </c>
      <c r="V3" s="9">
        <v>13</v>
      </c>
      <c r="W3" s="44"/>
      <c r="X3" s="9"/>
      <c r="Y3" s="9"/>
      <c r="Z3" s="9"/>
      <c r="AA3" s="178">
        <v>17</v>
      </c>
    </row>
    <row r="4" spans="1:27" x14ac:dyDescent="0.2">
      <c r="A4" s="2" t="s">
        <v>557</v>
      </c>
      <c r="B4" s="7"/>
      <c r="C4" s="48"/>
      <c r="D4" s="9" t="s">
        <v>600</v>
      </c>
      <c r="E4" s="9" t="s">
        <v>600</v>
      </c>
      <c r="F4" s="9" t="s">
        <v>600</v>
      </c>
      <c r="G4" s="9" t="s">
        <v>600</v>
      </c>
      <c r="H4" s="44"/>
      <c r="I4" s="9" t="s">
        <v>601</v>
      </c>
      <c r="M4" s="9" t="s">
        <v>601</v>
      </c>
      <c r="N4" s="9" t="s">
        <v>601</v>
      </c>
      <c r="O4" s="9" t="s">
        <v>601</v>
      </c>
      <c r="P4" s="9" t="s">
        <v>601</v>
      </c>
      <c r="Q4" s="45"/>
      <c r="R4" s="9" t="s">
        <v>601</v>
      </c>
      <c r="S4" s="9" t="s">
        <v>601</v>
      </c>
      <c r="T4" s="44"/>
      <c r="U4" s="9" t="s">
        <v>600</v>
      </c>
      <c r="V4" s="9" t="s">
        <v>601</v>
      </c>
      <c r="W4" s="44"/>
      <c r="X4" s="9" t="s">
        <v>600</v>
      </c>
      <c r="Y4" s="9" t="s">
        <v>601</v>
      </c>
      <c r="Z4" s="9" t="s">
        <v>601</v>
      </c>
      <c r="AA4" s="178" t="s">
        <v>591</v>
      </c>
    </row>
    <row r="5" spans="1:27" s="147" customFormat="1" ht="87" customHeight="1" x14ac:dyDescent="0.2">
      <c r="A5" s="139"/>
      <c r="B5" s="139"/>
      <c r="C5" s="140"/>
      <c r="D5" s="141" t="s">
        <v>512</v>
      </c>
      <c r="E5" s="141" t="s">
        <v>3</v>
      </c>
      <c r="F5" s="141" t="s">
        <v>4</v>
      </c>
      <c r="G5" s="141" t="s">
        <v>505</v>
      </c>
      <c r="H5" s="142"/>
      <c r="I5" s="141" t="s">
        <v>5</v>
      </c>
      <c r="M5" s="143" t="s">
        <v>512</v>
      </c>
      <c r="N5" s="144" t="s">
        <v>10</v>
      </c>
      <c r="O5" s="141" t="s">
        <v>11</v>
      </c>
      <c r="P5" s="141" t="s">
        <v>12</v>
      </c>
      <c r="Q5" s="141"/>
      <c r="R5" s="141" t="s">
        <v>602</v>
      </c>
      <c r="S5" s="141" t="s">
        <v>603</v>
      </c>
      <c r="T5" s="142"/>
      <c r="U5" s="141" t="s">
        <v>13</v>
      </c>
      <c r="V5" s="141" t="s">
        <v>13</v>
      </c>
      <c r="W5" s="142"/>
      <c r="X5" s="141" t="s">
        <v>14</v>
      </c>
      <c r="Y5" s="141" t="s">
        <v>15</v>
      </c>
      <c r="Z5" s="141" t="s">
        <v>14</v>
      </c>
      <c r="AA5" s="145" t="s">
        <v>520</v>
      </c>
    </row>
    <row r="6" spans="1:27" x14ac:dyDescent="0.2">
      <c r="A6" s="10" t="s">
        <v>16</v>
      </c>
      <c r="B6" s="10"/>
      <c r="C6" s="51"/>
      <c r="D6" s="93" t="s">
        <v>17</v>
      </c>
      <c r="E6" s="93" t="s">
        <v>17</v>
      </c>
      <c r="F6" s="93" t="s">
        <v>17</v>
      </c>
      <c r="G6" s="93" t="s">
        <v>18</v>
      </c>
      <c r="H6" s="94"/>
      <c r="I6" s="93" t="s">
        <v>18</v>
      </c>
      <c r="J6" s="96"/>
      <c r="K6" s="96"/>
      <c r="L6" s="96"/>
      <c r="M6" s="93" t="s">
        <v>17</v>
      </c>
      <c r="N6" s="93" t="s">
        <v>18</v>
      </c>
      <c r="O6" s="93" t="s">
        <v>18</v>
      </c>
      <c r="P6" s="93" t="s">
        <v>18</v>
      </c>
      <c r="Q6" s="95"/>
      <c r="R6" s="93" t="s">
        <v>17</v>
      </c>
      <c r="S6" s="93" t="s">
        <v>17</v>
      </c>
      <c r="T6" s="94"/>
      <c r="U6" s="93"/>
      <c r="V6" s="93"/>
      <c r="W6" s="94"/>
      <c r="X6" s="93" t="s">
        <v>17</v>
      </c>
      <c r="Y6" s="93" t="s">
        <v>17</v>
      </c>
      <c r="Z6" s="93" t="s">
        <v>17</v>
      </c>
      <c r="AA6" s="179"/>
    </row>
    <row r="7" spans="1:27" x14ac:dyDescent="0.2">
      <c r="A7" s="12"/>
      <c r="B7" s="12"/>
      <c r="C7" s="52"/>
      <c r="D7" s="14"/>
      <c r="E7" s="14"/>
      <c r="F7" s="14"/>
      <c r="G7" s="14"/>
      <c r="H7" s="15"/>
      <c r="I7" s="16"/>
      <c r="M7" s="17"/>
      <c r="N7" s="16"/>
      <c r="O7" s="16"/>
      <c r="P7" s="16"/>
      <c r="Q7" s="16"/>
      <c r="R7" s="14"/>
      <c r="S7" s="16"/>
      <c r="T7" s="15"/>
      <c r="U7" s="16"/>
      <c r="V7" s="16"/>
      <c r="W7" s="15"/>
      <c r="X7" s="16"/>
      <c r="Y7" s="16"/>
      <c r="Z7" s="16"/>
      <c r="AA7" s="180"/>
    </row>
    <row r="8" spans="1:27" x14ac:dyDescent="0.2">
      <c r="A8" s="18" t="s">
        <v>19</v>
      </c>
      <c r="B8" s="18" t="s">
        <v>20</v>
      </c>
      <c r="D8" s="19">
        <v>227933</v>
      </c>
      <c r="E8" s="20">
        <v>0</v>
      </c>
      <c r="F8" s="20">
        <v>227933</v>
      </c>
      <c r="G8" s="21">
        <v>-1.1721020743811206E-2</v>
      </c>
      <c r="I8" s="21">
        <v>-1.2303405622991592E-2</v>
      </c>
      <c r="M8" s="19">
        <v>236715.90357305642</v>
      </c>
      <c r="N8" s="21">
        <v>3.8532830143315877E-2</v>
      </c>
      <c r="O8" s="21">
        <v>3.8675241186299836E-2</v>
      </c>
      <c r="P8" s="21">
        <v>-1.5897001950653578E-2</v>
      </c>
      <c r="R8" s="20">
        <v>333</v>
      </c>
      <c r="S8" s="42">
        <v>237048.90357305642</v>
      </c>
      <c r="U8" s="19">
        <v>108490.84375</v>
      </c>
      <c r="V8" s="19">
        <v>108475.96875</v>
      </c>
      <c r="X8" s="19">
        <v>230636.29277185461</v>
      </c>
      <c r="Y8" s="19">
        <v>230740.64422326017</v>
      </c>
      <c r="Z8" s="19">
        <v>240539.76468140649</v>
      </c>
      <c r="AA8" s="181">
        <v>117603.5093527838</v>
      </c>
    </row>
    <row r="9" spans="1:27" x14ac:dyDescent="0.2">
      <c r="A9" s="18" t="s">
        <v>21</v>
      </c>
      <c r="B9" s="18" t="s">
        <v>22</v>
      </c>
      <c r="D9" s="19">
        <v>683662</v>
      </c>
      <c r="E9" s="20">
        <v>0</v>
      </c>
      <c r="F9" s="20">
        <v>683662</v>
      </c>
      <c r="G9" s="21">
        <v>1.1625223101822124E-2</v>
      </c>
      <c r="I9" s="21">
        <v>1.3163280389453025E-2</v>
      </c>
      <c r="M9" s="19">
        <v>710409.82772871642</v>
      </c>
      <c r="N9" s="21">
        <v>3.9124344674292821E-2</v>
      </c>
      <c r="O9" s="21">
        <v>3.6182429999999988E-2</v>
      </c>
      <c r="P9" s="21">
        <v>7.6466211128696226E-3</v>
      </c>
      <c r="R9" s="20">
        <v>851</v>
      </c>
      <c r="S9" s="42">
        <v>711260.82772871642</v>
      </c>
      <c r="U9" s="19">
        <v>296002.53125</v>
      </c>
      <c r="V9" s="19">
        <v>296842.9375</v>
      </c>
      <c r="X9" s="19">
        <v>675805.60902166041</v>
      </c>
      <c r="Y9" s="19">
        <v>676695.51084843441</v>
      </c>
      <c r="Z9" s="19">
        <v>705018.81596558366</v>
      </c>
      <c r="AA9" s="181">
        <v>344694.30460745003</v>
      </c>
    </row>
    <row r="10" spans="1:27" x14ac:dyDescent="0.2">
      <c r="A10" s="18" t="s">
        <v>23</v>
      </c>
      <c r="B10" s="18" t="s">
        <v>24</v>
      </c>
      <c r="D10" s="19">
        <v>295213</v>
      </c>
      <c r="E10" s="20">
        <v>0</v>
      </c>
      <c r="F10" s="20">
        <v>295213</v>
      </c>
      <c r="G10" s="21">
        <v>1.6053441878000285E-2</v>
      </c>
      <c r="I10" s="21">
        <v>1.4809673074649421E-2</v>
      </c>
      <c r="M10" s="19">
        <v>305923.43307484325</v>
      </c>
      <c r="N10" s="21">
        <v>3.6280357148375186E-2</v>
      </c>
      <c r="O10" s="21">
        <v>3.6182429999999988E-2</v>
      </c>
      <c r="P10" s="21">
        <v>8.2656481647365165E-3</v>
      </c>
      <c r="R10" s="20">
        <v>480</v>
      </c>
      <c r="S10" s="42">
        <v>306403.43307484325</v>
      </c>
      <c r="U10" s="19">
        <v>144168.25</v>
      </c>
      <c r="V10" s="19">
        <v>144181.875</v>
      </c>
      <c r="X10" s="19">
        <v>290548.69343717734</v>
      </c>
      <c r="Y10" s="19">
        <v>290932.28781237436</v>
      </c>
      <c r="Z10" s="19">
        <v>303415.50724423735</v>
      </c>
      <c r="AA10" s="181">
        <v>148344.40572118657</v>
      </c>
    </row>
    <row r="11" spans="1:27" x14ac:dyDescent="0.2">
      <c r="A11" s="18" t="s">
        <v>25</v>
      </c>
      <c r="B11" s="18" t="s">
        <v>26</v>
      </c>
      <c r="D11" s="19">
        <v>635238</v>
      </c>
      <c r="E11" s="20">
        <v>0</v>
      </c>
      <c r="F11" s="20">
        <v>635238</v>
      </c>
      <c r="G11" s="21">
        <v>-2.8443128990766953E-2</v>
      </c>
      <c r="I11" s="21">
        <v>-2.6071326389213612E-2</v>
      </c>
      <c r="M11" s="19">
        <v>662774.23278313491</v>
      </c>
      <c r="N11" s="21">
        <v>4.3347899186029437E-2</v>
      </c>
      <c r="O11" s="21">
        <v>4.1464779948965136E-2</v>
      </c>
      <c r="P11" s="21">
        <v>-2.6933762843877607E-2</v>
      </c>
      <c r="R11" s="20">
        <v>906</v>
      </c>
      <c r="S11" s="42">
        <v>663680.23278313491</v>
      </c>
      <c r="U11" s="19">
        <v>300221.375</v>
      </c>
      <c r="V11" s="19">
        <v>300764.21875</v>
      </c>
      <c r="X11" s="19">
        <v>653835.1165589802</v>
      </c>
      <c r="Y11" s="19">
        <v>653422.18542009499</v>
      </c>
      <c r="Z11" s="19">
        <v>681119.33954275807</v>
      </c>
      <c r="AA11" s="181">
        <v>333009.49106844491</v>
      </c>
    </row>
    <row r="12" spans="1:27" x14ac:dyDescent="0.2">
      <c r="A12" s="18" t="s">
        <v>27</v>
      </c>
      <c r="B12" s="18" t="s">
        <v>28</v>
      </c>
      <c r="D12" s="19">
        <v>1129106</v>
      </c>
      <c r="E12" s="20">
        <v>0</v>
      </c>
      <c r="F12" s="20">
        <v>1129106</v>
      </c>
      <c r="G12" s="21">
        <v>2.9887222354332277E-3</v>
      </c>
      <c r="I12" s="21">
        <v>6.0385974527608077E-3</v>
      </c>
      <c r="M12" s="19">
        <v>1172689.7049589716</v>
      </c>
      <c r="N12" s="21">
        <v>3.8600188962747195E-2</v>
      </c>
      <c r="O12" s="21">
        <v>3.6182429999999988E-2</v>
      </c>
      <c r="P12" s="21">
        <v>-5.7557364197813321E-4</v>
      </c>
      <c r="R12" s="20">
        <v>1637</v>
      </c>
      <c r="S12" s="42">
        <v>1174326.7049589716</v>
      </c>
      <c r="U12" s="19">
        <v>531883.9375</v>
      </c>
      <c r="V12" s="19">
        <v>533125</v>
      </c>
      <c r="X12" s="19">
        <v>1125741.471432979</v>
      </c>
      <c r="Y12" s="19">
        <v>1124947.4756614217</v>
      </c>
      <c r="Z12" s="19">
        <v>1173365.0629616303</v>
      </c>
      <c r="AA12" s="181">
        <v>573675.83001923712</v>
      </c>
    </row>
    <row r="13" spans="1:27" x14ac:dyDescent="0.2">
      <c r="A13" s="18" t="s">
        <v>29</v>
      </c>
      <c r="B13" s="18" t="s">
        <v>30</v>
      </c>
      <c r="D13" s="19">
        <v>694817</v>
      </c>
      <c r="E13" s="20">
        <v>0</v>
      </c>
      <c r="F13" s="20">
        <v>694817</v>
      </c>
      <c r="G13" s="21">
        <v>-1.2140251873037466E-2</v>
      </c>
      <c r="I13" s="21">
        <v>-1.3278549088081681E-2</v>
      </c>
      <c r="M13" s="19">
        <v>720791.59500005434</v>
      </c>
      <c r="N13" s="21">
        <v>3.7383361374368151E-2</v>
      </c>
      <c r="O13" s="21">
        <v>3.8872816444119662E-2</v>
      </c>
      <c r="P13" s="21">
        <v>-1.6656834681381572E-2</v>
      </c>
      <c r="R13" s="20">
        <v>-615</v>
      </c>
      <c r="S13" s="42">
        <v>720176.59500005434</v>
      </c>
      <c r="U13" s="19">
        <v>322521.5</v>
      </c>
      <c r="V13" s="19">
        <v>322059.09375</v>
      </c>
      <c r="X13" s="19">
        <v>703355.91800092265</v>
      </c>
      <c r="Y13" s="19">
        <v>703157.73997576209</v>
      </c>
      <c r="Z13" s="19">
        <v>733001.07268911228</v>
      </c>
      <c r="AA13" s="181">
        <v>358375.25085206016</v>
      </c>
    </row>
    <row r="14" spans="1:27" x14ac:dyDescent="0.2">
      <c r="A14" s="18" t="s">
        <v>31</v>
      </c>
      <c r="B14" s="18" t="s">
        <v>32</v>
      </c>
      <c r="D14" s="19">
        <v>534386</v>
      </c>
      <c r="E14" s="20">
        <v>0</v>
      </c>
      <c r="F14" s="20">
        <v>534386</v>
      </c>
      <c r="G14" s="21">
        <v>7.2253789514509226E-3</v>
      </c>
      <c r="I14" s="21">
        <v>8.0292705557221122E-3</v>
      </c>
      <c r="M14" s="19">
        <v>555198.9957615349</v>
      </c>
      <c r="N14" s="21">
        <v>3.8947494435735308E-2</v>
      </c>
      <c r="O14" s="21">
        <v>3.6182429999999988E-2</v>
      </c>
      <c r="P14" s="21">
        <v>1.988195953273042E-3</v>
      </c>
      <c r="R14" s="20">
        <v>676</v>
      </c>
      <c r="S14" s="42">
        <v>555874.9957615349</v>
      </c>
      <c r="U14" s="19">
        <v>261762.296875</v>
      </c>
      <c r="V14" s="19">
        <v>262460.8125</v>
      </c>
      <c r="X14" s="19">
        <v>530552.55672400794</v>
      </c>
      <c r="Y14" s="19">
        <v>531544.10361417697</v>
      </c>
      <c r="Z14" s="19">
        <v>554097.34166910907</v>
      </c>
      <c r="AA14" s="181">
        <v>270906.5255370345</v>
      </c>
    </row>
    <row r="15" spans="1:27" x14ac:dyDescent="0.2">
      <c r="A15" s="18" t="s">
        <v>33</v>
      </c>
      <c r="B15" s="18" t="s">
        <v>34</v>
      </c>
      <c r="D15" s="19">
        <v>488767</v>
      </c>
      <c r="E15" s="20">
        <v>0</v>
      </c>
      <c r="F15" s="20">
        <v>488767</v>
      </c>
      <c r="G15" s="21">
        <v>4.9806928416933349E-3</v>
      </c>
      <c r="I15" s="21">
        <v>6.5598622150646602E-3</v>
      </c>
      <c r="M15" s="19">
        <v>507737.10695590428</v>
      </c>
      <c r="N15" s="21">
        <v>3.8812168079891407E-2</v>
      </c>
      <c r="O15" s="21">
        <v>3.6182429999999988E-2</v>
      </c>
      <c r="P15" s="21">
        <v>5.9912216276103436E-5</v>
      </c>
      <c r="R15" s="20">
        <v>652</v>
      </c>
      <c r="S15" s="42">
        <v>508389.10695590428</v>
      </c>
      <c r="U15" s="19">
        <v>221540.53125</v>
      </c>
      <c r="V15" s="19">
        <v>222102.78125</v>
      </c>
      <c r="X15" s="19">
        <v>486344.66660046735</v>
      </c>
      <c r="Y15" s="19">
        <v>486814.01395622973</v>
      </c>
      <c r="Z15" s="19">
        <v>507706.68912294076</v>
      </c>
      <c r="AA15" s="181">
        <v>248225.43766027078</v>
      </c>
    </row>
    <row r="16" spans="1:27" x14ac:dyDescent="0.2">
      <c r="A16" s="18" t="s">
        <v>35</v>
      </c>
      <c r="B16" s="18" t="s">
        <v>36</v>
      </c>
      <c r="D16" s="19">
        <v>709266</v>
      </c>
      <c r="E16" s="20">
        <v>0</v>
      </c>
      <c r="F16" s="20">
        <v>709266</v>
      </c>
      <c r="G16" s="21">
        <v>-2.0499029907748323E-2</v>
      </c>
      <c r="I16" s="21">
        <v>-2.1488004295043384E-2</v>
      </c>
      <c r="M16" s="19">
        <v>738109.80240855285</v>
      </c>
      <c r="N16" s="21">
        <v>4.0667115593518988E-2</v>
      </c>
      <c r="O16" s="21">
        <v>4.0536146289565034E-2</v>
      </c>
      <c r="P16" s="21">
        <v>-2.3288023639674971E-2</v>
      </c>
      <c r="R16" s="20">
        <v>924</v>
      </c>
      <c r="S16" s="42">
        <v>739033.80240855285</v>
      </c>
      <c r="U16" s="19">
        <v>325740.3125</v>
      </c>
      <c r="V16" s="19">
        <v>325781.3125</v>
      </c>
      <c r="X16" s="19">
        <v>724109.54318217747</v>
      </c>
      <c r="Y16" s="19">
        <v>724932.62871915009</v>
      </c>
      <c r="Z16" s="19">
        <v>755708.76601624885</v>
      </c>
      <c r="AA16" s="181">
        <v>369477.38370778621</v>
      </c>
    </row>
    <row r="17" spans="1:27" x14ac:dyDescent="0.2">
      <c r="A17" s="18" t="s">
        <v>37</v>
      </c>
      <c r="B17" s="18" t="s">
        <v>38</v>
      </c>
      <c r="D17" s="19">
        <v>675508</v>
      </c>
      <c r="E17" s="20">
        <v>0</v>
      </c>
      <c r="F17" s="20">
        <v>675508</v>
      </c>
      <c r="G17" s="21">
        <v>-2.3181032766845577E-2</v>
      </c>
      <c r="I17" s="21">
        <v>-2.0734586084911522E-2</v>
      </c>
      <c r="M17" s="19">
        <v>702725.81229397678</v>
      </c>
      <c r="N17" s="21">
        <v>4.0292361147427957E-2</v>
      </c>
      <c r="O17" s="21">
        <v>4.0383495113156753E-2</v>
      </c>
      <c r="P17" s="21">
        <v>-2.3495522520132872E-2</v>
      </c>
      <c r="R17" s="20">
        <v>960</v>
      </c>
      <c r="S17" s="42">
        <v>703685.81229397678</v>
      </c>
      <c r="U17" s="19">
        <v>297528.96875</v>
      </c>
      <c r="V17" s="19">
        <v>297502.90625</v>
      </c>
      <c r="X17" s="19">
        <v>691538.57844650629</v>
      </c>
      <c r="Y17" s="19">
        <v>689750.51937622146</v>
      </c>
      <c r="Z17" s="19">
        <v>719633.98888610327</v>
      </c>
      <c r="AA17" s="181">
        <v>351839.88250193</v>
      </c>
    </row>
    <row r="18" spans="1:27" x14ac:dyDescent="0.2">
      <c r="A18" s="18" t="s">
        <v>39</v>
      </c>
      <c r="B18" s="18" t="s">
        <v>40</v>
      </c>
      <c r="D18" s="19">
        <v>374140</v>
      </c>
      <c r="E18" s="20">
        <v>0</v>
      </c>
      <c r="F18" s="20">
        <v>374140</v>
      </c>
      <c r="G18" s="21">
        <v>1.0211533950851281E-2</v>
      </c>
      <c r="I18" s="21">
        <v>1.1810765045829896E-2</v>
      </c>
      <c r="M18" s="19">
        <v>388056.10694886808</v>
      </c>
      <c r="N18" s="21">
        <v>3.7194918877607508E-2</v>
      </c>
      <c r="O18" s="21">
        <v>3.6182429999999988E-2</v>
      </c>
      <c r="P18" s="21">
        <v>5.6643593264571468E-3</v>
      </c>
      <c r="R18" s="20">
        <v>490</v>
      </c>
      <c r="S18" s="42">
        <v>388546.10694886808</v>
      </c>
      <c r="U18" s="19">
        <v>157875.640625</v>
      </c>
      <c r="V18" s="19">
        <v>158029.90625</v>
      </c>
      <c r="X18" s="19">
        <v>370358.07593363174</v>
      </c>
      <c r="Y18" s="19">
        <v>370134.01890796755</v>
      </c>
      <c r="Z18" s="19">
        <v>385870.39835911884</v>
      </c>
      <c r="AA18" s="181">
        <v>188657.84234259234</v>
      </c>
    </row>
    <row r="19" spans="1:27" x14ac:dyDescent="0.2">
      <c r="A19" s="18" t="s">
        <v>41</v>
      </c>
      <c r="B19" s="18" t="s">
        <v>42</v>
      </c>
      <c r="D19" s="19">
        <v>665368</v>
      </c>
      <c r="E19" s="20">
        <v>0</v>
      </c>
      <c r="F19" s="20">
        <v>665368</v>
      </c>
      <c r="G19" s="21">
        <v>3.5384853747973732E-2</v>
      </c>
      <c r="I19" s="21">
        <v>3.6925973900596487E-2</v>
      </c>
      <c r="M19" s="19">
        <v>689810.62436437921</v>
      </c>
      <c r="N19" s="21">
        <v>3.6735497295300013E-2</v>
      </c>
      <c r="O19" s="21">
        <v>3.6182429999999988E-2</v>
      </c>
      <c r="P19" s="21">
        <v>3.0791816845753273E-2</v>
      </c>
      <c r="R19" s="20">
        <v>873</v>
      </c>
      <c r="S19" s="42">
        <v>690683.62436437921</v>
      </c>
      <c r="U19" s="19">
        <v>284950.625</v>
      </c>
      <c r="V19" s="19">
        <v>285102.71875</v>
      </c>
      <c r="X19" s="19">
        <v>642628.67820737825</v>
      </c>
      <c r="Y19" s="19">
        <v>642016.07451992435</v>
      </c>
      <c r="Z19" s="19">
        <v>669204.59892203612</v>
      </c>
      <c r="AA19" s="181">
        <v>327184.19514749409</v>
      </c>
    </row>
    <row r="20" spans="1:27" ht="25.5" customHeight="1" x14ac:dyDescent="0.2">
      <c r="A20" s="22" t="s">
        <v>43</v>
      </c>
      <c r="B20" s="22" t="s">
        <v>44</v>
      </c>
      <c r="C20" s="54"/>
      <c r="D20" s="24">
        <v>7113404</v>
      </c>
      <c r="E20" s="25">
        <v>0</v>
      </c>
      <c r="F20" s="25">
        <v>7113404</v>
      </c>
      <c r="G20" s="26">
        <v>-1.6912884831843389E-3</v>
      </c>
      <c r="H20" s="23"/>
      <c r="I20" s="26">
        <v>-4.9095997595594021E-4</v>
      </c>
      <c r="M20" s="24">
        <v>7390943.145851993</v>
      </c>
      <c r="N20" s="26">
        <v>3.9016362047198827E-2</v>
      </c>
      <c r="O20" s="26">
        <v>3.7822187266976171E-2</v>
      </c>
      <c r="P20" s="26">
        <v>-5.0800671680855114E-3</v>
      </c>
      <c r="Q20" s="23"/>
      <c r="R20" s="25">
        <v>8167</v>
      </c>
      <c r="S20" s="41">
        <v>7399110.145851993</v>
      </c>
      <c r="T20" s="23"/>
      <c r="U20" s="24">
        <v>3252686.8125</v>
      </c>
      <c r="V20" s="24">
        <v>3256429.53125</v>
      </c>
      <c r="W20" s="23"/>
      <c r="X20" s="24">
        <v>7125455.2003177432</v>
      </c>
      <c r="Y20" s="24">
        <v>7125087.2030350175</v>
      </c>
      <c r="Z20" s="24">
        <v>7428681.3460602835</v>
      </c>
      <c r="AA20" s="182">
        <f>SUM(AA8:AA19)</f>
        <v>3631994.058518271</v>
      </c>
    </row>
    <row r="21" spans="1:27" x14ac:dyDescent="0.2">
      <c r="A21" s="18" t="s">
        <v>45</v>
      </c>
      <c r="B21" s="18" t="s">
        <v>46</v>
      </c>
      <c r="D21" s="19">
        <v>320429</v>
      </c>
      <c r="E21" s="20">
        <v>0</v>
      </c>
      <c r="F21" s="20">
        <v>320429</v>
      </c>
      <c r="G21" s="21">
        <v>-9.0921950967643994E-3</v>
      </c>
      <c r="I21" s="21">
        <v>-5.852114110806772E-3</v>
      </c>
      <c r="M21" s="19">
        <v>333312.63866653421</v>
      </c>
      <c r="N21" s="21">
        <v>4.0207467696538712E-2</v>
      </c>
      <c r="O21" s="21">
        <v>3.7368135483988985E-2</v>
      </c>
      <c r="P21" s="21">
        <v>-1.0328185400286238E-2</v>
      </c>
      <c r="R21" s="20">
        <v>-487</v>
      </c>
      <c r="S21" s="42">
        <v>332825.63866653421</v>
      </c>
      <c r="U21" s="19">
        <v>161179.25</v>
      </c>
      <c r="V21" s="19">
        <v>161620.40625</v>
      </c>
      <c r="X21" s="19">
        <v>323369.13526611147</v>
      </c>
      <c r="Y21" s="19">
        <v>323197.41953447042</v>
      </c>
      <c r="Z21" s="19">
        <v>336791.07937548676</v>
      </c>
      <c r="AA21" s="181">
        <v>164662.22499938638</v>
      </c>
    </row>
    <row r="22" spans="1:27" x14ac:dyDescent="0.2">
      <c r="A22" s="18" t="s">
        <v>47</v>
      </c>
      <c r="B22" s="18" t="s">
        <v>48</v>
      </c>
      <c r="D22" s="19">
        <v>256260</v>
      </c>
      <c r="E22" s="20">
        <v>0</v>
      </c>
      <c r="F22" s="20">
        <v>256260</v>
      </c>
      <c r="G22" s="21">
        <v>-3.8543763582340018E-2</v>
      </c>
      <c r="I22" s="21">
        <v>-3.4719323606347996E-2</v>
      </c>
      <c r="M22" s="19">
        <v>266920.51419900113</v>
      </c>
      <c r="N22" s="21">
        <v>4.1600383200659952E-2</v>
      </c>
      <c r="O22" s="21">
        <v>4.3216963438850176E-2</v>
      </c>
      <c r="P22" s="21">
        <v>-3.493730771702086E-2</v>
      </c>
      <c r="R22" s="20">
        <v>-447</v>
      </c>
      <c r="S22" s="42">
        <v>266473.51419900113</v>
      </c>
      <c r="U22" s="19">
        <v>139954.5</v>
      </c>
      <c r="V22" s="19">
        <v>139737.625</v>
      </c>
      <c r="X22" s="19">
        <v>266533.19235289638</v>
      </c>
      <c r="Y22" s="19">
        <v>265065.80210528307</v>
      </c>
      <c r="Z22" s="19">
        <v>276583.60056129261</v>
      </c>
      <c r="AA22" s="181">
        <v>135225.88291594401</v>
      </c>
    </row>
    <row r="23" spans="1:27" x14ac:dyDescent="0.2">
      <c r="A23" s="18" t="s">
        <v>49</v>
      </c>
      <c r="B23" s="18" t="s">
        <v>50</v>
      </c>
      <c r="D23" s="19">
        <v>668393</v>
      </c>
      <c r="E23" s="20">
        <v>0</v>
      </c>
      <c r="F23" s="20">
        <v>668393</v>
      </c>
      <c r="G23" s="21">
        <v>-7.0113056845294564E-3</v>
      </c>
      <c r="I23" s="21">
        <v>-3.2100020802315887E-3</v>
      </c>
      <c r="M23" s="19">
        <v>694158.78638616158</v>
      </c>
      <c r="N23" s="21">
        <v>3.8548857313229767E-2</v>
      </c>
      <c r="O23" s="21">
        <v>3.6832813262882347E-2</v>
      </c>
      <c r="P23" s="21">
        <v>-8.3154805334033632E-3</v>
      </c>
      <c r="R23" s="20">
        <v>-1082</v>
      </c>
      <c r="S23" s="42">
        <v>693076.78638616158</v>
      </c>
      <c r="U23" s="19">
        <v>336312.5</v>
      </c>
      <c r="V23" s="19">
        <v>336869.125</v>
      </c>
      <c r="X23" s="19">
        <v>673112.39677382761</v>
      </c>
      <c r="Y23" s="19">
        <v>671655.26047333831</v>
      </c>
      <c r="Z23" s="19">
        <v>699979.45189215313</v>
      </c>
      <c r="AA23" s="181">
        <v>342230.48370562645</v>
      </c>
    </row>
    <row r="24" spans="1:27" x14ac:dyDescent="0.2">
      <c r="A24" s="18" t="s">
        <v>51</v>
      </c>
      <c r="B24" s="18" t="s">
        <v>52</v>
      </c>
      <c r="D24" s="19">
        <v>441694</v>
      </c>
      <c r="E24" s="20">
        <v>0</v>
      </c>
      <c r="F24" s="20">
        <v>441694</v>
      </c>
      <c r="G24" s="21">
        <v>1.0846825548125993E-2</v>
      </c>
      <c r="I24" s="21">
        <v>1.416422513983262E-2</v>
      </c>
      <c r="M24" s="19">
        <v>458963.81300571351</v>
      </c>
      <c r="N24" s="21">
        <v>3.9099043694760471E-2</v>
      </c>
      <c r="O24" s="21">
        <v>3.6182429999999988E-2</v>
      </c>
      <c r="P24" s="21">
        <v>7.4973543322656155E-3</v>
      </c>
      <c r="R24" s="20">
        <v>-669</v>
      </c>
      <c r="S24" s="42">
        <v>458294.81300571351</v>
      </c>
      <c r="U24" s="19">
        <v>223652.9375</v>
      </c>
      <c r="V24" s="19">
        <v>224282.46875</v>
      </c>
      <c r="X24" s="19">
        <v>436954.43150894198</v>
      </c>
      <c r="Y24" s="19">
        <v>436751.02650143928</v>
      </c>
      <c r="Z24" s="19">
        <v>455548.40519645717</v>
      </c>
      <c r="AA24" s="181">
        <v>222724.46804014241</v>
      </c>
    </row>
    <row r="25" spans="1:27" x14ac:dyDescent="0.2">
      <c r="A25" s="18" t="s">
        <v>53</v>
      </c>
      <c r="B25" s="18" t="s">
        <v>54</v>
      </c>
      <c r="D25" s="19">
        <v>461092</v>
      </c>
      <c r="E25" s="20">
        <v>0</v>
      </c>
      <c r="F25" s="20">
        <v>461092</v>
      </c>
      <c r="G25" s="21">
        <v>4.6784997916560211E-3</v>
      </c>
      <c r="I25" s="21">
        <v>8.5174721621419369E-3</v>
      </c>
      <c r="M25" s="19">
        <v>479442.63251890097</v>
      </c>
      <c r="N25" s="21">
        <v>3.9798201918274323E-2</v>
      </c>
      <c r="O25" s="21">
        <v>3.6182429999999988E-2</v>
      </c>
      <c r="P25" s="21">
        <v>2.7416242386597567E-3</v>
      </c>
      <c r="R25" s="20">
        <v>-748</v>
      </c>
      <c r="S25" s="42">
        <v>478694.63251890097</v>
      </c>
      <c r="U25" s="19">
        <v>252882.71875</v>
      </c>
      <c r="V25" s="19">
        <v>253765.15625</v>
      </c>
      <c r="X25" s="19">
        <v>458944.82672379114</v>
      </c>
      <c r="Y25" s="19">
        <v>458793.22791822045</v>
      </c>
      <c r="Z25" s="19">
        <v>478131.77485568321</v>
      </c>
      <c r="AA25" s="181">
        <v>233765.81718444653</v>
      </c>
    </row>
    <row r="26" spans="1:27" x14ac:dyDescent="0.2">
      <c r="A26" s="18" t="s">
        <v>55</v>
      </c>
      <c r="B26" s="18" t="s">
        <v>56</v>
      </c>
      <c r="D26" s="19">
        <v>302748</v>
      </c>
      <c r="E26" s="20">
        <v>0</v>
      </c>
      <c r="F26" s="20">
        <v>302748</v>
      </c>
      <c r="G26" s="21">
        <v>-6.223936503149341E-3</v>
      </c>
      <c r="I26" s="21">
        <v>-6.7531174710294684E-3</v>
      </c>
      <c r="M26" s="19">
        <v>314267.72987054352</v>
      </c>
      <c r="N26" s="21">
        <v>3.8050556471202146E-2</v>
      </c>
      <c r="O26" s="21">
        <v>3.7550689105651402E-2</v>
      </c>
      <c r="P26" s="21">
        <v>-1.1612744857421475E-2</v>
      </c>
      <c r="R26" s="20">
        <v>411</v>
      </c>
      <c r="S26" s="42">
        <v>314678.72987054352</v>
      </c>
      <c r="U26" s="19">
        <v>163457.59375</v>
      </c>
      <c r="V26" s="19">
        <v>163536.34375</v>
      </c>
      <c r="X26" s="19">
        <v>304644.0854438626</v>
      </c>
      <c r="Y26" s="19">
        <v>304953.24188667675</v>
      </c>
      <c r="Z26" s="19">
        <v>317960.1196144615</v>
      </c>
      <c r="AA26" s="181">
        <v>155455.48550119638</v>
      </c>
    </row>
    <row r="27" spans="1:27" x14ac:dyDescent="0.2">
      <c r="A27" s="18" t="s">
        <v>57</v>
      </c>
      <c r="B27" s="18" t="s">
        <v>58</v>
      </c>
      <c r="D27" s="19">
        <v>1733852</v>
      </c>
      <c r="E27" s="20">
        <v>0</v>
      </c>
      <c r="F27" s="20">
        <v>1733852</v>
      </c>
      <c r="G27" s="21">
        <v>-3.9526676755895496E-3</v>
      </c>
      <c r="I27" s="21">
        <v>1.4604139644629477E-3</v>
      </c>
      <c r="M27" s="19">
        <v>1805193</v>
      </c>
      <c r="N27" s="21">
        <v>4.1145957094377072E-2</v>
      </c>
      <c r="O27" s="21">
        <v>3.6547733343906819E-2</v>
      </c>
      <c r="P27" s="21">
        <v>-5.0295601017124048E-3</v>
      </c>
      <c r="R27" s="20">
        <v>-464</v>
      </c>
      <c r="S27" s="42">
        <v>1804729</v>
      </c>
      <c r="U27" s="19">
        <v>896551.5625</v>
      </c>
      <c r="V27" s="19">
        <v>900528.75</v>
      </c>
      <c r="X27" s="19">
        <v>1740732.5372317629</v>
      </c>
      <c r="Y27" s="19">
        <v>1739003.8658773373</v>
      </c>
      <c r="Z27" s="19">
        <v>1814318.2225439167</v>
      </c>
      <c r="AA27" s="181">
        <v>887047.47149178083</v>
      </c>
    </row>
    <row r="28" spans="1:27" x14ac:dyDescent="0.2">
      <c r="A28" s="18" t="s">
        <v>59</v>
      </c>
      <c r="B28" s="18" t="s">
        <v>60</v>
      </c>
      <c r="D28" s="19">
        <v>380021</v>
      </c>
      <c r="E28" s="20">
        <v>0</v>
      </c>
      <c r="F28" s="20">
        <v>380021</v>
      </c>
      <c r="G28" s="21">
        <v>7.1854819109364865E-3</v>
      </c>
      <c r="I28" s="21">
        <v>1.0498757244981727E-2</v>
      </c>
      <c r="M28" s="19">
        <v>395132.51986668352</v>
      </c>
      <c r="N28" s="21">
        <v>3.9764960006640537E-2</v>
      </c>
      <c r="O28" s="21">
        <v>3.6182429999999988E-2</v>
      </c>
      <c r="P28" s="21">
        <v>4.3074077721712012E-3</v>
      </c>
      <c r="R28" s="20">
        <v>-578</v>
      </c>
      <c r="S28" s="42">
        <v>394554.51986668352</v>
      </c>
      <c r="U28" s="19">
        <v>196989.609375</v>
      </c>
      <c r="V28" s="19">
        <v>197670.6875</v>
      </c>
      <c r="X28" s="19">
        <v>377309.84692013718</v>
      </c>
      <c r="Y28" s="19">
        <v>377372.94967223419</v>
      </c>
      <c r="Z28" s="19">
        <v>393437.82273118506</v>
      </c>
      <c r="AA28" s="181">
        <v>192357.66995361337</v>
      </c>
    </row>
    <row r="29" spans="1:27" x14ac:dyDescent="0.2">
      <c r="A29" s="18" t="s">
        <v>61</v>
      </c>
      <c r="B29" s="18" t="s">
        <v>62</v>
      </c>
      <c r="D29" s="19">
        <v>793663</v>
      </c>
      <c r="E29" s="20">
        <v>0</v>
      </c>
      <c r="F29" s="20">
        <v>793663</v>
      </c>
      <c r="G29" s="21">
        <v>1.5918501175216093E-4</v>
      </c>
      <c r="I29" s="21">
        <v>4.2482472384091086E-3</v>
      </c>
      <c r="M29" s="19">
        <v>825972.31411017501</v>
      </c>
      <c r="N29" s="21">
        <v>4.0709109672713684E-2</v>
      </c>
      <c r="O29" s="21">
        <v>3.6182429999999988E-2</v>
      </c>
      <c r="P29" s="21">
        <v>-1.6407516258053478E-3</v>
      </c>
      <c r="R29" s="20">
        <v>993</v>
      </c>
      <c r="S29" s="42">
        <v>826965.31411017501</v>
      </c>
      <c r="U29" s="19">
        <v>381399.6875</v>
      </c>
      <c r="V29" s="19">
        <v>383065.875</v>
      </c>
      <c r="X29" s="19">
        <v>793536.68085413252</v>
      </c>
      <c r="Y29" s="19">
        <v>793758.12545819627</v>
      </c>
      <c r="Z29" s="19">
        <v>827329.75675364572</v>
      </c>
      <c r="AA29" s="181">
        <v>404493.96346206154</v>
      </c>
    </row>
    <row r="30" spans="1:27" ht="25.5" customHeight="1" x14ac:dyDescent="0.2">
      <c r="A30" s="22" t="s">
        <v>63</v>
      </c>
      <c r="B30" s="22" t="s">
        <v>64</v>
      </c>
      <c r="C30" s="54"/>
      <c r="D30" s="24">
        <v>5358152</v>
      </c>
      <c r="E30" s="25">
        <v>0</v>
      </c>
      <c r="F30" s="25">
        <v>5358152</v>
      </c>
      <c r="G30" s="26">
        <v>-3.1599441381592319E-3</v>
      </c>
      <c r="H30" s="23"/>
      <c r="I30" s="26">
        <v>8.4349450284659788E-4</v>
      </c>
      <c r="M30" s="24">
        <v>5573363.9486237131</v>
      </c>
      <c r="N30" s="26">
        <v>4.0165330999141657E-2</v>
      </c>
      <c r="O30" s="26">
        <v>3.6889304715177262E-2</v>
      </c>
      <c r="P30" s="26">
        <v>-4.7706968090625024E-3</v>
      </c>
      <c r="Q30" s="23"/>
      <c r="R30" s="25">
        <v>-3071</v>
      </c>
      <c r="S30" s="41">
        <v>5570292.9486237131</v>
      </c>
      <c r="T30" s="23"/>
      <c r="U30" s="24">
        <v>2752380.359375</v>
      </c>
      <c r="V30" s="24">
        <v>2761076.4375</v>
      </c>
      <c r="W30" s="23"/>
      <c r="X30" s="24">
        <v>5375137.1330754636</v>
      </c>
      <c r="Y30" s="24">
        <v>5370550.9194271956</v>
      </c>
      <c r="Z30" s="24">
        <v>5600080.2335242815</v>
      </c>
      <c r="AA30" s="182">
        <f>SUM(AA21:AA29)</f>
        <v>2737963.4672541986</v>
      </c>
    </row>
    <row r="31" spans="1:27" x14ac:dyDescent="0.2">
      <c r="A31" s="18" t="s">
        <v>65</v>
      </c>
      <c r="B31" s="18" t="s">
        <v>66</v>
      </c>
      <c r="D31" s="19">
        <v>617786</v>
      </c>
      <c r="E31" s="20">
        <v>0</v>
      </c>
      <c r="F31" s="20">
        <v>617786</v>
      </c>
      <c r="G31" s="21">
        <v>-3.1320217294277697E-2</v>
      </c>
      <c r="I31" s="21">
        <v>-3.117304855621883E-2</v>
      </c>
      <c r="M31" s="19">
        <v>645198.30419346585</v>
      </c>
      <c r="N31" s="21">
        <v>4.4371844285020723E-2</v>
      </c>
      <c r="O31" s="21">
        <v>4.2498447412837148E-2</v>
      </c>
      <c r="P31" s="21">
        <v>-3.1466249698016813E-2</v>
      </c>
      <c r="R31" s="20">
        <v>-363</v>
      </c>
      <c r="S31" s="42">
        <v>644835.30419346585</v>
      </c>
      <c r="U31" s="19">
        <v>306600.3125</v>
      </c>
      <c r="V31" s="19">
        <v>307151.28125</v>
      </c>
      <c r="X31" s="19">
        <v>637760.80705885729</v>
      </c>
      <c r="Y31" s="19">
        <v>638809.82730305428</v>
      </c>
      <c r="Z31" s="19">
        <v>666159.85657938791</v>
      </c>
      <c r="AA31" s="181">
        <v>325695.574814616</v>
      </c>
    </row>
    <row r="32" spans="1:27" x14ac:dyDescent="0.2">
      <c r="A32" s="18" t="s">
        <v>67</v>
      </c>
      <c r="B32" s="18" t="s">
        <v>68</v>
      </c>
      <c r="D32" s="19">
        <v>640187</v>
      </c>
      <c r="E32" s="20">
        <v>0</v>
      </c>
      <c r="F32" s="20">
        <v>640187</v>
      </c>
      <c r="G32" s="21">
        <v>-1.6983927989174474E-2</v>
      </c>
      <c r="I32" s="21">
        <v>-1.3979533927452881E-2</v>
      </c>
      <c r="M32" s="19">
        <v>666027.44625050551</v>
      </c>
      <c r="N32" s="21">
        <v>4.0363903438378923E-2</v>
      </c>
      <c r="O32" s="21">
        <v>3.9014844017830397E-2</v>
      </c>
      <c r="P32" s="21">
        <v>-1.8453913535032007E-2</v>
      </c>
      <c r="R32" s="20">
        <v>-1000</v>
      </c>
      <c r="S32" s="42">
        <v>665027.44625050551</v>
      </c>
      <c r="U32" s="19">
        <v>301211.5</v>
      </c>
      <c r="V32" s="19">
        <v>301602.59375</v>
      </c>
      <c r="X32" s="19">
        <v>651247.74480080919</v>
      </c>
      <c r="Y32" s="19">
        <v>650106.40491412755</v>
      </c>
      <c r="Z32" s="19">
        <v>678549.33704559831</v>
      </c>
      <c r="AA32" s="181">
        <v>331752.9781874594</v>
      </c>
    </row>
    <row r="33" spans="1:27" x14ac:dyDescent="0.2">
      <c r="A33" s="18" t="s">
        <v>69</v>
      </c>
      <c r="B33" s="18" t="s">
        <v>70</v>
      </c>
      <c r="D33" s="19">
        <v>357970</v>
      </c>
      <c r="E33" s="20">
        <v>0</v>
      </c>
      <c r="F33" s="20">
        <v>357970</v>
      </c>
      <c r="G33" s="21">
        <v>-1.1502920643482017E-2</v>
      </c>
      <c r="I33" s="21">
        <v>-9.902406682531284E-3</v>
      </c>
      <c r="M33" s="19">
        <v>371325.67494321725</v>
      </c>
      <c r="N33" s="21">
        <v>3.7309481082820506E-2</v>
      </c>
      <c r="O33" s="21">
        <v>3.8188771244523023E-2</v>
      </c>
      <c r="P33" s="21">
        <v>-1.4584433457411561E-2</v>
      </c>
      <c r="R33" s="20">
        <v>-599</v>
      </c>
      <c r="S33" s="42">
        <v>370726.67494321725</v>
      </c>
      <c r="U33" s="19">
        <v>169266.1875</v>
      </c>
      <c r="V33" s="19">
        <v>169122.828125</v>
      </c>
      <c r="X33" s="19">
        <v>362135.61726760765</v>
      </c>
      <c r="Y33" s="19">
        <v>361244.00366086687</v>
      </c>
      <c r="Z33" s="19">
        <v>376821.40160018369</v>
      </c>
      <c r="AA33" s="181">
        <v>184233.65170458175</v>
      </c>
    </row>
    <row r="34" spans="1:27" x14ac:dyDescent="0.2">
      <c r="A34" s="18" t="s">
        <v>71</v>
      </c>
      <c r="B34" s="18" t="s">
        <v>72</v>
      </c>
      <c r="D34" s="19">
        <v>358283</v>
      </c>
      <c r="E34" s="20">
        <v>0</v>
      </c>
      <c r="F34" s="20">
        <v>358283</v>
      </c>
      <c r="G34" s="21">
        <v>-2.8200653880800286E-2</v>
      </c>
      <c r="I34" s="21">
        <v>-2.7390504567147977E-2</v>
      </c>
      <c r="M34" s="19">
        <v>373963.21776050661</v>
      </c>
      <c r="N34" s="21">
        <v>4.3764894679643174E-2</v>
      </c>
      <c r="O34" s="21">
        <v>4.1732060588118625E-2</v>
      </c>
      <c r="P34" s="21">
        <v>-2.8527342989322579E-2</v>
      </c>
      <c r="R34" s="20">
        <v>-573</v>
      </c>
      <c r="S34" s="42">
        <v>373390.21776050661</v>
      </c>
      <c r="U34" s="19">
        <v>178958.21875</v>
      </c>
      <c r="V34" s="19">
        <v>179307.4375</v>
      </c>
      <c r="X34" s="19">
        <v>368680.01756820839</v>
      </c>
      <c r="Y34" s="19">
        <v>369091.76241349452</v>
      </c>
      <c r="Z34" s="19">
        <v>384944.66628760338</v>
      </c>
      <c r="AA34" s="181">
        <v>188205.2380071934</v>
      </c>
    </row>
    <row r="35" spans="1:27" x14ac:dyDescent="0.2">
      <c r="A35" s="18" t="s">
        <v>73</v>
      </c>
      <c r="B35" s="18" t="s">
        <v>74</v>
      </c>
      <c r="D35" s="19">
        <v>251616</v>
      </c>
      <c r="E35" s="20">
        <v>0</v>
      </c>
      <c r="F35" s="20">
        <v>251616</v>
      </c>
      <c r="G35" s="21">
        <v>-1.6449700763688235E-2</v>
      </c>
      <c r="I35" s="21">
        <v>-1.3190927496173899E-2</v>
      </c>
      <c r="M35" s="19">
        <v>261690.21827463977</v>
      </c>
      <c r="N35" s="21">
        <v>4.0038067033256075E-2</v>
      </c>
      <c r="O35" s="21">
        <v>3.8855063303959714E-2</v>
      </c>
      <c r="P35" s="21">
        <v>-1.6251353247943134E-2</v>
      </c>
      <c r="R35" s="20">
        <v>-391</v>
      </c>
      <c r="S35" s="42">
        <v>261299.21827463977</v>
      </c>
      <c r="U35" s="19">
        <v>121109.2734375</v>
      </c>
      <c r="V35" s="19">
        <v>121247.1875</v>
      </c>
      <c r="X35" s="19">
        <v>255824.23206557913</v>
      </c>
      <c r="Y35" s="19">
        <v>255269.77463196052</v>
      </c>
      <c r="Z35" s="19">
        <v>266013.29428877571</v>
      </c>
      <c r="AA35" s="181">
        <v>130057.90117193498</v>
      </c>
    </row>
    <row r="36" spans="1:27" x14ac:dyDescent="0.2">
      <c r="A36" s="18" t="s">
        <v>75</v>
      </c>
      <c r="B36" s="18" t="s">
        <v>76</v>
      </c>
      <c r="D36" s="19">
        <v>642913</v>
      </c>
      <c r="E36" s="20">
        <v>0</v>
      </c>
      <c r="F36" s="20">
        <v>642913</v>
      </c>
      <c r="G36" s="21">
        <v>3.2347040264901761E-3</v>
      </c>
      <c r="I36" s="21">
        <v>7.1064101165361215E-3</v>
      </c>
      <c r="M36" s="19">
        <v>669054.18368181074</v>
      </c>
      <c r="N36" s="21">
        <v>4.0660530556717145E-2</v>
      </c>
      <c r="O36" s="21">
        <v>3.6182429999999988E-2</v>
      </c>
      <c r="P36" s="21">
        <v>7.1621241781105738E-4</v>
      </c>
      <c r="R36" s="20">
        <v>-1038</v>
      </c>
      <c r="S36" s="42">
        <v>668016.18368181074</v>
      </c>
      <c r="U36" s="19">
        <v>363417.84375</v>
      </c>
      <c r="V36" s="19">
        <v>364988.4375</v>
      </c>
      <c r="X36" s="19">
        <v>640840.07203864038</v>
      </c>
      <c r="Y36" s="19">
        <v>641135.32574982778</v>
      </c>
      <c r="Z36" s="19">
        <v>668575.34171982866</v>
      </c>
      <c r="AA36" s="181">
        <v>326876.54183552245</v>
      </c>
    </row>
    <row r="37" spans="1:27" ht="25.5" customHeight="1" x14ac:dyDescent="0.2">
      <c r="A37" s="22" t="s">
        <v>77</v>
      </c>
      <c r="B37" s="22" t="s">
        <v>78</v>
      </c>
      <c r="C37" s="54"/>
      <c r="D37" s="24">
        <v>2868755</v>
      </c>
      <c r="E37" s="25">
        <v>0</v>
      </c>
      <c r="F37" s="25">
        <v>2868755</v>
      </c>
      <c r="G37" s="26">
        <v>-1.6366768101530593E-2</v>
      </c>
      <c r="H37" s="23"/>
      <c r="I37" s="26">
        <v>-1.4135328383155676E-2</v>
      </c>
      <c r="M37" s="24">
        <v>2987259.0451041455</v>
      </c>
      <c r="N37" s="26">
        <v>4.1308527603139966E-2</v>
      </c>
      <c r="O37" s="26">
        <v>3.9247848746629677E-2</v>
      </c>
      <c r="P37" s="26">
        <v>-1.769277273689851E-2</v>
      </c>
      <c r="Q37" s="23"/>
      <c r="R37" s="25">
        <v>-3964</v>
      </c>
      <c r="S37" s="41">
        <v>2983295.0451041455</v>
      </c>
      <c r="T37" s="23"/>
      <c r="U37" s="24">
        <v>1440563.3359375</v>
      </c>
      <c r="V37" s="24">
        <v>1443419.765625</v>
      </c>
      <c r="W37" s="23"/>
      <c r="X37" s="24">
        <v>2916488.4907997018</v>
      </c>
      <c r="Y37" s="24">
        <v>2915657.0986733316</v>
      </c>
      <c r="Z37" s="24">
        <v>3041063.897521378</v>
      </c>
      <c r="AA37" s="182">
        <f>SUM(AA31:AA36)</f>
        <v>1486821.8857213082</v>
      </c>
    </row>
    <row r="38" spans="1:27" x14ac:dyDescent="0.2">
      <c r="A38" s="18" t="s">
        <v>79</v>
      </c>
      <c r="B38" s="18" t="s">
        <v>80</v>
      </c>
      <c r="D38" s="19">
        <v>585641</v>
      </c>
      <c r="E38" s="20">
        <v>0</v>
      </c>
      <c r="F38" s="20">
        <v>585641</v>
      </c>
      <c r="G38" s="21">
        <v>2.0104956499061188E-2</v>
      </c>
      <c r="I38" s="21">
        <v>2.418014590268136E-2</v>
      </c>
      <c r="M38" s="19">
        <v>610432.45740785799</v>
      </c>
      <c r="N38" s="21">
        <v>4.2332175185579635E-2</v>
      </c>
      <c r="O38" s="21">
        <v>3.6182429999999988E-2</v>
      </c>
      <c r="P38" s="21">
        <v>1.7649556740214845E-2</v>
      </c>
      <c r="R38" s="20">
        <v>703</v>
      </c>
      <c r="S38" s="42">
        <v>611135.45740785799</v>
      </c>
      <c r="U38" s="19">
        <v>267480.9375</v>
      </c>
      <c r="V38" s="19">
        <v>269068.4375</v>
      </c>
      <c r="X38" s="19">
        <v>574098.7692186936</v>
      </c>
      <c r="Y38" s="19">
        <v>575208.16341165756</v>
      </c>
      <c r="Z38" s="19">
        <v>599845.45108359819</v>
      </c>
      <c r="AA38" s="181">
        <v>293273.46441104979</v>
      </c>
    </row>
    <row r="39" spans="1:27" x14ac:dyDescent="0.2">
      <c r="A39" s="18" t="s">
        <v>81</v>
      </c>
      <c r="B39" s="18" t="s">
        <v>82</v>
      </c>
      <c r="D39" s="19">
        <v>245449</v>
      </c>
      <c r="E39" s="20">
        <v>0</v>
      </c>
      <c r="F39" s="20">
        <v>245449</v>
      </c>
      <c r="G39" s="21">
        <v>-1.6562704126775185E-2</v>
      </c>
      <c r="I39" s="21">
        <v>-1.5746993509578755E-2</v>
      </c>
      <c r="M39" s="19">
        <v>255804.73464794824</v>
      </c>
      <c r="N39" s="21">
        <v>4.2190983250892211E-2</v>
      </c>
      <c r="O39" s="21">
        <v>3.9372951614431217E-2</v>
      </c>
      <c r="P39" s="21">
        <v>-1.8656183530398662E-2</v>
      </c>
      <c r="R39" s="20">
        <v>-372</v>
      </c>
      <c r="S39" s="42">
        <v>255432.73464794824</v>
      </c>
      <c r="U39" s="19">
        <v>118797.6484375</v>
      </c>
      <c r="V39" s="19">
        <v>119119.7421875</v>
      </c>
      <c r="X39" s="19">
        <v>249582.76550012082</v>
      </c>
      <c r="Y39" s="19">
        <v>250052.04908630962</v>
      </c>
      <c r="Z39" s="19">
        <v>260667.80098356301</v>
      </c>
      <c r="AA39" s="181">
        <v>127444.40908364153</v>
      </c>
    </row>
    <row r="40" spans="1:27" x14ac:dyDescent="0.2">
      <c r="A40" s="18" t="s">
        <v>83</v>
      </c>
      <c r="B40" s="18" t="s">
        <v>84</v>
      </c>
      <c r="D40" s="19">
        <v>685511</v>
      </c>
      <c r="E40" s="20">
        <v>0</v>
      </c>
      <c r="F40" s="20">
        <v>685511</v>
      </c>
      <c r="G40" s="21">
        <v>-3.1444524221363457E-3</v>
      </c>
      <c r="I40" s="21">
        <v>-9.5054618308509919E-4</v>
      </c>
      <c r="M40" s="19">
        <v>711546.51888922288</v>
      </c>
      <c r="N40" s="21">
        <v>3.797972445259501E-2</v>
      </c>
      <c r="O40" s="21">
        <v>3.6375021566180665E-2</v>
      </c>
      <c r="P40" s="21">
        <v>-7.1033922415835171E-3</v>
      </c>
      <c r="R40" s="20">
        <v>-984</v>
      </c>
      <c r="S40" s="42">
        <v>710562.51888922288</v>
      </c>
      <c r="U40" s="19">
        <v>323321.6875</v>
      </c>
      <c r="V40" s="19">
        <v>323822.3125</v>
      </c>
      <c r="X40" s="19">
        <v>687673.35615038569</v>
      </c>
      <c r="Y40" s="19">
        <v>687225.67161216296</v>
      </c>
      <c r="Z40" s="19">
        <v>716637.07311441493</v>
      </c>
      <c r="AA40" s="181">
        <v>350374.64529904153</v>
      </c>
    </row>
    <row r="41" spans="1:27" x14ac:dyDescent="0.2">
      <c r="A41" s="18" t="s">
        <v>85</v>
      </c>
      <c r="B41" s="18" t="s">
        <v>86</v>
      </c>
      <c r="D41" s="19">
        <v>560643</v>
      </c>
      <c r="E41" s="20">
        <v>0</v>
      </c>
      <c r="F41" s="20">
        <v>560643</v>
      </c>
      <c r="G41" s="21">
        <v>5.7068281366190465E-3</v>
      </c>
      <c r="I41" s="21">
        <v>8.7156465774151926E-3</v>
      </c>
      <c r="M41" s="19">
        <v>582508.32740042545</v>
      </c>
      <c r="N41" s="21">
        <v>3.9000446630788943E-2</v>
      </c>
      <c r="O41" s="21">
        <v>3.6182429999999988E-2</v>
      </c>
      <c r="P41" s="21">
        <v>2.1337028609600406E-3</v>
      </c>
      <c r="R41" s="20">
        <v>-841</v>
      </c>
      <c r="S41" s="42">
        <v>581667.32740042545</v>
      </c>
      <c r="U41" s="19">
        <v>266398.0625</v>
      </c>
      <c r="V41" s="19">
        <v>267122.5625</v>
      </c>
      <c r="X41" s="19">
        <v>557461.66210163198</v>
      </c>
      <c r="Y41" s="19">
        <v>557310.41217509133</v>
      </c>
      <c r="Z41" s="19">
        <v>581268.07404784486</v>
      </c>
      <c r="AA41" s="181">
        <v>284190.70532184839</v>
      </c>
    </row>
    <row r="42" spans="1:27" x14ac:dyDescent="0.2">
      <c r="A42" s="18" t="s">
        <v>87</v>
      </c>
      <c r="B42" s="18" t="s">
        <v>88</v>
      </c>
      <c r="D42" s="19">
        <v>1251866</v>
      </c>
      <c r="E42" s="20">
        <v>0</v>
      </c>
      <c r="F42" s="20">
        <v>1251866</v>
      </c>
      <c r="G42" s="21">
        <v>3.8268421710949019E-2</v>
      </c>
      <c r="I42" s="21">
        <v>4.3045765251080059E-2</v>
      </c>
      <c r="M42" s="19">
        <v>1304455</v>
      </c>
      <c r="N42" s="21">
        <v>4.2008489726536258E-2</v>
      </c>
      <c r="O42" s="21">
        <v>3.7173620413788688E-2</v>
      </c>
      <c r="P42" s="21">
        <v>3.5900660597064427E-2</v>
      </c>
      <c r="R42" s="20">
        <v>1725</v>
      </c>
      <c r="S42" s="42">
        <v>1306180</v>
      </c>
      <c r="U42" s="19">
        <v>613445.25</v>
      </c>
      <c r="V42" s="19">
        <v>616304.875</v>
      </c>
      <c r="X42" s="19">
        <v>1205724.8143375739</v>
      </c>
      <c r="Y42" s="19">
        <v>1205797.2116159587</v>
      </c>
      <c r="Z42" s="19">
        <v>1259247.1938845452</v>
      </c>
      <c r="AA42" s="181">
        <v>615664.89573819411</v>
      </c>
    </row>
    <row r="43" spans="1:27" ht="25.5" customHeight="1" x14ac:dyDescent="0.2">
      <c r="A43" s="22" t="s">
        <v>89</v>
      </c>
      <c r="B43" s="22" t="s">
        <v>90</v>
      </c>
      <c r="C43" s="54"/>
      <c r="D43" s="24">
        <v>3329110</v>
      </c>
      <c r="E43" s="25">
        <v>0</v>
      </c>
      <c r="F43" s="25">
        <v>3329110</v>
      </c>
      <c r="G43" s="26">
        <v>1.6664511627913159E-2</v>
      </c>
      <c r="H43" s="23"/>
      <c r="I43" s="26">
        <v>2.0170916169605757E-2</v>
      </c>
      <c r="M43" s="24">
        <v>3464747.0383454547</v>
      </c>
      <c r="N43" s="26">
        <v>4.0742732545771876E-2</v>
      </c>
      <c r="O43" s="26">
        <v>3.6832477199507219E-2</v>
      </c>
      <c r="P43" s="26">
        <v>1.3775907545299226E-2</v>
      </c>
      <c r="Q43" s="23"/>
      <c r="R43" s="25">
        <v>231</v>
      </c>
      <c r="S43" s="41">
        <v>3464978.0383454547</v>
      </c>
      <c r="T43" s="23"/>
      <c r="U43" s="24">
        <v>1589443.5859375</v>
      </c>
      <c r="V43" s="24">
        <v>1595437.9296875</v>
      </c>
      <c r="W43" s="23"/>
      <c r="X43" s="24">
        <v>3274541.3673084062</v>
      </c>
      <c r="Y43" s="24">
        <v>3275593.5079011801</v>
      </c>
      <c r="Z43" s="24">
        <v>3417665.5931139663</v>
      </c>
      <c r="AA43" s="182">
        <f>SUM(AA38:AA42)</f>
        <v>1670948.1198537755</v>
      </c>
    </row>
    <row r="44" spans="1:27" ht="25.5" customHeight="1" x14ac:dyDescent="0.2">
      <c r="A44" s="22" t="s">
        <v>91</v>
      </c>
      <c r="B44" s="22" t="s">
        <v>92</v>
      </c>
      <c r="C44" s="54"/>
      <c r="D44" s="24">
        <v>18669421</v>
      </c>
      <c r="E44" s="25">
        <v>0</v>
      </c>
      <c r="F44" s="25">
        <v>18669421</v>
      </c>
      <c r="G44" s="26">
        <v>-1.1877616224992282E-3</v>
      </c>
      <c r="H44" s="23"/>
      <c r="I44" s="26">
        <v>1.4193637817172533E-3</v>
      </c>
      <c r="M44" s="24">
        <v>19416313.177925304</v>
      </c>
      <c r="N44" s="26">
        <v>4.0006177905854923E-2</v>
      </c>
      <c r="O44" s="26">
        <v>3.7561346241483662E-2</v>
      </c>
      <c r="P44" s="26">
        <v>-3.6524913360125311E-3</v>
      </c>
      <c r="Q44" s="23"/>
      <c r="R44" s="25">
        <v>1363</v>
      </c>
      <c r="S44" s="41">
        <v>19417676.177925304</v>
      </c>
      <c r="T44" s="23"/>
      <c r="U44" s="24">
        <v>9035074.09375</v>
      </c>
      <c r="V44" s="24">
        <v>9056363.6640625</v>
      </c>
      <c r="W44" s="23"/>
      <c r="X44" s="24">
        <v>18691622.191501319</v>
      </c>
      <c r="Y44" s="24">
        <v>18686888.729036726</v>
      </c>
      <c r="Z44" s="24">
        <v>19487491.070219904</v>
      </c>
      <c r="AA44" s="182">
        <f>AA43+AA37+AA30+AA20</f>
        <v>9527727.5313475542</v>
      </c>
    </row>
    <row r="45" spans="1:27" x14ac:dyDescent="0.2">
      <c r="A45" s="18" t="s">
        <v>93</v>
      </c>
      <c r="B45" s="18" t="s">
        <v>94</v>
      </c>
      <c r="D45" s="19">
        <v>363284</v>
      </c>
      <c r="E45" s="20">
        <v>0</v>
      </c>
      <c r="F45" s="20">
        <v>363284</v>
      </c>
      <c r="G45" s="21">
        <v>-3.7996130596984035E-2</v>
      </c>
      <c r="I45" s="21">
        <v>-3.558676009874806E-2</v>
      </c>
      <c r="M45" s="19">
        <v>379052.70451331098</v>
      </c>
      <c r="N45" s="21">
        <v>4.340599782349619E-2</v>
      </c>
      <c r="O45" s="21">
        <v>4.4076494524052823E-2</v>
      </c>
      <c r="P45" s="21">
        <v>-3.5000000000000142E-2</v>
      </c>
      <c r="R45" s="20">
        <v>531</v>
      </c>
      <c r="S45" s="42">
        <v>379583.70451331098</v>
      </c>
      <c r="U45" s="19">
        <v>175059.828125</v>
      </c>
      <c r="V45" s="19">
        <v>174947.40625</v>
      </c>
      <c r="X45" s="19">
        <v>377632.57670204656</v>
      </c>
      <c r="Y45" s="19">
        <v>376447.2398387249</v>
      </c>
      <c r="Z45" s="19">
        <v>392800.73006560729</v>
      </c>
      <c r="AA45" s="181">
        <v>192046.18576573243</v>
      </c>
    </row>
    <row r="46" spans="1:27" x14ac:dyDescent="0.2">
      <c r="A46" s="18" t="s">
        <v>95</v>
      </c>
      <c r="B46" s="18" t="s">
        <v>96</v>
      </c>
      <c r="D46" s="19">
        <v>443533</v>
      </c>
      <c r="E46" s="20">
        <v>0</v>
      </c>
      <c r="F46" s="20">
        <v>443533</v>
      </c>
      <c r="G46" s="21">
        <v>-3.5058359637973213E-2</v>
      </c>
      <c r="I46" s="21">
        <v>-3.1004951828747296E-2</v>
      </c>
      <c r="M46" s="19">
        <v>461581.73334743473</v>
      </c>
      <c r="N46" s="21">
        <v>4.0693101409443599E-2</v>
      </c>
      <c r="O46" s="21">
        <v>4.2464389086593002E-2</v>
      </c>
      <c r="P46" s="21">
        <v>-3.1659287984597717E-2</v>
      </c>
      <c r="R46" s="20">
        <v>577</v>
      </c>
      <c r="S46" s="42">
        <v>462158.73334743473</v>
      </c>
      <c r="U46" s="19">
        <v>172164.8125</v>
      </c>
      <c r="V46" s="19">
        <v>171872.28125</v>
      </c>
      <c r="X46" s="19">
        <v>459647.48690251907</v>
      </c>
      <c r="Y46" s="19">
        <v>456946.99721537856</v>
      </c>
      <c r="Z46" s="19">
        <v>476672.85658861452</v>
      </c>
      <c r="AA46" s="181">
        <v>233052.53009740956</v>
      </c>
    </row>
    <row r="47" spans="1:27" x14ac:dyDescent="0.2">
      <c r="A47" s="18" t="s">
        <v>97</v>
      </c>
      <c r="B47" s="18" t="s">
        <v>98</v>
      </c>
      <c r="D47" s="19">
        <v>380188</v>
      </c>
      <c r="E47" s="20">
        <v>0</v>
      </c>
      <c r="F47" s="20">
        <v>380188</v>
      </c>
      <c r="G47" s="21">
        <v>-4.9712992226327302E-3</v>
      </c>
      <c r="I47" s="21">
        <v>-2.8833724479574441E-3</v>
      </c>
      <c r="M47" s="19">
        <v>396435.50484697445</v>
      </c>
      <c r="N47" s="21">
        <v>4.2735448901528805E-2</v>
      </c>
      <c r="O47" s="21">
        <v>3.6766634350631655E-2</v>
      </c>
      <c r="P47" s="21">
        <v>-8.8641615628995973E-3</v>
      </c>
      <c r="R47" s="20">
        <v>-524</v>
      </c>
      <c r="S47" s="42">
        <v>395911.50484697445</v>
      </c>
      <c r="U47" s="19">
        <v>188646.0625</v>
      </c>
      <c r="V47" s="19">
        <v>189732.125</v>
      </c>
      <c r="X47" s="19">
        <v>382087.47114829725</v>
      </c>
      <c r="Y47" s="19">
        <v>383482.51990081719</v>
      </c>
      <c r="Z47" s="19">
        <v>399981.0010624826</v>
      </c>
      <c r="AA47" s="181">
        <v>195556.72826773819</v>
      </c>
    </row>
    <row r="48" spans="1:27" x14ac:dyDescent="0.2">
      <c r="A48" s="18" t="s">
        <v>99</v>
      </c>
      <c r="B48" s="18" t="s">
        <v>100</v>
      </c>
      <c r="D48" s="19">
        <v>837687</v>
      </c>
      <c r="E48" s="20">
        <v>0</v>
      </c>
      <c r="F48" s="20">
        <v>837687</v>
      </c>
      <c r="G48" s="21">
        <v>-4.1875157102504446E-3</v>
      </c>
      <c r="I48" s="21">
        <v>-2.1984633732329284E-3</v>
      </c>
      <c r="M48" s="19">
        <v>868678.86886342091</v>
      </c>
      <c r="N48" s="21">
        <v>3.6996955740534299E-2</v>
      </c>
      <c r="O48" s="21">
        <v>3.6627863911341096E-2</v>
      </c>
      <c r="P48" s="21">
        <v>-8.3889708014167619E-3</v>
      </c>
      <c r="R48" s="20">
        <v>-1188</v>
      </c>
      <c r="S48" s="42">
        <v>867490.86886342091</v>
      </c>
      <c r="U48" s="19">
        <v>383372.625</v>
      </c>
      <c r="V48" s="19">
        <v>383509.125</v>
      </c>
      <c r="X48" s="19">
        <v>841209.57832484844</v>
      </c>
      <c r="Y48" s="19">
        <v>839831.5978503743</v>
      </c>
      <c r="Z48" s="19">
        <v>876027.84084146819</v>
      </c>
      <c r="AA48" s="181">
        <v>428303.18932985247</v>
      </c>
    </row>
    <row r="49" spans="1:27" x14ac:dyDescent="0.2">
      <c r="A49" s="18" t="s">
        <v>101</v>
      </c>
      <c r="B49" s="18" t="s">
        <v>102</v>
      </c>
      <c r="D49" s="19">
        <v>400423</v>
      </c>
      <c r="E49" s="20">
        <v>0</v>
      </c>
      <c r="F49" s="20">
        <v>400423</v>
      </c>
      <c r="G49" s="21">
        <v>4.2910006455005867E-3</v>
      </c>
      <c r="I49" s="21">
        <v>6.7875734811535526E-3</v>
      </c>
      <c r="M49" s="19">
        <v>416455.78266120085</v>
      </c>
      <c r="N49" s="21">
        <v>4.0039614760392972E-2</v>
      </c>
      <c r="O49" s="21">
        <v>3.6182429999999988E-2</v>
      </c>
      <c r="P49" s="21">
        <v>9.0715876073299562E-4</v>
      </c>
      <c r="R49" s="20">
        <v>346</v>
      </c>
      <c r="S49" s="42">
        <v>416801.78266120085</v>
      </c>
      <c r="U49" s="19">
        <v>180360.34375</v>
      </c>
      <c r="V49" s="19">
        <v>181031.734375</v>
      </c>
      <c r="X49" s="19">
        <v>398712.12600992247</v>
      </c>
      <c r="Y49" s="19">
        <v>399203.94681916916</v>
      </c>
      <c r="Z49" s="19">
        <v>416078.33355576452</v>
      </c>
      <c r="AA49" s="181">
        <v>203426.95627322391</v>
      </c>
    </row>
    <row r="50" spans="1:27" x14ac:dyDescent="0.2">
      <c r="A50" s="18" t="s">
        <v>103</v>
      </c>
      <c r="B50" s="18" t="s">
        <v>104</v>
      </c>
      <c r="D50" s="19">
        <v>418137</v>
      </c>
      <c r="E50" s="20">
        <v>0</v>
      </c>
      <c r="F50" s="20">
        <v>418137</v>
      </c>
      <c r="G50" s="21">
        <v>-1.5463833382898362E-2</v>
      </c>
      <c r="I50" s="21">
        <v>-1.2678675329268474E-2</v>
      </c>
      <c r="M50" s="19">
        <v>434223</v>
      </c>
      <c r="N50" s="21">
        <v>3.8470644788669794E-2</v>
      </c>
      <c r="O50" s="21">
        <v>3.8811080680310139E-2</v>
      </c>
      <c r="P50" s="21">
        <v>-1.7093338552121806E-2</v>
      </c>
      <c r="R50" s="20">
        <v>-606</v>
      </c>
      <c r="S50" s="42">
        <v>433617</v>
      </c>
      <c r="U50" s="19">
        <v>209021.90625</v>
      </c>
      <c r="V50" s="19">
        <v>208953.40625</v>
      </c>
      <c r="X50" s="19">
        <v>424704.56056147977</v>
      </c>
      <c r="Y50" s="19">
        <v>423367.71121629328</v>
      </c>
      <c r="Z50" s="19">
        <v>441774.39937212807</v>
      </c>
      <c r="AA50" s="181">
        <v>215990.14939252796</v>
      </c>
    </row>
    <row r="51" spans="1:27" x14ac:dyDescent="0.2">
      <c r="A51" s="18" t="s">
        <v>105</v>
      </c>
      <c r="B51" s="18" t="s">
        <v>106</v>
      </c>
      <c r="D51" s="19">
        <v>741476</v>
      </c>
      <c r="E51" s="20">
        <v>0</v>
      </c>
      <c r="F51" s="20">
        <v>741476</v>
      </c>
      <c r="G51" s="21">
        <v>-1.4285408173419389E-2</v>
      </c>
      <c r="I51" s="21">
        <v>-1.0424845731997534E-2</v>
      </c>
      <c r="M51" s="19">
        <v>771563.76749192411</v>
      </c>
      <c r="N51" s="21">
        <v>4.0578208184653519E-2</v>
      </c>
      <c r="O51" s="21">
        <v>3.8294623392015836E-2</v>
      </c>
      <c r="P51" s="21">
        <v>-1.4273180809222463E-2</v>
      </c>
      <c r="R51" s="20">
        <v>1139</v>
      </c>
      <c r="S51" s="42">
        <v>772702.76749192411</v>
      </c>
      <c r="U51" s="19">
        <v>348893.9375</v>
      </c>
      <c r="V51" s="19">
        <v>349661.28125</v>
      </c>
      <c r="X51" s="19">
        <v>752221.79538400285</v>
      </c>
      <c r="Y51" s="19">
        <v>750935.15662468132</v>
      </c>
      <c r="Z51" s="19">
        <v>782735.89849704155</v>
      </c>
      <c r="AA51" s="181">
        <v>382691.35534234613</v>
      </c>
    </row>
    <row r="52" spans="1:27" x14ac:dyDescent="0.2">
      <c r="A52" s="18" t="s">
        <v>107</v>
      </c>
      <c r="B52" s="18" t="s">
        <v>108</v>
      </c>
      <c r="D52" s="19">
        <v>239797</v>
      </c>
      <c r="E52" s="20">
        <v>0</v>
      </c>
      <c r="F52" s="20">
        <v>239797</v>
      </c>
      <c r="G52" s="21">
        <v>-1.45737858114251E-2</v>
      </c>
      <c r="I52" s="21">
        <v>-1.2479879745288747E-2</v>
      </c>
      <c r="M52" s="19">
        <v>249664</v>
      </c>
      <c r="N52" s="21">
        <v>4.1147303761097875E-2</v>
      </c>
      <c r="O52" s="21">
        <v>3.9549853427048864E-2</v>
      </c>
      <c r="P52" s="21">
        <v>-1.6061062951319149E-2</v>
      </c>
      <c r="R52" s="20">
        <v>-323</v>
      </c>
      <c r="S52" s="42">
        <v>249341</v>
      </c>
      <c r="U52" s="19">
        <v>114212.703125</v>
      </c>
      <c r="V52" s="19">
        <v>114388.2109375</v>
      </c>
      <c r="X52" s="19">
        <v>243343.43510178992</v>
      </c>
      <c r="Y52" s="19">
        <v>243200.60436598439</v>
      </c>
      <c r="Z52" s="19">
        <v>253739.3232438445</v>
      </c>
      <c r="AA52" s="181">
        <v>124056.97209274418</v>
      </c>
    </row>
    <row r="53" spans="1:27" ht="25.5" customHeight="1" x14ac:dyDescent="0.2">
      <c r="A53" s="22" t="s">
        <v>109</v>
      </c>
      <c r="B53" s="22" t="s">
        <v>110</v>
      </c>
      <c r="C53" s="54"/>
      <c r="D53" s="24">
        <v>3824525</v>
      </c>
      <c r="E53" s="25">
        <v>0</v>
      </c>
      <c r="F53" s="25">
        <v>3824525</v>
      </c>
      <c r="G53" s="26">
        <v>-1.4185640612096262E-2</v>
      </c>
      <c r="H53" s="23"/>
      <c r="I53" s="26">
        <v>-1.1305049743631224E-2</v>
      </c>
      <c r="M53" s="24">
        <v>3977655.3617242663</v>
      </c>
      <c r="N53" s="26">
        <v>4.0039053666603319E-2</v>
      </c>
      <c r="O53" s="26">
        <v>3.865357141656256E-2</v>
      </c>
      <c r="P53" s="26">
        <v>-1.538562843462854E-2</v>
      </c>
      <c r="Q53" s="23"/>
      <c r="R53" s="25">
        <v>-48</v>
      </c>
      <c r="S53" s="41">
        <v>3977607.3617242663</v>
      </c>
      <c r="T53" s="23"/>
      <c r="U53" s="24">
        <v>1771732.21875</v>
      </c>
      <c r="V53" s="24">
        <v>1774095.5703125</v>
      </c>
      <c r="W53" s="23"/>
      <c r="X53" s="24">
        <v>3879559.0301349065</v>
      </c>
      <c r="Y53" s="24">
        <v>3873415.7738314229</v>
      </c>
      <c r="Z53" s="24">
        <v>4039810.3832269507</v>
      </c>
      <c r="AA53" s="182">
        <f>SUM(AA45:AA52)</f>
        <v>1975124.0665615748</v>
      </c>
    </row>
    <row r="54" spans="1:27" x14ac:dyDescent="0.2">
      <c r="A54" s="18" t="s">
        <v>111</v>
      </c>
      <c r="B54" s="18" t="s">
        <v>112</v>
      </c>
      <c r="D54" s="19">
        <v>652815</v>
      </c>
      <c r="E54" s="20">
        <v>0</v>
      </c>
      <c r="F54" s="20">
        <v>652815</v>
      </c>
      <c r="G54" s="21">
        <v>-7.8257557963423707E-3</v>
      </c>
      <c r="I54" s="21">
        <v>-3.6213137105779447E-3</v>
      </c>
      <c r="M54" s="19">
        <v>679351</v>
      </c>
      <c r="N54" s="21">
        <v>4.0648575783338359E-2</v>
      </c>
      <c r="O54" s="21">
        <v>3.7804571463847525E-2</v>
      </c>
      <c r="P54" s="21">
        <v>-8.7019358868308805E-3</v>
      </c>
      <c r="R54" s="20">
        <v>-934</v>
      </c>
      <c r="S54" s="42">
        <v>678417</v>
      </c>
      <c r="U54" s="19">
        <v>313833.6875</v>
      </c>
      <c r="V54" s="19">
        <v>314693.71875</v>
      </c>
      <c r="X54" s="19">
        <v>657964.06610409915</v>
      </c>
      <c r="Y54" s="19">
        <v>656983.11914172256</v>
      </c>
      <c r="Z54" s="19">
        <v>685314.56339295697</v>
      </c>
      <c r="AA54" s="181">
        <v>335060.59911686822</v>
      </c>
    </row>
    <row r="55" spans="1:27" x14ac:dyDescent="0.2">
      <c r="A55" s="18" t="s">
        <v>113</v>
      </c>
      <c r="B55" s="18" t="s">
        <v>114</v>
      </c>
      <c r="D55" s="19">
        <v>424091</v>
      </c>
      <c r="E55" s="20">
        <v>0</v>
      </c>
      <c r="F55" s="20">
        <v>424091</v>
      </c>
      <c r="G55" s="21">
        <v>-6.0989913469748913E-3</v>
      </c>
      <c r="I55" s="21">
        <v>-2.2840981150904494E-3</v>
      </c>
      <c r="M55" s="19">
        <v>442215</v>
      </c>
      <c r="N55" s="21">
        <v>4.2736110881862688E-2</v>
      </c>
      <c r="O55" s="21">
        <v>3.9913030606582467E-2</v>
      </c>
      <c r="P55" s="21">
        <v>-5.4213496889177204E-3</v>
      </c>
      <c r="R55" s="20">
        <v>-598</v>
      </c>
      <c r="S55" s="42">
        <v>441617</v>
      </c>
      <c r="U55" s="19">
        <v>206811.75</v>
      </c>
      <c r="V55" s="19">
        <v>207373.1875</v>
      </c>
      <c r="X55" s="19">
        <v>426693.39935044968</v>
      </c>
      <c r="Y55" s="19">
        <v>426215.81013638049</v>
      </c>
      <c r="Z55" s="19">
        <v>444625.47015430592</v>
      </c>
      <c r="AA55" s="181">
        <v>217384.08078612268</v>
      </c>
    </row>
    <row r="56" spans="1:27" x14ac:dyDescent="0.2">
      <c r="A56" s="18" t="s">
        <v>115</v>
      </c>
      <c r="B56" s="18" t="s">
        <v>116</v>
      </c>
      <c r="D56" s="19">
        <v>521537</v>
      </c>
      <c r="E56" s="20">
        <v>0</v>
      </c>
      <c r="F56" s="20">
        <v>521537</v>
      </c>
      <c r="G56" s="21">
        <v>-1.0305418308325542E-2</v>
      </c>
      <c r="I56" s="21">
        <v>-6.5959709820793133E-3</v>
      </c>
      <c r="M56" s="19">
        <v>543799</v>
      </c>
      <c r="N56" s="21">
        <v>4.2685370357232522E-2</v>
      </c>
      <c r="O56" s="21">
        <v>3.9745136056797525E-2</v>
      </c>
      <c r="P56" s="21">
        <v>-1.0063292665092427E-2</v>
      </c>
      <c r="R56" s="20">
        <v>-716</v>
      </c>
      <c r="S56" s="42">
        <v>543083</v>
      </c>
      <c r="U56" s="19">
        <v>236985.09375</v>
      </c>
      <c r="V56" s="19">
        <v>237655.25</v>
      </c>
      <c r="X56" s="19">
        <v>526967.62177735916</v>
      </c>
      <c r="Y56" s="19">
        <v>526484.50038685533</v>
      </c>
      <c r="Z56" s="19">
        <v>549327.03875988931</v>
      </c>
      <c r="AA56" s="181">
        <v>268574.25268583634</v>
      </c>
    </row>
    <row r="57" spans="1:27" x14ac:dyDescent="0.2">
      <c r="A57" s="18" t="s">
        <v>117</v>
      </c>
      <c r="B57" s="18" t="s">
        <v>118</v>
      </c>
      <c r="D57" s="19">
        <v>1405607</v>
      </c>
      <c r="E57" s="20">
        <v>0</v>
      </c>
      <c r="F57" s="20">
        <v>1405607</v>
      </c>
      <c r="G57" s="21">
        <v>2.4790159513952137E-3</v>
      </c>
      <c r="I57" s="21">
        <v>8.9229243599464603E-3</v>
      </c>
      <c r="M57" s="19">
        <v>1470843</v>
      </c>
      <c r="N57" s="21">
        <v>4.6411265737862806E-2</v>
      </c>
      <c r="O57" s="21">
        <v>3.9019626090579074E-2</v>
      </c>
      <c r="P57" s="21">
        <v>3.5483360685812926E-3</v>
      </c>
      <c r="R57" s="20">
        <v>-2133</v>
      </c>
      <c r="S57" s="42">
        <v>1468710</v>
      </c>
      <c r="U57" s="19">
        <v>664160.875</v>
      </c>
      <c r="V57" s="19">
        <v>668885.75</v>
      </c>
      <c r="X57" s="19">
        <v>1402131.0946504143</v>
      </c>
      <c r="Y57" s="19">
        <v>1403086.922804588</v>
      </c>
      <c r="Z57" s="19">
        <v>1465642.4081794147</v>
      </c>
      <c r="AA57" s="181">
        <v>716574.6207761548</v>
      </c>
    </row>
    <row r="58" spans="1:27" x14ac:dyDescent="0.2">
      <c r="A58" s="18" t="s">
        <v>119</v>
      </c>
      <c r="B58" s="18" t="s">
        <v>120</v>
      </c>
      <c r="D58" s="19">
        <v>545971</v>
      </c>
      <c r="E58" s="20">
        <v>0</v>
      </c>
      <c r="F58" s="20">
        <v>545971</v>
      </c>
      <c r="G58" s="21">
        <v>1.9758331092778025E-2</v>
      </c>
      <c r="I58" s="21">
        <v>2.45090702623878E-2</v>
      </c>
      <c r="M58" s="19">
        <v>568044.78890266106</v>
      </c>
      <c r="N58" s="21">
        <v>4.0430332202005426E-2</v>
      </c>
      <c r="O58" s="21">
        <v>3.6182429999999988E-2</v>
      </c>
      <c r="P58" s="21">
        <v>1.7854465125107577E-2</v>
      </c>
      <c r="R58" s="20">
        <v>-844</v>
      </c>
      <c r="S58" s="42">
        <v>567200.78890266106</v>
      </c>
      <c r="U58" s="19">
        <v>260564.6875</v>
      </c>
      <c r="V58" s="19">
        <v>261632.890625</v>
      </c>
      <c r="X58" s="19">
        <v>535392.53698955791</v>
      </c>
      <c r="Y58" s="19">
        <v>535094.57567354001</v>
      </c>
      <c r="Z58" s="19">
        <v>558080.55902455654</v>
      </c>
      <c r="AA58" s="181">
        <v>272853.9804209951</v>
      </c>
    </row>
    <row r="59" spans="1:27" x14ac:dyDescent="0.2">
      <c r="A59" s="18" t="s">
        <v>121</v>
      </c>
      <c r="B59" s="18" t="s">
        <v>122</v>
      </c>
      <c r="D59" s="19">
        <v>638471</v>
      </c>
      <c r="E59" s="20">
        <v>0</v>
      </c>
      <c r="F59" s="20">
        <v>638471</v>
      </c>
      <c r="G59" s="21">
        <v>2.2827866962540577E-2</v>
      </c>
      <c r="I59" s="21">
        <v>2.9822014565726418E-2</v>
      </c>
      <c r="M59" s="19">
        <v>666318.56902244361</v>
      </c>
      <c r="N59" s="21">
        <v>4.3616028014496599E-2</v>
      </c>
      <c r="O59" s="21">
        <v>3.6182429999999988E-2</v>
      </c>
      <c r="P59" s="21">
        <v>2.2674660499773402E-2</v>
      </c>
      <c r="R59" s="20">
        <v>-910</v>
      </c>
      <c r="S59" s="42">
        <v>665408.56902244361</v>
      </c>
      <c r="U59" s="19">
        <v>282634.25</v>
      </c>
      <c r="V59" s="19">
        <v>284661.875</v>
      </c>
      <c r="X59" s="19">
        <v>624221.35788697959</v>
      </c>
      <c r="Y59" s="19">
        <v>624429.65621667972</v>
      </c>
      <c r="Z59" s="19">
        <v>651545.00718421896</v>
      </c>
      <c r="AA59" s="181">
        <v>318550.15509654669</v>
      </c>
    </row>
    <row r="60" spans="1:27" x14ac:dyDescent="0.2">
      <c r="A60" s="18" t="s">
        <v>123</v>
      </c>
      <c r="B60" s="18" t="s">
        <v>124</v>
      </c>
      <c r="D60" s="19">
        <v>655991</v>
      </c>
      <c r="E60" s="20">
        <v>0</v>
      </c>
      <c r="F60" s="20">
        <v>655991</v>
      </c>
      <c r="G60" s="21">
        <v>3.4773925593174493E-3</v>
      </c>
      <c r="I60" s="21">
        <v>9.4628448931330933E-3</v>
      </c>
      <c r="M60" s="19">
        <v>684094</v>
      </c>
      <c r="N60" s="21">
        <v>4.284052677551986E-2</v>
      </c>
      <c r="O60" s="21">
        <v>3.8143517443454567E-2</v>
      </c>
      <c r="P60" s="21">
        <v>5.1504491813263442E-3</v>
      </c>
      <c r="R60" s="20">
        <v>-907</v>
      </c>
      <c r="S60" s="42">
        <v>683187</v>
      </c>
      <c r="U60" s="19">
        <v>318037.1875</v>
      </c>
      <c r="V60" s="19">
        <v>319476.125</v>
      </c>
      <c r="X60" s="19">
        <v>653717.76670217619</v>
      </c>
      <c r="Y60" s="19">
        <v>652781.81335857604</v>
      </c>
      <c r="Z60" s="19">
        <v>680588.66267948248</v>
      </c>
      <c r="AA60" s="181">
        <v>332750.03516710486</v>
      </c>
    </row>
    <row r="61" spans="1:27" x14ac:dyDescent="0.2">
      <c r="A61" s="18" t="s">
        <v>125</v>
      </c>
      <c r="B61" s="18" t="s">
        <v>126</v>
      </c>
      <c r="D61" s="19">
        <v>550896</v>
      </c>
      <c r="E61" s="20">
        <v>0</v>
      </c>
      <c r="F61" s="20">
        <v>550896</v>
      </c>
      <c r="G61" s="21">
        <v>3.0364902913699865E-3</v>
      </c>
      <c r="I61" s="21">
        <v>6.4738132223483014E-3</v>
      </c>
      <c r="M61" s="19">
        <v>572165.82466314023</v>
      </c>
      <c r="N61" s="21">
        <v>3.8609510076566655E-2</v>
      </c>
      <c r="O61" s="21">
        <v>3.6182429999999988E-2</v>
      </c>
      <c r="P61" s="21">
        <v>1.7380223194018996E-4</v>
      </c>
      <c r="R61" s="20">
        <v>-768</v>
      </c>
      <c r="S61" s="42">
        <v>571397.82466314023</v>
      </c>
      <c r="U61" s="19">
        <v>250518.5625</v>
      </c>
      <c r="V61" s="19">
        <v>251105.359375</v>
      </c>
      <c r="X61" s="19">
        <v>549228.2736792271</v>
      </c>
      <c r="Y61" s="19">
        <v>548634.62156769901</v>
      </c>
      <c r="Z61" s="19">
        <v>572066.39824630704</v>
      </c>
      <c r="AA61" s="181">
        <v>279691.86760318372</v>
      </c>
    </row>
    <row r="62" spans="1:27" x14ac:dyDescent="0.2">
      <c r="A62" s="18" t="s">
        <v>127</v>
      </c>
      <c r="B62" s="18" t="s">
        <v>128</v>
      </c>
      <c r="D62" s="19">
        <v>499037</v>
      </c>
      <c r="E62" s="20">
        <v>0</v>
      </c>
      <c r="F62" s="20">
        <v>499037</v>
      </c>
      <c r="G62" s="21">
        <v>4.8899729559189531E-2</v>
      </c>
      <c r="I62" s="21">
        <v>5.4777621690389022E-2</v>
      </c>
      <c r="M62" s="19">
        <v>520379</v>
      </c>
      <c r="N62" s="21">
        <v>4.2766368024815815E-2</v>
      </c>
      <c r="O62" s="21">
        <v>3.659822399335777E-2</v>
      </c>
      <c r="P62" s="21">
        <v>4.8094049232616509E-2</v>
      </c>
      <c r="R62" s="20">
        <v>-703</v>
      </c>
      <c r="S62" s="42">
        <v>519676</v>
      </c>
      <c r="U62" s="19">
        <v>248209.3125</v>
      </c>
      <c r="V62" s="19">
        <v>249686.25</v>
      </c>
      <c r="X62" s="19">
        <v>475771.88356195425</v>
      </c>
      <c r="Y62" s="19">
        <v>475935.8228497518</v>
      </c>
      <c r="Z62" s="19">
        <v>496500.2905807987</v>
      </c>
      <c r="AA62" s="181">
        <v>242746.46083701082</v>
      </c>
    </row>
    <row r="63" spans="1:27" x14ac:dyDescent="0.2">
      <c r="A63" s="18" t="s">
        <v>129</v>
      </c>
      <c r="B63" s="18" t="s">
        <v>130</v>
      </c>
      <c r="D63" s="19">
        <v>723611</v>
      </c>
      <c r="E63" s="20">
        <v>0</v>
      </c>
      <c r="F63" s="20">
        <v>723611</v>
      </c>
      <c r="G63" s="21">
        <v>-8.0675858773779918E-3</v>
      </c>
      <c r="I63" s="21">
        <v>-6.2205482615140806E-3</v>
      </c>
      <c r="M63" s="19">
        <v>752741</v>
      </c>
      <c r="N63" s="21">
        <v>4.0256436123828898E-2</v>
      </c>
      <c r="O63" s="21">
        <v>3.8497649425959901E-2</v>
      </c>
      <c r="P63" s="21">
        <v>-1.0120668091040064E-2</v>
      </c>
      <c r="R63" s="20">
        <v>-1041</v>
      </c>
      <c r="S63" s="42">
        <v>751700</v>
      </c>
      <c r="U63" s="19">
        <v>330954.25</v>
      </c>
      <c r="V63" s="19">
        <v>331514.75</v>
      </c>
      <c r="X63" s="19">
        <v>729496.27383640246</v>
      </c>
      <c r="Y63" s="19">
        <v>729373.60227994167</v>
      </c>
      <c r="Z63" s="19">
        <v>760437.13181520416</v>
      </c>
      <c r="AA63" s="181">
        <v>371789.15287492302</v>
      </c>
    </row>
    <row r="64" spans="1:27" ht="25.5" customHeight="1" x14ac:dyDescent="0.2">
      <c r="A64" s="22" t="s">
        <v>131</v>
      </c>
      <c r="B64" s="22" t="s">
        <v>132</v>
      </c>
      <c r="C64" s="54"/>
      <c r="D64" s="24">
        <v>6618027</v>
      </c>
      <c r="E64" s="25">
        <v>0</v>
      </c>
      <c r="F64" s="25">
        <v>6618027</v>
      </c>
      <c r="G64" s="26">
        <v>5.5370749566121535E-3</v>
      </c>
      <c r="H64" s="23"/>
      <c r="I64" s="26">
        <v>1.0445368462811633E-2</v>
      </c>
      <c r="M64" s="24">
        <v>6899951.1825882439</v>
      </c>
      <c r="N64" s="26">
        <v>4.2599430704686414E-2</v>
      </c>
      <c r="O64" s="26">
        <v>3.7939272225126164E-2</v>
      </c>
      <c r="P64" s="26">
        <v>5.2189666369761856E-3</v>
      </c>
      <c r="Q64" s="23"/>
      <c r="R64" s="25">
        <v>-9554</v>
      </c>
      <c r="S64" s="41">
        <v>6890397.1825882439</v>
      </c>
      <c r="T64" s="23"/>
      <c r="U64" s="24">
        <v>3112709.65625</v>
      </c>
      <c r="V64" s="24">
        <v>3126685.15625</v>
      </c>
      <c r="W64" s="23"/>
      <c r="X64" s="24">
        <v>6581584.2745386194</v>
      </c>
      <c r="Y64" s="24">
        <v>6579020.4444157341</v>
      </c>
      <c r="Z64" s="24">
        <v>6864127.5300171347</v>
      </c>
      <c r="AA64" s="182">
        <f>SUM(AA54:AA63)</f>
        <v>3355975.205364746</v>
      </c>
    </row>
    <row r="65" spans="1:27" x14ac:dyDescent="0.2">
      <c r="A65" s="18" t="s">
        <v>133</v>
      </c>
      <c r="B65" s="18" t="s">
        <v>134</v>
      </c>
      <c r="D65" s="19">
        <v>406493</v>
      </c>
      <c r="E65" s="20">
        <v>0</v>
      </c>
      <c r="F65" s="20">
        <v>406493</v>
      </c>
      <c r="G65" s="21">
        <v>-4.3901038714087015E-3</v>
      </c>
      <c r="I65" s="21">
        <v>-2.9426027812606836E-3</v>
      </c>
      <c r="M65" s="19">
        <v>423409</v>
      </c>
      <c r="N65" s="21">
        <v>4.1614492746492537E-2</v>
      </c>
      <c r="O65" s="21">
        <v>3.8588066657702091E-2</v>
      </c>
      <c r="P65" s="21">
        <v>-7.0408138742316106E-3</v>
      </c>
      <c r="R65" s="20">
        <v>-601</v>
      </c>
      <c r="S65" s="42">
        <v>422808</v>
      </c>
      <c r="U65" s="19">
        <v>211367.828125</v>
      </c>
      <c r="V65" s="19">
        <v>211983.75</v>
      </c>
      <c r="X65" s="19">
        <v>408285.41538271133</v>
      </c>
      <c r="Y65" s="19">
        <v>408880.68640024215</v>
      </c>
      <c r="Z65" s="19">
        <v>426411.2824737702</v>
      </c>
      <c r="AA65" s="181">
        <v>208478.89043608482</v>
      </c>
    </row>
    <row r="66" spans="1:27" x14ac:dyDescent="0.2">
      <c r="A66" s="18" t="s">
        <v>135</v>
      </c>
      <c r="B66" s="18" t="s">
        <v>136</v>
      </c>
      <c r="D66" s="19">
        <v>305975</v>
      </c>
      <c r="E66" s="20">
        <v>0</v>
      </c>
      <c r="F66" s="20">
        <v>305975</v>
      </c>
      <c r="G66" s="21">
        <v>2.0151963927780292E-2</v>
      </c>
      <c r="I66" s="21">
        <v>2.2888124599852011E-2</v>
      </c>
      <c r="M66" s="19">
        <v>317500.22759368829</v>
      </c>
      <c r="N66" s="21">
        <v>3.7667219850276323E-2</v>
      </c>
      <c r="O66" s="21">
        <v>3.6182429999999988E-2</v>
      </c>
      <c r="P66" s="21">
        <v>1.6736532343722521E-2</v>
      </c>
      <c r="R66" s="20">
        <v>418</v>
      </c>
      <c r="S66" s="42">
        <v>317918.22759368829</v>
      </c>
      <c r="U66" s="19">
        <v>132256.265625</v>
      </c>
      <c r="V66" s="19">
        <v>132445.78125</v>
      </c>
      <c r="X66" s="19">
        <v>299930.80523213197</v>
      </c>
      <c r="Y66" s="19">
        <v>299557.14336192643</v>
      </c>
      <c r="Z66" s="19">
        <v>312273.84626556601</v>
      </c>
      <c r="AA66" s="181">
        <v>152675.38092324836</v>
      </c>
    </row>
    <row r="67" spans="1:27" x14ac:dyDescent="0.2">
      <c r="A67" s="18" t="s">
        <v>137</v>
      </c>
      <c r="B67" s="18" t="s">
        <v>138</v>
      </c>
      <c r="D67" s="19">
        <v>425021</v>
      </c>
      <c r="E67" s="20">
        <v>0</v>
      </c>
      <c r="F67" s="20">
        <v>425021</v>
      </c>
      <c r="G67" s="21">
        <v>4.4844873559584997E-2</v>
      </c>
      <c r="I67" s="21">
        <v>5.0228538934112832E-2</v>
      </c>
      <c r="M67" s="19">
        <v>441670.26790492533</v>
      </c>
      <c r="N67" s="21">
        <v>3.9172812413799107E-2</v>
      </c>
      <c r="O67" s="21">
        <v>3.6122291900291037E-2</v>
      </c>
      <c r="P67" s="21">
        <v>4.3370843051511399E-2</v>
      </c>
      <c r="R67" s="20">
        <v>439</v>
      </c>
      <c r="S67" s="42">
        <v>442109.26790492533</v>
      </c>
      <c r="U67" s="19">
        <v>167131.125</v>
      </c>
      <c r="V67" s="19">
        <v>167623.1875</v>
      </c>
      <c r="X67" s="19">
        <v>406779.0451534068</v>
      </c>
      <c r="Y67" s="19">
        <v>405885.30821288435</v>
      </c>
      <c r="Z67" s="19">
        <v>423310.91657994513</v>
      </c>
      <c r="AA67" s="181">
        <v>206963.07491230048</v>
      </c>
    </row>
    <row r="68" spans="1:27" x14ac:dyDescent="0.2">
      <c r="A68" s="18" t="s">
        <v>139</v>
      </c>
      <c r="B68" s="18" t="s">
        <v>140</v>
      </c>
      <c r="D68" s="19">
        <v>1287166</v>
      </c>
      <c r="E68" s="20">
        <v>0</v>
      </c>
      <c r="F68" s="20">
        <v>1287166</v>
      </c>
      <c r="G68" s="21">
        <v>1.3413940454266582E-2</v>
      </c>
      <c r="I68" s="21">
        <v>1.9504608310627614E-2</v>
      </c>
      <c r="M68" s="19">
        <v>1341777</v>
      </c>
      <c r="N68" s="21">
        <v>4.2427317067107007E-2</v>
      </c>
      <c r="O68" s="21">
        <v>3.682521230489022E-2</v>
      </c>
      <c r="P68" s="21">
        <v>1.2884769248849848E-2</v>
      </c>
      <c r="R68" s="20">
        <v>-1785</v>
      </c>
      <c r="S68" s="42">
        <v>1339992</v>
      </c>
      <c r="U68" s="19">
        <v>546268.6875</v>
      </c>
      <c r="V68" s="19">
        <v>549220.25</v>
      </c>
      <c r="X68" s="19">
        <v>1270128.5709796166</v>
      </c>
      <c r="Y68" s="19">
        <v>1269362.3146406435</v>
      </c>
      <c r="Z68" s="19">
        <v>1324708.4374613066</v>
      </c>
      <c r="AA68" s="181">
        <v>647669.88244557322</v>
      </c>
    </row>
    <row r="69" spans="1:27" x14ac:dyDescent="0.2">
      <c r="A69" s="18" t="s">
        <v>141</v>
      </c>
      <c r="B69" s="18" t="s">
        <v>142</v>
      </c>
      <c r="D69" s="19">
        <v>363973</v>
      </c>
      <c r="E69" s="20">
        <v>0</v>
      </c>
      <c r="F69" s="20">
        <v>363973</v>
      </c>
      <c r="G69" s="21">
        <v>-2.0438488090660845E-2</v>
      </c>
      <c r="I69" s="21">
        <v>-1.8315730492221793E-2</v>
      </c>
      <c r="M69" s="19">
        <v>379743</v>
      </c>
      <c r="N69" s="21">
        <v>4.3327389669013838E-2</v>
      </c>
      <c r="O69" s="21">
        <v>4.1155099509880166E-2</v>
      </c>
      <c r="P69" s="21">
        <v>-1.9418045110505822E-2</v>
      </c>
      <c r="R69" s="20">
        <v>365</v>
      </c>
      <c r="S69" s="42">
        <v>380108</v>
      </c>
      <c r="U69" s="19">
        <v>187566.8125</v>
      </c>
      <c r="V69" s="19">
        <v>187958.15625</v>
      </c>
      <c r="X69" s="19">
        <v>371567.27329001733</v>
      </c>
      <c r="Y69" s="19">
        <v>371537.38023723423</v>
      </c>
      <c r="Z69" s="19">
        <v>387262.88823333976</v>
      </c>
      <c r="AA69" s="181">
        <v>189338.65158909466</v>
      </c>
    </row>
    <row r="70" spans="1:27" x14ac:dyDescent="0.2">
      <c r="A70" s="18" t="s">
        <v>143</v>
      </c>
      <c r="B70" s="18" t="s">
        <v>144</v>
      </c>
      <c r="D70" s="19">
        <v>375777</v>
      </c>
      <c r="E70" s="20">
        <v>0</v>
      </c>
      <c r="F70" s="20">
        <v>375777</v>
      </c>
      <c r="G70" s="21">
        <v>2.5756575862478259E-2</v>
      </c>
      <c r="I70" s="21">
        <v>2.9700828626186615E-2</v>
      </c>
      <c r="M70" s="19">
        <v>389716.42726708599</v>
      </c>
      <c r="N70" s="21">
        <v>3.7094945318862038E-2</v>
      </c>
      <c r="O70" s="21">
        <v>3.6182429999999988E-2</v>
      </c>
      <c r="P70" s="21">
        <v>2.2600995928341083E-2</v>
      </c>
      <c r="R70" s="20">
        <v>-500</v>
      </c>
      <c r="S70" s="42">
        <v>389216.42726708599</v>
      </c>
      <c r="U70" s="19">
        <v>155548.953125</v>
      </c>
      <c r="V70" s="19">
        <v>155685.9375</v>
      </c>
      <c r="X70" s="19">
        <v>366341.30245184008</v>
      </c>
      <c r="Y70" s="19">
        <v>365259.4210052999</v>
      </c>
      <c r="Z70" s="19">
        <v>381103.11726549052</v>
      </c>
      <c r="AA70" s="181">
        <v>186327.04690249352</v>
      </c>
    </row>
    <row r="71" spans="1:27" x14ac:dyDescent="0.2">
      <c r="A71" s="18" t="s">
        <v>145</v>
      </c>
      <c r="B71" s="18" t="s">
        <v>146</v>
      </c>
      <c r="D71" s="19">
        <v>282065</v>
      </c>
      <c r="E71" s="20">
        <v>0</v>
      </c>
      <c r="F71" s="20">
        <v>282065</v>
      </c>
      <c r="G71" s="21">
        <v>-3.3959622168038273E-3</v>
      </c>
      <c r="I71" s="21">
        <v>-4.882411397488795E-5</v>
      </c>
      <c r="M71" s="19">
        <v>292948.43760527222</v>
      </c>
      <c r="N71" s="21">
        <v>3.8584856700661918E-2</v>
      </c>
      <c r="O71" s="21">
        <v>3.6192322325849124E-2</v>
      </c>
      <c r="P71" s="21">
        <v>-6.4549959744690799E-3</v>
      </c>
      <c r="R71" s="20">
        <v>-381</v>
      </c>
      <c r="S71" s="42">
        <v>292567.43760527222</v>
      </c>
      <c r="U71" s="19">
        <v>126104.796875</v>
      </c>
      <c r="V71" s="19">
        <v>126395.96875</v>
      </c>
      <c r="X71" s="19">
        <v>283026.14609851816</v>
      </c>
      <c r="Y71" s="19">
        <v>282730.08295791462</v>
      </c>
      <c r="Z71" s="19">
        <v>294851.70416874683</v>
      </c>
      <c r="AA71" s="181">
        <v>144157.43357370072</v>
      </c>
    </row>
    <row r="72" spans="1:27" x14ac:dyDescent="0.2">
      <c r="A72" s="18" t="s">
        <v>147</v>
      </c>
      <c r="B72" s="18" t="s">
        <v>148</v>
      </c>
      <c r="D72" s="19">
        <v>459132</v>
      </c>
      <c r="E72" s="20">
        <v>0</v>
      </c>
      <c r="F72" s="20">
        <v>459132</v>
      </c>
      <c r="G72" s="21">
        <v>4.8935377353511722E-3</v>
      </c>
      <c r="I72" s="21">
        <v>8.7714598642987252E-3</v>
      </c>
      <c r="M72" s="19">
        <v>476978.78837966762</v>
      </c>
      <c r="N72" s="21">
        <v>3.8870713388889477E-2</v>
      </c>
      <c r="O72" s="21">
        <v>3.6182429999999988E-2</v>
      </c>
      <c r="P72" s="21">
        <v>2.9695244199692272E-3</v>
      </c>
      <c r="R72" s="20">
        <v>-647</v>
      </c>
      <c r="S72" s="42">
        <v>476331.78837966762</v>
      </c>
      <c r="U72" s="19">
        <v>199834.59375</v>
      </c>
      <c r="V72" s="19">
        <v>200353.046875</v>
      </c>
      <c r="X72" s="19">
        <v>456896.16139308584</v>
      </c>
      <c r="Y72" s="19">
        <v>456320.57959259069</v>
      </c>
      <c r="Z72" s="19">
        <v>475566.58180168626</v>
      </c>
      <c r="AA72" s="181">
        <v>232511.655712571</v>
      </c>
    </row>
    <row r="73" spans="1:27" x14ac:dyDescent="0.2">
      <c r="A73" s="18" t="s">
        <v>149</v>
      </c>
      <c r="B73" s="18" t="s">
        <v>150</v>
      </c>
      <c r="D73" s="19">
        <v>205565</v>
      </c>
      <c r="E73" s="20">
        <v>0</v>
      </c>
      <c r="F73" s="20">
        <v>205565</v>
      </c>
      <c r="G73" s="21">
        <v>-2.1467414877971658E-2</v>
      </c>
      <c r="I73" s="21">
        <v>-1.7751593867010529E-2</v>
      </c>
      <c r="M73" s="19">
        <v>214182.93747814588</v>
      </c>
      <c r="N73" s="21">
        <v>4.1923175045099459E-2</v>
      </c>
      <c r="O73" s="21">
        <v>3.9779106653791141E-2</v>
      </c>
      <c r="P73" s="21">
        <v>-1.9685016757202467E-2</v>
      </c>
      <c r="R73" s="20">
        <v>176</v>
      </c>
      <c r="S73" s="42">
        <v>214358.93747814588</v>
      </c>
      <c r="U73" s="19">
        <v>108122.484375</v>
      </c>
      <c r="V73" s="19">
        <v>108345.4375</v>
      </c>
      <c r="X73" s="19">
        <v>210074.76207280817</v>
      </c>
      <c r="Y73" s="19">
        <v>209711.59883552685</v>
      </c>
      <c r="Z73" s="19">
        <v>218483.79463674742</v>
      </c>
      <c r="AA73" s="181">
        <v>106820.01381362697</v>
      </c>
    </row>
    <row r="74" spans="1:27" x14ac:dyDescent="0.2">
      <c r="A74" s="18" t="s">
        <v>151</v>
      </c>
      <c r="B74" s="18" t="s">
        <v>152</v>
      </c>
      <c r="D74" s="19">
        <v>441430</v>
      </c>
      <c r="E74" s="20">
        <v>0</v>
      </c>
      <c r="F74" s="20">
        <v>441430</v>
      </c>
      <c r="G74" s="21">
        <v>-1.1662011195157307E-2</v>
      </c>
      <c r="I74" s="21">
        <v>-8.7567310658368536E-3</v>
      </c>
      <c r="M74" s="19">
        <v>460440</v>
      </c>
      <c r="N74" s="21">
        <v>4.3064585551503054E-2</v>
      </c>
      <c r="O74" s="21">
        <v>3.8612655607482171E-2</v>
      </c>
      <c r="P74" s="21">
        <v>-1.2308155689704781E-2</v>
      </c>
      <c r="R74" s="20">
        <v>626</v>
      </c>
      <c r="S74" s="42">
        <v>461066</v>
      </c>
      <c r="U74" s="19">
        <v>222454</v>
      </c>
      <c r="V74" s="19">
        <v>223407.53125</v>
      </c>
      <c r="X74" s="19">
        <v>446638.70558471954</v>
      </c>
      <c r="Y74" s="19">
        <v>447238.50161253463</v>
      </c>
      <c r="Z74" s="19">
        <v>466177.78880367801</v>
      </c>
      <c r="AA74" s="181">
        <v>227921.33358177877</v>
      </c>
    </row>
    <row r="75" spans="1:27" x14ac:dyDescent="0.2">
      <c r="A75" s="18" t="s">
        <v>153</v>
      </c>
      <c r="B75" s="18" t="s">
        <v>154</v>
      </c>
      <c r="D75" s="19">
        <v>538678</v>
      </c>
      <c r="E75" s="20">
        <v>0</v>
      </c>
      <c r="F75" s="20">
        <v>538678</v>
      </c>
      <c r="G75" s="21">
        <v>1.0148649474293059E-3</v>
      </c>
      <c r="I75" s="21">
        <v>2.7682106949777907E-3</v>
      </c>
      <c r="M75" s="19">
        <v>559744.27425044763</v>
      </c>
      <c r="N75" s="21">
        <v>3.9107359592275293E-2</v>
      </c>
      <c r="O75" s="21">
        <v>3.6182429999999988E-2</v>
      </c>
      <c r="P75" s="21">
        <v>-3.3667567409253474E-3</v>
      </c>
      <c r="R75" s="20">
        <v>747</v>
      </c>
      <c r="S75" s="42">
        <v>560491.27425044763</v>
      </c>
      <c r="U75" s="19">
        <v>267133.375</v>
      </c>
      <c r="V75" s="19">
        <v>267887.4375</v>
      </c>
      <c r="X75" s="19">
        <v>538131.86882923055</v>
      </c>
      <c r="Y75" s="19">
        <v>538707.3216808883</v>
      </c>
      <c r="Z75" s="19">
        <v>561635.16322216659</v>
      </c>
      <c r="AA75" s="181">
        <v>274591.87988453184</v>
      </c>
    </row>
    <row r="76" spans="1:27" x14ac:dyDescent="0.2">
      <c r="A76" s="18" t="s">
        <v>155</v>
      </c>
      <c r="B76" s="18" t="s">
        <v>156</v>
      </c>
      <c r="D76" s="19">
        <v>782937</v>
      </c>
      <c r="E76" s="20">
        <v>0</v>
      </c>
      <c r="F76" s="20">
        <v>782937</v>
      </c>
      <c r="G76" s="21">
        <v>2.4770294410636495E-4</v>
      </c>
      <c r="I76" s="21">
        <v>3.2274268560701369E-3</v>
      </c>
      <c r="M76" s="19">
        <v>812159.19711960503</v>
      </c>
      <c r="N76" s="21">
        <v>3.7323816756143824E-2</v>
      </c>
      <c r="O76" s="21">
        <v>3.6182429999999988E-2</v>
      </c>
      <c r="P76" s="21">
        <v>-2.8620693849822354E-3</v>
      </c>
      <c r="R76" s="20">
        <v>-1066</v>
      </c>
      <c r="S76" s="42">
        <v>811093.19711960503</v>
      </c>
      <c r="U76" s="19">
        <v>338052.3125</v>
      </c>
      <c r="V76" s="19">
        <v>338424.6875</v>
      </c>
      <c r="X76" s="19">
        <v>782743.11222662253</v>
      </c>
      <c r="Y76" s="19">
        <v>781277.91182600055</v>
      </c>
      <c r="Z76" s="19">
        <v>814490.32494298858</v>
      </c>
      <c r="AA76" s="181">
        <v>398216.57210837421</v>
      </c>
    </row>
    <row r="77" spans="1:27" ht="25.5" customHeight="1" x14ac:dyDescent="0.2">
      <c r="A77" s="22" t="s">
        <v>157</v>
      </c>
      <c r="B77" s="22" t="s">
        <v>158</v>
      </c>
      <c r="C77" s="54"/>
      <c r="D77" s="24">
        <v>5874212</v>
      </c>
      <c r="E77" s="25">
        <v>0</v>
      </c>
      <c r="F77" s="25">
        <v>5874212</v>
      </c>
      <c r="G77" s="26">
        <v>5.764674677135595E-3</v>
      </c>
      <c r="H77" s="23"/>
      <c r="I77" s="26">
        <v>9.4501402997946293E-3</v>
      </c>
      <c r="M77" s="24">
        <v>6110269.5575988377</v>
      </c>
      <c r="N77" s="26">
        <v>4.0185399777678654E-2</v>
      </c>
      <c r="O77" s="26">
        <v>3.7111308318914071E-2</v>
      </c>
      <c r="P77" s="26">
        <v>3.9422649171816371E-3</v>
      </c>
      <c r="Q77" s="23"/>
      <c r="R77" s="25">
        <v>-2209</v>
      </c>
      <c r="S77" s="41">
        <v>6108060.5575988377</v>
      </c>
      <c r="T77" s="23"/>
      <c r="U77" s="24">
        <v>2661841.234375</v>
      </c>
      <c r="V77" s="24">
        <v>2669731.171875</v>
      </c>
      <c r="W77" s="23"/>
      <c r="X77" s="24">
        <v>5840543.1686947085</v>
      </c>
      <c r="Y77" s="24">
        <v>5836468.2503636861</v>
      </c>
      <c r="Z77" s="24">
        <v>6086275.8458554316</v>
      </c>
      <c r="AA77" s="182">
        <f>SUM(AA65:AA76)</f>
        <v>2975671.8158833785</v>
      </c>
    </row>
    <row r="78" spans="1:27" ht="25.5" customHeight="1" x14ac:dyDescent="0.2">
      <c r="A78" s="22" t="s">
        <v>159</v>
      </c>
      <c r="B78" s="22" t="s">
        <v>160</v>
      </c>
      <c r="C78" s="54"/>
      <c r="D78" s="24">
        <v>16316764</v>
      </c>
      <c r="E78" s="25">
        <v>0</v>
      </c>
      <c r="F78" s="25">
        <v>16316764</v>
      </c>
      <c r="G78" s="26">
        <v>9.2490593880567573E-4</v>
      </c>
      <c r="H78" s="23"/>
      <c r="I78" s="26">
        <v>4.9265210811531013E-3</v>
      </c>
      <c r="M78" s="24">
        <v>16987876.101911351</v>
      </c>
      <c r="N78" s="26">
        <v>4.1130220545651852E-2</v>
      </c>
      <c r="O78" s="26">
        <v>3.7798170502193029E-2</v>
      </c>
      <c r="P78" s="26">
        <v>-1.3758845069922199E-4</v>
      </c>
      <c r="Q78" s="23"/>
      <c r="R78" s="25">
        <v>-11811</v>
      </c>
      <c r="S78" s="41">
        <v>16976065.101911351</v>
      </c>
      <c r="T78" s="23"/>
      <c r="U78" s="24">
        <v>7546283.109375</v>
      </c>
      <c r="V78" s="24">
        <v>7570511.8984375</v>
      </c>
      <c r="W78" s="23"/>
      <c r="X78" s="24">
        <v>16301686.473368235</v>
      </c>
      <c r="Y78" s="24">
        <v>16288904.468610846</v>
      </c>
      <c r="Z78" s="24">
        <v>16990213.759099513</v>
      </c>
      <c r="AA78" s="182">
        <f>AA77+AA64+AA53</f>
        <v>8306771.0878096996</v>
      </c>
    </row>
    <row r="79" spans="1:27" x14ac:dyDescent="0.2">
      <c r="A79" s="18" t="s">
        <v>161</v>
      </c>
      <c r="B79" s="18" t="s">
        <v>162</v>
      </c>
      <c r="D79" s="19">
        <v>268333</v>
      </c>
      <c r="E79" s="20">
        <v>0</v>
      </c>
      <c r="F79" s="20">
        <v>268333</v>
      </c>
      <c r="G79" s="21">
        <v>-1.9431008833850072E-2</v>
      </c>
      <c r="I79" s="21">
        <v>-1.8448234755217507E-2</v>
      </c>
      <c r="M79" s="19">
        <v>279439</v>
      </c>
      <c r="N79" s="21">
        <v>4.1388871290523266E-2</v>
      </c>
      <c r="O79" s="21">
        <v>4.043978619702937E-2</v>
      </c>
      <c r="P79" s="21">
        <v>-2.051579726806485E-2</v>
      </c>
      <c r="R79" s="20">
        <v>-115</v>
      </c>
      <c r="S79" s="42">
        <v>279324</v>
      </c>
      <c r="U79" s="19">
        <v>133863.078125</v>
      </c>
      <c r="V79" s="19">
        <v>133985.1875</v>
      </c>
      <c r="X79" s="19">
        <v>273650.30142436252</v>
      </c>
      <c r="Y79" s="19">
        <v>273625.68314826541</v>
      </c>
      <c r="Z79" s="19">
        <v>285291.99268410943</v>
      </c>
      <c r="AA79" s="181">
        <v>139483.54682369687</v>
      </c>
    </row>
    <row r="80" spans="1:27" x14ac:dyDescent="0.2">
      <c r="A80" s="18" t="s">
        <v>163</v>
      </c>
      <c r="B80" s="18" t="s">
        <v>164</v>
      </c>
      <c r="D80" s="19">
        <v>260245</v>
      </c>
      <c r="E80" s="20">
        <v>0</v>
      </c>
      <c r="F80" s="20">
        <v>260245</v>
      </c>
      <c r="G80" s="21">
        <v>-3.8726777967894144E-2</v>
      </c>
      <c r="I80" s="21">
        <v>-3.7953789153341688E-2</v>
      </c>
      <c r="M80" s="19">
        <v>272917.50679952156</v>
      </c>
      <c r="N80" s="21">
        <v>4.8694525541399747E-2</v>
      </c>
      <c r="O80" s="21">
        <v>4.5518300407612511E-2</v>
      </c>
      <c r="P80" s="21">
        <v>-3.5000000000000142E-2</v>
      </c>
      <c r="R80" s="20">
        <v>-427</v>
      </c>
      <c r="S80" s="42">
        <v>272490.50679952156</v>
      </c>
      <c r="U80" s="19">
        <v>144150.78125</v>
      </c>
      <c r="V80" s="19">
        <v>144588.703125</v>
      </c>
      <c r="X80" s="19">
        <v>270729.48047990876</v>
      </c>
      <c r="Y80" s="19">
        <v>271333.7535824689</v>
      </c>
      <c r="Z80" s="19">
        <v>282816.06922230218</v>
      </c>
      <c r="AA80" s="181">
        <v>138273.03059831064</v>
      </c>
    </row>
    <row r="81" spans="1:27" x14ac:dyDescent="0.2">
      <c r="A81" s="18" t="s">
        <v>165</v>
      </c>
      <c r="B81" s="18" t="s">
        <v>166</v>
      </c>
      <c r="D81" s="19">
        <v>463573</v>
      </c>
      <c r="E81" s="20">
        <v>0</v>
      </c>
      <c r="F81" s="20">
        <v>463573</v>
      </c>
      <c r="G81" s="21">
        <v>2.010769639410892E-2</v>
      </c>
      <c r="I81" s="21">
        <v>2.2881146518723749E-2</v>
      </c>
      <c r="M81" s="19">
        <v>482133</v>
      </c>
      <c r="N81" s="21">
        <v>4.0036844251067238E-2</v>
      </c>
      <c r="O81" s="21">
        <v>3.6622761031455564E-2</v>
      </c>
      <c r="P81" s="21">
        <v>1.5957276083586436E-2</v>
      </c>
      <c r="R81" s="20">
        <v>-653</v>
      </c>
      <c r="S81" s="42">
        <v>481480</v>
      </c>
      <c r="U81" s="19">
        <v>220962.984375</v>
      </c>
      <c r="V81" s="19">
        <v>221690.71875</v>
      </c>
      <c r="X81" s="19">
        <v>454435.35191298363</v>
      </c>
      <c r="Y81" s="19">
        <v>454695.8012899225</v>
      </c>
      <c r="Z81" s="19">
        <v>474560.3101132111</v>
      </c>
      <c r="AA81" s="181">
        <v>232019.6743468963</v>
      </c>
    </row>
    <row r="82" spans="1:27" x14ac:dyDescent="0.2">
      <c r="A82" s="18" t="s">
        <v>167</v>
      </c>
      <c r="B82" s="18" t="s">
        <v>168</v>
      </c>
      <c r="D82" s="19">
        <v>417909</v>
      </c>
      <c r="E82" s="20">
        <v>0</v>
      </c>
      <c r="F82" s="20">
        <v>417909</v>
      </c>
      <c r="G82" s="21">
        <v>-2.8639294023601103E-2</v>
      </c>
      <c r="I82" s="21">
        <v>-2.9191819513513906E-2</v>
      </c>
      <c r="M82" s="19">
        <v>437216</v>
      </c>
      <c r="N82" s="21">
        <v>4.6199052903861837E-2</v>
      </c>
      <c r="O82" s="21">
        <v>4.522612457071773E-2</v>
      </c>
      <c r="P82" s="21">
        <v>-2.6692609421716029E-2</v>
      </c>
      <c r="R82" s="20">
        <v>-615</v>
      </c>
      <c r="S82" s="42">
        <v>436601</v>
      </c>
      <c r="U82" s="19">
        <v>219024.84375</v>
      </c>
      <c r="V82" s="19">
        <v>219228.71875</v>
      </c>
      <c r="X82" s="19">
        <v>430230.49772218592</v>
      </c>
      <c r="Y82" s="19">
        <v>430876.05856865784</v>
      </c>
      <c r="Z82" s="19">
        <v>449206.49348016467</v>
      </c>
      <c r="AA82" s="181">
        <v>219623.81200171408</v>
      </c>
    </row>
    <row r="83" spans="1:27" x14ac:dyDescent="0.2">
      <c r="A83" s="18" t="s">
        <v>169</v>
      </c>
      <c r="B83" s="18" t="s">
        <v>170</v>
      </c>
      <c r="D83" s="19">
        <v>293414</v>
      </c>
      <c r="E83" s="20">
        <v>0</v>
      </c>
      <c r="F83" s="20">
        <v>293414</v>
      </c>
      <c r="G83" s="21">
        <v>-1.2941596357170182E-2</v>
      </c>
      <c r="I83" s="21">
        <v>-1.1383150083492333E-2</v>
      </c>
      <c r="M83" s="19">
        <v>307239</v>
      </c>
      <c r="N83" s="21">
        <v>4.7117724443959785E-2</v>
      </c>
      <c r="O83" s="21">
        <v>4.4185182342386664E-2</v>
      </c>
      <c r="P83" s="21">
        <v>-1.0568635410387439E-2</v>
      </c>
      <c r="R83" s="20">
        <v>300</v>
      </c>
      <c r="S83" s="42">
        <v>307539</v>
      </c>
      <c r="U83" s="19">
        <v>150934</v>
      </c>
      <c r="V83" s="19">
        <v>151357.890625</v>
      </c>
      <c r="X83" s="19">
        <v>297261.03229264717</v>
      </c>
      <c r="Y83" s="19">
        <v>297625.95957849384</v>
      </c>
      <c r="Z83" s="19">
        <v>310520.7809209018</v>
      </c>
      <c r="AA83" s="181">
        <v>151818.28090516894</v>
      </c>
    </row>
    <row r="84" spans="1:27" x14ac:dyDescent="0.2">
      <c r="A84" s="18" t="s">
        <v>171</v>
      </c>
      <c r="B84" s="18" t="s">
        <v>172</v>
      </c>
      <c r="D84" s="19">
        <v>636156</v>
      </c>
      <c r="E84" s="20">
        <v>0</v>
      </c>
      <c r="F84" s="20">
        <v>636156</v>
      </c>
      <c r="G84" s="21">
        <v>-9.5003238611529595E-3</v>
      </c>
      <c r="I84" s="21">
        <v>-5.8953348226754576E-3</v>
      </c>
      <c r="M84" s="19">
        <v>662042</v>
      </c>
      <c r="N84" s="21">
        <v>4.0691276982375291E-2</v>
      </c>
      <c r="O84" s="21">
        <v>3.8063046438385761E-2</v>
      </c>
      <c r="P84" s="21">
        <v>-1.1278176944687357E-2</v>
      </c>
      <c r="R84" s="20">
        <v>-900</v>
      </c>
      <c r="S84" s="42">
        <v>661142</v>
      </c>
      <c r="U84" s="19">
        <v>294842.5</v>
      </c>
      <c r="V84" s="19">
        <v>295589</v>
      </c>
      <c r="X84" s="19">
        <v>642257.65573175659</v>
      </c>
      <c r="Y84" s="19">
        <v>641548.80307598948</v>
      </c>
      <c r="Z84" s="19">
        <v>669593.79732732265</v>
      </c>
      <c r="AA84" s="181">
        <v>327374.48010248615</v>
      </c>
    </row>
    <row r="85" spans="1:27" ht="25.5" customHeight="1" x14ac:dyDescent="0.2">
      <c r="A85" s="22" t="s">
        <v>173</v>
      </c>
      <c r="B85" s="22" t="s">
        <v>174</v>
      </c>
      <c r="C85" s="54"/>
      <c r="D85" s="24">
        <v>2339630</v>
      </c>
      <c r="E85" s="25">
        <v>0</v>
      </c>
      <c r="F85" s="25">
        <v>2339630</v>
      </c>
      <c r="G85" s="26">
        <v>-1.2215973754587606E-2</v>
      </c>
      <c r="H85" s="23"/>
      <c r="I85" s="26">
        <v>-1.0433521653627653E-2</v>
      </c>
      <c r="M85" s="24">
        <v>2440986.5067995219</v>
      </c>
      <c r="N85" s="26">
        <v>4.3321596491548542E-2</v>
      </c>
      <c r="O85" s="26">
        <v>4.0940544596204553E-2</v>
      </c>
      <c r="P85" s="26">
        <v>-1.2541694717548624E-2</v>
      </c>
      <c r="Q85" s="23"/>
      <c r="R85" s="25">
        <v>-2410</v>
      </c>
      <c r="S85" s="41">
        <v>2438576.5067995219</v>
      </c>
      <c r="T85" s="23"/>
      <c r="U85" s="24">
        <v>1163778.1875</v>
      </c>
      <c r="V85" s="24">
        <v>1166440.21875</v>
      </c>
      <c r="W85" s="23"/>
      <c r="X85" s="24">
        <v>2368564.3195638447</v>
      </c>
      <c r="Y85" s="24">
        <v>2369706.0592437983</v>
      </c>
      <c r="Z85" s="24">
        <v>2471989.4437480122</v>
      </c>
      <c r="AA85" s="182">
        <f>SUM(AA79:AA84)</f>
        <v>1208592.824778273</v>
      </c>
    </row>
    <row r="86" spans="1:27" x14ac:dyDescent="0.2">
      <c r="A86" s="18" t="s">
        <v>175</v>
      </c>
      <c r="B86" s="18" t="s">
        <v>176</v>
      </c>
      <c r="D86" s="19">
        <v>622798</v>
      </c>
      <c r="E86" s="20">
        <v>0</v>
      </c>
      <c r="F86" s="20">
        <v>622798</v>
      </c>
      <c r="G86" s="21">
        <v>-3.0828700258195396E-2</v>
      </c>
      <c r="I86" s="21">
        <v>-3.145919857936863E-2</v>
      </c>
      <c r="M86" s="19">
        <v>651845.25966056238</v>
      </c>
      <c r="N86" s="21">
        <v>4.663993728393856E-2</v>
      </c>
      <c r="O86" s="21">
        <v>4.2556424691691852E-2</v>
      </c>
      <c r="P86" s="21">
        <v>-3.1295482207022052E-2</v>
      </c>
      <c r="R86" s="20">
        <v>-983</v>
      </c>
      <c r="S86" s="42">
        <v>650862.25966056238</v>
      </c>
      <c r="U86" s="19">
        <v>315019.0625</v>
      </c>
      <c r="V86" s="19">
        <v>316252.9375</v>
      </c>
      <c r="X86" s="19">
        <v>642608.79389011895</v>
      </c>
      <c r="Y86" s="19">
        <v>645545.74342116527</v>
      </c>
      <c r="Z86" s="19">
        <v>672904.11852901918</v>
      </c>
      <c r="AA86" s="181">
        <v>328992.94593461195</v>
      </c>
    </row>
    <row r="87" spans="1:27" x14ac:dyDescent="0.2">
      <c r="A87" s="18" t="s">
        <v>177</v>
      </c>
      <c r="B87" s="18" t="s">
        <v>178</v>
      </c>
      <c r="D87" s="19">
        <v>357349</v>
      </c>
      <c r="E87" s="20">
        <v>0</v>
      </c>
      <c r="F87" s="20">
        <v>357349</v>
      </c>
      <c r="G87" s="21">
        <v>-2.9973681741271241E-2</v>
      </c>
      <c r="I87" s="21">
        <v>-2.8832920310002952E-2</v>
      </c>
      <c r="M87" s="19">
        <v>375210</v>
      </c>
      <c r="N87" s="21">
        <v>4.9981950418218624E-2</v>
      </c>
      <c r="O87" s="21">
        <v>4.4735661421552386E-2</v>
      </c>
      <c r="P87" s="21">
        <v>-2.7224814624999372E-2</v>
      </c>
      <c r="R87" s="20">
        <v>-74</v>
      </c>
      <c r="S87" s="42">
        <v>375136</v>
      </c>
      <c r="U87" s="19">
        <v>190842.6875</v>
      </c>
      <c r="V87" s="19">
        <v>191801.03125</v>
      </c>
      <c r="X87" s="19">
        <v>368391.03565918573</v>
      </c>
      <c r="Y87" s="19">
        <v>369806.06780832342</v>
      </c>
      <c r="Z87" s="19">
        <v>385710.90796827653</v>
      </c>
      <c r="AA87" s="181">
        <v>188579.86509132187</v>
      </c>
    </row>
    <row r="88" spans="1:27" ht="25.5" customHeight="1" x14ac:dyDescent="0.2">
      <c r="A88" s="22" t="s">
        <v>179</v>
      </c>
      <c r="B88" s="22" t="s">
        <v>180</v>
      </c>
      <c r="C88" s="54"/>
      <c r="D88" s="24">
        <v>980147</v>
      </c>
      <c r="E88" s="25">
        <v>0</v>
      </c>
      <c r="F88" s="25">
        <v>980147</v>
      </c>
      <c r="G88" s="26">
        <v>-3.0517146143396068E-2</v>
      </c>
      <c r="H88" s="23"/>
      <c r="I88" s="26">
        <v>-3.0489150975175794E-2</v>
      </c>
      <c r="M88" s="24">
        <v>1027055.2596605624</v>
      </c>
      <c r="N88" s="26">
        <v>4.7858392323357979E-2</v>
      </c>
      <c r="O88" s="26">
        <v>4.3336953743421391E-2</v>
      </c>
      <c r="P88" s="26">
        <v>-2.9812317081079898E-2</v>
      </c>
      <c r="Q88" s="23"/>
      <c r="R88" s="25">
        <v>-1057</v>
      </c>
      <c r="S88" s="41">
        <v>1025998.2596605624</v>
      </c>
      <c r="T88" s="23"/>
      <c r="U88" s="24">
        <v>505861.75</v>
      </c>
      <c r="V88" s="24">
        <v>508053.96875</v>
      </c>
      <c r="W88" s="23"/>
      <c r="X88" s="24">
        <v>1010999.8295493047</v>
      </c>
      <c r="Y88" s="24">
        <v>1015351.8112294887</v>
      </c>
      <c r="Z88" s="24">
        <v>1058615.0264972956</v>
      </c>
      <c r="AA88" s="182">
        <f>SUM(AA86:AA87)</f>
        <v>517572.81102593383</v>
      </c>
    </row>
    <row r="89" spans="1:27" x14ac:dyDescent="0.2">
      <c r="A89" s="18" t="s">
        <v>181</v>
      </c>
      <c r="B89" s="18" t="s">
        <v>182</v>
      </c>
      <c r="D89" s="19">
        <v>2112386</v>
      </c>
      <c r="E89" s="20">
        <v>0</v>
      </c>
      <c r="F89" s="20">
        <v>2112386</v>
      </c>
      <c r="G89" s="21">
        <v>5.722705632622116E-3</v>
      </c>
      <c r="I89" s="21">
        <v>7.3496332555791355E-3</v>
      </c>
      <c r="M89" s="19">
        <v>2196920.9746742272</v>
      </c>
      <c r="N89" s="21">
        <v>4.0018715648667991E-2</v>
      </c>
      <c r="O89" s="21">
        <v>3.6182429999999988E-2</v>
      </c>
      <c r="P89" s="21">
        <v>1.327284282370389E-3</v>
      </c>
      <c r="R89" s="20">
        <v>-1343</v>
      </c>
      <c r="S89" s="42">
        <v>2195577.9746742272</v>
      </c>
      <c r="U89" s="19">
        <v>1066289</v>
      </c>
      <c r="V89" s="19">
        <v>1070236.75</v>
      </c>
      <c r="X89" s="19">
        <v>2100366.2223885679</v>
      </c>
      <c r="Y89" s="19">
        <v>2104737.6924847597</v>
      </c>
      <c r="Z89" s="19">
        <v>2194008.9011443574</v>
      </c>
      <c r="AA89" s="181">
        <v>1072683.9558838492</v>
      </c>
    </row>
    <row r="90" spans="1:27" ht="25.5" customHeight="1" x14ac:dyDescent="0.2">
      <c r="A90" s="22" t="s">
        <v>183</v>
      </c>
      <c r="B90" s="22" t="s">
        <v>184</v>
      </c>
      <c r="C90" s="54"/>
      <c r="D90" s="24">
        <v>2112386</v>
      </c>
      <c r="E90" s="25">
        <v>0</v>
      </c>
      <c r="F90" s="25">
        <v>2112386</v>
      </c>
      <c r="G90" s="26">
        <v>5.722705632622116E-3</v>
      </c>
      <c r="H90" s="23"/>
      <c r="I90" s="26">
        <v>7.3496332555791355E-3</v>
      </c>
      <c r="M90" s="24">
        <v>2196920.9746742272</v>
      </c>
      <c r="N90" s="26">
        <v>4.0018715648667991E-2</v>
      </c>
      <c r="O90" s="26">
        <v>3.6182429999999988E-2</v>
      </c>
      <c r="P90" s="26">
        <v>1.327284282370389E-3</v>
      </c>
      <c r="Q90" s="23"/>
      <c r="R90" s="25">
        <v>-1343</v>
      </c>
      <c r="S90" s="41">
        <v>2195577.9746742272</v>
      </c>
      <c r="T90" s="23"/>
      <c r="U90" s="24">
        <v>1066289</v>
      </c>
      <c r="V90" s="24">
        <v>1070236.75</v>
      </c>
      <c r="W90" s="23"/>
      <c r="X90" s="24">
        <v>2100366.2223885679</v>
      </c>
      <c r="Y90" s="24">
        <v>2104737.6924847597</v>
      </c>
      <c r="Z90" s="24">
        <v>2194008.9011443574</v>
      </c>
      <c r="AA90" s="182">
        <f>AA89</f>
        <v>1072683.9558838492</v>
      </c>
    </row>
    <row r="91" spans="1:27" x14ac:dyDescent="0.2">
      <c r="A91" s="18" t="s">
        <v>185</v>
      </c>
      <c r="B91" s="18" t="s">
        <v>186</v>
      </c>
      <c r="D91" s="19">
        <v>546175</v>
      </c>
      <c r="E91" s="20">
        <v>0</v>
      </c>
      <c r="F91" s="20">
        <v>546175</v>
      </c>
      <c r="G91" s="21">
        <v>-3.3464134678816815E-2</v>
      </c>
      <c r="I91" s="21">
        <v>-3.1453413547200659E-2</v>
      </c>
      <c r="M91" s="19">
        <v>571475.32570462709</v>
      </c>
      <c r="N91" s="21">
        <v>4.6322745831697043E-2</v>
      </c>
      <c r="O91" s="21">
        <v>4.2555252577779479E-2</v>
      </c>
      <c r="P91" s="21">
        <v>-3.1163419951901861E-2</v>
      </c>
      <c r="R91" s="20">
        <v>-825</v>
      </c>
      <c r="S91" s="42">
        <v>570650.32570462709</v>
      </c>
      <c r="U91" s="19">
        <v>254547.03125</v>
      </c>
      <c r="V91" s="19">
        <v>255466.890625</v>
      </c>
      <c r="X91" s="19">
        <v>565085.0833336683</v>
      </c>
      <c r="Y91" s="19">
        <v>565949.7707225756</v>
      </c>
      <c r="Z91" s="19">
        <v>589857.29634223355</v>
      </c>
      <c r="AA91" s="181">
        <v>288390.10530783067</v>
      </c>
    </row>
    <row r="92" spans="1:27" x14ac:dyDescent="0.2">
      <c r="A92" s="18" t="s">
        <v>187</v>
      </c>
      <c r="B92" s="18" t="s">
        <v>188</v>
      </c>
      <c r="D92" s="19">
        <v>460595</v>
      </c>
      <c r="E92" s="20">
        <v>0</v>
      </c>
      <c r="F92" s="20">
        <v>460595</v>
      </c>
      <c r="G92" s="21">
        <v>-2.4842803989029161E-2</v>
      </c>
      <c r="I92" s="21">
        <v>-2.2906326728702853E-2</v>
      </c>
      <c r="M92" s="19">
        <v>481726.39685885957</v>
      </c>
      <c r="N92" s="21">
        <v>4.5878476446465033E-2</v>
      </c>
      <c r="O92" s="21">
        <v>4.08235146928142E-2</v>
      </c>
      <c r="P92" s="21">
        <v>-2.5495507183301291E-2</v>
      </c>
      <c r="R92" s="20">
        <v>-730</v>
      </c>
      <c r="S92" s="42">
        <v>480996.39685885957</v>
      </c>
      <c r="U92" s="19">
        <v>241950.1875</v>
      </c>
      <c r="V92" s="19">
        <v>243125.265625</v>
      </c>
      <c r="X92" s="19">
        <v>472328.97617341497</v>
      </c>
      <c r="Y92" s="19">
        <v>473682.2904765915</v>
      </c>
      <c r="Z92" s="19">
        <v>494329.58022233646</v>
      </c>
      <c r="AA92" s="181">
        <v>241685.16788912038</v>
      </c>
    </row>
    <row r="93" spans="1:27" x14ac:dyDescent="0.2">
      <c r="A93" s="18" t="s">
        <v>189</v>
      </c>
      <c r="B93" s="18" t="s">
        <v>190</v>
      </c>
      <c r="D93" s="19">
        <v>324895</v>
      </c>
      <c r="E93" s="20">
        <v>0</v>
      </c>
      <c r="F93" s="20">
        <v>324895</v>
      </c>
      <c r="G93" s="21">
        <v>-1.9778457592231735E-2</v>
      </c>
      <c r="I93" s="21">
        <v>-1.5555224449221194E-2</v>
      </c>
      <c r="M93" s="19">
        <v>339801.33676060184</v>
      </c>
      <c r="N93" s="21">
        <v>4.5880474493611212E-2</v>
      </c>
      <c r="O93" s="21">
        <v>3.9334097001855417E-2</v>
      </c>
      <c r="P93" s="21">
        <v>-1.8203312000099392E-2</v>
      </c>
      <c r="R93" s="20">
        <v>-377</v>
      </c>
      <c r="S93" s="42">
        <v>339424.33676060184</v>
      </c>
      <c r="U93" s="19">
        <v>171979.453125</v>
      </c>
      <c r="V93" s="19">
        <v>173062.6875</v>
      </c>
      <c r="X93" s="19">
        <v>331450.58126547985</v>
      </c>
      <c r="Y93" s="19">
        <v>332107.39742938196</v>
      </c>
      <c r="Z93" s="19">
        <v>346101.53091149585</v>
      </c>
      <c r="AA93" s="181">
        <v>169214.24481092952</v>
      </c>
    </row>
    <row r="94" spans="1:27" x14ac:dyDescent="0.2">
      <c r="A94" s="18" t="s">
        <v>191</v>
      </c>
      <c r="B94" s="18" t="s">
        <v>192</v>
      </c>
      <c r="D94" s="19">
        <v>259560</v>
      </c>
      <c r="E94" s="20">
        <v>0</v>
      </c>
      <c r="F94" s="20">
        <v>259560</v>
      </c>
      <c r="G94" s="21">
        <v>-1.9544255981456704E-2</v>
      </c>
      <c r="I94" s="21">
        <v>-1.8491763962422136E-2</v>
      </c>
      <c r="M94" s="19">
        <v>271676.86868528166</v>
      </c>
      <c r="N94" s="21">
        <v>4.668234198367105E-2</v>
      </c>
      <c r="O94" s="21">
        <v>3.9929073610107668E-2</v>
      </c>
      <c r="P94" s="21">
        <v>-2.1014303623821839E-2</v>
      </c>
      <c r="R94" s="20">
        <v>-393</v>
      </c>
      <c r="S94" s="42">
        <v>271283.86868528166</v>
      </c>
      <c r="U94" s="19">
        <v>137420.75</v>
      </c>
      <c r="V94" s="19">
        <v>138313.15625</v>
      </c>
      <c r="X94" s="19">
        <v>264734.02964233229</v>
      </c>
      <c r="Y94" s="19">
        <v>266167.48113052303</v>
      </c>
      <c r="Z94" s="19">
        <v>277508.51691799285</v>
      </c>
      <c r="AA94" s="181">
        <v>135678.08843609909</v>
      </c>
    </row>
    <row r="95" spans="1:27" ht="25.5" customHeight="1" x14ac:dyDescent="0.2">
      <c r="A95" s="22" t="s">
        <v>193</v>
      </c>
      <c r="B95" s="22" t="s">
        <v>194</v>
      </c>
      <c r="C95" s="54"/>
      <c r="D95" s="24">
        <v>1591225</v>
      </c>
      <c r="E95" s="25">
        <v>0</v>
      </c>
      <c r="F95" s="25">
        <v>1591225</v>
      </c>
      <c r="G95" s="26">
        <v>-2.5938849720129609E-2</v>
      </c>
      <c r="H95" s="23"/>
      <c r="I95" s="26">
        <v>-2.3593942123844802E-2</v>
      </c>
      <c r="M95" s="24">
        <v>1664679.9280093701</v>
      </c>
      <c r="N95" s="26">
        <v>4.6162502480397327E-2</v>
      </c>
      <c r="O95" s="26">
        <v>4.090490440517458E-2</v>
      </c>
      <c r="P95" s="26">
        <v>-2.5247144885207518E-2</v>
      </c>
      <c r="Q95" s="23"/>
      <c r="R95" s="25">
        <v>-2325</v>
      </c>
      <c r="S95" s="41">
        <v>1662354.9280093701</v>
      </c>
      <c r="T95" s="23"/>
      <c r="U95" s="24">
        <v>805897.421875</v>
      </c>
      <c r="V95" s="24">
        <v>809968</v>
      </c>
      <c r="W95" s="23"/>
      <c r="X95" s="24">
        <v>1633598.6704148955</v>
      </c>
      <c r="Y95" s="24">
        <v>1637906.9397590719</v>
      </c>
      <c r="Z95" s="24">
        <v>1707796.9243940588</v>
      </c>
      <c r="AA95" s="182">
        <f>SUM(AA91:AA94)</f>
        <v>834967.60644397966</v>
      </c>
    </row>
    <row r="96" spans="1:27" x14ac:dyDescent="0.2">
      <c r="A96" s="18" t="s">
        <v>195</v>
      </c>
      <c r="B96" s="18" t="s">
        <v>196</v>
      </c>
      <c r="D96" s="19">
        <v>417002</v>
      </c>
      <c r="E96" s="20">
        <v>0</v>
      </c>
      <c r="F96" s="20">
        <v>417002</v>
      </c>
      <c r="G96" s="21">
        <v>-1.4899382311767795E-2</v>
      </c>
      <c r="I96" s="21">
        <v>-1.1963059893482675E-2</v>
      </c>
      <c r="M96" s="19">
        <v>435374.88162987662</v>
      </c>
      <c r="N96" s="21">
        <v>4.4059456860822355E-2</v>
      </c>
      <c r="O96" s="21">
        <v>3.8606283235328664E-2</v>
      </c>
      <c r="P96" s="21">
        <v>-1.5825810825203179E-2</v>
      </c>
      <c r="R96" s="20">
        <v>558</v>
      </c>
      <c r="S96" s="42">
        <v>435932.88162987662</v>
      </c>
      <c r="U96" s="19">
        <v>198553.5625</v>
      </c>
      <c r="V96" s="19">
        <v>199596.0625</v>
      </c>
      <c r="X96" s="19">
        <v>423309.0432717342</v>
      </c>
      <c r="Y96" s="19">
        <v>424266.98889103718</v>
      </c>
      <c r="Z96" s="19">
        <v>442375.83795499307</v>
      </c>
      <c r="AA96" s="181">
        <v>216284.20176303215</v>
      </c>
    </row>
    <row r="97" spans="1:27" x14ac:dyDescent="0.2">
      <c r="A97" s="18" t="s">
        <v>197</v>
      </c>
      <c r="B97" s="18" t="s">
        <v>198</v>
      </c>
      <c r="D97" s="19">
        <v>271027</v>
      </c>
      <c r="E97" s="20">
        <v>0</v>
      </c>
      <c r="F97" s="20">
        <v>271027</v>
      </c>
      <c r="G97" s="21">
        <v>-1.4124497319526252E-2</v>
      </c>
      <c r="I97" s="21">
        <v>-1.1758400832199811E-2</v>
      </c>
      <c r="M97" s="19">
        <v>283250.94218028162</v>
      </c>
      <c r="N97" s="21">
        <v>4.5102304125720361E-2</v>
      </c>
      <c r="O97" s="21">
        <v>3.8564816960625858E-2</v>
      </c>
      <c r="P97" s="21">
        <v>-1.5165038764605954E-2</v>
      </c>
      <c r="R97" s="20">
        <v>354</v>
      </c>
      <c r="S97" s="42">
        <v>283604.94218028162</v>
      </c>
      <c r="U97" s="19">
        <v>138786.6875</v>
      </c>
      <c r="V97" s="19">
        <v>139660.3125</v>
      </c>
      <c r="X97" s="19">
        <v>274909.96506466693</v>
      </c>
      <c r="Y97" s="19">
        <v>275978.10348563857</v>
      </c>
      <c r="Z97" s="19">
        <v>287612.59838396346</v>
      </c>
      <c r="AA97" s="181">
        <v>140618.12585884467</v>
      </c>
    </row>
    <row r="98" spans="1:27" x14ac:dyDescent="0.2">
      <c r="A98" s="18" t="s">
        <v>199</v>
      </c>
      <c r="B98" s="18" t="s">
        <v>200</v>
      </c>
      <c r="D98" s="19">
        <v>744750</v>
      </c>
      <c r="E98" s="20">
        <v>0</v>
      </c>
      <c r="F98" s="20">
        <v>744750</v>
      </c>
      <c r="G98" s="21">
        <v>-2.1744035171633258E-2</v>
      </c>
      <c r="I98" s="21">
        <v>-1.7374112007495168E-2</v>
      </c>
      <c r="M98" s="19">
        <v>778964</v>
      </c>
      <c r="N98" s="21">
        <v>4.5940248405505146E-2</v>
      </c>
      <c r="O98" s="21">
        <v>4.1476231751649273E-2</v>
      </c>
      <c r="P98" s="21">
        <v>-2.0254140120377406E-2</v>
      </c>
      <c r="R98" s="20">
        <v>1101</v>
      </c>
      <c r="S98" s="42">
        <v>780065</v>
      </c>
      <c r="U98" s="19">
        <v>386002.6875</v>
      </c>
      <c r="V98" s="19">
        <v>387657.1875</v>
      </c>
      <c r="X98" s="19">
        <v>761303.81697254977</v>
      </c>
      <c r="Y98" s="19">
        <v>761166.77371562493</v>
      </c>
      <c r="Z98" s="19">
        <v>795067.4066596292</v>
      </c>
      <c r="AA98" s="181">
        <v>388720.4151838806</v>
      </c>
    </row>
    <row r="99" spans="1:27" x14ac:dyDescent="0.2">
      <c r="A99" s="18" t="s">
        <v>201</v>
      </c>
      <c r="B99" s="18" t="s">
        <v>202</v>
      </c>
      <c r="D99" s="19">
        <v>306779</v>
      </c>
      <c r="E99" s="20">
        <v>0</v>
      </c>
      <c r="F99" s="20">
        <v>306779</v>
      </c>
      <c r="G99" s="21">
        <v>-1.0838451572322438E-2</v>
      </c>
      <c r="I99" s="21">
        <v>-7.4623517193589395E-3</v>
      </c>
      <c r="M99" s="19">
        <v>321072</v>
      </c>
      <c r="N99" s="21">
        <v>4.6590542377411781E-2</v>
      </c>
      <c r="O99" s="21">
        <v>4.0113856731055053E-2</v>
      </c>
      <c r="P99" s="21">
        <v>-1.0156765257211209E-2</v>
      </c>
      <c r="R99" s="20">
        <v>-448</v>
      </c>
      <c r="S99" s="42">
        <v>320624</v>
      </c>
      <c r="U99" s="19">
        <v>156546.078125</v>
      </c>
      <c r="V99" s="19">
        <v>157520.875</v>
      </c>
      <c r="X99" s="19">
        <v>310140.44216300239</v>
      </c>
      <c r="Y99" s="19">
        <v>311010.14947695617</v>
      </c>
      <c r="Z99" s="19">
        <v>324366.51454553881</v>
      </c>
      <c r="AA99" s="181">
        <v>158587.66835334338</v>
      </c>
    </row>
    <row r="100" spans="1:27" x14ac:dyDescent="0.2">
      <c r="A100" s="18" t="s">
        <v>203</v>
      </c>
      <c r="B100" s="18" t="s">
        <v>204</v>
      </c>
      <c r="D100" s="19">
        <v>191416</v>
      </c>
      <c r="E100" s="20">
        <v>0</v>
      </c>
      <c r="F100" s="20">
        <v>191416</v>
      </c>
      <c r="G100" s="21">
        <v>1.3108985985691435E-2</v>
      </c>
      <c r="I100" s="21">
        <v>1.6643770853224549E-2</v>
      </c>
      <c r="M100" s="19">
        <v>199285.99462560195</v>
      </c>
      <c r="N100" s="21">
        <v>4.1114612287384222E-2</v>
      </c>
      <c r="O100" s="21">
        <v>3.6182429999999988E-2</v>
      </c>
      <c r="P100" s="21">
        <v>9.644078905422182E-3</v>
      </c>
      <c r="R100" s="20">
        <v>-286</v>
      </c>
      <c r="S100" s="42">
        <v>198999.99462560195</v>
      </c>
      <c r="U100" s="19">
        <v>96096.2890625</v>
      </c>
      <c r="V100" s="19">
        <v>96553.703125</v>
      </c>
      <c r="X100" s="19">
        <v>188939.19869219622</v>
      </c>
      <c r="Y100" s="19">
        <v>189178.48823904953</v>
      </c>
      <c r="Z100" s="19">
        <v>197382.42296399377</v>
      </c>
      <c r="AA100" s="181">
        <v>96503.2357783607</v>
      </c>
    </row>
    <row r="101" spans="1:27" x14ac:dyDescent="0.2">
      <c r="A101" s="18" t="s">
        <v>205</v>
      </c>
      <c r="B101" s="18" t="s">
        <v>206</v>
      </c>
      <c r="D101" s="19">
        <v>236191</v>
      </c>
      <c r="E101" s="20">
        <v>0</v>
      </c>
      <c r="F101" s="20">
        <v>236191</v>
      </c>
      <c r="G101" s="21">
        <v>1.1515310023400005E-2</v>
      </c>
      <c r="I101" s="21">
        <v>1.4312063147551735E-2</v>
      </c>
      <c r="M101" s="19">
        <v>246368.23980935125</v>
      </c>
      <c r="N101" s="21">
        <v>4.3089024600222903E-2</v>
      </c>
      <c r="O101" s="21">
        <v>3.6182429999999988E-2</v>
      </c>
      <c r="P101" s="21">
        <v>7.3830155743448422E-3</v>
      </c>
      <c r="R101" s="20">
        <v>308</v>
      </c>
      <c r="S101" s="42">
        <v>246676.23980935125</v>
      </c>
      <c r="U101" s="19">
        <v>130702.5</v>
      </c>
      <c r="V101" s="19">
        <v>131573.6875</v>
      </c>
      <c r="X101" s="19">
        <v>233502.15034761664</v>
      </c>
      <c r="Y101" s="19">
        <v>234410.41633375379</v>
      </c>
      <c r="Z101" s="19">
        <v>244562.63010240247</v>
      </c>
      <c r="AA101" s="181">
        <v>119570.34877241038</v>
      </c>
    </row>
    <row r="102" spans="1:27" ht="25.5" customHeight="1" x14ac:dyDescent="0.2">
      <c r="A102" s="22" t="s">
        <v>207</v>
      </c>
      <c r="B102" s="22" t="s">
        <v>208</v>
      </c>
      <c r="C102" s="54"/>
      <c r="D102" s="24">
        <v>2167165</v>
      </c>
      <c r="E102" s="25">
        <v>0</v>
      </c>
      <c r="F102" s="25">
        <v>2167165</v>
      </c>
      <c r="G102" s="26">
        <v>-1.1377019291831103E-2</v>
      </c>
      <c r="H102" s="23"/>
      <c r="I102" s="26">
        <v>-7.8975689609573907E-3</v>
      </c>
      <c r="M102" s="24">
        <v>2264316.0582451113</v>
      </c>
      <c r="N102" s="26">
        <v>4.4828639372226586E-2</v>
      </c>
      <c r="O102" s="26">
        <v>3.9312228723672238E-2</v>
      </c>
      <c r="P102" s="26">
        <v>-1.1805768136591288E-2</v>
      </c>
      <c r="Q102" s="23"/>
      <c r="R102" s="25">
        <v>1587</v>
      </c>
      <c r="S102" s="41">
        <v>2265903.0582451113</v>
      </c>
      <c r="T102" s="23"/>
      <c r="U102" s="24">
        <v>1106687.8046875</v>
      </c>
      <c r="V102" s="24">
        <v>1112561.828125</v>
      </c>
      <c r="W102" s="23"/>
      <c r="X102" s="24">
        <v>2192104.6165117663</v>
      </c>
      <c r="Y102" s="24">
        <v>2196010.9201420597</v>
      </c>
      <c r="Z102" s="24">
        <v>2291367.4106105207</v>
      </c>
      <c r="AA102" s="182">
        <f>SUM(AA96:AA101)</f>
        <v>1120283.9957098719</v>
      </c>
    </row>
    <row r="103" spans="1:27" x14ac:dyDescent="0.2">
      <c r="A103" s="18" t="s">
        <v>209</v>
      </c>
      <c r="B103" s="18" t="s">
        <v>210</v>
      </c>
      <c r="D103" s="19">
        <v>603590</v>
      </c>
      <c r="E103" s="20">
        <v>0</v>
      </c>
      <c r="F103" s="20">
        <v>603590</v>
      </c>
      <c r="G103" s="21">
        <v>-1.9683111154380928E-2</v>
      </c>
      <c r="I103" s="21">
        <v>-1.7494741936586067E-2</v>
      </c>
      <c r="M103" s="19">
        <v>631113.40510020859</v>
      </c>
      <c r="N103" s="21">
        <v>4.5599504796647761E-2</v>
      </c>
      <c r="O103" s="21">
        <v>3.972706550477878E-2</v>
      </c>
      <c r="P103" s="21">
        <v>-2.0781651899930864E-2</v>
      </c>
      <c r="R103" s="20">
        <v>-962</v>
      </c>
      <c r="S103" s="42">
        <v>630151.40510020859</v>
      </c>
      <c r="U103" s="19">
        <v>338844.3125</v>
      </c>
      <c r="V103" s="19">
        <v>340758.125</v>
      </c>
      <c r="X103" s="19">
        <v>615709.07006484689</v>
      </c>
      <c r="Y103" s="19">
        <v>617807.49431054946</v>
      </c>
      <c r="Z103" s="19">
        <v>644507.33212334919</v>
      </c>
      <c r="AA103" s="181">
        <v>315109.32989270118</v>
      </c>
    </row>
    <row r="104" spans="1:27" x14ac:dyDescent="0.2">
      <c r="A104" s="18" t="s">
        <v>211</v>
      </c>
      <c r="B104" s="18" t="s">
        <v>212</v>
      </c>
      <c r="D104" s="19">
        <v>739590</v>
      </c>
      <c r="E104" s="20">
        <v>0</v>
      </c>
      <c r="F104" s="20">
        <v>739590</v>
      </c>
      <c r="G104" s="21">
        <v>-1.772460526973807E-2</v>
      </c>
      <c r="I104" s="21">
        <v>-1.2641655633953586E-2</v>
      </c>
      <c r="M104" s="19">
        <v>772861.99556478835</v>
      </c>
      <c r="N104" s="21">
        <v>4.4987081443486732E-2</v>
      </c>
      <c r="O104" s="21">
        <v>3.8743774520640706E-2</v>
      </c>
      <c r="P104" s="21">
        <v>-1.7614372710261228E-2</v>
      </c>
      <c r="R104" s="20">
        <v>1201</v>
      </c>
      <c r="S104" s="42">
        <v>774062.99556478835</v>
      </c>
      <c r="U104" s="19">
        <v>418147.4375</v>
      </c>
      <c r="V104" s="19">
        <v>420660.6875</v>
      </c>
      <c r="X104" s="19">
        <v>752935.48425194481</v>
      </c>
      <c r="Y104" s="19">
        <v>753561.52648743941</v>
      </c>
      <c r="Z104" s="19">
        <v>786719.56724062003</v>
      </c>
      <c r="AA104" s="181">
        <v>384639.03091675416</v>
      </c>
    </row>
    <row r="105" spans="1:27" x14ac:dyDescent="0.2">
      <c r="A105" s="18" t="s">
        <v>213</v>
      </c>
      <c r="B105" s="18" t="s">
        <v>214</v>
      </c>
      <c r="D105" s="19">
        <v>703436</v>
      </c>
      <c r="E105" s="20">
        <v>0</v>
      </c>
      <c r="F105" s="20">
        <v>703436</v>
      </c>
      <c r="G105" s="21">
        <v>-2.2981944396488374E-2</v>
      </c>
      <c r="I105" s="21">
        <v>-1.9670492637404946E-2</v>
      </c>
      <c r="M105" s="19">
        <v>737408.12335251051</v>
      </c>
      <c r="N105" s="21">
        <v>4.829454755302609E-2</v>
      </c>
      <c r="O105" s="21">
        <v>4.0167897568013977E-2</v>
      </c>
      <c r="P105" s="21">
        <v>-2.2508533140883191E-2</v>
      </c>
      <c r="R105" s="20">
        <v>-1110</v>
      </c>
      <c r="S105" s="42">
        <v>736298.12335251051</v>
      </c>
      <c r="U105" s="19">
        <v>406123.09375</v>
      </c>
      <c r="V105" s="19">
        <v>409296.0625</v>
      </c>
      <c r="X105" s="19">
        <v>719982.60008151247</v>
      </c>
      <c r="Y105" s="19">
        <v>723156.67048518173</v>
      </c>
      <c r="Z105" s="19">
        <v>754388.29734438099</v>
      </c>
      <c r="AA105" s="181">
        <v>368831.78671051736</v>
      </c>
    </row>
    <row r="106" spans="1:27" ht="25.5" customHeight="1" x14ac:dyDescent="0.2">
      <c r="A106" s="22" t="s">
        <v>215</v>
      </c>
      <c r="B106" s="22" t="s">
        <v>216</v>
      </c>
      <c r="C106" s="54"/>
      <c r="D106" s="24">
        <v>2046616</v>
      </c>
      <c r="E106" s="25">
        <v>0</v>
      </c>
      <c r="F106" s="25">
        <v>2046616</v>
      </c>
      <c r="G106" s="26">
        <v>-2.0114243133263709E-2</v>
      </c>
      <c r="H106" s="23"/>
      <c r="I106" s="26">
        <v>-1.6489022876815307E-2</v>
      </c>
      <c r="M106" s="24">
        <v>2141383.5240175072</v>
      </c>
      <c r="N106" s="26">
        <v>4.6304496797399786E-2</v>
      </c>
      <c r="O106" s="26">
        <v>3.9512111185424192E-2</v>
      </c>
      <c r="P106" s="26">
        <v>-2.023763046553595E-2</v>
      </c>
      <c r="Q106" s="23"/>
      <c r="R106" s="25">
        <v>-871</v>
      </c>
      <c r="S106" s="41">
        <v>2140512.5240175072</v>
      </c>
      <c r="T106" s="23"/>
      <c r="U106" s="24">
        <v>1163114.84375</v>
      </c>
      <c r="V106" s="24">
        <v>1170714.875</v>
      </c>
      <c r="W106" s="23"/>
      <c r="X106" s="24">
        <v>2088627.1543983042</v>
      </c>
      <c r="Y106" s="24">
        <v>2094525.6912831706</v>
      </c>
      <c r="Z106" s="24">
        <v>2185615.1967083504</v>
      </c>
      <c r="AA106" s="182">
        <f>SUM(AA103:AA105)</f>
        <v>1068580.1475199726</v>
      </c>
    </row>
    <row r="107" spans="1:27" x14ac:dyDescent="0.2">
      <c r="A107" s="18" t="s">
        <v>217</v>
      </c>
      <c r="B107" s="18" t="s">
        <v>218</v>
      </c>
      <c r="D107" s="19">
        <v>658709</v>
      </c>
      <c r="E107" s="20">
        <v>0</v>
      </c>
      <c r="F107" s="20">
        <v>658709</v>
      </c>
      <c r="G107" s="21">
        <v>-1.5419496479393668E-2</v>
      </c>
      <c r="I107" s="21">
        <v>-1.071701818227988E-2</v>
      </c>
      <c r="M107" s="19">
        <v>685664.94959428359</v>
      </c>
      <c r="N107" s="21">
        <v>4.0922394554019359E-2</v>
      </c>
      <c r="O107" s="21">
        <v>3.8353820883727519E-2</v>
      </c>
      <c r="P107" s="21">
        <v>-1.4779595899239495E-2</v>
      </c>
      <c r="R107" s="20">
        <v>982</v>
      </c>
      <c r="S107" s="42">
        <v>686646.94959428359</v>
      </c>
      <c r="U107" s="19">
        <v>322859.25</v>
      </c>
      <c r="V107" s="19">
        <v>323657.90625</v>
      </c>
      <c r="X107" s="19">
        <v>669025.02908053354</v>
      </c>
      <c r="Y107" s="19">
        <v>667491.97065869637</v>
      </c>
      <c r="Z107" s="19">
        <v>695950.82150182431</v>
      </c>
      <c r="AA107" s="181">
        <v>340260.82570577157</v>
      </c>
    </row>
    <row r="108" spans="1:27" x14ac:dyDescent="0.2">
      <c r="A108" s="18" t="s">
        <v>219</v>
      </c>
      <c r="B108" s="18" t="s">
        <v>220</v>
      </c>
      <c r="D108" s="19">
        <v>1155148</v>
      </c>
      <c r="E108" s="20">
        <v>0</v>
      </c>
      <c r="F108" s="20">
        <v>1155148</v>
      </c>
      <c r="G108" s="21">
        <v>-2.935877389356123E-2</v>
      </c>
      <c r="I108" s="21">
        <v>-2.4590300340541771E-2</v>
      </c>
      <c r="M108" s="19">
        <v>1209964.5911627454</v>
      </c>
      <c r="N108" s="21">
        <v>4.7454171381282162E-2</v>
      </c>
      <c r="O108" s="21">
        <v>4.1164707073660489E-2</v>
      </c>
      <c r="P108" s="21">
        <v>-2.6848816806782749E-2</v>
      </c>
      <c r="R108" s="20">
        <v>1864</v>
      </c>
      <c r="S108" s="42">
        <v>1211828.5911627454</v>
      </c>
      <c r="U108" s="19">
        <v>587474.25</v>
      </c>
      <c r="V108" s="19">
        <v>591023.0625</v>
      </c>
      <c r="X108" s="19">
        <v>1190087.5101232601</v>
      </c>
      <c r="Y108" s="19">
        <v>1191423.4752955942</v>
      </c>
      <c r="Z108" s="19">
        <v>1243346.9866341511</v>
      </c>
      <c r="AA108" s="181">
        <v>607891.04522927885</v>
      </c>
    </row>
    <row r="109" spans="1:27" x14ac:dyDescent="0.2">
      <c r="A109" s="18" t="s">
        <v>221</v>
      </c>
      <c r="B109" s="18" t="s">
        <v>222</v>
      </c>
      <c r="D109" s="19">
        <v>608112</v>
      </c>
      <c r="E109" s="20">
        <v>0</v>
      </c>
      <c r="F109" s="20">
        <v>608112</v>
      </c>
      <c r="G109" s="21">
        <v>1.0424864919916343E-2</v>
      </c>
      <c r="I109" s="21">
        <v>1.5943151725674065E-2</v>
      </c>
      <c r="M109" s="19">
        <v>633513.48834625364</v>
      </c>
      <c r="N109" s="21">
        <v>4.177106905677519E-2</v>
      </c>
      <c r="O109" s="21">
        <v>3.6182429999999988E-2</v>
      </c>
      <c r="P109" s="21">
        <v>9.4668734143059652E-3</v>
      </c>
      <c r="R109" s="20">
        <v>-924</v>
      </c>
      <c r="S109" s="42">
        <v>632589.48834625364</v>
      </c>
      <c r="U109" s="19">
        <v>292661.875</v>
      </c>
      <c r="V109" s="19">
        <v>294240.34375</v>
      </c>
      <c r="X109" s="19">
        <v>601837.92097020231</v>
      </c>
      <c r="Y109" s="19">
        <v>601797.30002471409</v>
      </c>
      <c r="Z109" s="19">
        <v>627572.34044097911</v>
      </c>
      <c r="AA109" s="181">
        <v>306829.55770890112</v>
      </c>
    </row>
    <row r="110" spans="1:27" x14ac:dyDescent="0.2">
      <c r="A110" s="18" t="s">
        <v>223</v>
      </c>
      <c r="B110" s="18" t="s">
        <v>224</v>
      </c>
      <c r="D110" s="19">
        <v>594583</v>
      </c>
      <c r="E110" s="20">
        <v>0</v>
      </c>
      <c r="F110" s="20">
        <v>594583</v>
      </c>
      <c r="G110" s="21">
        <v>-1.8771120441648637E-2</v>
      </c>
      <c r="I110" s="21">
        <v>-1.3452391495145322E-2</v>
      </c>
      <c r="M110" s="19">
        <v>621695</v>
      </c>
      <c r="N110" s="21">
        <v>4.5598343713156853E-2</v>
      </c>
      <c r="O110" s="21">
        <v>4.1015996069896588E-2</v>
      </c>
      <c r="P110" s="21">
        <v>-1.56688502304555E-2</v>
      </c>
      <c r="R110" s="20">
        <v>-867</v>
      </c>
      <c r="S110" s="42">
        <v>620828</v>
      </c>
      <c r="U110" s="19">
        <v>286551.59375</v>
      </c>
      <c r="V110" s="19">
        <v>287812.9375</v>
      </c>
      <c r="X110" s="19">
        <v>605957.50123826391</v>
      </c>
      <c r="Y110" s="19">
        <v>605343.55591267231</v>
      </c>
      <c r="Z110" s="19">
        <v>631591.30963756831</v>
      </c>
      <c r="AA110" s="181">
        <v>308794.49220580497</v>
      </c>
    </row>
    <row r="111" spans="1:27" ht="25.5" customHeight="1" x14ac:dyDescent="0.2">
      <c r="A111" s="22" t="s">
        <v>225</v>
      </c>
      <c r="B111" s="22" t="s">
        <v>226</v>
      </c>
      <c r="C111" s="54"/>
      <c r="D111" s="24">
        <v>3016552</v>
      </c>
      <c r="E111" s="25">
        <v>0</v>
      </c>
      <c r="F111" s="25">
        <v>3016552</v>
      </c>
      <c r="G111" s="26">
        <v>-1.641913029208486E-2</v>
      </c>
      <c r="H111" s="23"/>
      <c r="I111" s="26">
        <v>-1.1398681347902451E-2</v>
      </c>
      <c r="M111" s="24">
        <v>3150838.0291032824</v>
      </c>
      <c r="N111" s="26">
        <v>4.4516397895107529E-2</v>
      </c>
      <c r="O111" s="26">
        <v>3.9500655707134458E-2</v>
      </c>
      <c r="P111" s="26">
        <v>-1.4889480374675301E-2</v>
      </c>
      <c r="Q111" s="23"/>
      <c r="R111" s="25">
        <v>1055</v>
      </c>
      <c r="S111" s="41">
        <v>3151893.0291032824</v>
      </c>
      <c r="T111" s="23"/>
      <c r="U111" s="24">
        <v>1489546.96875</v>
      </c>
      <c r="V111" s="24">
        <v>1496734.25</v>
      </c>
      <c r="W111" s="23"/>
      <c r="X111" s="24">
        <v>3066907.9614122603</v>
      </c>
      <c r="Y111" s="24">
        <v>3066056.3018916771</v>
      </c>
      <c r="Z111" s="24">
        <v>3198461.4582145228</v>
      </c>
      <c r="AA111" s="182">
        <f>SUM(AA107:AA110)</f>
        <v>1563775.9208497566</v>
      </c>
    </row>
    <row r="112" spans="1:27" x14ac:dyDescent="0.2">
      <c r="A112" s="18" t="s">
        <v>227</v>
      </c>
      <c r="B112" s="18" t="s">
        <v>228</v>
      </c>
      <c r="D112" s="19">
        <v>2713765</v>
      </c>
      <c r="E112" s="20">
        <v>0</v>
      </c>
      <c r="F112" s="20">
        <v>2713765</v>
      </c>
      <c r="G112" s="21">
        <v>-7.2663423354630829E-3</v>
      </c>
      <c r="I112" s="21">
        <v>-2.6055614238090774E-3</v>
      </c>
      <c r="M112" s="19">
        <v>2839832</v>
      </c>
      <c r="N112" s="21">
        <v>4.6454648799730158E-2</v>
      </c>
      <c r="O112" s="21">
        <v>3.9887622338720119E-2</v>
      </c>
      <c r="P112" s="21">
        <v>-6.5544746773806839E-3</v>
      </c>
      <c r="R112" s="20">
        <v>-3312</v>
      </c>
      <c r="S112" s="42">
        <v>2836520</v>
      </c>
      <c r="U112" s="19">
        <v>1347418.625</v>
      </c>
      <c r="V112" s="19">
        <v>1355927.75</v>
      </c>
      <c r="X112" s="19">
        <v>2733628.4803562402</v>
      </c>
      <c r="Y112" s="19">
        <v>2738036.90455445</v>
      </c>
      <c r="Z112" s="19">
        <v>2858568.4142849911</v>
      </c>
      <c r="AA112" s="181">
        <v>1397597.0987175559</v>
      </c>
    </row>
    <row r="113" spans="1:27" ht="25.5" customHeight="1" x14ac:dyDescent="0.2">
      <c r="A113" s="22" t="s">
        <v>229</v>
      </c>
      <c r="B113" s="22" t="s">
        <v>230</v>
      </c>
      <c r="C113" s="54"/>
      <c r="D113" s="24">
        <v>2713765</v>
      </c>
      <c r="E113" s="25">
        <v>0</v>
      </c>
      <c r="F113" s="25">
        <v>2713765</v>
      </c>
      <c r="G113" s="26">
        <v>-7.2663423354630829E-3</v>
      </c>
      <c r="H113" s="23"/>
      <c r="I113" s="26">
        <v>-2.6055614238090774E-3</v>
      </c>
      <c r="M113" s="24">
        <v>2839832</v>
      </c>
      <c r="N113" s="26">
        <v>4.6454648799730158E-2</v>
      </c>
      <c r="O113" s="26">
        <v>3.9887622338720119E-2</v>
      </c>
      <c r="P113" s="26">
        <v>-6.5544746773806839E-3</v>
      </c>
      <c r="Q113" s="23"/>
      <c r="R113" s="25">
        <v>-3312</v>
      </c>
      <c r="S113" s="41">
        <v>2836520</v>
      </c>
      <c r="T113" s="23"/>
      <c r="U113" s="24">
        <v>1347418.625</v>
      </c>
      <c r="V113" s="24">
        <v>1355927.75</v>
      </c>
      <c r="W113" s="23"/>
      <c r="X113" s="24">
        <v>2733628.4803562402</v>
      </c>
      <c r="Y113" s="24">
        <v>2738036.90455445</v>
      </c>
      <c r="Z113" s="24">
        <v>2858568.4142849911</v>
      </c>
      <c r="AA113" s="182">
        <f>AA112</f>
        <v>1397597.0987175559</v>
      </c>
    </row>
    <row r="114" spans="1:27" x14ac:dyDescent="0.2">
      <c r="A114" s="18" t="s">
        <v>231</v>
      </c>
      <c r="B114" s="18" t="s">
        <v>232</v>
      </c>
      <c r="D114" s="19">
        <v>1012084</v>
      </c>
      <c r="E114" s="20">
        <v>0</v>
      </c>
      <c r="F114" s="20">
        <v>1012084</v>
      </c>
      <c r="G114" s="21">
        <v>8.2442040955110762E-4</v>
      </c>
      <c r="I114" s="21">
        <v>9.0273642883211824E-3</v>
      </c>
      <c r="M114" s="19">
        <v>1060925</v>
      </c>
      <c r="N114" s="21">
        <v>4.8257852115041855E-2</v>
      </c>
      <c r="O114" s="21">
        <v>3.6799607950061208E-2</v>
      </c>
      <c r="P114" s="21">
        <v>2.5918096011483538E-3</v>
      </c>
      <c r="R114" s="20">
        <v>122</v>
      </c>
      <c r="S114" s="42">
        <v>1061047</v>
      </c>
      <c r="U114" s="19">
        <v>540727.25</v>
      </c>
      <c r="V114" s="19">
        <v>546703.125</v>
      </c>
      <c r="X114" s="19">
        <v>1011250.3046097149</v>
      </c>
      <c r="Y114" s="19">
        <v>1014114.3189658823</v>
      </c>
      <c r="Z114" s="19">
        <v>1058182.3927147957</v>
      </c>
      <c r="AA114" s="181">
        <v>517361.28986163088</v>
      </c>
    </row>
    <row r="115" spans="1:27" x14ac:dyDescent="0.2">
      <c r="A115" s="18" t="s">
        <v>233</v>
      </c>
      <c r="B115" s="18" t="s">
        <v>234</v>
      </c>
      <c r="D115" s="19">
        <v>539880</v>
      </c>
      <c r="E115" s="20">
        <v>0</v>
      </c>
      <c r="F115" s="20">
        <v>539880</v>
      </c>
      <c r="G115" s="21">
        <v>-1.1842383021531178E-2</v>
      </c>
      <c r="I115" s="21">
        <v>-1.0152850453177265E-2</v>
      </c>
      <c r="M115" s="19">
        <v>563507</v>
      </c>
      <c r="N115" s="21">
        <v>4.3763428910128077E-2</v>
      </c>
      <c r="O115" s="21">
        <v>4.0613208754324504E-2</v>
      </c>
      <c r="P115" s="21">
        <v>-1.2156522474137121E-2</v>
      </c>
      <c r="R115" s="20">
        <v>-856</v>
      </c>
      <c r="S115" s="42">
        <v>562651</v>
      </c>
      <c r="U115" s="19">
        <v>291609.40625</v>
      </c>
      <c r="V115" s="19">
        <v>292492.1875</v>
      </c>
      <c r="X115" s="19">
        <v>546350.08699403016</v>
      </c>
      <c r="Y115" s="19">
        <v>547068.67048690747</v>
      </c>
      <c r="Z115" s="19">
        <v>570441.58595990401</v>
      </c>
      <c r="AA115" s="181">
        <v>278897.47243457782</v>
      </c>
    </row>
    <row r="116" spans="1:27" x14ac:dyDescent="0.2">
      <c r="A116" s="18" t="s">
        <v>235</v>
      </c>
      <c r="B116" s="18" t="s">
        <v>236</v>
      </c>
      <c r="D116" s="19">
        <v>382882</v>
      </c>
      <c r="E116" s="20">
        <v>0</v>
      </c>
      <c r="F116" s="20">
        <v>382882</v>
      </c>
      <c r="G116" s="21">
        <v>-1.9976466544566307E-2</v>
      </c>
      <c r="I116" s="21">
        <v>-1.6867831957938839E-2</v>
      </c>
      <c r="M116" s="19">
        <v>399559.42857029202</v>
      </c>
      <c r="N116" s="21">
        <v>4.355761976350947E-2</v>
      </c>
      <c r="O116" s="21">
        <v>3.9600046348013507E-2</v>
      </c>
      <c r="P116" s="21">
        <v>-2.0352736793162518E-2</v>
      </c>
      <c r="R116" s="20">
        <v>-581</v>
      </c>
      <c r="S116" s="42">
        <v>398978.42857029202</v>
      </c>
      <c r="U116" s="19">
        <v>194543.78125</v>
      </c>
      <c r="V116" s="19">
        <v>195284.375</v>
      </c>
      <c r="X116" s="19">
        <v>390686.53652633075</v>
      </c>
      <c r="Y116" s="19">
        <v>390933.76914630248</v>
      </c>
      <c r="Z116" s="19">
        <v>407860.50609925622</v>
      </c>
      <c r="AA116" s="181">
        <v>199409.13681031272</v>
      </c>
    </row>
    <row r="117" spans="1:27" ht="25.5" customHeight="1" x14ac:dyDescent="0.2">
      <c r="A117" s="22" t="s">
        <v>237</v>
      </c>
      <c r="B117" s="22" t="s">
        <v>238</v>
      </c>
      <c r="C117" s="54"/>
      <c r="D117" s="24">
        <v>1934846</v>
      </c>
      <c r="E117" s="25">
        <v>0</v>
      </c>
      <c r="F117" s="25">
        <v>1934846</v>
      </c>
      <c r="G117" s="26">
        <v>-6.8988442800753669E-3</v>
      </c>
      <c r="H117" s="23"/>
      <c r="I117" s="26">
        <v>-1.5123416298110648E-3</v>
      </c>
      <c r="M117" s="24">
        <v>2023991.428570292</v>
      </c>
      <c r="N117" s="26">
        <v>4.6073655769137245E-2</v>
      </c>
      <c r="O117" s="26">
        <v>3.838923690170204E-2</v>
      </c>
      <c r="P117" s="26">
        <v>-6.1346188969617632E-3</v>
      </c>
      <c r="Q117" s="23"/>
      <c r="R117" s="25">
        <v>-1315</v>
      </c>
      <c r="S117" s="41">
        <v>2022676.428570292</v>
      </c>
      <c r="T117" s="23"/>
      <c r="U117" s="24">
        <v>1026880.4375</v>
      </c>
      <c r="V117" s="24">
        <v>1034479.6875</v>
      </c>
      <c r="W117" s="23"/>
      <c r="X117" s="24">
        <v>1948286.9281300758</v>
      </c>
      <c r="Y117" s="24">
        <v>1952116.7585990923</v>
      </c>
      <c r="Z117" s="24">
        <v>2036484.4847739558</v>
      </c>
      <c r="AA117" s="182">
        <f>SUM(AA114:AA116)</f>
        <v>995667.89910652139</v>
      </c>
    </row>
    <row r="118" spans="1:27" x14ac:dyDescent="0.2">
      <c r="A118" s="18" t="s">
        <v>239</v>
      </c>
      <c r="B118" s="18" t="s">
        <v>240</v>
      </c>
      <c r="D118" s="19">
        <v>375919</v>
      </c>
      <c r="E118" s="20">
        <v>0</v>
      </c>
      <c r="F118" s="20">
        <v>375919</v>
      </c>
      <c r="G118" s="21">
        <v>-5.6053306019860916E-3</v>
      </c>
      <c r="I118" s="21">
        <v>-2.583510229934638E-3</v>
      </c>
      <c r="M118" s="19">
        <v>391349.52073753136</v>
      </c>
      <c r="N118" s="21">
        <v>4.1047461654056816E-2</v>
      </c>
      <c r="O118" s="21">
        <v>3.6705878823719784E-2</v>
      </c>
      <c r="P118" s="21">
        <v>-8.2409629658548589E-3</v>
      </c>
      <c r="R118" s="20">
        <v>489</v>
      </c>
      <c r="S118" s="42">
        <v>391838.52073753136</v>
      </c>
      <c r="U118" s="19">
        <v>190942.375</v>
      </c>
      <c r="V118" s="19">
        <v>191742.015625</v>
      </c>
      <c r="X118" s="19">
        <v>378038.02812777914</v>
      </c>
      <c r="Y118" s="19">
        <v>378471.08141319879</v>
      </c>
      <c r="Z118" s="19">
        <v>394601.41639632737</v>
      </c>
      <c r="AA118" s="181">
        <v>192926.56840024923</v>
      </c>
    </row>
    <row r="119" spans="1:27" x14ac:dyDescent="0.2">
      <c r="A119" s="18" t="s">
        <v>241</v>
      </c>
      <c r="B119" s="18" t="s">
        <v>242</v>
      </c>
      <c r="D119" s="19">
        <v>336376</v>
      </c>
      <c r="E119" s="20">
        <v>0</v>
      </c>
      <c r="F119" s="20">
        <v>336376</v>
      </c>
      <c r="G119" s="21">
        <v>-2.6264622094120171E-2</v>
      </c>
      <c r="I119" s="21">
        <v>-2.4606333351798626E-2</v>
      </c>
      <c r="M119" s="19">
        <v>352106</v>
      </c>
      <c r="N119" s="21">
        <v>4.6763146003282019E-2</v>
      </c>
      <c r="O119" s="21">
        <v>4.3437395633767917E-2</v>
      </c>
      <c r="P119" s="21">
        <v>-2.4276592125251018E-2</v>
      </c>
      <c r="R119" s="20">
        <v>-521</v>
      </c>
      <c r="S119" s="42">
        <v>351585</v>
      </c>
      <c r="U119" s="19">
        <v>180447.46875</v>
      </c>
      <c r="V119" s="19">
        <v>181022.609375</v>
      </c>
      <c r="X119" s="19">
        <v>345449.08979625645</v>
      </c>
      <c r="Y119" s="19">
        <v>345960.96276150655</v>
      </c>
      <c r="Z119" s="19">
        <v>360866.61153997743</v>
      </c>
      <c r="AA119" s="181">
        <v>176433.11483886908</v>
      </c>
    </row>
    <row r="120" spans="1:27" x14ac:dyDescent="0.2">
      <c r="A120" s="18" t="s">
        <v>243</v>
      </c>
      <c r="B120" s="18" t="s">
        <v>244</v>
      </c>
      <c r="D120" s="19">
        <v>601631</v>
      </c>
      <c r="E120" s="20">
        <v>0</v>
      </c>
      <c r="F120" s="20">
        <v>601631</v>
      </c>
      <c r="G120" s="21">
        <v>-2.8552940105429636E-2</v>
      </c>
      <c r="I120" s="21">
        <v>-2.7093667203731409E-2</v>
      </c>
      <c r="M120" s="19">
        <v>631278</v>
      </c>
      <c r="N120" s="21">
        <v>4.927771341569831E-2</v>
      </c>
      <c r="O120" s="21">
        <v>4.3619757764619127E-2</v>
      </c>
      <c r="P120" s="21">
        <v>-2.645894601056864E-2</v>
      </c>
      <c r="R120" s="20">
        <v>710</v>
      </c>
      <c r="S120" s="42">
        <v>631988</v>
      </c>
      <c r="U120" s="19">
        <v>319072.6875</v>
      </c>
      <c r="V120" s="19">
        <v>320802.53125</v>
      </c>
      <c r="X120" s="19">
        <v>619314.24247173499</v>
      </c>
      <c r="Y120" s="19">
        <v>621737.88517477131</v>
      </c>
      <c r="Z120" s="19">
        <v>648434.90411946515</v>
      </c>
      <c r="AA120" s="181">
        <v>317029.57892342063</v>
      </c>
    </row>
    <row r="121" spans="1:27" x14ac:dyDescent="0.2">
      <c r="A121" s="18" t="s">
        <v>245</v>
      </c>
      <c r="B121" s="18" t="s">
        <v>246</v>
      </c>
      <c r="D121" s="19">
        <v>233307</v>
      </c>
      <c r="E121" s="20">
        <v>0</v>
      </c>
      <c r="F121" s="20">
        <v>233307</v>
      </c>
      <c r="G121" s="21">
        <v>-3.8201068215052758E-2</v>
      </c>
      <c r="I121" s="21">
        <v>-3.6774934443031926E-2</v>
      </c>
      <c r="M121" s="19">
        <v>244377.17210693308</v>
      </c>
      <c r="N121" s="21">
        <v>4.7448949696893283E-2</v>
      </c>
      <c r="O121" s="21">
        <v>4.4372032692819863E-2</v>
      </c>
      <c r="P121" s="21">
        <v>-3.5000000000000253E-2</v>
      </c>
      <c r="R121" s="20">
        <v>-371</v>
      </c>
      <c r="S121" s="42">
        <v>244006.17210693308</v>
      </c>
      <c r="U121" s="19">
        <v>117911.875</v>
      </c>
      <c r="V121" s="19">
        <v>118259.265625</v>
      </c>
      <c r="X121" s="19">
        <v>242573.56947467074</v>
      </c>
      <c r="Y121" s="19">
        <v>242928.0287618681</v>
      </c>
      <c r="Z121" s="19">
        <v>253240.59285692553</v>
      </c>
      <c r="AA121" s="181">
        <v>123813.13530426049</v>
      </c>
    </row>
    <row r="122" spans="1:27" ht="25.5" customHeight="1" x14ac:dyDescent="0.2">
      <c r="A122" s="22" t="s">
        <v>247</v>
      </c>
      <c r="B122" s="22" t="s">
        <v>248</v>
      </c>
      <c r="C122" s="54"/>
      <c r="D122" s="24">
        <v>1547233</v>
      </c>
      <c r="E122" s="25">
        <v>0</v>
      </c>
      <c r="F122" s="25">
        <v>1547233</v>
      </c>
      <c r="G122" s="26">
        <v>-2.4058618028959478E-2</v>
      </c>
      <c r="H122" s="23"/>
      <c r="I122" s="26">
        <v>-2.2187292667292025E-2</v>
      </c>
      <c r="M122" s="24">
        <v>1619110.6928444644</v>
      </c>
      <c r="N122" s="26">
        <v>4.6455635863806188E-2</v>
      </c>
      <c r="O122" s="26">
        <v>4.2005939341823062E-2</v>
      </c>
      <c r="P122" s="26">
        <v>-2.2950837689351467E-2</v>
      </c>
      <c r="Q122" s="23"/>
      <c r="R122" s="25">
        <v>307</v>
      </c>
      <c r="S122" s="41">
        <v>1619417.6928444644</v>
      </c>
      <c r="T122" s="23"/>
      <c r="U122" s="24">
        <v>808374.40625</v>
      </c>
      <c r="V122" s="24">
        <v>811826.421875</v>
      </c>
      <c r="W122" s="23"/>
      <c r="X122" s="24">
        <v>1585374.9298704413</v>
      </c>
      <c r="Y122" s="24">
        <v>1589097.9581113448</v>
      </c>
      <c r="Z122" s="24">
        <v>1657143.5249126954</v>
      </c>
      <c r="AA122" s="182">
        <f>SUM(AA118:AA121)</f>
        <v>810202.39746679948</v>
      </c>
    </row>
    <row r="123" spans="1:27" x14ac:dyDescent="0.2">
      <c r="A123" s="18" t="s">
        <v>249</v>
      </c>
      <c r="B123" s="18" t="s">
        <v>250</v>
      </c>
      <c r="D123" s="19">
        <v>159463</v>
      </c>
      <c r="E123" s="20">
        <v>0</v>
      </c>
      <c r="F123" s="20">
        <v>159463</v>
      </c>
      <c r="G123" s="21">
        <v>-7.9138963981878474E-3</v>
      </c>
      <c r="I123" s="21">
        <v>-3.6273781366751301E-3</v>
      </c>
      <c r="M123" s="19">
        <v>167525.5354743877</v>
      </c>
      <c r="N123" s="21">
        <v>5.0560540529073883E-2</v>
      </c>
      <c r="O123" s="21">
        <v>3.6917378442173243E-2</v>
      </c>
      <c r="P123" s="21">
        <v>-8.5806614859078589E-3</v>
      </c>
      <c r="R123" s="20">
        <v>-256</v>
      </c>
      <c r="S123" s="42">
        <v>167269.5354743877</v>
      </c>
      <c r="U123" s="19">
        <v>83501.453125</v>
      </c>
      <c r="V123" s="19">
        <v>84600.1171875</v>
      </c>
      <c r="X123" s="19">
        <v>160735.0404577411</v>
      </c>
      <c r="Y123" s="19">
        <v>162149.29920081448</v>
      </c>
      <c r="Z123" s="19">
        <v>168975.45666747802</v>
      </c>
      <c r="AA123" s="181">
        <v>82614.642634681019</v>
      </c>
    </row>
    <row r="124" spans="1:27" x14ac:dyDescent="0.2">
      <c r="A124" s="18" t="s">
        <v>251</v>
      </c>
      <c r="B124" s="18" t="s">
        <v>252</v>
      </c>
      <c r="D124" s="19">
        <v>1293238</v>
      </c>
      <c r="E124" s="20">
        <v>0</v>
      </c>
      <c r="F124" s="20">
        <v>1293238</v>
      </c>
      <c r="G124" s="21">
        <v>-1.9725863308468039E-2</v>
      </c>
      <c r="I124" s="21">
        <v>-1.7305984149570186E-2</v>
      </c>
      <c r="M124" s="19">
        <v>1352735.3961742935</v>
      </c>
      <c r="N124" s="21">
        <v>4.6006532575050718E-2</v>
      </c>
      <c r="O124" s="21">
        <v>3.968882101074267E-2</v>
      </c>
      <c r="P124" s="21">
        <v>-2.0662932740817097E-2</v>
      </c>
      <c r="R124" s="20">
        <v>-2026</v>
      </c>
      <c r="S124" s="42">
        <v>1350709.3961742935</v>
      </c>
      <c r="U124" s="19">
        <v>705242.9375</v>
      </c>
      <c r="V124" s="19">
        <v>709528.375</v>
      </c>
      <c r="X124" s="19">
        <v>1319261.573466311</v>
      </c>
      <c r="Y124" s="19">
        <v>1324009.7044603964</v>
      </c>
      <c r="Z124" s="19">
        <v>1381276.6221134875</v>
      </c>
      <c r="AA124" s="181">
        <v>675326.91886790481</v>
      </c>
    </row>
    <row r="125" spans="1:27" ht="25.5" customHeight="1" x14ac:dyDescent="0.2">
      <c r="A125" s="22" t="s">
        <v>253</v>
      </c>
      <c r="B125" s="22" t="s">
        <v>254</v>
      </c>
      <c r="C125" s="54"/>
      <c r="D125" s="24">
        <v>1452701</v>
      </c>
      <c r="E125" s="25">
        <v>0</v>
      </c>
      <c r="F125" s="25">
        <v>1452701</v>
      </c>
      <c r="G125" s="26">
        <v>-1.8443024576712208E-2</v>
      </c>
      <c r="H125" s="23"/>
      <c r="I125" s="26">
        <v>-1.5840581534372511E-2</v>
      </c>
      <c r="M125" s="24">
        <v>1520260.9316486812</v>
      </c>
      <c r="N125" s="26">
        <v>4.65064260633683E-2</v>
      </c>
      <c r="O125" s="26">
        <v>3.9411230589127877E-2</v>
      </c>
      <c r="P125" s="26">
        <v>-1.9345980916772976E-2</v>
      </c>
      <c r="Q125" s="23"/>
      <c r="R125" s="25">
        <v>-2282</v>
      </c>
      <c r="S125" s="41">
        <v>1517978.9316486812</v>
      </c>
      <c r="T125" s="23"/>
      <c r="U125" s="24">
        <v>788744.390625</v>
      </c>
      <c r="V125" s="24">
        <v>794128.4921875</v>
      </c>
      <c r="W125" s="23"/>
      <c r="X125" s="24">
        <v>1479996.6139240521</v>
      </c>
      <c r="Y125" s="24">
        <v>1486159.0036612109</v>
      </c>
      <c r="Z125" s="24">
        <v>1550252.0787809654</v>
      </c>
      <c r="AA125" s="182">
        <f>SUM(AA123:AA124)</f>
        <v>757941.56150258589</v>
      </c>
    </row>
    <row r="126" spans="1:27" ht="25.5" customHeight="1" x14ac:dyDescent="0.2">
      <c r="A126" s="22" t="s">
        <v>255</v>
      </c>
      <c r="B126" s="22" t="s">
        <v>256</v>
      </c>
      <c r="C126" s="54"/>
      <c r="D126" s="24">
        <v>21902266</v>
      </c>
      <c r="E126" s="25">
        <v>0</v>
      </c>
      <c r="F126" s="25">
        <v>21902266</v>
      </c>
      <c r="G126" s="26">
        <v>-1.3787078682563347E-2</v>
      </c>
      <c r="H126" s="23"/>
      <c r="I126" s="26">
        <v>-1.0508834963081304E-2</v>
      </c>
      <c r="M126" s="24">
        <v>22889375.333573021</v>
      </c>
      <c r="N126" s="26">
        <v>4.5068822265834196E-2</v>
      </c>
      <c r="O126" s="26">
        <v>3.9675338062270971E-2</v>
      </c>
      <c r="P126" s="26">
        <v>-1.3826942818290888E-2</v>
      </c>
      <c r="Q126" s="23"/>
      <c r="R126" s="25">
        <v>-11966</v>
      </c>
      <c r="S126" s="41">
        <v>22877409.333573021</v>
      </c>
      <c r="T126" s="23"/>
      <c r="U126" s="24">
        <v>11272593.8359375</v>
      </c>
      <c r="V126" s="24">
        <v>11331072.2421875</v>
      </c>
      <c r="W126" s="23"/>
      <c r="X126" s="24">
        <v>22208455.726519752</v>
      </c>
      <c r="Y126" s="24">
        <v>22249706.040960122</v>
      </c>
      <c r="Z126" s="24">
        <v>23210302.864069726</v>
      </c>
      <c r="AA126" s="182">
        <f>AA125+AA122+AA117+AA113+AA111+AA106+AA102+AA95+AA90+AA88+AA85</f>
        <v>11347866.2190051</v>
      </c>
    </row>
    <row r="127" spans="1:27" x14ac:dyDescent="0.2">
      <c r="A127" s="18" t="s">
        <v>257</v>
      </c>
      <c r="B127" s="18" t="s">
        <v>258</v>
      </c>
      <c r="D127" s="19">
        <v>1697843</v>
      </c>
      <c r="E127" s="20">
        <v>0</v>
      </c>
      <c r="F127" s="20">
        <v>1697843</v>
      </c>
      <c r="G127" s="21">
        <v>-2.605088952008161E-2</v>
      </c>
      <c r="I127" s="21">
        <v>-2.2853675064947954E-2</v>
      </c>
      <c r="M127" s="19">
        <v>1774914.0997652537</v>
      </c>
      <c r="N127" s="21">
        <v>4.5393537426754893E-2</v>
      </c>
      <c r="O127" s="21">
        <v>4.0812846861450591E-2</v>
      </c>
      <c r="P127" s="21">
        <v>-2.5146749084795861E-2</v>
      </c>
      <c r="R127" s="20">
        <v>-778</v>
      </c>
      <c r="S127" s="42">
        <v>1774136.0997652537</v>
      </c>
      <c r="U127" s="19">
        <v>988083.5</v>
      </c>
      <c r="V127" s="19">
        <v>992432.125</v>
      </c>
      <c r="X127" s="19">
        <v>1743256.3793434538</v>
      </c>
      <c r="Y127" s="19">
        <v>1745199.5499321907</v>
      </c>
      <c r="Z127" s="19">
        <v>1820698.75450376</v>
      </c>
      <c r="AA127" s="181">
        <v>890167.00954823918</v>
      </c>
    </row>
    <row r="128" spans="1:27" ht="25.5" customHeight="1" x14ac:dyDescent="0.2">
      <c r="A128" s="22" t="s">
        <v>259</v>
      </c>
      <c r="B128" s="22" t="s">
        <v>260</v>
      </c>
      <c r="C128" s="54"/>
      <c r="D128" s="24">
        <v>1697843</v>
      </c>
      <c r="E128" s="25">
        <v>0</v>
      </c>
      <c r="F128" s="25">
        <v>1697843</v>
      </c>
      <c r="G128" s="26">
        <v>-2.605088952008161E-2</v>
      </c>
      <c r="H128" s="23"/>
      <c r="I128" s="26">
        <v>-2.2853675064947954E-2</v>
      </c>
      <c r="M128" s="24">
        <v>1774914.0997652537</v>
      </c>
      <c r="N128" s="26">
        <v>4.5393537426754893E-2</v>
      </c>
      <c r="O128" s="26">
        <v>4.0812846861450591E-2</v>
      </c>
      <c r="P128" s="26">
        <v>-2.5146749084795861E-2</v>
      </c>
      <c r="Q128" s="23"/>
      <c r="R128" s="25">
        <v>-778</v>
      </c>
      <c r="S128" s="41">
        <v>1774136.0997652537</v>
      </c>
      <c r="T128" s="23"/>
      <c r="U128" s="24">
        <v>988083.5</v>
      </c>
      <c r="V128" s="24">
        <v>992432.125</v>
      </c>
      <c r="W128" s="23"/>
      <c r="X128" s="24">
        <v>1743256.3793434538</v>
      </c>
      <c r="Y128" s="24">
        <v>1745199.5499321907</v>
      </c>
      <c r="Z128" s="24">
        <v>1820698.75450376</v>
      </c>
      <c r="AA128" s="182">
        <f>AA127</f>
        <v>890167.00954823918</v>
      </c>
    </row>
    <row r="129" spans="1:27" x14ac:dyDescent="0.2">
      <c r="A129" s="18" t="s">
        <v>261</v>
      </c>
      <c r="B129" s="18" t="s">
        <v>262</v>
      </c>
      <c r="D129" s="19">
        <v>512958</v>
      </c>
      <c r="E129" s="20">
        <v>0</v>
      </c>
      <c r="F129" s="20">
        <v>512958</v>
      </c>
      <c r="G129" s="21">
        <v>-2.8873774337465519E-2</v>
      </c>
      <c r="I129" s="21">
        <v>-2.7734567694711942E-2</v>
      </c>
      <c r="M129" s="19">
        <v>536043.01401181263</v>
      </c>
      <c r="N129" s="21">
        <v>4.5003711827893644E-2</v>
      </c>
      <c r="O129" s="21">
        <v>4.1801771726600601E-2</v>
      </c>
      <c r="P129" s="21">
        <v>-2.8193905357659088E-2</v>
      </c>
      <c r="R129" s="20">
        <v>-785</v>
      </c>
      <c r="S129" s="42">
        <v>535258.01401181263</v>
      </c>
      <c r="U129" s="19">
        <v>242885.5625</v>
      </c>
      <c r="V129" s="19">
        <v>243632.0625</v>
      </c>
      <c r="X129" s="19">
        <v>528209.39898934669</v>
      </c>
      <c r="Y129" s="19">
        <v>529212.02459904924</v>
      </c>
      <c r="Z129" s="19">
        <v>551594.62053908547</v>
      </c>
      <c r="AA129" s="181">
        <v>269682.90752854437</v>
      </c>
    </row>
    <row r="130" spans="1:27" x14ac:dyDescent="0.2">
      <c r="A130" s="18" t="s">
        <v>263</v>
      </c>
      <c r="B130" s="18" t="s">
        <v>264</v>
      </c>
      <c r="D130" s="19">
        <v>373212</v>
      </c>
      <c r="E130" s="20">
        <v>0</v>
      </c>
      <c r="F130" s="20">
        <v>373212</v>
      </c>
      <c r="G130" s="21">
        <v>-2.0191443204372383E-2</v>
      </c>
      <c r="I130" s="21">
        <v>-1.9203993786738427E-2</v>
      </c>
      <c r="M130" s="19">
        <v>389821.62910143845</v>
      </c>
      <c r="N130" s="21">
        <v>4.4504541926407626E-2</v>
      </c>
      <c r="O130" s="21">
        <v>4.0073379546827548E-2</v>
      </c>
      <c r="P130" s="21">
        <v>-2.1682676105457155E-2</v>
      </c>
      <c r="R130" s="20">
        <v>-638</v>
      </c>
      <c r="S130" s="42">
        <v>389183.62910143845</v>
      </c>
      <c r="U130" s="19">
        <v>176687.609375</v>
      </c>
      <c r="V130" s="19">
        <v>177440.375</v>
      </c>
      <c r="X130" s="19">
        <v>380902.98090532603</v>
      </c>
      <c r="Y130" s="19">
        <v>382140.67159965774</v>
      </c>
      <c r="Z130" s="19">
        <v>398461.33721685893</v>
      </c>
      <c r="AA130" s="181">
        <v>194813.74175355997</v>
      </c>
    </row>
    <row r="131" spans="1:27" x14ac:dyDescent="0.2">
      <c r="A131" s="18" t="s">
        <v>265</v>
      </c>
      <c r="B131" s="18" t="s">
        <v>266</v>
      </c>
      <c r="D131" s="19">
        <v>421565</v>
      </c>
      <c r="E131" s="20">
        <v>0</v>
      </c>
      <c r="F131" s="20">
        <v>421565</v>
      </c>
      <c r="G131" s="21">
        <v>-1.5423330870163676E-2</v>
      </c>
      <c r="I131" s="21">
        <v>-1.2903459917780524E-2</v>
      </c>
      <c r="M131" s="19">
        <v>439755.11437670467</v>
      </c>
      <c r="N131" s="21">
        <v>4.3149014687425824E-2</v>
      </c>
      <c r="O131" s="21">
        <v>3.8796819073291022E-2</v>
      </c>
      <c r="P131" s="21">
        <v>-1.6872404341235825E-2</v>
      </c>
      <c r="R131" s="20">
        <v>-693</v>
      </c>
      <c r="S131" s="42">
        <v>439062.11437670467</v>
      </c>
      <c r="U131" s="19">
        <v>240052.09375</v>
      </c>
      <c r="V131" s="19">
        <v>241057.828125</v>
      </c>
      <c r="X131" s="19">
        <v>428168.78889947385</v>
      </c>
      <c r="Y131" s="19">
        <v>428865.05303570797</v>
      </c>
      <c r="Z131" s="19">
        <v>447302.17757954198</v>
      </c>
      <c r="AA131" s="181">
        <v>218692.76331158934</v>
      </c>
    </row>
    <row r="132" spans="1:27" x14ac:dyDescent="0.2">
      <c r="A132" s="18" t="s">
        <v>267</v>
      </c>
      <c r="B132" s="18" t="s">
        <v>268</v>
      </c>
      <c r="D132" s="19">
        <v>433828</v>
      </c>
      <c r="E132" s="20">
        <v>0</v>
      </c>
      <c r="F132" s="20">
        <v>433828</v>
      </c>
      <c r="G132" s="21">
        <v>-2.9857435515911579E-2</v>
      </c>
      <c r="I132" s="21">
        <v>-2.8349884106870449E-2</v>
      </c>
      <c r="M132" s="19">
        <v>456010</v>
      </c>
      <c r="N132" s="21">
        <v>5.1130862922633025E-2</v>
      </c>
      <c r="O132" s="21">
        <v>4.2305292772459868E-2</v>
      </c>
      <c r="P132" s="21">
        <v>-2.8760809114710684E-2</v>
      </c>
      <c r="R132" s="20">
        <v>-751</v>
      </c>
      <c r="S132" s="42">
        <v>455259</v>
      </c>
      <c r="U132" s="19">
        <v>236620.125</v>
      </c>
      <c r="V132" s="19">
        <v>238623.671875</v>
      </c>
      <c r="X132" s="19">
        <v>447179.6371811654</v>
      </c>
      <c r="Y132" s="19">
        <v>450266.3757619207</v>
      </c>
      <c r="Z132" s="19">
        <v>469513.59076062881</v>
      </c>
      <c r="AA132" s="181">
        <v>229552.25733845119</v>
      </c>
    </row>
    <row r="133" spans="1:27" x14ac:dyDescent="0.2">
      <c r="A133" s="18" t="s">
        <v>269</v>
      </c>
      <c r="B133" s="18" t="s">
        <v>270</v>
      </c>
      <c r="D133" s="19">
        <v>384703</v>
      </c>
      <c r="E133" s="20">
        <v>0</v>
      </c>
      <c r="F133" s="20">
        <v>384703</v>
      </c>
      <c r="G133" s="21">
        <v>-3.4447873619159464E-2</v>
      </c>
      <c r="I133" s="21">
        <v>-3.2525745740886625E-2</v>
      </c>
      <c r="M133" s="19">
        <v>403196.126795649</v>
      </c>
      <c r="N133" s="21">
        <v>4.8071179054098856E-2</v>
      </c>
      <c r="O133" s="21">
        <v>4.2772519387454855E-2</v>
      </c>
      <c r="P133" s="21">
        <v>-3.2026991370317726E-2</v>
      </c>
      <c r="R133" s="20">
        <v>-645</v>
      </c>
      <c r="S133" s="42">
        <v>402551.126795649</v>
      </c>
      <c r="U133" s="19">
        <v>179520.9375</v>
      </c>
      <c r="V133" s="19">
        <v>180433.140625</v>
      </c>
      <c r="X133" s="19">
        <v>398427.99729722977</v>
      </c>
      <c r="Y133" s="19">
        <v>399656.9385760685</v>
      </c>
      <c r="Z133" s="19">
        <v>416536.53893349401</v>
      </c>
      <c r="AA133" s="181">
        <v>203650.97977510389</v>
      </c>
    </row>
    <row r="134" spans="1:27" ht="25.5" customHeight="1" x14ac:dyDescent="0.2">
      <c r="A134" s="22" t="s">
        <v>271</v>
      </c>
      <c r="B134" s="22" t="s">
        <v>272</v>
      </c>
      <c r="C134" s="54"/>
      <c r="D134" s="24">
        <v>2126266</v>
      </c>
      <c r="E134" s="25">
        <v>0</v>
      </c>
      <c r="F134" s="25">
        <v>2126266</v>
      </c>
      <c r="G134" s="26">
        <v>-2.5939389669163981E-2</v>
      </c>
      <c r="H134" s="23"/>
      <c r="I134" s="26">
        <v>-2.4272811591693255E-2</v>
      </c>
      <c r="M134" s="24">
        <v>2224825.8842856046</v>
      </c>
      <c r="N134" s="26">
        <v>4.6353506233747233E-2</v>
      </c>
      <c r="O134" s="26">
        <v>4.1107401388734699E-2</v>
      </c>
      <c r="P134" s="26">
        <v>-2.5655675176968429E-2</v>
      </c>
      <c r="Q134" s="23"/>
      <c r="R134" s="25">
        <v>-3512</v>
      </c>
      <c r="S134" s="41">
        <v>2221313.8842856046</v>
      </c>
      <c r="T134" s="23"/>
      <c r="U134" s="24">
        <v>1075766.328125</v>
      </c>
      <c r="V134" s="24">
        <v>1081187.078125</v>
      </c>
      <c r="W134" s="23"/>
      <c r="X134" s="24">
        <v>2182888.8032725416</v>
      </c>
      <c r="Y134" s="24">
        <v>2190141.063572404</v>
      </c>
      <c r="Z134" s="24">
        <v>2283408.2650296092</v>
      </c>
      <c r="AA134" s="182">
        <f>SUM(AA129:AA133)</f>
        <v>1116392.6497072489</v>
      </c>
    </row>
    <row r="135" spans="1:27" x14ac:dyDescent="0.2">
      <c r="A135" s="18" t="s">
        <v>273</v>
      </c>
      <c r="B135" s="18" t="s">
        <v>274</v>
      </c>
      <c r="D135" s="19">
        <v>774490</v>
      </c>
      <c r="E135" s="20">
        <v>0</v>
      </c>
      <c r="F135" s="20">
        <v>774490</v>
      </c>
      <c r="G135" s="21">
        <v>-2.6604359656610899E-2</v>
      </c>
      <c r="I135" s="21">
        <v>-2.4703717160549199E-2</v>
      </c>
      <c r="M135" s="19">
        <v>810054.64593894524</v>
      </c>
      <c r="N135" s="21">
        <v>4.5920084105598891E-2</v>
      </c>
      <c r="O135" s="21">
        <v>4.1187686623087139E-2</v>
      </c>
      <c r="P135" s="21">
        <v>-2.5984176110342094E-2</v>
      </c>
      <c r="R135" s="20">
        <v>1222</v>
      </c>
      <c r="S135" s="42">
        <v>811276.64593894524</v>
      </c>
      <c r="U135" s="19">
        <v>415892.8125</v>
      </c>
      <c r="V135" s="19">
        <v>417783.125</v>
      </c>
      <c r="X135" s="19">
        <v>795657.97081932658</v>
      </c>
      <c r="Y135" s="19">
        <v>797716.77499263955</v>
      </c>
      <c r="Z135" s="19">
        <v>831664.76978172059</v>
      </c>
      <c r="AA135" s="181">
        <v>406613.41654237401</v>
      </c>
    </row>
    <row r="136" spans="1:27" x14ac:dyDescent="0.2">
      <c r="A136" s="18" t="s">
        <v>275</v>
      </c>
      <c r="B136" s="18" t="s">
        <v>276</v>
      </c>
      <c r="D136" s="19">
        <v>745589</v>
      </c>
      <c r="E136" s="20">
        <v>0</v>
      </c>
      <c r="F136" s="20">
        <v>745589</v>
      </c>
      <c r="G136" s="21">
        <v>-9.2690660071832465E-3</v>
      </c>
      <c r="I136" s="21">
        <v>-3.8556065430469522E-3</v>
      </c>
      <c r="M136" s="19">
        <v>780327.09340700367</v>
      </c>
      <c r="N136" s="21">
        <v>4.6591477887956589E-2</v>
      </c>
      <c r="O136" s="21">
        <v>3.6963620136698294E-2</v>
      </c>
      <c r="P136" s="21">
        <v>-9.1662633305307217E-3</v>
      </c>
      <c r="R136" s="20">
        <v>-1127</v>
      </c>
      <c r="S136" s="42">
        <v>779200.09340700367</v>
      </c>
      <c r="U136" s="19">
        <v>365919.3125</v>
      </c>
      <c r="V136" s="19">
        <v>369316.75</v>
      </c>
      <c r="X136" s="19">
        <v>752564.57068030327</v>
      </c>
      <c r="Y136" s="19">
        <v>755424.1609356117</v>
      </c>
      <c r="Z136" s="19">
        <v>787545.94694156223</v>
      </c>
      <c r="AA136" s="181">
        <v>385043.06038363848</v>
      </c>
    </row>
    <row r="137" spans="1:27" x14ac:dyDescent="0.2">
      <c r="A137" s="18" t="s">
        <v>277</v>
      </c>
      <c r="B137" s="18" t="s">
        <v>278</v>
      </c>
      <c r="D137" s="19">
        <v>493485</v>
      </c>
      <c r="E137" s="20">
        <v>0</v>
      </c>
      <c r="F137" s="20">
        <v>493485</v>
      </c>
      <c r="G137" s="21">
        <v>-2.3531916638563133E-2</v>
      </c>
      <c r="I137" s="21">
        <v>-2.1910875392806783E-2</v>
      </c>
      <c r="M137" s="19">
        <v>516182.76992635173</v>
      </c>
      <c r="N137" s="21">
        <v>4.5994852784485341E-2</v>
      </c>
      <c r="O137" s="21">
        <v>4.0621824827294262E-2</v>
      </c>
      <c r="P137" s="21">
        <v>-2.3921187952570144E-2</v>
      </c>
      <c r="R137" s="20">
        <v>-652</v>
      </c>
      <c r="S137" s="42">
        <v>515530.76992635173</v>
      </c>
      <c r="U137" s="19">
        <v>256610.453125</v>
      </c>
      <c r="V137" s="19">
        <v>257935.40625</v>
      </c>
      <c r="X137" s="19">
        <v>505377.50122994848</v>
      </c>
      <c r="Y137" s="19">
        <v>507144.99491390371</v>
      </c>
      <c r="Z137" s="19">
        <v>528833.08556160855</v>
      </c>
      <c r="AA137" s="181">
        <v>258554.45068003586</v>
      </c>
    </row>
    <row r="138" spans="1:27" ht="25.5" customHeight="1" x14ac:dyDescent="0.2">
      <c r="A138" s="22" t="s">
        <v>279</v>
      </c>
      <c r="B138" s="22" t="s">
        <v>280</v>
      </c>
      <c r="C138" s="54"/>
      <c r="D138" s="24">
        <v>2013564</v>
      </c>
      <c r="E138" s="25">
        <v>0</v>
      </c>
      <c r="F138" s="25">
        <v>2013564</v>
      </c>
      <c r="G138" s="26">
        <v>-1.9495540463840166E-2</v>
      </c>
      <c r="H138" s="23"/>
      <c r="I138" s="26">
        <v>-1.6453784498056789E-2</v>
      </c>
      <c r="M138" s="24">
        <v>2106564.5092723006</v>
      </c>
      <c r="N138" s="26">
        <v>4.6187014305132834E-2</v>
      </c>
      <c r="O138" s="26">
        <v>3.9567023322096384E-2</v>
      </c>
      <c r="P138" s="26">
        <v>-1.9310264049768766E-2</v>
      </c>
      <c r="Q138" s="23"/>
      <c r="R138" s="25">
        <v>-557</v>
      </c>
      <c r="S138" s="41">
        <v>2106007.5092723006</v>
      </c>
      <c r="T138" s="23"/>
      <c r="U138" s="24">
        <v>1038422.578125</v>
      </c>
      <c r="V138" s="24">
        <v>1045035.28125</v>
      </c>
      <c r="W138" s="23"/>
      <c r="X138" s="24">
        <v>2053600.0427295784</v>
      </c>
      <c r="Y138" s="24">
        <v>2060285.9308421549</v>
      </c>
      <c r="Z138" s="24">
        <v>2148043.8022848913</v>
      </c>
      <c r="AA138" s="182">
        <f>SUM(AA135:AA137)</f>
        <v>1050210.9276060483</v>
      </c>
    </row>
    <row r="139" spans="1:27" x14ac:dyDescent="0.2">
      <c r="A139" s="18" t="s">
        <v>281</v>
      </c>
      <c r="B139" s="18" t="s">
        <v>282</v>
      </c>
      <c r="D139" s="19">
        <v>926156</v>
      </c>
      <c r="E139" s="20">
        <v>0</v>
      </c>
      <c r="F139" s="20">
        <v>926156</v>
      </c>
      <c r="G139" s="21">
        <v>3.5227944180979964E-3</v>
      </c>
      <c r="I139" s="21">
        <v>1.0680849588966534E-2</v>
      </c>
      <c r="M139" s="19">
        <v>969790.51156654966</v>
      </c>
      <c r="N139" s="21">
        <v>4.7113565713065242E-2</v>
      </c>
      <c r="O139" s="21">
        <v>3.6182429999999988E-2</v>
      </c>
      <c r="P139" s="21">
        <v>4.1182469601352967E-3</v>
      </c>
      <c r="R139" s="20">
        <v>-1450</v>
      </c>
      <c r="S139" s="42">
        <v>968340.51156654966</v>
      </c>
      <c r="U139" s="19">
        <v>503442.40625</v>
      </c>
      <c r="V139" s="19">
        <v>508753.4375</v>
      </c>
      <c r="X139" s="19">
        <v>922904.79613573721</v>
      </c>
      <c r="Y139" s="19">
        <v>926035.57274454169</v>
      </c>
      <c r="Z139" s="19">
        <v>965813.05488919327</v>
      </c>
      <c r="AA139" s="181">
        <v>472200.5311019654</v>
      </c>
    </row>
    <row r="140" spans="1:27" x14ac:dyDescent="0.2">
      <c r="A140" s="18" t="s">
        <v>283</v>
      </c>
      <c r="B140" s="18" t="s">
        <v>284</v>
      </c>
      <c r="D140" s="19">
        <v>454685</v>
      </c>
      <c r="E140" s="20">
        <v>0</v>
      </c>
      <c r="F140" s="20">
        <v>454685</v>
      </c>
      <c r="G140" s="21">
        <v>-1.4099451760231974E-2</v>
      </c>
      <c r="I140" s="21">
        <v>-5.5425541953847413E-3</v>
      </c>
      <c r="M140" s="19">
        <v>474539.88112308626</v>
      </c>
      <c r="N140" s="21">
        <v>4.3667332599681696E-2</v>
      </c>
      <c r="O140" s="21">
        <v>3.7305415092282912E-2</v>
      </c>
      <c r="P140" s="21">
        <v>-1.1481234512256022E-2</v>
      </c>
      <c r="R140" s="20">
        <v>-699</v>
      </c>
      <c r="S140" s="42">
        <v>473840.88112308626</v>
      </c>
      <c r="U140" s="19">
        <v>241516.59375</v>
      </c>
      <c r="V140" s="19">
        <v>242997.84375</v>
      </c>
      <c r="X140" s="19">
        <v>461187.49077865609</v>
      </c>
      <c r="Y140" s="19">
        <v>460023.34149517433</v>
      </c>
      <c r="Z140" s="19">
        <v>480051.46456571721</v>
      </c>
      <c r="AA140" s="181">
        <v>234704.38236125815</v>
      </c>
    </row>
    <row r="141" spans="1:27" x14ac:dyDescent="0.2">
      <c r="A141" s="18" t="s">
        <v>285</v>
      </c>
      <c r="B141" s="18" t="s">
        <v>286</v>
      </c>
      <c r="D141" s="19">
        <v>525406</v>
      </c>
      <c r="E141" s="20">
        <v>0</v>
      </c>
      <c r="F141" s="20">
        <v>525406</v>
      </c>
      <c r="G141" s="21">
        <v>-2.8148468217610856E-2</v>
      </c>
      <c r="I141" s="21">
        <v>-2.4246617189609743E-2</v>
      </c>
      <c r="M141" s="19">
        <v>551454.07784008409</v>
      </c>
      <c r="N141" s="21">
        <v>4.9577046779222256E-2</v>
      </c>
      <c r="O141" s="21">
        <v>4.1095072922805231E-2</v>
      </c>
      <c r="P141" s="21">
        <v>-2.628741421784242E-2</v>
      </c>
      <c r="R141" s="20">
        <v>511</v>
      </c>
      <c r="S141" s="42">
        <v>551965.07784008409</v>
      </c>
      <c r="U141" s="19">
        <v>305531.875</v>
      </c>
      <c r="V141" s="19">
        <v>308021.09375</v>
      </c>
      <c r="X141" s="19">
        <v>540623.72987816168</v>
      </c>
      <c r="Y141" s="19">
        <v>542848.81709464116</v>
      </c>
      <c r="Z141" s="19">
        <v>566341.73768752883</v>
      </c>
      <c r="AA141" s="181">
        <v>276892.99494087155</v>
      </c>
    </row>
    <row r="142" spans="1:27" ht="25.5" customHeight="1" x14ac:dyDescent="0.2">
      <c r="A142" s="22" t="s">
        <v>287</v>
      </c>
      <c r="B142" s="22" t="s">
        <v>288</v>
      </c>
      <c r="C142" s="54"/>
      <c r="D142" s="24">
        <v>1906247</v>
      </c>
      <c r="E142" s="25">
        <v>0</v>
      </c>
      <c r="F142" s="25">
        <v>1906247</v>
      </c>
      <c r="G142" s="26">
        <v>-9.5957100327623834E-3</v>
      </c>
      <c r="H142" s="23"/>
      <c r="I142" s="26">
        <v>-3.0163648255936426E-3</v>
      </c>
      <c r="M142" s="24">
        <v>1995784.4705297202</v>
      </c>
      <c r="N142" s="26">
        <v>4.6970550264325839E-2</v>
      </c>
      <c r="O142" s="26">
        <v>3.7801168808918151E-2</v>
      </c>
      <c r="P142" s="26">
        <v>-8.161085154381631E-3</v>
      </c>
      <c r="Q142" s="23"/>
      <c r="R142" s="25">
        <v>-1638</v>
      </c>
      <c r="S142" s="41">
        <v>1994146.4705297202</v>
      </c>
      <c r="T142" s="23"/>
      <c r="U142" s="24">
        <v>1050490.875</v>
      </c>
      <c r="V142" s="24">
        <v>1059772.375</v>
      </c>
      <c r="W142" s="23"/>
      <c r="X142" s="24">
        <v>1924716.0167925549</v>
      </c>
      <c r="Y142" s="24">
        <v>1928907.7313343571</v>
      </c>
      <c r="Z142" s="24">
        <v>2012206.2571424393</v>
      </c>
      <c r="AA142" s="182">
        <f>SUM(AA139:AA141)</f>
        <v>983797.9084040951</v>
      </c>
    </row>
    <row r="143" spans="1:27" x14ac:dyDescent="0.2">
      <c r="A143" s="18" t="s">
        <v>289</v>
      </c>
      <c r="B143" s="18" t="s">
        <v>290</v>
      </c>
      <c r="D143" s="19">
        <v>1166897</v>
      </c>
      <c r="E143" s="20">
        <v>0</v>
      </c>
      <c r="F143" s="20">
        <v>1166897</v>
      </c>
      <c r="G143" s="21">
        <v>3.3078133258983788E-2</v>
      </c>
      <c r="I143" s="21">
        <v>4.2951588466360491E-2</v>
      </c>
      <c r="M143" s="19">
        <v>1218080.6543551346</v>
      </c>
      <c r="N143" s="21">
        <v>4.3863043914873945E-2</v>
      </c>
      <c r="O143" s="21">
        <v>3.6182429999999988E-2</v>
      </c>
      <c r="P143" s="21">
        <v>3.6123335052321126E-2</v>
      </c>
      <c r="R143" s="20">
        <v>-1695</v>
      </c>
      <c r="S143" s="42">
        <v>1216385.6543551346</v>
      </c>
      <c r="U143" s="19">
        <v>617798</v>
      </c>
      <c r="V143" s="19">
        <v>622377.375</v>
      </c>
      <c r="X143" s="19">
        <v>1129534.1198626154</v>
      </c>
      <c r="Y143" s="19">
        <v>1127134.3152643987</v>
      </c>
      <c r="Z143" s="19">
        <v>1175613.5714225809</v>
      </c>
      <c r="AA143" s="181">
        <v>574775.15962973807</v>
      </c>
    </row>
    <row r="144" spans="1:27" x14ac:dyDescent="0.2">
      <c r="A144" s="18" t="s">
        <v>291</v>
      </c>
      <c r="B144" s="18" t="s">
        <v>292</v>
      </c>
      <c r="D144" s="19">
        <v>1255786</v>
      </c>
      <c r="E144" s="20">
        <v>0</v>
      </c>
      <c r="F144" s="20">
        <v>1255786</v>
      </c>
      <c r="G144" s="21">
        <v>3.4980830684299358E-2</v>
      </c>
      <c r="I144" s="21">
        <v>4.5943769676371149E-2</v>
      </c>
      <c r="M144" s="19">
        <v>1309799.3846221536</v>
      </c>
      <c r="N144" s="21">
        <v>4.3011615531749481E-2</v>
      </c>
      <c r="O144" s="21">
        <v>3.6182429999999988E-2</v>
      </c>
      <c r="P144" s="21">
        <v>3.846627173896433E-2</v>
      </c>
      <c r="R144" s="20">
        <v>-1144</v>
      </c>
      <c r="S144" s="42">
        <v>1308655.3846221536</v>
      </c>
      <c r="U144" s="19">
        <v>665965.0625</v>
      </c>
      <c r="V144" s="19">
        <v>670354.25</v>
      </c>
      <c r="X144" s="19">
        <v>1213342.2791702438</v>
      </c>
      <c r="Y144" s="19">
        <v>1208537.7505374453</v>
      </c>
      <c r="Z144" s="19">
        <v>1261282.5474137242</v>
      </c>
      <c r="AA144" s="181">
        <v>616660.01069609751</v>
      </c>
    </row>
    <row r="145" spans="1:27" x14ac:dyDescent="0.2">
      <c r="A145" s="18" t="s">
        <v>293</v>
      </c>
      <c r="B145" s="18" t="s">
        <v>294</v>
      </c>
      <c r="D145" s="19">
        <v>633275</v>
      </c>
      <c r="E145" s="20">
        <v>0</v>
      </c>
      <c r="F145" s="20">
        <v>633275</v>
      </c>
      <c r="G145" s="21">
        <v>2.1769383884065796E-2</v>
      </c>
      <c r="I145" s="21">
        <v>3.1163912450118403E-2</v>
      </c>
      <c r="M145" s="19">
        <v>661315.10260854068</v>
      </c>
      <c r="N145" s="21">
        <v>4.4277924453895556E-2</v>
      </c>
      <c r="O145" s="21">
        <v>3.6182429999999988E-2</v>
      </c>
      <c r="P145" s="21">
        <v>2.4357041822737235E-2</v>
      </c>
      <c r="R145" s="20">
        <v>823</v>
      </c>
      <c r="S145" s="42">
        <v>662138.10260854068</v>
      </c>
      <c r="U145" s="19">
        <v>324123.21875</v>
      </c>
      <c r="V145" s="19">
        <v>326655.53125</v>
      </c>
      <c r="X145" s="19">
        <v>619782.71221312496</v>
      </c>
      <c r="Y145" s="19">
        <v>618934.24345677299</v>
      </c>
      <c r="Z145" s="19">
        <v>645590.42951644957</v>
      </c>
      <c r="AA145" s="181">
        <v>315638.87250104354</v>
      </c>
    </row>
    <row r="146" spans="1:27" ht="25.5" customHeight="1" x14ac:dyDescent="0.2">
      <c r="A146" s="22" t="s">
        <v>295</v>
      </c>
      <c r="B146" s="22" t="s">
        <v>296</v>
      </c>
      <c r="C146" s="54"/>
      <c r="D146" s="24">
        <v>3055958</v>
      </c>
      <c r="E146" s="25">
        <v>0</v>
      </c>
      <c r="F146" s="25">
        <v>3055958</v>
      </c>
      <c r="G146" s="26">
        <v>3.1491604417079877E-2</v>
      </c>
      <c r="H146" s="23"/>
      <c r="I146" s="26">
        <v>4.1701095724128834E-2</v>
      </c>
      <c r="M146" s="24">
        <v>3189195.1415858287</v>
      </c>
      <c r="N146" s="26">
        <v>4.3599140297683636E-2</v>
      </c>
      <c r="O146" s="26">
        <v>3.6187507312731126E-2</v>
      </c>
      <c r="P146" s="26">
        <v>3.4617699561446003E-2</v>
      </c>
      <c r="Q146" s="23"/>
      <c r="R146" s="25">
        <v>-2016</v>
      </c>
      <c r="S146" s="41">
        <v>3187179.1415858287</v>
      </c>
      <c r="T146" s="23"/>
      <c r="U146" s="24">
        <v>1607886.28125</v>
      </c>
      <c r="V146" s="24">
        <v>1619387.15625</v>
      </c>
      <c r="W146" s="23"/>
      <c r="X146" s="24">
        <v>2962659.1112459842</v>
      </c>
      <c r="Y146" s="24">
        <v>2954606.309258617</v>
      </c>
      <c r="Z146" s="24">
        <v>3082486.5483527547</v>
      </c>
      <c r="AA146" s="182">
        <f>SUM(AA143:AA145)</f>
        <v>1507074.0428268793</v>
      </c>
    </row>
    <row r="147" spans="1:27" x14ac:dyDescent="0.2">
      <c r="A147" s="18" t="s">
        <v>297</v>
      </c>
      <c r="B147" s="18" t="s">
        <v>298</v>
      </c>
      <c r="D147" s="19">
        <v>560767</v>
      </c>
      <c r="E147" s="20">
        <v>0</v>
      </c>
      <c r="F147" s="20">
        <v>560767</v>
      </c>
      <c r="G147" s="21">
        <v>1.9077344968937204E-2</v>
      </c>
      <c r="I147" s="21">
        <v>3.036920964068357E-2</v>
      </c>
      <c r="M147" s="19">
        <v>585784</v>
      </c>
      <c r="N147" s="21">
        <v>4.4612111625684125E-2</v>
      </c>
      <c r="O147" s="21">
        <v>3.6327967065759248E-2</v>
      </c>
      <c r="P147" s="21">
        <v>2.3236046797462162E-2</v>
      </c>
      <c r="R147" s="20">
        <v>-342</v>
      </c>
      <c r="S147" s="42">
        <v>585442</v>
      </c>
      <c r="U147" s="19">
        <v>288745.1875</v>
      </c>
      <c r="V147" s="19">
        <v>291053.34375</v>
      </c>
      <c r="X147" s="19">
        <v>550269.32231242256</v>
      </c>
      <c r="Y147" s="19">
        <v>548589.40345522517</v>
      </c>
      <c r="Z147" s="19">
        <v>572481.78642004903</v>
      </c>
      <c r="AA147" s="181">
        <v>279894.95712994202</v>
      </c>
    </row>
    <row r="148" spans="1:27" x14ac:dyDescent="0.2">
      <c r="A148" s="18" t="s">
        <v>299</v>
      </c>
      <c r="B148" s="18" t="s">
        <v>300</v>
      </c>
      <c r="D148" s="19">
        <v>364817</v>
      </c>
      <c r="E148" s="20">
        <v>0</v>
      </c>
      <c r="F148" s="20">
        <v>364817</v>
      </c>
      <c r="G148" s="21">
        <v>1.3726352866179958E-2</v>
      </c>
      <c r="I148" s="21">
        <v>2.0224519218779768E-2</v>
      </c>
      <c r="M148" s="19">
        <v>379989.58520359616</v>
      </c>
      <c r="N148" s="21">
        <v>4.1589578346393319E-2</v>
      </c>
      <c r="O148" s="21">
        <v>3.6182429999999988E-2</v>
      </c>
      <c r="P148" s="21">
        <v>1.4063882017531615E-2</v>
      </c>
      <c r="R148" s="20">
        <v>-541</v>
      </c>
      <c r="S148" s="42">
        <v>379448.58520359616</v>
      </c>
      <c r="U148" s="19">
        <v>189104.8125</v>
      </c>
      <c r="V148" s="19">
        <v>190091.625</v>
      </c>
      <c r="X148" s="19">
        <v>359877.19858374714</v>
      </c>
      <c r="Y148" s="19">
        <v>359451.01384169539</v>
      </c>
      <c r="Z148" s="19">
        <v>374719.5733345591</v>
      </c>
      <c r="AA148" s="181">
        <v>183206.03624806166</v>
      </c>
    </row>
    <row r="149" spans="1:27" x14ac:dyDescent="0.2">
      <c r="A149" s="18" t="s">
        <v>301</v>
      </c>
      <c r="B149" s="18" t="s">
        <v>302</v>
      </c>
      <c r="D149" s="19">
        <v>733756</v>
      </c>
      <c r="E149" s="20">
        <v>0</v>
      </c>
      <c r="F149" s="20">
        <v>733756</v>
      </c>
      <c r="G149" s="21">
        <v>-3.8754449465875362E-3</v>
      </c>
      <c r="I149" s="21">
        <v>2.4051353017155996E-3</v>
      </c>
      <c r="M149" s="19">
        <v>764293</v>
      </c>
      <c r="N149" s="21">
        <v>4.1617376893681168E-2</v>
      </c>
      <c r="O149" s="21">
        <v>3.6204417498856056E-2</v>
      </c>
      <c r="P149" s="21">
        <v>-4.1936191330506079E-3</v>
      </c>
      <c r="R149" s="20">
        <v>-1131</v>
      </c>
      <c r="S149" s="42">
        <v>763162</v>
      </c>
      <c r="U149" s="19">
        <v>399975.65625</v>
      </c>
      <c r="V149" s="19">
        <v>402065.0625</v>
      </c>
      <c r="X149" s="19">
        <v>736610.69419241033</v>
      </c>
      <c r="Y149" s="19">
        <v>735819.27429380396</v>
      </c>
      <c r="Z149" s="19">
        <v>767511.65154676582</v>
      </c>
      <c r="AA149" s="181">
        <v>375247.99199251813</v>
      </c>
    </row>
    <row r="150" spans="1:27" x14ac:dyDescent="0.2">
      <c r="A150" s="18" t="s">
        <v>303</v>
      </c>
      <c r="B150" s="18" t="s">
        <v>304</v>
      </c>
      <c r="D150" s="19">
        <v>388454</v>
      </c>
      <c r="E150" s="20">
        <v>0</v>
      </c>
      <c r="F150" s="20">
        <v>388454</v>
      </c>
      <c r="G150" s="21">
        <v>-9.4045248616978494E-3</v>
      </c>
      <c r="I150" s="21">
        <v>-2.8506041865320464E-3</v>
      </c>
      <c r="M150" s="19">
        <v>405479.28423507483</v>
      </c>
      <c r="N150" s="21">
        <v>4.382831489719452E-2</v>
      </c>
      <c r="O150" s="21">
        <v>3.6759995124783007E-2</v>
      </c>
      <c r="P150" s="21">
        <v>-8.5715867324119843E-3</v>
      </c>
      <c r="R150" s="20">
        <v>-579</v>
      </c>
      <c r="S150" s="42">
        <v>404900.28423507483</v>
      </c>
      <c r="U150" s="19">
        <v>193696.15625</v>
      </c>
      <c r="V150" s="19">
        <v>195016.71875</v>
      </c>
      <c r="X150" s="19">
        <v>392141.90832616709</v>
      </c>
      <c r="Y150" s="19">
        <v>392220.42846347153</v>
      </c>
      <c r="Z150" s="19">
        <v>408984.9340697031</v>
      </c>
      <c r="AA150" s="181">
        <v>199958.88655964888</v>
      </c>
    </row>
    <row r="151" spans="1:27" x14ac:dyDescent="0.2">
      <c r="A151" s="18" t="s">
        <v>305</v>
      </c>
      <c r="B151" s="18" t="s">
        <v>306</v>
      </c>
      <c r="D151" s="19">
        <v>341822</v>
      </c>
      <c r="E151" s="20">
        <v>0</v>
      </c>
      <c r="F151" s="20">
        <v>341822</v>
      </c>
      <c r="G151" s="21">
        <v>2.2454834115821276E-2</v>
      </c>
      <c r="I151" s="21">
        <v>3.3167971568137444E-2</v>
      </c>
      <c r="M151" s="19">
        <v>357805.11414553423</v>
      </c>
      <c r="N151" s="21">
        <v>4.6758588228768883E-2</v>
      </c>
      <c r="O151" s="21">
        <v>3.6182429999999988E-2</v>
      </c>
      <c r="P151" s="21">
        <v>2.6116498725795134E-2</v>
      </c>
      <c r="R151" s="20">
        <v>-521</v>
      </c>
      <c r="S151" s="42">
        <v>357284.11414553423</v>
      </c>
      <c r="U151" s="19">
        <v>184554.375</v>
      </c>
      <c r="V151" s="19">
        <v>186438.09375</v>
      </c>
      <c r="X151" s="19">
        <v>334315.01186611754</v>
      </c>
      <c r="Y151" s="19">
        <v>334225.34887755552</v>
      </c>
      <c r="Z151" s="19">
        <v>348698.3345359395</v>
      </c>
      <c r="AA151" s="181">
        <v>170483.86116620904</v>
      </c>
    </row>
    <row r="152" spans="1:27" ht="25.5" customHeight="1" x14ac:dyDescent="0.2">
      <c r="A152" s="22" t="s">
        <v>307</v>
      </c>
      <c r="B152" s="22" t="s">
        <v>308</v>
      </c>
      <c r="C152" s="54"/>
      <c r="D152" s="24">
        <v>2389616</v>
      </c>
      <c r="E152" s="25">
        <v>0</v>
      </c>
      <c r="F152" s="25">
        <v>2389616</v>
      </c>
      <c r="G152" s="26">
        <v>6.9112451654911311E-3</v>
      </c>
      <c r="H152" s="23"/>
      <c r="I152" s="26">
        <v>1.5040246337461927E-2</v>
      </c>
      <c r="M152" s="24">
        <v>2493350.9835842052</v>
      </c>
      <c r="N152" s="26">
        <v>4.3410733600798279E-2</v>
      </c>
      <c r="O152" s="26">
        <v>3.6324669524022912E-2</v>
      </c>
      <c r="P152" s="26">
        <v>8.4754631963677163E-3</v>
      </c>
      <c r="Q152" s="23"/>
      <c r="R152" s="25">
        <v>-3114</v>
      </c>
      <c r="S152" s="41">
        <v>2490236.9835842052</v>
      </c>
      <c r="T152" s="23"/>
      <c r="U152" s="24">
        <v>1256076.1875</v>
      </c>
      <c r="V152" s="24">
        <v>1264664.84375</v>
      </c>
      <c r="W152" s="23"/>
      <c r="X152" s="24">
        <v>2373214.1352808648</v>
      </c>
      <c r="Y152" s="24">
        <v>2370305.4689317518</v>
      </c>
      <c r="Z152" s="24">
        <v>2472396.279907017</v>
      </c>
      <c r="AA152" s="182">
        <f>SUM(AA147:AA151)</f>
        <v>1208791.7330963798</v>
      </c>
    </row>
    <row r="153" spans="1:27" ht="25.5" customHeight="1" x14ac:dyDescent="0.2">
      <c r="A153" s="22" t="s">
        <v>309</v>
      </c>
      <c r="B153" s="22" t="s">
        <v>310</v>
      </c>
      <c r="C153" s="54"/>
      <c r="D153" s="24">
        <v>13189494</v>
      </c>
      <c r="E153" s="25">
        <v>0</v>
      </c>
      <c r="F153" s="25">
        <v>13189494</v>
      </c>
      <c r="G153" s="26">
        <v>-3.8398190550623656E-3</v>
      </c>
      <c r="H153" s="23"/>
      <c r="I153" s="26">
        <v>1.9662009903327338E-3</v>
      </c>
      <c r="M153" s="24">
        <v>13784635.089022912</v>
      </c>
      <c r="N153" s="26">
        <v>4.5122359434176307E-2</v>
      </c>
      <c r="O153" s="26">
        <v>3.8351705875620867E-2</v>
      </c>
      <c r="P153" s="26">
        <v>-2.5041043089119031E-3</v>
      </c>
      <c r="Q153" s="23"/>
      <c r="R153" s="25">
        <v>-11615</v>
      </c>
      <c r="S153" s="41">
        <v>13773020.089022912</v>
      </c>
      <c r="T153" s="23"/>
      <c r="U153" s="24">
        <v>7016725.75</v>
      </c>
      <c r="V153" s="24">
        <v>7062478.859375</v>
      </c>
      <c r="W153" s="23"/>
      <c r="X153" s="24">
        <v>13240334.488664975</v>
      </c>
      <c r="Y153" s="24">
        <v>13249446.053871477</v>
      </c>
      <c r="Z153" s="24">
        <v>13819239.90722047</v>
      </c>
      <c r="AA153" s="182">
        <f>AA152+AA146+AA142+AA138+AA134+AA128</f>
        <v>6756434.2711888906</v>
      </c>
    </row>
    <row r="154" spans="1:27" x14ac:dyDescent="0.2">
      <c r="A154" s="18" t="s">
        <v>311</v>
      </c>
      <c r="B154" s="18" t="s">
        <v>312</v>
      </c>
      <c r="D154" s="19">
        <v>723521</v>
      </c>
      <c r="E154" s="20">
        <v>0</v>
      </c>
      <c r="F154" s="20">
        <v>723521</v>
      </c>
      <c r="G154" s="21">
        <v>-2.2516787902058577E-2</v>
      </c>
      <c r="I154" s="21">
        <v>-1.5261300270850819E-2</v>
      </c>
      <c r="M154" s="19">
        <v>754308</v>
      </c>
      <c r="N154" s="21">
        <v>4.2551632917358306E-2</v>
      </c>
      <c r="O154" s="21">
        <v>4.0149073410331804E-2</v>
      </c>
      <c r="P154" s="21">
        <v>-1.9389470399078679E-2</v>
      </c>
      <c r="R154" s="20">
        <v>-1112</v>
      </c>
      <c r="S154" s="42">
        <v>753196</v>
      </c>
      <c r="U154" s="19">
        <v>387949.21875</v>
      </c>
      <c r="V154" s="19">
        <v>388845.3125</v>
      </c>
      <c r="X154" s="19">
        <v>740187.64828413748</v>
      </c>
      <c r="Y154" s="19">
        <v>736431.10109028732</v>
      </c>
      <c r="Z154" s="19">
        <v>769222.82315995567</v>
      </c>
      <c r="AA154" s="181">
        <v>376084.60953507927</v>
      </c>
    </row>
    <row r="155" spans="1:27" x14ac:dyDescent="0.2">
      <c r="A155" s="18" t="s">
        <v>313</v>
      </c>
      <c r="B155" s="18" t="s">
        <v>314</v>
      </c>
      <c r="D155" s="19">
        <v>439476</v>
      </c>
      <c r="E155" s="20">
        <v>0</v>
      </c>
      <c r="F155" s="20">
        <v>439476</v>
      </c>
      <c r="G155" s="21">
        <v>4.831912732436261E-2</v>
      </c>
      <c r="I155" s="21">
        <v>5.8114263815729483E-2</v>
      </c>
      <c r="M155" s="19">
        <v>455926.36338304833</v>
      </c>
      <c r="N155" s="21">
        <v>3.7431767338940825E-2</v>
      </c>
      <c r="O155" s="21">
        <v>3.4047229674904589E-2</v>
      </c>
      <c r="P155" s="21">
        <v>4.7524693290529552E-2</v>
      </c>
      <c r="R155" s="20">
        <v>-730</v>
      </c>
      <c r="S155" s="42">
        <v>455196.36338304833</v>
      </c>
      <c r="U155" s="19">
        <v>235275.015625</v>
      </c>
      <c r="V155" s="19">
        <v>236045.09375</v>
      </c>
      <c r="X155" s="19">
        <v>419219.67132439889</v>
      </c>
      <c r="Y155" s="19">
        <v>416698.33115955559</v>
      </c>
      <c r="Z155" s="19">
        <v>435241.63802847726</v>
      </c>
      <c r="AA155" s="181">
        <v>212796.18410036466</v>
      </c>
    </row>
    <row r="156" spans="1:27" x14ac:dyDescent="0.2">
      <c r="A156" s="18" t="s">
        <v>315</v>
      </c>
      <c r="B156" s="18" t="s">
        <v>316</v>
      </c>
      <c r="D156" s="19">
        <v>810025</v>
      </c>
      <c r="E156" s="20">
        <v>0</v>
      </c>
      <c r="F156" s="20">
        <v>810025</v>
      </c>
      <c r="G156" s="21">
        <v>-1.1272448326178242E-2</v>
      </c>
      <c r="I156" s="21">
        <v>-4.3279021737069323E-3</v>
      </c>
      <c r="M156" s="19">
        <v>841346</v>
      </c>
      <c r="N156" s="21">
        <v>3.8666707817659907E-2</v>
      </c>
      <c r="O156" s="21">
        <v>3.8139208856582174E-2</v>
      </c>
      <c r="P156" s="21">
        <v>-1.0076806371735247E-2</v>
      </c>
      <c r="R156" s="20">
        <v>-1236</v>
      </c>
      <c r="S156" s="42">
        <v>840110</v>
      </c>
      <c r="U156" s="19">
        <v>439611</v>
      </c>
      <c r="V156" s="19">
        <v>439834.375</v>
      </c>
      <c r="X156" s="19">
        <v>819260.06676834752</v>
      </c>
      <c r="Y156" s="19">
        <v>813959.32597881719</v>
      </c>
      <c r="Z156" s="19">
        <v>849910.38235633227</v>
      </c>
      <c r="AA156" s="181">
        <v>415533.97099584516</v>
      </c>
    </row>
    <row r="157" spans="1:27" x14ac:dyDescent="0.2">
      <c r="A157" s="18" t="s">
        <v>317</v>
      </c>
      <c r="B157" s="18" t="s">
        <v>318</v>
      </c>
      <c r="D157" s="19">
        <v>429644</v>
      </c>
      <c r="E157" s="20">
        <v>0</v>
      </c>
      <c r="F157" s="20">
        <v>429644</v>
      </c>
      <c r="G157" s="21">
        <v>-1.7694586402475787E-2</v>
      </c>
      <c r="I157" s="21">
        <v>-9.9186256874773671E-3</v>
      </c>
      <c r="M157" s="19">
        <v>445496</v>
      </c>
      <c r="N157" s="21">
        <v>3.6895662455428191E-2</v>
      </c>
      <c r="O157" s="21">
        <v>3.8725002505615169E-2</v>
      </c>
      <c r="P157" s="21">
        <v>-1.5071375857717562E-2</v>
      </c>
      <c r="R157" s="20">
        <v>-672</v>
      </c>
      <c r="S157" s="42">
        <v>444824</v>
      </c>
      <c r="U157" s="19">
        <v>238384.3125</v>
      </c>
      <c r="V157" s="19">
        <v>237964.484375</v>
      </c>
      <c r="X157" s="19">
        <v>437383.3168917424</v>
      </c>
      <c r="Y157" s="19">
        <v>433183.92602356238</v>
      </c>
      <c r="Z157" s="19">
        <v>452312.97891048377</v>
      </c>
      <c r="AA157" s="181">
        <v>221142.61945894553</v>
      </c>
    </row>
    <row r="158" spans="1:27" x14ac:dyDescent="0.2">
      <c r="A158" s="18" t="s">
        <v>319</v>
      </c>
      <c r="B158" s="18" t="s">
        <v>320</v>
      </c>
      <c r="D158" s="19">
        <v>488906</v>
      </c>
      <c r="E158" s="20">
        <v>0</v>
      </c>
      <c r="F158" s="20">
        <v>488906</v>
      </c>
      <c r="G158" s="21">
        <v>-4.2124079335247311E-3</v>
      </c>
      <c r="I158" s="21">
        <v>4.208780862517747E-3</v>
      </c>
      <c r="M158" s="19">
        <v>508321</v>
      </c>
      <c r="N158" s="21">
        <v>3.9711110111146031E-2</v>
      </c>
      <c r="O158" s="21">
        <v>3.7062621276753305E-2</v>
      </c>
      <c r="P158" s="21">
        <v>-2.717725894257117E-3</v>
      </c>
      <c r="R158" s="20">
        <v>-716</v>
      </c>
      <c r="S158" s="42">
        <v>507605</v>
      </c>
      <c r="U158" s="19">
        <v>271209.5625</v>
      </c>
      <c r="V158" s="19">
        <v>271902.1875</v>
      </c>
      <c r="X158" s="19">
        <v>490974.18354592466</v>
      </c>
      <c r="Y158" s="19">
        <v>488100.27909081418</v>
      </c>
      <c r="Z158" s="19">
        <v>509706.24185194552</v>
      </c>
      <c r="AA158" s="181">
        <v>249203.04906842337</v>
      </c>
    </row>
    <row r="159" spans="1:27" x14ac:dyDescent="0.2">
      <c r="A159" s="18" t="s">
        <v>321</v>
      </c>
      <c r="B159" s="18" t="s">
        <v>322</v>
      </c>
      <c r="D159" s="19">
        <v>607188</v>
      </c>
      <c r="E159" s="20">
        <v>0</v>
      </c>
      <c r="F159" s="20">
        <v>607188</v>
      </c>
      <c r="G159" s="21">
        <v>2.8310238197630788E-3</v>
      </c>
      <c r="I159" s="21">
        <v>1.3364969328336418E-2</v>
      </c>
      <c r="M159" s="19">
        <v>634837</v>
      </c>
      <c r="N159" s="21">
        <v>4.5536143665553253E-2</v>
      </c>
      <c r="O159" s="21">
        <v>3.6339815383437557E-2</v>
      </c>
      <c r="P159" s="21">
        <v>6.349473308267628E-3</v>
      </c>
      <c r="R159" s="20">
        <v>-937</v>
      </c>
      <c r="S159" s="42">
        <v>633900</v>
      </c>
      <c r="U159" s="19">
        <v>327147.875</v>
      </c>
      <c r="V159" s="19">
        <v>330050.9375</v>
      </c>
      <c r="X159" s="19">
        <v>605473.88899800205</v>
      </c>
      <c r="Y159" s="19">
        <v>604497.01365466509</v>
      </c>
      <c r="Z159" s="19">
        <v>630831.55189920298</v>
      </c>
      <c r="AA159" s="181">
        <v>308423.03521860763</v>
      </c>
    </row>
    <row r="160" spans="1:27" x14ac:dyDescent="0.2">
      <c r="A160" s="18" t="s">
        <v>323</v>
      </c>
      <c r="B160" s="18" t="s">
        <v>324</v>
      </c>
      <c r="D160" s="19">
        <v>575013</v>
      </c>
      <c r="E160" s="20">
        <v>0</v>
      </c>
      <c r="F160" s="20">
        <v>575013</v>
      </c>
      <c r="G160" s="21">
        <v>-3.3713915579657305E-3</v>
      </c>
      <c r="I160" s="21">
        <v>5.7402957327550297E-3</v>
      </c>
      <c r="M160" s="19">
        <v>598488</v>
      </c>
      <c r="N160" s="21">
        <v>4.0825163952814991E-2</v>
      </c>
      <c r="O160" s="21">
        <v>3.6651280917852525E-2</v>
      </c>
      <c r="P160" s="21">
        <v>-1.2348051940876958E-3</v>
      </c>
      <c r="R160" s="20">
        <v>-909</v>
      </c>
      <c r="S160" s="42">
        <v>597579</v>
      </c>
      <c r="U160" s="19">
        <v>324125.59375</v>
      </c>
      <c r="V160" s="19">
        <v>325430.625</v>
      </c>
      <c r="X160" s="19">
        <v>576958.15184242104</v>
      </c>
      <c r="Y160" s="19">
        <v>574033.06305549666</v>
      </c>
      <c r="Z160" s="19">
        <v>599227.92976011022</v>
      </c>
      <c r="AA160" s="181">
        <v>292971.54894672503</v>
      </c>
    </row>
    <row r="161" spans="1:27" x14ac:dyDescent="0.2">
      <c r="A161" s="18" t="s">
        <v>325</v>
      </c>
      <c r="B161" s="18" t="s">
        <v>326</v>
      </c>
      <c r="D161" s="19">
        <v>547298</v>
      </c>
      <c r="E161" s="20">
        <v>0</v>
      </c>
      <c r="F161" s="20">
        <v>547298</v>
      </c>
      <c r="G161" s="21">
        <v>0.11513848969172358</v>
      </c>
      <c r="I161" s="21">
        <v>0.12305738119843501</v>
      </c>
      <c r="M161" s="19">
        <v>563693</v>
      </c>
      <c r="N161" s="21">
        <v>2.9956257833940514E-2</v>
      </c>
      <c r="O161" s="21">
        <v>3.0687205459679179E-2</v>
      </c>
      <c r="P161" s="21">
        <v>0.10781913834157675</v>
      </c>
      <c r="R161" s="20">
        <v>-808</v>
      </c>
      <c r="S161" s="42">
        <v>562885</v>
      </c>
      <c r="U161" s="19">
        <v>250463.65625</v>
      </c>
      <c r="V161" s="19">
        <v>250286.03125</v>
      </c>
      <c r="X161" s="19">
        <v>490789.2652430092</v>
      </c>
      <c r="Y161" s="19">
        <v>486983.01063919638</v>
      </c>
      <c r="Z161" s="19">
        <v>508831.25276555307</v>
      </c>
      <c r="AA161" s="181">
        <v>248775.25374176944</v>
      </c>
    </row>
    <row r="162" spans="1:27" ht="25.5" customHeight="1" x14ac:dyDescent="0.2">
      <c r="A162" s="22" t="s">
        <v>327</v>
      </c>
      <c r="B162" s="22" t="s">
        <v>328</v>
      </c>
      <c r="C162" s="54"/>
      <c r="D162" s="24">
        <v>4621071</v>
      </c>
      <c r="E162" s="25">
        <v>0</v>
      </c>
      <c r="F162" s="25">
        <v>4621071</v>
      </c>
      <c r="G162" s="26">
        <v>8.9132342198807724E-3</v>
      </c>
      <c r="H162" s="23"/>
      <c r="I162" s="26">
        <v>1.7293239523080706E-2</v>
      </c>
      <c r="M162" s="24">
        <v>4802415.3633830482</v>
      </c>
      <c r="N162" s="26">
        <v>3.9242929481725808E-2</v>
      </c>
      <c r="O162" s="26">
        <v>3.6648209732446313E-2</v>
      </c>
      <c r="P162" s="26">
        <v>9.9111970461904786E-3</v>
      </c>
      <c r="Q162" s="23"/>
      <c r="R162" s="25">
        <v>-7120</v>
      </c>
      <c r="S162" s="41">
        <v>4795295.3633830482</v>
      </c>
      <c r="T162" s="23"/>
      <c r="U162" s="24">
        <v>2474166.234375</v>
      </c>
      <c r="V162" s="24">
        <v>2480359.046875</v>
      </c>
      <c r="W162" s="23"/>
      <c r="X162" s="24">
        <v>4580246.1928979829</v>
      </c>
      <c r="Y162" s="24">
        <v>4553886.0506923953</v>
      </c>
      <c r="Z162" s="24">
        <v>4755284.7987320609</v>
      </c>
      <c r="AA162" s="182">
        <f>SUM(AA154:AA161)</f>
        <v>2324930.2710657599</v>
      </c>
    </row>
    <row r="163" spans="1:27" x14ac:dyDescent="0.2">
      <c r="A163" s="18" t="s">
        <v>329</v>
      </c>
      <c r="B163" s="18" t="s">
        <v>330</v>
      </c>
      <c r="D163" s="19">
        <v>835122</v>
      </c>
      <c r="E163" s="20">
        <v>0</v>
      </c>
      <c r="F163" s="20">
        <v>835122</v>
      </c>
      <c r="G163" s="21">
        <v>3.5129293390873118E-2</v>
      </c>
      <c r="I163" s="21">
        <v>4.568149495507412E-2</v>
      </c>
      <c r="M163" s="19">
        <v>873641</v>
      </c>
      <c r="N163" s="21">
        <v>4.6123799875946281E-2</v>
      </c>
      <c r="O163" s="21">
        <v>3.7563295934305296E-2</v>
      </c>
      <c r="P163" s="21">
        <v>3.8795501694316004E-2</v>
      </c>
      <c r="R163" s="20">
        <v>-1212</v>
      </c>
      <c r="S163" s="42">
        <v>872429</v>
      </c>
      <c r="U163" s="19">
        <v>441642.9375</v>
      </c>
      <c r="V163" s="19">
        <v>445286.75</v>
      </c>
      <c r="X163" s="19">
        <v>806780.3754875008</v>
      </c>
      <c r="Y163" s="19">
        <v>805228.2161710941</v>
      </c>
      <c r="Z163" s="19">
        <v>841013.4608544776</v>
      </c>
      <c r="AA163" s="181">
        <v>411184.13223866426</v>
      </c>
    </row>
    <row r="164" spans="1:27" x14ac:dyDescent="0.2">
      <c r="A164" s="18" t="s">
        <v>331</v>
      </c>
      <c r="B164" s="18" t="s">
        <v>332</v>
      </c>
      <c r="D164" s="19">
        <v>595535</v>
      </c>
      <c r="E164" s="20">
        <v>0</v>
      </c>
      <c r="F164" s="20">
        <v>595535</v>
      </c>
      <c r="G164" s="21">
        <v>5.8244042579447486E-2</v>
      </c>
      <c r="I164" s="21">
        <v>6.8956414367394414E-2</v>
      </c>
      <c r="M164" s="19">
        <v>618007.24107847468</v>
      </c>
      <c r="N164" s="21">
        <v>3.7734543021778144E-2</v>
      </c>
      <c r="O164" s="21">
        <v>3.1194208882337815E-2</v>
      </c>
      <c r="P164" s="21">
        <v>5.4242980772700511E-2</v>
      </c>
      <c r="R164" s="20">
        <v>-900</v>
      </c>
      <c r="S164" s="42">
        <v>617107.24107847468</v>
      </c>
      <c r="U164" s="19">
        <v>295595.875</v>
      </c>
      <c r="V164" s="19">
        <v>297470.6875</v>
      </c>
      <c r="X164" s="19">
        <v>562757.71564789163</v>
      </c>
      <c r="Y164" s="19">
        <v>560651.64486062713</v>
      </c>
      <c r="Z164" s="19">
        <v>586209.49093302025</v>
      </c>
      <c r="AA164" s="181">
        <v>286606.63836993062</v>
      </c>
    </row>
    <row r="165" spans="1:27" x14ac:dyDescent="0.2">
      <c r="A165" s="18" t="s">
        <v>333</v>
      </c>
      <c r="B165" s="18" t="s">
        <v>334</v>
      </c>
      <c r="D165" s="19">
        <v>702971</v>
      </c>
      <c r="E165" s="20">
        <v>0</v>
      </c>
      <c r="F165" s="20">
        <v>702971</v>
      </c>
      <c r="G165" s="21">
        <v>1.6879983526523423E-2</v>
      </c>
      <c r="I165" s="21">
        <v>2.7543734042411172E-2</v>
      </c>
      <c r="M165" s="19">
        <v>735250</v>
      </c>
      <c r="N165" s="21">
        <v>4.5917968166538925E-2</v>
      </c>
      <c r="O165" s="21">
        <v>3.782368879027409E-2</v>
      </c>
      <c r="P165" s="21">
        <v>2.094638416221084E-2</v>
      </c>
      <c r="R165" s="20">
        <v>-1004</v>
      </c>
      <c r="S165" s="42">
        <v>734246</v>
      </c>
      <c r="U165" s="19">
        <v>352776.875</v>
      </c>
      <c r="V165" s="19">
        <v>355528.28125</v>
      </c>
      <c r="X165" s="19">
        <v>691301.8363898833</v>
      </c>
      <c r="Y165" s="19">
        <v>689463.27580424724</v>
      </c>
      <c r="Z165" s="19">
        <v>720165.14422875061</v>
      </c>
      <c r="AA165" s="181">
        <v>352099.57233903266</v>
      </c>
    </row>
    <row r="166" spans="1:27" x14ac:dyDescent="0.2">
      <c r="A166" s="18" t="s">
        <v>335</v>
      </c>
      <c r="B166" s="18" t="s">
        <v>336</v>
      </c>
      <c r="D166" s="19">
        <v>640545</v>
      </c>
      <c r="E166" s="20">
        <v>0</v>
      </c>
      <c r="F166" s="20">
        <v>640545</v>
      </c>
      <c r="G166" s="21">
        <v>-9.5998493709819055E-3</v>
      </c>
      <c r="I166" s="21">
        <v>-6.5407794352700943E-4</v>
      </c>
      <c r="M166" s="19">
        <v>670398</v>
      </c>
      <c r="N166" s="21">
        <v>4.6605624897548159E-2</v>
      </c>
      <c r="O166" s="21">
        <v>3.9723908128180829E-2</v>
      </c>
      <c r="P166" s="21">
        <v>-5.6840139694241953E-3</v>
      </c>
      <c r="R166" s="20">
        <v>-996</v>
      </c>
      <c r="S166" s="42">
        <v>669402</v>
      </c>
      <c r="U166" s="19">
        <v>329761.8125</v>
      </c>
      <c r="V166" s="19">
        <v>331944.4375</v>
      </c>
      <c r="X166" s="19">
        <v>646753.73846942594</v>
      </c>
      <c r="Y166" s="19">
        <v>645206.64985853306</v>
      </c>
      <c r="Z166" s="19">
        <v>674230.33464070735</v>
      </c>
      <c r="AA166" s="181">
        <v>329641.35294166673</v>
      </c>
    </row>
    <row r="167" spans="1:27" x14ac:dyDescent="0.2">
      <c r="A167" s="18" t="s">
        <v>337</v>
      </c>
      <c r="B167" s="18" t="s">
        <v>338</v>
      </c>
      <c r="D167" s="19">
        <v>589087</v>
      </c>
      <c r="E167" s="20">
        <v>0</v>
      </c>
      <c r="F167" s="20">
        <v>589087</v>
      </c>
      <c r="G167" s="21">
        <v>5.5533991600455801E-2</v>
      </c>
      <c r="I167" s="21">
        <v>6.8295190986581877E-2</v>
      </c>
      <c r="M167" s="19">
        <v>612985</v>
      </c>
      <c r="N167" s="21">
        <v>4.0567861792909943E-2</v>
      </c>
      <c r="O167" s="21">
        <v>3.2320066261719127E-2</v>
      </c>
      <c r="P167" s="21">
        <v>5.4968821038307691E-2</v>
      </c>
      <c r="R167" s="20">
        <v>-878</v>
      </c>
      <c r="S167" s="42">
        <v>612107</v>
      </c>
      <c r="U167" s="19">
        <v>264313.28125</v>
      </c>
      <c r="V167" s="19">
        <v>266425.03125</v>
      </c>
      <c r="X167" s="19">
        <v>558093.82235696213</v>
      </c>
      <c r="Y167" s="19">
        <v>555832.84286079986</v>
      </c>
      <c r="Z167" s="19">
        <v>581045.6079609025</v>
      </c>
      <c r="AA167" s="181">
        <v>284081.93830542162</v>
      </c>
    </row>
    <row r="168" spans="1:27" ht="25.5" customHeight="1" x14ac:dyDescent="0.2">
      <c r="A168" s="22" t="s">
        <v>339</v>
      </c>
      <c r="B168" s="22" t="s">
        <v>340</v>
      </c>
      <c r="C168" s="54"/>
      <c r="D168" s="24">
        <v>3363260</v>
      </c>
      <c r="E168" s="25">
        <v>0</v>
      </c>
      <c r="F168" s="25">
        <v>3363260</v>
      </c>
      <c r="G168" s="26">
        <v>2.9878092131095269E-2</v>
      </c>
      <c r="H168" s="23"/>
      <c r="I168" s="26">
        <v>4.0526399971593463E-2</v>
      </c>
      <c r="M168" s="24">
        <v>3510281.2410784746</v>
      </c>
      <c r="N168" s="26">
        <v>4.3713908849888128E-2</v>
      </c>
      <c r="O168" s="26">
        <v>3.598479237638208E-2</v>
      </c>
      <c r="P168" s="26">
        <v>3.1627337062735572E-2</v>
      </c>
      <c r="Q168" s="23"/>
      <c r="R168" s="25">
        <v>-4990</v>
      </c>
      <c r="S168" s="41">
        <v>3505291.2410784746</v>
      </c>
      <c r="T168" s="23"/>
      <c r="U168" s="24">
        <v>1684090.78125</v>
      </c>
      <c r="V168" s="24">
        <v>1696655.1875</v>
      </c>
      <c r="W168" s="23"/>
      <c r="X168" s="24">
        <v>3265687.488351664</v>
      </c>
      <c r="Y168" s="24">
        <v>3256382.6295553013</v>
      </c>
      <c r="Z168" s="24">
        <v>3402664.0386178587</v>
      </c>
      <c r="AA168" s="182">
        <f>SUM(AA163:AA167)</f>
        <v>1663613.6341947159</v>
      </c>
    </row>
    <row r="169" spans="1:27" x14ac:dyDescent="0.2">
      <c r="A169" s="18" t="s">
        <v>341</v>
      </c>
      <c r="B169" s="18" t="s">
        <v>342</v>
      </c>
      <c r="D169" s="19">
        <v>478922</v>
      </c>
      <c r="E169" s="20">
        <v>0</v>
      </c>
      <c r="F169" s="20">
        <v>478922</v>
      </c>
      <c r="G169" s="21">
        <v>4.5847577063198308E-2</v>
      </c>
      <c r="I169" s="21">
        <v>5.7052206254060378E-2</v>
      </c>
      <c r="M169" s="19">
        <v>501700.66104848625</v>
      </c>
      <c r="N169" s="21">
        <v>4.7562360986729058E-2</v>
      </c>
      <c r="O169" s="21">
        <v>3.4326701195974696E-2</v>
      </c>
      <c r="P169" s="21">
        <v>4.6792666828467722E-2</v>
      </c>
      <c r="R169" s="20">
        <v>-741</v>
      </c>
      <c r="S169" s="42">
        <v>500959.66104848625</v>
      </c>
      <c r="U169" s="19">
        <v>238261.5625</v>
      </c>
      <c r="V169" s="19">
        <v>241310.453125</v>
      </c>
      <c r="X169" s="19">
        <v>457927.14971414977</v>
      </c>
      <c r="Y169" s="19">
        <v>458870.88201314479</v>
      </c>
      <c r="Z169" s="19">
        <v>479274.14563241031</v>
      </c>
      <c r="AA169" s="181">
        <v>234324.33944168375</v>
      </c>
    </row>
    <row r="170" spans="1:27" x14ac:dyDescent="0.2">
      <c r="A170" s="18" t="s">
        <v>343</v>
      </c>
      <c r="B170" s="18" t="s">
        <v>344</v>
      </c>
      <c r="D170" s="19">
        <v>680527</v>
      </c>
      <c r="E170" s="20">
        <v>0</v>
      </c>
      <c r="F170" s="20">
        <v>680527</v>
      </c>
      <c r="G170" s="21">
        <v>4.3764715202664117E-2</v>
      </c>
      <c r="I170" s="21">
        <v>5.452068475737093E-2</v>
      </c>
      <c r="M170" s="19">
        <v>711996</v>
      </c>
      <c r="N170" s="21">
        <v>4.6242103546222157E-2</v>
      </c>
      <c r="O170" s="21">
        <v>3.5098139692574248E-2</v>
      </c>
      <c r="P170" s="21">
        <v>4.464902677419369E-2</v>
      </c>
      <c r="R170" s="20">
        <v>-1092</v>
      </c>
      <c r="S170" s="42">
        <v>710904</v>
      </c>
      <c r="U170" s="19">
        <v>335825.71875</v>
      </c>
      <c r="V170" s="19">
        <v>339441.25</v>
      </c>
      <c r="X170" s="19">
        <v>651992.7241149022</v>
      </c>
      <c r="Y170" s="19">
        <v>652290.30362575804</v>
      </c>
      <c r="Z170" s="19">
        <v>681564.79521030711</v>
      </c>
      <c r="AA170" s="181">
        <v>333227.28104522586</v>
      </c>
    </row>
    <row r="171" spans="1:27" x14ac:dyDescent="0.2">
      <c r="A171" s="18" t="s">
        <v>345</v>
      </c>
      <c r="B171" s="18" t="s">
        <v>346</v>
      </c>
      <c r="D171" s="19">
        <v>601326</v>
      </c>
      <c r="E171" s="20">
        <v>0</v>
      </c>
      <c r="F171" s="20">
        <v>601326</v>
      </c>
      <c r="G171" s="21">
        <v>2.4219862976172291E-2</v>
      </c>
      <c r="I171" s="21">
        <v>3.6683829210418351E-2</v>
      </c>
      <c r="M171" s="19">
        <v>630248.26038366312</v>
      </c>
      <c r="N171" s="21">
        <v>4.8097471893221222E-2</v>
      </c>
      <c r="O171" s="21">
        <v>3.6182429999999988E-2</v>
      </c>
      <c r="P171" s="21">
        <v>2.9323325791916321E-2</v>
      </c>
      <c r="R171" s="20">
        <v>-823</v>
      </c>
      <c r="S171" s="42">
        <v>629425.26038366312</v>
      </c>
      <c r="U171" s="19">
        <v>291887.28125</v>
      </c>
      <c r="V171" s="19">
        <v>295243.6875</v>
      </c>
      <c r="X171" s="19">
        <v>587106.36430411565</v>
      </c>
      <c r="Y171" s="19">
        <v>586717.5883379177</v>
      </c>
      <c r="Z171" s="19">
        <v>612293.77066606132</v>
      </c>
      <c r="AA171" s="181">
        <v>299359.63511293626</v>
      </c>
    </row>
    <row r="172" spans="1:27" x14ac:dyDescent="0.2">
      <c r="A172" s="18" t="s">
        <v>347</v>
      </c>
      <c r="B172" s="18" t="s">
        <v>348</v>
      </c>
      <c r="D172" s="19">
        <v>760174</v>
      </c>
      <c r="E172" s="20">
        <v>0</v>
      </c>
      <c r="F172" s="20">
        <v>760174</v>
      </c>
      <c r="G172" s="21">
        <v>1.3840471931719112E-2</v>
      </c>
      <c r="I172" s="21">
        <v>2.1676920221274099E-2</v>
      </c>
      <c r="M172" s="19">
        <v>794359</v>
      </c>
      <c r="N172" s="21">
        <v>4.496996740219994E-2</v>
      </c>
      <c r="O172" s="21">
        <v>3.744931028061016E-2</v>
      </c>
      <c r="P172" s="21">
        <v>1.4760548743568247E-2</v>
      </c>
      <c r="R172" s="20">
        <v>-1244</v>
      </c>
      <c r="S172" s="42">
        <v>793115</v>
      </c>
      <c r="U172" s="19">
        <v>418245.5625</v>
      </c>
      <c r="V172" s="19">
        <v>421277.5</v>
      </c>
      <c r="X172" s="19">
        <v>749796.46309799002</v>
      </c>
      <c r="Y172" s="19">
        <v>749439.10667341843</v>
      </c>
      <c r="Z172" s="19">
        <v>782804.37782444374</v>
      </c>
      <c r="AA172" s="181">
        <v>382724.83591563633</v>
      </c>
    </row>
    <row r="173" spans="1:27" x14ac:dyDescent="0.2">
      <c r="A173" s="18" t="s">
        <v>349</v>
      </c>
      <c r="B173" s="18" t="s">
        <v>350</v>
      </c>
      <c r="D173" s="19">
        <v>600571</v>
      </c>
      <c r="E173" s="20">
        <v>0</v>
      </c>
      <c r="F173" s="20">
        <v>600571</v>
      </c>
      <c r="G173" s="21">
        <v>1.1591940439584336E-2</v>
      </c>
      <c r="I173" s="21">
        <v>2.0656461986702901E-2</v>
      </c>
      <c r="M173" s="19">
        <v>628113</v>
      </c>
      <c r="N173" s="21">
        <v>4.585969019483116E-2</v>
      </c>
      <c r="O173" s="21">
        <v>3.6955309928805802E-2</v>
      </c>
      <c r="P173" s="21">
        <v>1.3521146027358544E-2</v>
      </c>
      <c r="R173" s="20">
        <v>-902</v>
      </c>
      <c r="S173" s="42">
        <v>627211</v>
      </c>
      <c r="U173" s="19">
        <v>334617.5</v>
      </c>
      <c r="V173" s="19">
        <v>337490.875</v>
      </c>
      <c r="X173" s="19">
        <v>593688.99255862355</v>
      </c>
      <c r="Y173" s="19">
        <v>593469.15618590103</v>
      </c>
      <c r="Z173" s="19">
        <v>619733.49294386106</v>
      </c>
      <c r="AA173" s="181">
        <v>302997.02724906889</v>
      </c>
    </row>
    <row r="174" spans="1:27" x14ac:dyDescent="0.2">
      <c r="A174" s="18" t="s">
        <v>351</v>
      </c>
      <c r="B174" s="18" t="s">
        <v>352</v>
      </c>
      <c r="D174" s="19">
        <v>655981</v>
      </c>
      <c r="E174" s="20">
        <v>0</v>
      </c>
      <c r="F174" s="20">
        <v>655981</v>
      </c>
      <c r="G174" s="21">
        <v>5.7447887003970521E-2</v>
      </c>
      <c r="I174" s="21">
        <v>6.6983361170761979E-2</v>
      </c>
      <c r="M174" s="19">
        <v>687295</v>
      </c>
      <c r="N174" s="21">
        <v>4.7736138699139063E-2</v>
      </c>
      <c r="O174" s="21">
        <v>3.5280629128007668E-2</v>
      </c>
      <c r="P174" s="21">
        <v>5.7290737295956351E-2</v>
      </c>
      <c r="R174" s="20">
        <v>-1093</v>
      </c>
      <c r="S174" s="42">
        <v>686202</v>
      </c>
      <c r="U174" s="19">
        <v>346486.375</v>
      </c>
      <c r="V174" s="19">
        <v>350654.96875</v>
      </c>
      <c r="X174" s="19">
        <v>620343.57254102384</v>
      </c>
      <c r="Y174" s="19">
        <v>622196.33612721297</v>
      </c>
      <c r="Z174" s="19">
        <v>650052.98519664677</v>
      </c>
      <c r="AA174" s="181">
        <v>317820.68310258177</v>
      </c>
    </row>
    <row r="175" spans="1:27" x14ac:dyDescent="0.2">
      <c r="A175" s="18" t="s">
        <v>353</v>
      </c>
      <c r="B175" s="18" t="s">
        <v>354</v>
      </c>
      <c r="D175" s="19">
        <v>620165</v>
      </c>
      <c r="E175" s="20">
        <v>0</v>
      </c>
      <c r="F175" s="20">
        <v>620165</v>
      </c>
      <c r="G175" s="21">
        <v>-3.908983815142153E-3</v>
      </c>
      <c r="I175" s="21">
        <v>4.7860357898252825E-3</v>
      </c>
      <c r="M175" s="19">
        <v>648865</v>
      </c>
      <c r="N175" s="21">
        <v>4.6278006659518089E-2</v>
      </c>
      <c r="O175" s="21">
        <v>4.0175454113471343E-2</v>
      </c>
      <c r="P175" s="21">
        <v>6.2483146873737461E-4</v>
      </c>
      <c r="R175" s="20">
        <v>-930</v>
      </c>
      <c r="S175" s="42">
        <v>647935</v>
      </c>
      <c r="U175" s="19">
        <v>321376.71875</v>
      </c>
      <c r="V175" s="19">
        <v>323262.1875</v>
      </c>
      <c r="X175" s="19">
        <v>622598.72835245787</v>
      </c>
      <c r="Y175" s="19">
        <v>620832.0899412625</v>
      </c>
      <c r="Z175" s="19">
        <v>648459.8218970669</v>
      </c>
      <c r="AA175" s="181">
        <v>317041.76159972412</v>
      </c>
    </row>
    <row r="176" spans="1:27" ht="25.5" customHeight="1" x14ac:dyDescent="0.2">
      <c r="A176" s="22" t="s">
        <v>355</v>
      </c>
      <c r="B176" s="22" t="s">
        <v>356</v>
      </c>
      <c r="C176" s="54"/>
      <c r="D176" s="24">
        <v>4397666</v>
      </c>
      <c r="E176" s="25">
        <v>0</v>
      </c>
      <c r="F176" s="25">
        <v>4397666</v>
      </c>
      <c r="G176" s="26">
        <v>2.6663530286189729E-2</v>
      </c>
      <c r="H176" s="23"/>
      <c r="I176" s="26">
        <v>3.6444553267781288E-2</v>
      </c>
      <c r="M176" s="24">
        <v>4602576.9214321496</v>
      </c>
      <c r="N176" s="26">
        <v>4.6595380693338129E-2</v>
      </c>
      <c r="O176" s="26">
        <v>3.663108513419111E-2</v>
      </c>
      <c r="P176" s="26">
        <v>2.8696528704293511E-2</v>
      </c>
      <c r="Q176" s="23"/>
      <c r="R176" s="25">
        <v>-6825</v>
      </c>
      <c r="S176" s="41">
        <v>4595751.9214321496</v>
      </c>
      <c r="T176" s="23"/>
      <c r="U176" s="24">
        <v>2286700.71875</v>
      </c>
      <c r="V176" s="24">
        <v>2308680.921875</v>
      </c>
      <c r="W176" s="23"/>
      <c r="X176" s="24">
        <v>4283453.9946832629</v>
      </c>
      <c r="Y176" s="24">
        <v>4283815.4629046153</v>
      </c>
      <c r="Z176" s="24">
        <v>4474183.3893707972</v>
      </c>
      <c r="AA176" s="182">
        <f>SUM(AA169:AA175)</f>
        <v>2187495.5634668572</v>
      </c>
    </row>
    <row r="177" spans="1:27" x14ac:dyDescent="0.2">
      <c r="A177" s="18" t="s">
        <v>357</v>
      </c>
      <c r="B177" s="18" t="s">
        <v>358</v>
      </c>
      <c r="D177" s="19">
        <v>510664</v>
      </c>
      <c r="E177" s="20">
        <v>0</v>
      </c>
      <c r="F177" s="20">
        <v>510664</v>
      </c>
      <c r="G177" s="21">
        <v>3.5030540588488535E-2</v>
      </c>
      <c r="I177" s="21">
        <v>4.7984940196629022E-2</v>
      </c>
      <c r="M177" s="19">
        <v>534668</v>
      </c>
      <c r="N177" s="21">
        <v>4.7005467391474598E-2</v>
      </c>
      <c r="O177" s="21">
        <v>3.6851353137048237E-2</v>
      </c>
      <c r="P177" s="21">
        <v>4.1049326665275832E-2</v>
      </c>
      <c r="R177" s="20">
        <v>-691</v>
      </c>
      <c r="S177" s="42">
        <v>533977</v>
      </c>
      <c r="U177" s="19">
        <v>251494.125</v>
      </c>
      <c r="V177" s="19">
        <v>253957.0625</v>
      </c>
      <c r="X177" s="19">
        <v>493380.61049836379</v>
      </c>
      <c r="Y177" s="19">
        <v>492053.86979885865</v>
      </c>
      <c r="Z177" s="19">
        <v>513585.65469002945</v>
      </c>
      <c r="AA177" s="181">
        <v>251099.75236233071</v>
      </c>
    </row>
    <row r="178" spans="1:27" x14ac:dyDescent="0.2">
      <c r="A178" s="18" t="s">
        <v>359</v>
      </c>
      <c r="B178" s="18" t="s">
        <v>360</v>
      </c>
      <c r="D178" s="19">
        <v>736013</v>
      </c>
      <c r="E178" s="20">
        <v>0</v>
      </c>
      <c r="F178" s="20">
        <v>736013</v>
      </c>
      <c r="G178" s="21">
        <v>5.2461014494459501E-2</v>
      </c>
      <c r="I178" s="21">
        <v>6.6382802465983604E-2</v>
      </c>
      <c r="M178" s="19">
        <v>769616</v>
      </c>
      <c r="N178" s="21">
        <v>4.565544358591489E-2</v>
      </c>
      <c r="O178" s="21">
        <v>3.5719430844121547E-2</v>
      </c>
      <c r="P178" s="21">
        <v>5.7896033254294821E-2</v>
      </c>
      <c r="R178" s="20">
        <v>-1028</v>
      </c>
      <c r="S178" s="42">
        <v>768588</v>
      </c>
      <c r="U178" s="19">
        <v>364165.25</v>
      </c>
      <c r="V178" s="19">
        <v>367658.8125</v>
      </c>
      <c r="X178" s="19">
        <v>699325.66609466053</v>
      </c>
      <c r="Y178" s="19">
        <v>696817.15060164221</v>
      </c>
      <c r="Z178" s="19">
        <v>727496.81992143486</v>
      </c>
      <c r="AA178" s="181">
        <v>355684.13887437526</v>
      </c>
    </row>
    <row r="179" spans="1:27" x14ac:dyDescent="0.2">
      <c r="A179" s="18" t="s">
        <v>361</v>
      </c>
      <c r="B179" s="18" t="s">
        <v>362</v>
      </c>
      <c r="D179" s="19">
        <v>649796</v>
      </c>
      <c r="E179" s="20">
        <v>0</v>
      </c>
      <c r="F179" s="20">
        <v>649796</v>
      </c>
      <c r="G179" s="21">
        <v>4.3033951555979444E-2</v>
      </c>
      <c r="I179" s="21">
        <v>5.4383927183495606E-2</v>
      </c>
      <c r="M179" s="19">
        <v>680682</v>
      </c>
      <c r="N179" s="21">
        <v>4.7531840762331523E-2</v>
      </c>
      <c r="O179" s="21">
        <v>3.6342042952177689E-2</v>
      </c>
      <c r="P179" s="21">
        <v>4.5675574772189531E-2</v>
      </c>
      <c r="R179" s="20">
        <v>-915</v>
      </c>
      <c r="S179" s="42">
        <v>679767</v>
      </c>
      <c r="U179" s="19">
        <v>311805.4375</v>
      </c>
      <c r="V179" s="19">
        <v>315172.125</v>
      </c>
      <c r="X179" s="19">
        <v>622986.43206258619</v>
      </c>
      <c r="Y179" s="19">
        <v>622934.48267804238</v>
      </c>
      <c r="Z179" s="19">
        <v>650949.50711485546</v>
      </c>
      <c r="AA179" s="181">
        <v>318259.00615462544</v>
      </c>
    </row>
    <row r="180" spans="1:27" x14ac:dyDescent="0.2">
      <c r="A180" s="18" t="s">
        <v>363</v>
      </c>
      <c r="B180" s="18" t="s">
        <v>364</v>
      </c>
      <c r="D180" s="19">
        <v>835919</v>
      </c>
      <c r="E180" s="20">
        <v>0</v>
      </c>
      <c r="F180" s="20">
        <v>835919</v>
      </c>
      <c r="G180" s="21">
        <v>4.1171139425570935E-3</v>
      </c>
      <c r="I180" s="21">
        <v>1.4868334042254183E-2</v>
      </c>
      <c r="M180" s="19">
        <v>872068</v>
      </c>
      <c r="N180" s="21">
        <v>4.3244620591229577E-2</v>
      </c>
      <c r="O180" s="21">
        <v>3.8788167106531324E-2</v>
      </c>
      <c r="P180" s="21">
        <v>8.30185170688158E-3</v>
      </c>
      <c r="R180" s="20">
        <v>-1283</v>
      </c>
      <c r="S180" s="42">
        <v>870785</v>
      </c>
      <c r="U180" s="19">
        <v>423982.5</v>
      </c>
      <c r="V180" s="19">
        <v>425801.40625</v>
      </c>
      <c r="X180" s="19">
        <v>832491.537483964</v>
      </c>
      <c r="Y180" s="19">
        <v>827205.96001882036</v>
      </c>
      <c r="Z180" s="19">
        <v>864887.82949643396</v>
      </c>
      <c r="AA180" s="181">
        <v>422856.67020591017</v>
      </c>
    </row>
    <row r="181" spans="1:27" x14ac:dyDescent="0.2">
      <c r="A181" s="18" t="s">
        <v>365</v>
      </c>
      <c r="B181" s="18" t="s">
        <v>366</v>
      </c>
      <c r="D181" s="19">
        <v>724394</v>
      </c>
      <c r="E181" s="20">
        <v>0</v>
      </c>
      <c r="F181" s="20">
        <v>724394</v>
      </c>
      <c r="G181" s="21">
        <v>4.5083565885519761E-2</v>
      </c>
      <c r="I181" s="21">
        <v>5.708270744072852E-2</v>
      </c>
      <c r="M181" s="19">
        <v>757752</v>
      </c>
      <c r="N181" s="21">
        <v>4.6049525534446634E-2</v>
      </c>
      <c r="O181" s="21">
        <v>3.6340957531063145E-2</v>
      </c>
      <c r="P181" s="21">
        <v>4.869690394698134E-2</v>
      </c>
      <c r="R181" s="20">
        <v>-1051</v>
      </c>
      <c r="S181" s="42">
        <v>756701</v>
      </c>
      <c r="U181" s="19">
        <v>345633.59375</v>
      </c>
      <c r="V181" s="19">
        <v>348871.53125</v>
      </c>
      <c r="X181" s="19">
        <v>693144.57106232154</v>
      </c>
      <c r="Y181" s="19">
        <v>691696.31274602551</v>
      </c>
      <c r="Z181" s="19">
        <v>722565.30666587094</v>
      </c>
      <c r="AA181" s="181">
        <v>353273.04785978881</v>
      </c>
    </row>
    <row r="182" spans="1:27" x14ac:dyDescent="0.2">
      <c r="A182" s="18" t="s">
        <v>367</v>
      </c>
      <c r="B182" s="18" t="s">
        <v>368</v>
      </c>
      <c r="D182" s="19">
        <v>718696</v>
      </c>
      <c r="E182" s="20">
        <v>0</v>
      </c>
      <c r="F182" s="20">
        <v>718696</v>
      </c>
      <c r="G182" s="21">
        <v>4.4539752394769705E-2</v>
      </c>
      <c r="I182" s="21">
        <v>5.6327858616983306E-2</v>
      </c>
      <c r="M182" s="19">
        <v>751448</v>
      </c>
      <c r="N182" s="21">
        <v>4.5571423800883748E-2</v>
      </c>
      <c r="O182" s="21">
        <v>3.8379480428893276E-2</v>
      </c>
      <c r="P182" s="21">
        <v>4.9564413914330974E-2</v>
      </c>
      <c r="R182" s="20">
        <v>-1041</v>
      </c>
      <c r="S182" s="42">
        <v>750407</v>
      </c>
      <c r="U182" s="19">
        <v>343179.9375</v>
      </c>
      <c r="V182" s="19">
        <v>345556.84375</v>
      </c>
      <c r="X182" s="19">
        <v>688050.40531227051</v>
      </c>
      <c r="Y182" s="19">
        <v>685084.43714336329</v>
      </c>
      <c r="Z182" s="19">
        <v>715961.77427308972</v>
      </c>
      <c r="AA182" s="181">
        <v>350044.48153710837</v>
      </c>
    </row>
    <row r="183" spans="1:27" ht="25.5" customHeight="1" x14ac:dyDescent="0.2">
      <c r="A183" s="22" t="s">
        <v>369</v>
      </c>
      <c r="B183" s="22" t="s">
        <v>370</v>
      </c>
      <c r="C183" s="54"/>
      <c r="D183" s="24">
        <v>4175482</v>
      </c>
      <c r="E183" s="25">
        <v>0</v>
      </c>
      <c r="F183" s="25">
        <v>4175482</v>
      </c>
      <c r="G183" s="26">
        <v>3.6259376300320278E-2</v>
      </c>
      <c r="H183" s="23"/>
      <c r="I183" s="26">
        <v>4.8305184526411749E-2</v>
      </c>
      <c r="M183" s="24">
        <v>4366234</v>
      </c>
      <c r="N183" s="26">
        <v>4.5683827639539487E-2</v>
      </c>
      <c r="O183" s="26">
        <v>3.7165447922924422E-2</v>
      </c>
      <c r="P183" s="26">
        <v>4.0707727264374105E-2</v>
      </c>
      <c r="Q183" s="23"/>
      <c r="R183" s="25">
        <v>-6009</v>
      </c>
      <c r="S183" s="41">
        <v>4360225</v>
      </c>
      <c r="T183" s="23"/>
      <c r="U183" s="24">
        <v>2040260.84375</v>
      </c>
      <c r="V183" s="24">
        <v>2057017.78125</v>
      </c>
      <c r="W183" s="23"/>
      <c r="X183" s="24">
        <v>4029379.222514167</v>
      </c>
      <c r="Y183" s="24">
        <v>4015792.2129867524</v>
      </c>
      <c r="Z183" s="24">
        <v>4195446.8921617148</v>
      </c>
      <c r="AA183" s="182">
        <f>SUM(AA177:AA182)</f>
        <v>2051217.0969941388</v>
      </c>
    </row>
    <row r="184" spans="1:27" x14ac:dyDescent="0.2">
      <c r="A184" s="18" t="s">
        <v>371</v>
      </c>
      <c r="B184" s="18" t="s">
        <v>372</v>
      </c>
      <c r="D184" s="19">
        <v>843160</v>
      </c>
      <c r="E184" s="20">
        <v>0</v>
      </c>
      <c r="F184" s="20">
        <v>843160</v>
      </c>
      <c r="G184" s="21">
        <v>-1.5087140671821153E-2</v>
      </c>
      <c r="I184" s="21">
        <v>-6.4234073301415728E-3</v>
      </c>
      <c r="M184" s="19">
        <v>881839</v>
      </c>
      <c r="N184" s="21">
        <v>4.5873855495991211E-2</v>
      </c>
      <c r="O184" s="21">
        <v>3.8887555033187526E-2</v>
      </c>
      <c r="P184" s="21">
        <v>-1.1622790406297878E-2</v>
      </c>
      <c r="R184" s="20">
        <v>-1216</v>
      </c>
      <c r="S184" s="42">
        <v>880623</v>
      </c>
      <c r="U184" s="19">
        <v>425217.75</v>
      </c>
      <c r="V184" s="19">
        <v>428077.25</v>
      </c>
      <c r="X184" s="19">
        <v>856075.73504028551</v>
      </c>
      <c r="Y184" s="19">
        <v>854317.70439629327</v>
      </c>
      <c r="Z184" s="19">
        <v>892208.95771413285</v>
      </c>
      <c r="AA184" s="181">
        <v>436214.38077877299</v>
      </c>
    </row>
    <row r="185" spans="1:27" x14ac:dyDescent="0.2">
      <c r="A185" s="18" t="s">
        <v>373</v>
      </c>
      <c r="B185" s="18" t="s">
        <v>374</v>
      </c>
      <c r="D185" s="19">
        <v>372812</v>
      </c>
      <c r="E185" s="20">
        <v>0</v>
      </c>
      <c r="F185" s="20">
        <v>372812</v>
      </c>
      <c r="G185" s="21">
        <v>5.6789785859940212E-2</v>
      </c>
      <c r="I185" s="21">
        <v>6.7141550260482852E-2</v>
      </c>
      <c r="M185" s="19">
        <v>387994.67000888014</v>
      </c>
      <c r="N185" s="21">
        <v>4.0724735279122237E-2</v>
      </c>
      <c r="O185" s="21">
        <v>3.1671775118669698E-2</v>
      </c>
      <c r="P185" s="21">
        <v>5.4904359391055424E-2</v>
      </c>
      <c r="R185" s="20">
        <v>-600</v>
      </c>
      <c r="S185" s="42">
        <v>387394.67000888014</v>
      </c>
      <c r="U185" s="19">
        <v>218864.765625</v>
      </c>
      <c r="V185" s="19">
        <v>220785.3125</v>
      </c>
      <c r="X185" s="19">
        <v>352777.82297700027</v>
      </c>
      <c r="Y185" s="19">
        <v>352421.32572149805</v>
      </c>
      <c r="Z185" s="19">
        <v>367800.8025607653</v>
      </c>
      <c r="AA185" s="181">
        <v>179823.34513882519</v>
      </c>
    </row>
    <row r="186" spans="1:27" x14ac:dyDescent="0.2">
      <c r="A186" s="18" t="s">
        <v>375</v>
      </c>
      <c r="B186" s="18" t="s">
        <v>376</v>
      </c>
      <c r="D186" s="19">
        <v>419128</v>
      </c>
      <c r="E186" s="20">
        <v>0</v>
      </c>
      <c r="F186" s="20">
        <v>419128</v>
      </c>
      <c r="G186" s="21">
        <v>4.4189330112244685E-2</v>
      </c>
      <c r="I186" s="21">
        <v>5.3819900066991E-2</v>
      </c>
      <c r="M186" s="19">
        <v>435935.2955970437</v>
      </c>
      <c r="N186" s="21">
        <v>4.010062700903716E-2</v>
      </c>
      <c r="O186" s="21">
        <v>3.517725540251404E-2</v>
      </c>
      <c r="P186" s="21">
        <v>4.4323696334167328E-2</v>
      </c>
      <c r="R186" s="20">
        <v>-656</v>
      </c>
      <c r="S186" s="42">
        <v>435279.2955970437</v>
      </c>
      <c r="U186" s="19">
        <v>230764.5</v>
      </c>
      <c r="V186" s="19">
        <v>231862.03125</v>
      </c>
      <c r="X186" s="19">
        <v>401390.80903550895</v>
      </c>
      <c r="Y186" s="19">
        <v>399614.20400980319</v>
      </c>
      <c r="Z186" s="19">
        <v>417433.11688443308</v>
      </c>
      <c r="AA186" s="181">
        <v>204089.33022239234</v>
      </c>
    </row>
    <row r="187" spans="1:27" x14ac:dyDescent="0.2">
      <c r="A187" s="18" t="s">
        <v>377</v>
      </c>
      <c r="B187" s="18" t="s">
        <v>378</v>
      </c>
      <c r="D187" s="19">
        <v>383470</v>
      </c>
      <c r="E187" s="20">
        <v>0</v>
      </c>
      <c r="F187" s="20">
        <v>383470</v>
      </c>
      <c r="G187" s="21">
        <v>4.5453621316784432E-2</v>
      </c>
      <c r="I187" s="21">
        <v>5.4585602835668601E-2</v>
      </c>
      <c r="M187" s="19">
        <v>399264.47714140528</v>
      </c>
      <c r="N187" s="21">
        <v>4.1188299323037691E-2</v>
      </c>
      <c r="O187" s="21">
        <v>3.4975767154444393E-2</v>
      </c>
      <c r="P187" s="21">
        <v>4.5798605770776879E-2</v>
      </c>
      <c r="R187" s="20">
        <v>-603</v>
      </c>
      <c r="S187" s="42">
        <v>398661.47714140528</v>
      </c>
      <c r="U187" s="19">
        <v>224239.25</v>
      </c>
      <c r="V187" s="19">
        <v>225585.265625</v>
      </c>
      <c r="X187" s="19">
        <v>366797.71553807089</v>
      </c>
      <c r="Y187" s="19">
        <v>365804.17088046274</v>
      </c>
      <c r="Z187" s="19">
        <v>381779.50796476577</v>
      </c>
      <c r="AA187" s="181">
        <v>186657.74449020301</v>
      </c>
    </row>
    <row r="188" spans="1:27" x14ac:dyDescent="0.2">
      <c r="A188" s="18" t="s">
        <v>379</v>
      </c>
      <c r="B188" s="18" t="s">
        <v>380</v>
      </c>
      <c r="D188" s="19">
        <v>405225</v>
      </c>
      <c r="E188" s="20">
        <v>0</v>
      </c>
      <c r="F188" s="20">
        <v>405225</v>
      </c>
      <c r="G188" s="21">
        <v>4.8865750214972747E-2</v>
      </c>
      <c r="I188" s="21">
        <v>5.9544624835242033E-2</v>
      </c>
      <c r="M188" s="19">
        <v>422265.96672851383</v>
      </c>
      <c r="N188" s="21">
        <v>4.2053098225711238E-2</v>
      </c>
      <c r="O188" s="21">
        <v>3.3670842194385875E-2</v>
      </c>
      <c r="P188" s="21">
        <v>4.9323596129519087E-2</v>
      </c>
      <c r="R188" s="20">
        <v>-597</v>
      </c>
      <c r="S188" s="42">
        <v>421668.96672851383</v>
      </c>
      <c r="U188" s="19">
        <v>203703.515625</v>
      </c>
      <c r="V188" s="19">
        <v>205355.390625</v>
      </c>
      <c r="X188" s="19">
        <v>386345.91692687664</v>
      </c>
      <c r="Y188" s="19">
        <v>385553.42160265776</v>
      </c>
      <c r="Z188" s="19">
        <v>402417.29842544504</v>
      </c>
      <c r="AA188" s="181">
        <v>196747.87069731031</v>
      </c>
    </row>
    <row r="189" spans="1:27" x14ac:dyDescent="0.2">
      <c r="A189" s="18" t="s">
        <v>381</v>
      </c>
      <c r="B189" s="18" t="s">
        <v>382</v>
      </c>
      <c r="D189" s="19">
        <v>715711</v>
      </c>
      <c r="E189" s="20">
        <v>0</v>
      </c>
      <c r="F189" s="20">
        <v>715711</v>
      </c>
      <c r="G189" s="21">
        <v>3.46426365532011E-2</v>
      </c>
      <c r="I189" s="21">
        <v>4.4613928013617299E-2</v>
      </c>
      <c r="M189" s="19">
        <v>744442.83606253774</v>
      </c>
      <c r="N189" s="21">
        <v>4.014446621965817E-2</v>
      </c>
      <c r="O189" s="21">
        <v>3.6182429999999988E-2</v>
      </c>
      <c r="P189" s="21">
        <v>3.5820571347723318E-2</v>
      </c>
      <c r="R189" s="20">
        <v>-1132</v>
      </c>
      <c r="S189" s="42">
        <v>743310.83606253774</v>
      </c>
      <c r="U189" s="19">
        <v>413009.53125</v>
      </c>
      <c r="V189" s="19">
        <v>414588.75</v>
      </c>
      <c r="X189" s="19">
        <v>691747.05808018218</v>
      </c>
      <c r="Y189" s="19">
        <v>687763.80904209672</v>
      </c>
      <c r="Z189" s="19">
        <v>718698.64014568739</v>
      </c>
      <c r="AA189" s="181">
        <v>351382.57643244375</v>
      </c>
    </row>
    <row r="190" spans="1:27" ht="25.5" customHeight="1" x14ac:dyDescent="0.2">
      <c r="A190" s="22" t="s">
        <v>383</v>
      </c>
      <c r="B190" s="22" t="s">
        <v>384</v>
      </c>
      <c r="C190" s="54"/>
      <c r="D190" s="24">
        <v>3139506</v>
      </c>
      <c r="E190" s="25">
        <v>0</v>
      </c>
      <c r="F190" s="25">
        <v>3139506</v>
      </c>
      <c r="G190" s="26">
        <v>2.7616108882732027E-2</v>
      </c>
      <c r="H190" s="23"/>
      <c r="I190" s="26">
        <v>3.7157086384101756E-2</v>
      </c>
      <c r="M190" s="24">
        <v>3271742.2455383809</v>
      </c>
      <c r="N190" s="26">
        <v>4.2120080528077031E-2</v>
      </c>
      <c r="O190" s="26">
        <v>3.5808703535238129E-2</v>
      </c>
      <c r="P190" s="26">
        <v>2.8740313935200934E-2</v>
      </c>
      <c r="Q190" s="23"/>
      <c r="R190" s="25">
        <v>-4804</v>
      </c>
      <c r="S190" s="41">
        <v>3266938.2455383809</v>
      </c>
      <c r="T190" s="23"/>
      <c r="U190" s="24">
        <v>1715799.3125</v>
      </c>
      <c r="V190" s="24">
        <v>1726254</v>
      </c>
      <c r="W190" s="23"/>
      <c r="X190" s="24">
        <v>3055135.057597924</v>
      </c>
      <c r="Y190" s="24">
        <v>3045474.6356528117</v>
      </c>
      <c r="Z190" s="24">
        <v>3180338.3236952294</v>
      </c>
      <c r="AA190" s="182">
        <f>SUM(AA184:AA189)</f>
        <v>1554915.2477599476</v>
      </c>
    </row>
    <row r="191" spans="1:27" ht="25.5" customHeight="1" x14ac:dyDescent="0.2">
      <c r="A191" s="22" t="s">
        <v>385</v>
      </c>
      <c r="B191" s="22" t="s">
        <v>386</v>
      </c>
      <c r="C191" s="54"/>
      <c r="D191" s="24">
        <v>19696985</v>
      </c>
      <c r="E191" s="25">
        <v>0</v>
      </c>
      <c r="F191" s="25">
        <v>19696985</v>
      </c>
      <c r="G191" s="26">
        <v>2.5142370615824916E-2</v>
      </c>
      <c r="H191" s="23"/>
      <c r="I191" s="26">
        <v>3.5125211455646177E-2</v>
      </c>
      <c r="M191" s="24">
        <v>20553249.771432053</v>
      </c>
      <c r="N191" s="26">
        <v>4.3471870006097646E-2</v>
      </c>
      <c r="O191" s="26">
        <v>3.6567288519048002E-2</v>
      </c>
      <c r="P191" s="26">
        <v>2.7255826620610879E-2</v>
      </c>
      <c r="Q191" s="23"/>
      <c r="R191" s="25">
        <v>-29748</v>
      </c>
      <c r="S191" s="41">
        <v>20523501.771432053</v>
      </c>
      <c r="T191" s="23"/>
      <c r="U191" s="24">
        <v>10201017.890625</v>
      </c>
      <c r="V191" s="24">
        <v>10268966.9375</v>
      </c>
      <c r="W191" s="23"/>
      <c r="X191" s="24">
        <v>19213901.956044994</v>
      </c>
      <c r="Y191" s="24">
        <v>19155350.991791878</v>
      </c>
      <c r="Z191" s="24">
        <v>20007917.44257766</v>
      </c>
      <c r="AA191" s="182">
        <f>AA190+AA183+AA176+AA168+AA162</f>
        <v>9782171.8134814184</v>
      </c>
    </row>
    <row r="192" spans="1:27" x14ac:dyDescent="0.2">
      <c r="A192" s="18" t="s">
        <v>387</v>
      </c>
      <c r="B192" s="18" t="s">
        <v>388</v>
      </c>
      <c r="D192" s="19">
        <v>245737</v>
      </c>
      <c r="E192" s="20">
        <v>0</v>
      </c>
      <c r="F192" s="20">
        <v>245737</v>
      </c>
      <c r="G192" s="21">
        <v>-1.8516256874568704E-2</v>
      </c>
      <c r="I192" s="21">
        <v>-1.4492549888929784E-2</v>
      </c>
      <c r="M192" s="19">
        <v>257609.84509808177</v>
      </c>
      <c r="N192" s="21">
        <v>4.8315252070635584E-2</v>
      </c>
      <c r="O192" s="21">
        <v>3.9118786939547068E-2</v>
      </c>
      <c r="P192" s="21">
        <v>-1.8662060720408546E-2</v>
      </c>
      <c r="R192" s="20">
        <v>-409</v>
      </c>
      <c r="S192" s="42">
        <v>257200.84509808177</v>
      </c>
      <c r="U192" s="19">
        <v>138788.390625</v>
      </c>
      <c r="V192" s="19">
        <v>140016.703125</v>
      </c>
      <c r="X192" s="19">
        <v>250372.97023125057</v>
      </c>
      <c r="Y192" s="19">
        <v>251557.54512340014</v>
      </c>
      <c r="Z192" s="19">
        <v>262508.80026833096</v>
      </c>
      <c r="AA192" s="181">
        <v>128344.50132781346</v>
      </c>
    </row>
    <row r="193" spans="1:27" x14ac:dyDescent="0.2">
      <c r="A193" s="18" t="s">
        <v>389</v>
      </c>
      <c r="B193" s="18" t="s">
        <v>390</v>
      </c>
      <c r="D193" s="19">
        <v>434507</v>
      </c>
      <c r="E193" s="20">
        <v>0</v>
      </c>
      <c r="F193" s="20">
        <v>434507</v>
      </c>
      <c r="G193" s="21">
        <v>-1.4541026861865425E-2</v>
      </c>
      <c r="I193" s="21">
        <v>-9.4209872612464052E-3</v>
      </c>
      <c r="M193" s="19">
        <v>454775.98903585563</v>
      </c>
      <c r="N193" s="21">
        <v>4.6648245105040065E-2</v>
      </c>
      <c r="O193" s="21">
        <v>3.80912301444849E-2</v>
      </c>
      <c r="P193" s="21">
        <v>-1.4386450207871992E-2</v>
      </c>
      <c r="R193" s="20">
        <v>629</v>
      </c>
      <c r="S193" s="42">
        <v>455404.98903585563</v>
      </c>
      <c r="U193" s="19">
        <v>233047.328125</v>
      </c>
      <c r="V193" s="19">
        <v>234968.34375</v>
      </c>
      <c r="X193" s="19">
        <v>440918.4063912257</v>
      </c>
      <c r="Y193" s="19">
        <v>442255.13329560775</v>
      </c>
      <c r="Z193" s="19">
        <v>461414.10001087212</v>
      </c>
      <c r="AA193" s="181">
        <v>225592.29447159043</v>
      </c>
    </row>
    <row r="194" spans="1:27" x14ac:dyDescent="0.2">
      <c r="A194" s="18" t="s">
        <v>391</v>
      </c>
      <c r="B194" s="18" t="s">
        <v>392</v>
      </c>
      <c r="D194" s="19">
        <v>542837</v>
      </c>
      <c r="E194" s="20">
        <v>0</v>
      </c>
      <c r="F194" s="20">
        <v>542837</v>
      </c>
      <c r="G194" s="21">
        <v>-2.7659553058396513E-2</v>
      </c>
      <c r="I194" s="21">
        <v>-2.0183437620301281E-2</v>
      </c>
      <c r="M194" s="19">
        <v>569531.86947779625</v>
      </c>
      <c r="N194" s="21">
        <v>4.9176584274462254E-2</v>
      </c>
      <c r="O194" s="21">
        <v>4.0271826108655651E-2</v>
      </c>
      <c r="P194" s="21">
        <v>-2.3645536234448983E-2</v>
      </c>
      <c r="R194" s="20">
        <v>-794</v>
      </c>
      <c r="S194" s="42">
        <v>568737.86947779625</v>
      </c>
      <c r="U194" s="19">
        <v>279204.625</v>
      </c>
      <c r="V194" s="19">
        <v>281594.625</v>
      </c>
      <c r="X194" s="19">
        <v>558278.74044264818</v>
      </c>
      <c r="Y194" s="19">
        <v>558761.42748726369</v>
      </c>
      <c r="Z194" s="19">
        <v>583324.89952599443</v>
      </c>
      <c r="AA194" s="181">
        <v>285196.31823860249</v>
      </c>
    </row>
    <row r="195" spans="1:27" x14ac:dyDescent="0.2">
      <c r="A195" s="18" t="s">
        <v>393</v>
      </c>
      <c r="B195" s="18" t="s">
        <v>394</v>
      </c>
      <c r="D195" s="19">
        <v>600656</v>
      </c>
      <c r="E195" s="20">
        <v>0</v>
      </c>
      <c r="F195" s="20">
        <v>600656</v>
      </c>
      <c r="G195" s="21">
        <v>4.8021141483525209E-3</v>
      </c>
      <c r="I195" s="21">
        <v>1.4088799939226737E-2</v>
      </c>
      <c r="M195" s="19">
        <v>627316.73939395184</v>
      </c>
      <c r="N195" s="21">
        <v>4.438603692288412E-2</v>
      </c>
      <c r="O195" s="21">
        <v>3.6182429999999988E-2</v>
      </c>
      <c r="P195" s="21">
        <v>6.9969241796135062E-3</v>
      </c>
      <c r="R195" s="20">
        <v>-908</v>
      </c>
      <c r="S195" s="42">
        <v>626408.73939395184</v>
      </c>
      <c r="U195" s="19">
        <v>309786.53125</v>
      </c>
      <c r="V195" s="19">
        <v>312239.15625</v>
      </c>
      <c r="X195" s="19">
        <v>597785.36643416842</v>
      </c>
      <c r="Y195" s="19">
        <v>597000.46081032744</v>
      </c>
      <c r="Z195" s="19">
        <v>622957.94985175168</v>
      </c>
      <c r="AA195" s="181">
        <v>304573.51273631054</v>
      </c>
    </row>
    <row r="196" spans="1:27" x14ac:dyDescent="0.2">
      <c r="A196" s="18" t="s">
        <v>395</v>
      </c>
      <c r="B196" s="18" t="s">
        <v>396</v>
      </c>
      <c r="D196" s="19">
        <v>452994</v>
      </c>
      <c r="E196" s="20">
        <v>0</v>
      </c>
      <c r="F196" s="20">
        <v>452994</v>
      </c>
      <c r="G196" s="21">
        <v>-3.0897751573167875E-3</v>
      </c>
      <c r="I196" s="21">
        <v>-2.6888338005492951E-4</v>
      </c>
      <c r="M196" s="19">
        <v>471923.21769828803</v>
      </c>
      <c r="N196" s="21">
        <v>4.1786906003805857E-2</v>
      </c>
      <c r="O196" s="21">
        <v>3.6236908858793271E-2</v>
      </c>
      <c r="P196" s="21">
        <v>-7.0351182997633321E-3</v>
      </c>
      <c r="R196" s="20">
        <v>89</v>
      </c>
      <c r="S196" s="42">
        <v>472012.21769828803</v>
      </c>
      <c r="U196" s="19">
        <v>210935</v>
      </c>
      <c r="V196" s="19">
        <v>212064.75</v>
      </c>
      <c r="X196" s="19">
        <v>454397.98761366343</v>
      </c>
      <c r="Y196" s="19">
        <v>455542.68536571169</v>
      </c>
      <c r="Z196" s="19">
        <v>475266.77568920871</v>
      </c>
      <c r="AA196" s="181">
        <v>232365.07599424678</v>
      </c>
    </row>
    <row r="197" spans="1:27" x14ac:dyDescent="0.2">
      <c r="A197" s="18" t="s">
        <v>397</v>
      </c>
      <c r="B197" s="18" t="s">
        <v>398</v>
      </c>
      <c r="D197" s="19">
        <v>239966</v>
      </c>
      <c r="E197" s="20">
        <v>0</v>
      </c>
      <c r="F197" s="20">
        <v>239966</v>
      </c>
      <c r="G197" s="21">
        <v>6.5672813874928515E-4</v>
      </c>
      <c r="I197" s="21">
        <v>8.7824925373234386E-3</v>
      </c>
      <c r="M197" s="19">
        <v>250948.84171819055</v>
      </c>
      <c r="N197" s="21">
        <v>4.5768324338408606E-2</v>
      </c>
      <c r="O197" s="21">
        <v>3.6182429999999988E-2</v>
      </c>
      <c r="P197" s="21">
        <v>1.8736016681049072E-3</v>
      </c>
      <c r="R197" s="20">
        <v>-358</v>
      </c>
      <c r="S197" s="42">
        <v>250590.84171819055</v>
      </c>
      <c r="U197" s="19">
        <v>117802.734375</v>
      </c>
      <c r="V197" s="19">
        <v>118892.546875</v>
      </c>
      <c r="X197" s="19">
        <v>239808.51100291283</v>
      </c>
      <c r="Y197" s="19">
        <v>240077.48626138415</v>
      </c>
      <c r="Z197" s="19">
        <v>250479.54282892015</v>
      </c>
      <c r="AA197" s="181">
        <v>122463.21641154804</v>
      </c>
    </row>
    <row r="198" spans="1:27" x14ac:dyDescent="0.2">
      <c r="A198" s="18" t="s">
        <v>399</v>
      </c>
      <c r="B198" s="18" t="s">
        <v>400</v>
      </c>
      <c r="D198" s="19">
        <v>345303</v>
      </c>
      <c r="E198" s="20">
        <v>0</v>
      </c>
      <c r="F198" s="20">
        <v>345303</v>
      </c>
      <c r="G198" s="21">
        <v>-8.3594765782991631E-3</v>
      </c>
      <c r="I198" s="21">
        <v>-3.5621130843206394E-3</v>
      </c>
      <c r="M198" s="19">
        <v>361167.43660089554</v>
      </c>
      <c r="N198" s="21">
        <v>4.594352380632527E-2</v>
      </c>
      <c r="O198" s="21">
        <v>3.6904154993514515E-2</v>
      </c>
      <c r="P198" s="21">
        <v>-9.72348637591125E-3</v>
      </c>
      <c r="R198" s="20">
        <v>-511</v>
      </c>
      <c r="S198" s="42">
        <v>360656.43660089554</v>
      </c>
      <c r="U198" s="19">
        <v>150796.78125</v>
      </c>
      <c r="V198" s="19">
        <v>152111.375</v>
      </c>
      <c r="X198" s="19">
        <v>348213.88582277403</v>
      </c>
      <c r="Y198" s="19">
        <v>349558.39767496823</v>
      </c>
      <c r="Z198" s="19">
        <v>364713.72554231406</v>
      </c>
      <c r="AA198" s="181">
        <v>178314.02674611346</v>
      </c>
    </row>
    <row r="199" spans="1:27" x14ac:dyDescent="0.2">
      <c r="A199" s="18" t="s">
        <v>401</v>
      </c>
      <c r="B199" s="18" t="s">
        <v>402</v>
      </c>
      <c r="D199" s="19">
        <v>935813</v>
      </c>
      <c r="E199" s="20">
        <v>0</v>
      </c>
      <c r="F199" s="20">
        <v>935813</v>
      </c>
      <c r="G199" s="21">
        <v>2.1614142025701E-3</v>
      </c>
      <c r="I199" s="21">
        <v>1.062291776552815E-2</v>
      </c>
      <c r="M199" s="19">
        <v>976517</v>
      </c>
      <c r="N199" s="21">
        <v>4.3495869367063733E-2</v>
      </c>
      <c r="O199" s="21">
        <v>3.6633249887544128E-2</v>
      </c>
      <c r="P199" s="21">
        <v>3.694430559175288E-3</v>
      </c>
      <c r="R199" s="20">
        <v>-693</v>
      </c>
      <c r="S199" s="42">
        <v>975824</v>
      </c>
      <c r="U199" s="19">
        <v>507223.9375</v>
      </c>
      <c r="V199" s="19">
        <v>510581.8125</v>
      </c>
      <c r="X199" s="19">
        <v>933794.68291007366</v>
      </c>
      <c r="Y199" s="19">
        <v>932106.48840812338</v>
      </c>
      <c r="Z199" s="19">
        <v>972922.60499638901</v>
      </c>
      <c r="AA199" s="181">
        <v>475676.49709716416</v>
      </c>
    </row>
    <row r="200" spans="1:27" ht="25.5" customHeight="1" x14ac:dyDescent="0.2">
      <c r="A200" s="22" t="s">
        <v>403</v>
      </c>
      <c r="B200" s="22" t="s">
        <v>404</v>
      </c>
      <c r="C200" s="54"/>
      <c r="D200" s="24">
        <v>3797813</v>
      </c>
      <c r="E200" s="25">
        <v>0</v>
      </c>
      <c r="F200" s="25">
        <v>3797813</v>
      </c>
      <c r="G200" s="26">
        <v>-6.7365177407276988E-3</v>
      </c>
      <c r="H200" s="23"/>
      <c r="I200" s="26">
        <v>-5.929076837607461E-6</v>
      </c>
      <c r="M200" s="24">
        <v>3969790.9390230593</v>
      </c>
      <c r="N200" s="26">
        <v>4.5283414171013447E-2</v>
      </c>
      <c r="O200" s="26">
        <v>3.7355656062965092E-2</v>
      </c>
      <c r="P200" s="26">
        <v>-5.9589164718093501E-3</v>
      </c>
      <c r="Q200" s="23"/>
      <c r="R200" s="25">
        <v>-2955</v>
      </c>
      <c r="S200" s="41">
        <v>3966835.9390230593</v>
      </c>
      <c r="T200" s="23"/>
      <c r="U200" s="24">
        <v>1947585.328125</v>
      </c>
      <c r="V200" s="24">
        <v>1962469.3125</v>
      </c>
      <c r="W200" s="23"/>
      <c r="X200" s="24">
        <v>3823570.5508487164</v>
      </c>
      <c r="Y200" s="24">
        <v>3826859.6244267859</v>
      </c>
      <c r="Z200" s="24">
        <v>3993588.3987137815</v>
      </c>
      <c r="AA200" s="182">
        <f>SUM(AA192:AA199)</f>
        <v>1952525.4430233894</v>
      </c>
    </row>
    <row r="201" spans="1:27" x14ac:dyDescent="0.2">
      <c r="A201" s="18" t="s">
        <v>405</v>
      </c>
      <c r="B201" s="18" t="s">
        <v>406</v>
      </c>
      <c r="D201" s="19">
        <v>607736</v>
      </c>
      <c r="E201" s="20">
        <v>0</v>
      </c>
      <c r="F201" s="20">
        <v>607736</v>
      </c>
      <c r="G201" s="21">
        <v>4.5666452444821148E-2</v>
      </c>
      <c r="I201" s="21">
        <v>5.1713509523379164E-2</v>
      </c>
      <c r="M201" s="19">
        <v>632966</v>
      </c>
      <c r="N201" s="21">
        <v>4.1514736661971696E-2</v>
      </c>
      <c r="O201" s="21">
        <v>3.6548130953413027E-2</v>
      </c>
      <c r="P201" s="21">
        <v>4.4548313295103892E-2</v>
      </c>
      <c r="R201" s="20">
        <v>-148</v>
      </c>
      <c r="S201" s="42">
        <v>632818</v>
      </c>
      <c r="U201" s="19">
        <v>324853.5625</v>
      </c>
      <c r="V201" s="19">
        <v>326410.09375</v>
      </c>
      <c r="X201" s="19">
        <v>581194.89114246937</v>
      </c>
      <c r="Y201" s="19">
        <v>580621.95923007338</v>
      </c>
      <c r="Z201" s="19">
        <v>605971.01344528771</v>
      </c>
      <c r="AA201" s="181">
        <v>296268.34399550501</v>
      </c>
    </row>
    <row r="202" spans="1:27" x14ac:dyDescent="0.2">
      <c r="A202" s="18" t="s">
        <v>407</v>
      </c>
      <c r="B202" s="18" t="s">
        <v>408</v>
      </c>
      <c r="D202" s="19">
        <v>1119385</v>
      </c>
      <c r="E202" s="20">
        <v>0</v>
      </c>
      <c r="F202" s="20">
        <v>1119385</v>
      </c>
      <c r="G202" s="21">
        <v>-4.6535565800696066E-3</v>
      </c>
      <c r="I202" s="21">
        <v>3.467148941181275E-3</v>
      </c>
      <c r="M202" s="19">
        <v>1168806.7529536423</v>
      </c>
      <c r="N202" s="21">
        <v>4.415080866157961E-2</v>
      </c>
      <c r="O202" s="21">
        <v>3.6182429999999988E-2</v>
      </c>
      <c r="P202" s="21">
        <v>-2.9008939307623161E-3</v>
      </c>
      <c r="R202" s="20">
        <v>-630</v>
      </c>
      <c r="S202" s="42">
        <v>1168176.7529536423</v>
      </c>
      <c r="U202" s="19">
        <v>531866.75</v>
      </c>
      <c r="V202" s="19">
        <v>535956.875</v>
      </c>
      <c r="X202" s="19">
        <v>1124618.4757076974</v>
      </c>
      <c r="Y202" s="19">
        <v>1124095.8097307312</v>
      </c>
      <c r="Z202" s="19">
        <v>1172207.2017106807</v>
      </c>
      <c r="AA202" s="181">
        <v>573109.73423613189</v>
      </c>
    </row>
    <row r="203" spans="1:27" x14ac:dyDescent="0.2">
      <c r="A203" s="18" t="s">
        <v>409</v>
      </c>
      <c r="B203" s="18" t="s">
        <v>410</v>
      </c>
      <c r="D203" s="19">
        <v>264326</v>
      </c>
      <c r="E203" s="20">
        <v>0</v>
      </c>
      <c r="F203" s="20">
        <v>264326</v>
      </c>
      <c r="G203" s="21">
        <v>5.0559316266426846E-2</v>
      </c>
      <c r="I203" s="21">
        <v>5.9686874931907941E-2</v>
      </c>
      <c r="M203" s="19">
        <v>274606</v>
      </c>
      <c r="N203" s="21">
        <v>3.8891368991321285E-2</v>
      </c>
      <c r="O203" s="21">
        <v>3.3909690929147862E-2</v>
      </c>
      <c r="P203" s="21">
        <v>4.9781950274180309E-2</v>
      </c>
      <c r="R203" s="20">
        <v>-367</v>
      </c>
      <c r="S203" s="42">
        <v>274239</v>
      </c>
      <c r="U203" s="19">
        <v>136575.90625</v>
      </c>
      <c r="V203" s="19">
        <v>137233.96875</v>
      </c>
      <c r="X203" s="19">
        <v>251605.02211277868</v>
      </c>
      <c r="Y203" s="19">
        <v>250639.69928054351</v>
      </c>
      <c r="Z203" s="19">
        <v>261583.84598656782</v>
      </c>
      <c r="AA203" s="181">
        <v>127892.27726552462</v>
      </c>
    </row>
    <row r="204" spans="1:27" x14ac:dyDescent="0.2">
      <c r="A204" s="18" t="s">
        <v>411</v>
      </c>
      <c r="B204" s="18" t="s">
        <v>412</v>
      </c>
      <c r="D204" s="19">
        <v>365479</v>
      </c>
      <c r="E204" s="20">
        <v>0</v>
      </c>
      <c r="F204" s="20">
        <v>365479</v>
      </c>
      <c r="G204" s="21">
        <v>2.8609576074927423E-2</v>
      </c>
      <c r="I204" s="21">
        <v>3.7443553855703415E-2</v>
      </c>
      <c r="M204" s="19">
        <v>381234</v>
      </c>
      <c r="N204" s="21">
        <v>4.3107811939947283E-2</v>
      </c>
      <c r="O204" s="21">
        <v>3.6263709379761533E-2</v>
      </c>
      <c r="P204" s="21">
        <v>3.0327488084510801E-2</v>
      </c>
      <c r="R204" s="20">
        <v>-512</v>
      </c>
      <c r="S204" s="42">
        <v>380722</v>
      </c>
      <c r="U204" s="19">
        <v>187932.59375</v>
      </c>
      <c r="V204" s="19">
        <v>189173.8125</v>
      </c>
      <c r="X204" s="19">
        <v>355313.62773680541</v>
      </c>
      <c r="Y204" s="19">
        <v>354614.80247884663</v>
      </c>
      <c r="Z204" s="19">
        <v>370012.4517775944</v>
      </c>
      <c r="AA204" s="181">
        <v>180904.65371040764</v>
      </c>
    </row>
    <row r="205" spans="1:27" x14ac:dyDescent="0.2">
      <c r="A205" s="18" t="s">
        <v>413</v>
      </c>
      <c r="B205" s="18" t="s">
        <v>414</v>
      </c>
      <c r="D205" s="19">
        <v>437590</v>
      </c>
      <c r="E205" s="20">
        <v>0</v>
      </c>
      <c r="F205" s="20">
        <v>437590</v>
      </c>
      <c r="G205" s="21">
        <v>3.6669610165041E-4</v>
      </c>
      <c r="I205" s="21">
        <v>4.2314293973575445E-3</v>
      </c>
      <c r="M205" s="19">
        <v>457449</v>
      </c>
      <c r="N205" s="21">
        <v>4.538266413766312E-2</v>
      </c>
      <c r="O205" s="21">
        <v>3.6995655533639038E-2</v>
      </c>
      <c r="P205" s="21">
        <v>-1.5415238687130906E-3</v>
      </c>
      <c r="R205" s="20">
        <v>-612</v>
      </c>
      <c r="S205" s="42">
        <v>456837</v>
      </c>
      <c r="U205" s="19">
        <v>203103.09375</v>
      </c>
      <c r="V205" s="19">
        <v>204745.75</v>
      </c>
      <c r="X205" s="19">
        <v>437429.59627230046</v>
      </c>
      <c r="Y205" s="19">
        <v>439270.39668178174</v>
      </c>
      <c r="Z205" s="19">
        <v>458155.25726464984</v>
      </c>
      <c r="AA205" s="181">
        <v>223998.99723072792</v>
      </c>
    </row>
    <row r="206" spans="1:27" x14ac:dyDescent="0.2">
      <c r="A206" s="18" t="s">
        <v>415</v>
      </c>
      <c r="B206" s="18" t="s">
        <v>416</v>
      </c>
      <c r="D206" s="19">
        <v>432590</v>
      </c>
      <c r="E206" s="20">
        <v>0</v>
      </c>
      <c r="F206" s="20">
        <v>432590</v>
      </c>
      <c r="G206" s="21">
        <v>1.2461434859929899E-2</v>
      </c>
      <c r="I206" s="21">
        <v>1.6644735344640171E-2</v>
      </c>
      <c r="M206" s="19">
        <v>451356.8482610744</v>
      </c>
      <c r="N206" s="21">
        <v>4.3382529094695643E-2</v>
      </c>
      <c r="O206" s="21">
        <v>3.6182429999999988E-2</v>
      </c>
      <c r="P206" s="21">
        <v>1.0543817556561974E-2</v>
      </c>
      <c r="R206" s="20">
        <v>-705</v>
      </c>
      <c r="S206" s="42">
        <v>450651.8482610744</v>
      </c>
      <c r="U206" s="19">
        <v>193872.28125</v>
      </c>
      <c r="V206" s="19">
        <v>195219.4375</v>
      </c>
      <c r="X206" s="19">
        <v>427265.65684928745</v>
      </c>
      <c r="Y206" s="19">
        <v>428464.25492212269</v>
      </c>
      <c r="Z206" s="19">
        <v>446647.47873321304</v>
      </c>
      <c r="AA206" s="181">
        <v>218372.67119709225</v>
      </c>
    </row>
    <row r="207" spans="1:27" x14ac:dyDescent="0.2">
      <c r="A207" s="18" t="s">
        <v>417</v>
      </c>
      <c r="B207" s="18" t="s">
        <v>418</v>
      </c>
      <c r="D207" s="19">
        <v>339316</v>
      </c>
      <c r="E207" s="20">
        <v>0</v>
      </c>
      <c r="F207" s="20">
        <v>339316</v>
      </c>
      <c r="G207" s="21">
        <v>6.9554924774444249E-3</v>
      </c>
      <c r="I207" s="21">
        <v>1.2376353887127989E-2</v>
      </c>
      <c r="M207" s="19">
        <v>354379.38918181387</v>
      </c>
      <c r="N207" s="21">
        <v>4.4393394893886162E-2</v>
      </c>
      <c r="O207" s="21">
        <v>3.6182429999999988E-2</v>
      </c>
      <c r="P207" s="21">
        <v>5.7714589882296163E-3</v>
      </c>
      <c r="R207" s="20">
        <v>-510</v>
      </c>
      <c r="S207" s="42">
        <v>353869.38918181387</v>
      </c>
      <c r="U207" s="19">
        <v>176239.15625</v>
      </c>
      <c r="V207" s="19">
        <v>177635.71875</v>
      </c>
      <c r="X207" s="19">
        <v>336972.19245030399</v>
      </c>
      <c r="Y207" s="19">
        <v>337823.79673265875</v>
      </c>
      <c r="Z207" s="19">
        <v>352345.83961878077</v>
      </c>
      <c r="AA207" s="181">
        <v>172267.18127002806</v>
      </c>
    </row>
    <row r="208" spans="1:27" x14ac:dyDescent="0.2">
      <c r="A208" s="18" t="s">
        <v>419</v>
      </c>
      <c r="B208" s="18" t="s">
        <v>420</v>
      </c>
      <c r="D208" s="19">
        <v>445617</v>
      </c>
      <c r="E208" s="20">
        <v>0</v>
      </c>
      <c r="F208" s="20">
        <v>445617</v>
      </c>
      <c r="G208" s="21">
        <v>1.6655082314898095E-4</v>
      </c>
      <c r="I208" s="21">
        <v>5.8888056154409174E-3</v>
      </c>
      <c r="M208" s="19">
        <v>465858</v>
      </c>
      <c r="N208" s="21">
        <v>4.5422414315432258E-2</v>
      </c>
      <c r="O208" s="21">
        <v>3.7648926424952434E-2</v>
      </c>
      <c r="P208" s="21">
        <v>5.74913861078441E-4</v>
      </c>
      <c r="R208" s="20">
        <v>-667</v>
      </c>
      <c r="S208" s="42">
        <v>465191</v>
      </c>
      <c r="U208" s="19">
        <v>248844.328125</v>
      </c>
      <c r="V208" s="19">
        <v>250708.53125</v>
      </c>
      <c r="X208" s="19">
        <v>445542.79448083113</v>
      </c>
      <c r="Y208" s="19">
        <v>446326.98156469973</v>
      </c>
      <c r="Z208" s="19">
        <v>465590.32566818933</v>
      </c>
      <c r="AA208" s="181">
        <v>227634.1140177272</v>
      </c>
    </row>
    <row r="209" spans="1:27" ht="25.5" customHeight="1" x14ac:dyDescent="0.2">
      <c r="A209" s="22" t="s">
        <v>421</v>
      </c>
      <c r="B209" s="22" t="s">
        <v>422</v>
      </c>
      <c r="C209" s="54"/>
      <c r="D209" s="24">
        <v>4012039</v>
      </c>
      <c r="E209" s="25">
        <v>0</v>
      </c>
      <c r="F209" s="25">
        <v>4012039</v>
      </c>
      <c r="G209" s="26">
        <v>1.3155935079278258E-2</v>
      </c>
      <c r="H209" s="23"/>
      <c r="I209" s="26">
        <v>1.9640270894062395E-2</v>
      </c>
      <c r="M209" s="24">
        <v>4186655.9903965299</v>
      </c>
      <c r="N209" s="26">
        <v>4.3523253486950075E-2</v>
      </c>
      <c r="O209" s="26">
        <v>3.6385730442050512E-2</v>
      </c>
      <c r="P209" s="26">
        <v>1.3101609302817563E-2</v>
      </c>
      <c r="Q209" s="23"/>
      <c r="R209" s="25">
        <v>-4151</v>
      </c>
      <c r="S209" s="41">
        <v>4182504.9903965299</v>
      </c>
      <c r="T209" s="23"/>
      <c r="U209" s="24">
        <v>2003287.671875</v>
      </c>
      <c r="V209" s="24">
        <v>2017084.1875</v>
      </c>
      <c r="W209" s="23"/>
      <c r="X209" s="24">
        <v>3959942.2567524742</v>
      </c>
      <c r="Y209" s="24">
        <v>3961857.7006214578</v>
      </c>
      <c r="Z209" s="24">
        <v>4132513.4142049639</v>
      </c>
      <c r="AA209" s="182">
        <f>SUM(AA201:AA208)</f>
        <v>2020447.9729231442</v>
      </c>
    </row>
    <row r="210" spans="1:27" x14ac:dyDescent="0.2">
      <c r="A210" s="18" t="s">
        <v>423</v>
      </c>
      <c r="B210" s="18" t="s">
        <v>521</v>
      </c>
      <c r="D210" s="19">
        <v>826421</v>
      </c>
      <c r="E210" s="20">
        <v>0</v>
      </c>
      <c r="F210" s="20">
        <v>826421</v>
      </c>
      <c r="G210" s="21">
        <v>2.6703268154746995E-2</v>
      </c>
      <c r="I210" s="21">
        <v>3.3356531848605542E-2</v>
      </c>
      <c r="M210" s="19">
        <v>859992.82903852779</v>
      </c>
      <c r="N210" s="21">
        <v>4.062315579895448E-2</v>
      </c>
      <c r="O210" s="21">
        <v>3.6182429999999988E-2</v>
      </c>
      <c r="P210" s="21">
        <v>2.6307611935751041E-2</v>
      </c>
      <c r="R210" s="20">
        <v>503</v>
      </c>
      <c r="S210" s="42">
        <v>860495.82903852779</v>
      </c>
      <c r="U210" s="19">
        <v>469647.59375</v>
      </c>
      <c r="V210" s="19">
        <v>471660.34375</v>
      </c>
      <c r="X210" s="19">
        <v>804926.82319526805</v>
      </c>
      <c r="Y210" s="19">
        <v>803171.7359955241</v>
      </c>
      <c r="Z210" s="19">
        <v>837948.4075115337</v>
      </c>
      <c r="AA210" s="181">
        <v>409685.5815522066</v>
      </c>
    </row>
    <row r="211" spans="1:27" x14ac:dyDescent="0.2">
      <c r="A211" s="18" t="s">
        <v>425</v>
      </c>
      <c r="B211" s="18" t="s">
        <v>426</v>
      </c>
      <c r="D211" s="19">
        <v>419701</v>
      </c>
      <c r="E211" s="20">
        <v>0</v>
      </c>
      <c r="F211" s="20">
        <v>419701</v>
      </c>
      <c r="G211" s="21">
        <v>-1.1788302368143988E-2</v>
      </c>
      <c r="I211" s="21">
        <v>-6.7080551649445486E-3</v>
      </c>
      <c r="M211" s="19">
        <v>436349.29965641681</v>
      </c>
      <c r="N211" s="21">
        <v>3.9667047866020821E-2</v>
      </c>
      <c r="O211" s="21">
        <v>3.7541558965255017E-2</v>
      </c>
      <c r="P211" s="21">
        <v>-1.1694514035734738E-2</v>
      </c>
      <c r="R211" s="20">
        <v>653</v>
      </c>
      <c r="S211" s="42">
        <v>437002.29965641681</v>
      </c>
      <c r="U211" s="19">
        <v>229549.03125</v>
      </c>
      <c r="V211" s="19">
        <v>230019.28125</v>
      </c>
      <c r="X211" s="19">
        <v>424707.58138743823</v>
      </c>
      <c r="Y211" s="19">
        <v>423400.98908087943</v>
      </c>
      <c r="Z211" s="19">
        <v>441512.57465770474</v>
      </c>
      <c r="AA211" s="181">
        <v>215862.13935106035</v>
      </c>
    </row>
    <row r="212" spans="1:27" x14ac:dyDescent="0.2">
      <c r="A212" s="18" t="s">
        <v>427</v>
      </c>
      <c r="B212" s="18" t="s">
        <v>428</v>
      </c>
      <c r="D212" s="19">
        <v>188208</v>
      </c>
      <c r="E212" s="20">
        <v>0</v>
      </c>
      <c r="F212" s="20">
        <v>188208</v>
      </c>
      <c r="G212" s="21">
        <v>9.3925330410820074E-3</v>
      </c>
      <c r="I212" s="21">
        <v>1.5347349190701021E-2</v>
      </c>
      <c r="M212" s="19">
        <v>195654</v>
      </c>
      <c r="N212" s="21">
        <v>3.9562611578678908E-2</v>
      </c>
      <c r="O212" s="21">
        <v>3.6804800477689747E-2</v>
      </c>
      <c r="P212" s="21">
        <v>8.632447834469037E-3</v>
      </c>
      <c r="R212" s="20">
        <v>-266</v>
      </c>
      <c r="S212" s="42">
        <v>195388</v>
      </c>
      <c r="U212" s="19">
        <v>98114.6796875</v>
      </c>
      <c r="V212" s="19">
        <v>98375.65625</v>
      </c>
      <c r="X212" s="19">
        <v>186456.69929117654</v>
      </c>
      <c r="Y212" s="19">
        <v>185856.21674514117</v>
      </c>
      <c r="Z212" s="19">
        <v>193979.48223861781</v>
      </c>
      <c r="AA212" s="181">
        <v>94839.486867847794</v>
      </c>
    </row>
    <row r="213" spans="1:27" ht="25.5" customHeight="1" x14ac:dyDescent="0.2">
      <c r="A213" s="22" t="s">
        <v>429</v>
      </c>
      <c r="B213" s="22" t="s">
        <v>430</v>
      </c>
      <c r="C213" s="54"/>
      <c r="D213" s="24">
        <v>1434330</v>
      </c>
      <c r="E213" s="25">
        <v>0</v>
      </c>
      <c r="F213" s="25">
        <v>1434330</v>
      </c>
      <c r="G213" s="26">
        <v>1.2879747691530996E-2</v>
      </c>
      <c r="H213" s="23"/>
      <c r="I213" s="26">
        <v>1.9000855562516517E-2</v>
      </c>
      <c r="M213" s="24">
        <v>1491996.1286949445</v>
      </c>
      <c r="N213" s="26">
        <v>4.0204226848036706E-2</v>
      </c>
      <c r="O213" s="26">
        <v>3.6636603353039199E-2</v>
      </c>
      <c r="P213" s="26">
        <v>1.2593426565453703E-2</v>
      </c>
      <c r="Q213" s="23"/>
      <c r="R213" s="25">
        <v>890</v>
      </c>
      <c r="S213" s="41">
        <v>1492886.1286949445</v>
      </c>
      <c r="T213" s="23"/>
      <c r="U213" s="24">
        <v>797311.3046875</v>
      </c>
      <c r="V213" s="24">
        <v>800055.28125</v>
      </c>
      <c r="W213" s="23"/>
      <c r="X213" s="24">
        <v>1416091.1038738829</v>
      </c>
      <c r="Y213" s="24">
        <v>1412428.9418215447</v>
      </c>
      <c r="Z213" s="24">
        <v>1473440.4644078561</v>
      </c>
      <c r="AA213" s="182">
        <f>SUM(AA210:AA212)</f>
        <v>720387.20777111477</v>
      </c>
    </row>
    <row r="214" spans="1:27" x14ac:dyDescent="0.2">
      <c r="A214" s="18" t="s">
        <v>431</v>
      </c>
      <c r="B214" s="18" t="s">
        <v>432</v>
      </c>
      <c r="D214" s="19">
        <v>400839</v>
      </c>
      <c r="E214" s="20">
        <v>0</v>
      </c>
      <c r="F214" s="20">
        <v>400839</v>
      </c>
      <c r="G214" s="21">
        <v>3.1386165599505356E-2</v>
      </c>
      <c r="I214" s="21">
        <v>4.0854058516446745E-2</v>
      </c>
      <c r="M214" s="19">
        <v>416976.51837110898</v>
      </c>
      <c r="N214" s="21">
        <v>4.0259351937084409E-2</v>
      </c>
      <c r="O214" s="21">
        <v>3.6182429999999988E-2</v>
      </c>
      <c r="P214" s="21">
        <v>3.4645094822308486E-2</v>
      </c>
      <c r="R214" s="20">
        <v>-643</v>
      </c>
      <c r="S214" s="42">
        <v>416333.51837110898</v>
      </c>
      <c r="U214" s="19">
        <v>230016.984375</v>
      </c>
      <c r="V214" s="19">
        <v>230922</v>
      </c>
      <c r="X214" s="19">
        <v>388641.04771757108</v>
      </c>
      <c r="Y214" s="19">
        <v>386621.08467693953</v>
      </c>
      <c r="Z214" s="19">
        <v>403014.05811305874</v>
      </c>
      <c r="AA214" s="181">
        <v>197039.6354855423</v>
      </c>
    </row>
    <row r="215" spans="1:27" x14ac:dyDescent="0.2">
      <c r="A215" s="18" t="s">
        <v>433</v>
      </c>
      <c r="B215" s="18" t="s">
        <v>434</v>
      </c>
      <c r="D215" s="19">
        <v>701988</v>
      </c>
      <c r="E215" s="20">
        <v>0</v>
      </c>
      <c r="F215" s="20">
        <v>701988</v>
      </c>
      <c r="G215" s="21">
        <v>2.1596852238122466E-2</v>
      </c>
      <c r="I215" s="21">
        <v>2.9253537356274562E-2</v>
      </c>
      <c r="M215" s="19">
        <v>730374.1136571893</v>
      </c>
      <c r="N215" s="21">
        <v>4.043675056723095E-2</v>
      </c>
      <c r="O215" s="21">
        <v>3.6182429999999988E-2</v>
      </c>
      <c r="P215" s="21">
        <v>2.2713516872717943E-2</v>
      </c>
      <c r="R215" s="20">
        <v>-1052</v>
      </c>
      <c r="S215" s="42">
        <v>729322.1136571893</v>
      </c>
      <c r="U215" s="19">
        <v>379443.6875</v>
      </c>
      <c r="V215" s="19">
        <v>381001.59375</v>
      </c>
      <c r="X215" s="19">
        <v>687147.77112133731</v>
      </c>
      <c r="Y215" s="19">
        <v>684836.31244284788</v>
      </c>
      <c r="Z215" s="19">
        <v>714153.18327907473</v>
      </c>
      <c r="AA215" s="181">
        <v>349160.23419379815</v>
      </c>
    </row>
    <row r="216" spans="1:27" x14ac:dyDescent="0.2">
      <c r="A216" s="18" t="s">
        <v>435</v>
      </c>
      <c r="B216" s="18" t="s">
        <v>436</v>
      </c>
      <c r="D216" s="19">
        <v>583030</v>
      </c>
      <c r="E216" s="20">
        <v>0</v>
      </c>
      <c r="F216" s="20">
        <v>583030</v>
      </c>
      <c r="G216" s="21">
        <v>8.3943989923489504E-3</v>
      </c>
      <c r="I216" s="21">
        <v>1.7032881499149832E-2</v>
      </c>
      <c r="M216" s="19">
        <v>607618.862296929</v>
      </c>
      <c r="N216" s="21">
        <v>4.2174265984475934E-2</v>
      </c>
      <c r="O216" s="21">
        <v>3.6182429999999988E-2</v>
      </c>
      <c r="P216" s="21">
        <v>1.0231059119730324E-2</v>
      </c>
      <c r="R216" s="20">
        <v>270</v>
      </c>
      <c r="S216" s="42">
        <v>607888.862296929</v>
      </c>
      <c r="U216" s="19">
        <v>315180.0625</v>
      </c>
      <c r="V216" s="19">
        <v>317002.625</v>
      </c>
      <c r="X216" s="19">
        <v>578176.55530673335</v>
      </c>
      <c r="Y216" s="19">
        <v>576580.60436927411</v>
      </c>
      <c r="Z216" s="19">
        <v>601465.23590987257</v>
      </c>
      <c r="AA216" s="181">
        <v>294065.40157877153</v>
      </c>
    </row>
    <row r="217" spans="1:27" ht="25.5" customHeight="1" x14ac:dyDescent="0.2">
      <c r="A217" s="22" t="s">
        <v>437</v>
      </c>
      <c r="B217" s="22" t="s">
        <v>438</v>
      </c>
      <c r="C217" s="54"/>
      <c r="D217" s="24">
        <v>1685857</v>
      </c>
      <c r="E217" s="25">
        <v>0</v>
      </c>
      <c r="F217" s="25">
        <v>1685857</v>
      </c>
      <c r="G217" s="26">
        <v>1.9281918686376409E-2</v>
      </c>
      <c r="H217" s="23"/>
      <c r="I217" s="26">
        <v>2.7689006351909073E-2</v>
      </c>
      <c r="M217" s="24">
        <v>1754969.4943252271</v>
      </c>
      <c r="N217" s="26">
        <v>4.0995466593683361E-2</v>
      </c>
      <c r="O217" s="26">
        <v>3.6192964827142404E-2</v>
      </c>
      <c r="P217" s="26">
        <v>2.1142982867555782E-2</v>
      </c>
      <c r="Q217" s="23"/>
      <c r="R217" s="25">
        <v>-1425</v>
      </c>
      <c r="S217" s="41">
        <v>1753544.4943252271</v>
      </c>
      <c r="T217" s="23"/>
      <c r="U217" s="24">
        <v>924640.734375</v>
      </c>
      <c r="V217" s="24">
        <v>928926.21875</v>
      </c>
      <c r="W217" s="23"/>
      <c r="X217" s="24">
        <v>1653965.3741456417</v>
      </c>
      <c r="Y217" s="24">
        <v>1648038.0014890616</v>
      </c>
      <c r="Z217" s="24">
        <v>1718632.477302006</v>
      </c>
      <c r="AA217" s="182">
        <f>SUM(AA214:AA216)</f>
        <v>840265.27125811193</v>
      </c>
    </row>
    <row r="218" spans="1:27" x14ac:dyDescent="0.2">
      <c r="A218" s="18" t="s">
        <v>439</v>
      </c>
      <c r="B218" s="18" t="s">
        <v>440</v>
      </c>
      <c r="D218" s="19">
        <v>396394</v>
      </c>
      <c r="E218" s="20">
        <v>0</v>
      </c>
      <c r="F218" s="20">
        <v>396394</v>
      </c>
      <c r="G218" s="21">
        <v>-7.6045634328555378E-3</v>
      </c>
      <c r="I218" s="21">
        <v>-2.1910308794503841E-3</v>
      </c>
      <c r="M218" s="19">
        <v>414081</v>
      </c>
      <c r="N218" s="21">
        <v>4.4619747019379652E-2</v>
      </c>
      <c r="O218" s="21">
        <v>3.9743804768922919E-2</v>
      </c>
      <c r="P218" s="21">
        <v>-4.8405658197792079E-3</v>
      </c>
      <c r="R218" s="20">
        <v>590</v>
      </c>
      <c r="S218" s="42">
        <v>414671</v>
      </c>
      <c r="U218" s="19">
        <v>208981.4375</v>
      </c>
      <c r="V218" s="19">
        <v>209961.46875</v>
      </c>
      <c r="X218" s="19">
        <v>399431.50219552667</v>
      </c>
      <c r="Y218" s="19">
        <v>399127.41442957526</v>
      </c>
      <c r="Z218" s="19">
        <v>416095.13589257799</v>
      </c>
      <c r="AA218" s="181">
        <v>203435.17118844681</v>
      </c>
    </row>
    <row r="219" spans="1:27" x14ac:dyDescent="0.2">
      <c r="A219" s="18" t="s">
        <v>441</v>
      </c>
      <c r="B219" s="18" t="s">
        <v>442</v>
      </c>
      <c r="D219" s="19">
        <v>317430</v>
      </c>
      <c r="E219" s="20">
        <v>0</v>
      </c>
      <c r="F219" s="20">
        <v>317430</v>
      </c>
      <c r="G219" s="21">
        <v>1.3573693114472762E-2</v>
      </c>
      <c r="I219" s="21">
        <v>1.762571063725904E-2</v>
      </c>
      <c r="M219" s="19">
        <v>330198.93896857608</v>
      </c>
      <c r="N219" s="21">
        <v>4.0225999333951101E-2</v>
      </c>
      <c r="O219" s="21">
        <v>3.6182429999999988E-2</v>
      </c>
      <c r="P219" s="21">
        <v>1.2107733405772203E-2</v>
      </c>
      <c r="R219" s="20">
        <v>429</v>
      </c>
      <c r="S219" s="42">
        <v>330627.93896857608</v>
      </c>
      <c r="U219" s="19">
        <v>146765.703125</v>
      </c>
      <c r="V219" s="19">
        <v>147338.4375</v>
      </c>
      <c r="X219" s="19">
        <v>313179.00430565886</v>
      </c>
      <c r="Y219" s="19">
        <v>313149.25185437332</v>
      </c>
      <c r="Z219" s="19">
        <v>326248.80540873547</v>
      </c>
      <c r="AA219" s="181">
        <v>159507.94867135154</v>
      </c>
    </row>
    <row r="220" spans="1:27" x14ac:dyDescent="0.2">
      <c r="A220" s="18" t="s">
        <v>443</v>
      </c>
      <c r="B220" s="18" t="s">
        <v>444</v>
      </c>
      <c r="D220" s="19">
        <v>412797</v>
      </c>
      <c r="E220" s="20">
        <v>0</v>
      </c>
      <c r="F220" s="20">
        <v>412797</v>
      </c>
      <c r="G220" s="21">
        <v>-1.0976547693829497E-2</v>
      </c>
      <c r="I220" s="21">
        <v>-8.2641122113387144E-3</v>
      </c>
      <c r="M220" s="19">
        <v>430216.61067624722</v>
      </c>
      <c r="N220" s="21">
        <v>4.2198975952459028E-2</v>
      </c>
      <c r="O220" s="21">
        <v>3.7856833981834592E-2</v>
      </c>
      <c r="P220" s="21">
        <v>-1.2823942426074209E-2</v>
      </c>
      <c r="R220" s="20">
        <v>-646</v>
      </c>
      <c r="S220" s="42">
        <v>429570.61067624722</v>
      </c>
      <c r="U220" s="19">
        <v>230728.5625</v>
      </c>
      <c r="V220" s="19">
        <v>231693.875</v>
      </c>
      <c r="X220" s="19">
        <v>417378.37362446188</v>
      </c>
      <c r="Y220" s="19">
        <v>417978.26206586469</v>
      </c>
      <c r="Z220" s="19">
        <v>435805.35343770729</v>
      </c>
      <c r="AA220" s="181">
        <v>213071.79304381521</v>
      </c>
    </row>
    <row r="221" spans="1:27" x14ac:dyDescent="0.2">
      <c r="A221" s="18" t="s">
        <v>445</v>
      </c>
      <c r="B221" s="18" t="s">
        <v>446</v>
      </c>
      <c r="D221" s="19">
        <v>443682</v>
      </c>
      <c r="E221" s="20">
        <v>0</v>
      </c>
      <c r="F221" s="20">
        <v>443682</v>
      </c>
      <c r="G221" s="21">
        <v>7.3530871992666391E-3</v>
      </c>
      <c r="I221" s="21">
        <v>1.5208233684626649E-2</v>
      </c>
      <c r="M221" s="19">
        <v>461594.73526466166</v>
      </c>
      <c r="N221" s="21">
        <v>4.0372914079592315E-2</v>
      </c>
      <c r="O221" s="21">
        <v>3.6182429999999988E-2</v>
      </c>
      <c r="P221" s="21">
        <v>8.5440532361091837E-3</v>
      </c>
      <c r="R221" s="20">
        <v>-701</v>
      </c>
      <c r="S221" s="42">
        <v>460893.73526466166</v>
      </c>
      <c r="U221" s="19">
        <v>234095.46875</v>
      </c>
      <c r="V221" s="19">
        <v>235042.1875</v>
      </c>
      <c r="X221" s="19">
        <v>440443.38141015125</v>
      </c>
      <c r="Y221" s="19">
        <v>438802.90243534819</v>
      </c>
      <c r="Z221" s="19">
        <v>457684.25661084952</v>
      </c>
      <c r="AA221" s="181">
        <v>223768.71792589972</v>
      </c>
    </row>
    <row r="222" spans="1:27" x14ac:dyDescent="0.2">
      <c r="A222" s="18" t="s">
        <v>447</v>
      </c>
      <c r="B222" s="18" t="s">
        <v>448</v>
      </c>
      <c r="D222" s="19">
        <v>427607</v>
      </c>
      <c r="E222" s="20">
        <v>0</v>
      </c>
      <c r="F222" s="20">
        <v>427607</v>
      </c>
      <c r="G222" s="21">
        <v>-3.4115676447814547E-3</v>
      </c>
      <c r="I222" s="21">
        <v>2.9524386146921877E-3</v>
      </c>
      <c r="M222" s="19">
        <v>445987</v>
      </c>
      <c r="N222" s="21">
        <v>4.2983393630132261E-2</v>
      </c>
      <c r="O222" s="21">
        <v>3.8196754581536485E-2</v>
      </c>
      <c r="P222" s="21">
        <v>-1.2042981215862891E-3</v>
      </c>
      <c r="R222" s="20">
        <v>664</v>
      </c>
      <c r="S222" s="42">
        <v>446651</v>
      </c>
      <c r="U222" s="19">
        <v>219544.90625</v>
      </c>
      <c r="V222" s="19">
        <v>220557.125</v>
      </c>
      <c r="X222" s="19">
        <v>429070.80407249409</v>
      </c>
      <c r="Y222" s="19">
        <v>428313.92505740531</v>
      </c>
      <c r="Z222" s="19">
        <v>446524.74891636177</v>
      </c>
      <c r="AA222" s="181">
        <v>218312.66674342923</v>
      </c>
    </row>
    <row r="223" spans="1:27" x14ac:dyDescent="0.2">
      <c r="A223" s="18" t="s">
        <v>449</v>
      </c>
      <c r="B223" s="18" t="s">
        <v>450</v>
      </c>
      <c r="D223" s="19">
        <v>558214</v>
      </c>
      <c r="E223" s="20">
        <v>0</v>
      </c>
      <c r="F223" s="20">
        <v>558214</v>
      </c>
      <c r="G223" s="21">
        <v>-1.3601051875712367E-3</v>
      </c>
      <c r="I223" s="21">
        <v>3.7016683051864785E-3</v>
      </c>
      <c r="M223" s="19">
        <v>583294</v>
      </c>
      <c r="N223" s="21">
        <v>4.4929005721819903E-2</v>
      </c>
      <c r="O223" s="21">
        <v>4.0195826979219973E-2</v>
      </c>
      <c r="P223" s="21">
        <v>6.793981419548345E-4</v>
      </c>
      <c r="R223" s="20">
        <v>842</v>
      </c>
      <c r="S223" s="42">
        <v>584136</v>
      </c>
      <c r="U223" s="19">
        <v>292276.1875</v>
      </c>
      <c r="V223" s="19">
        <v>293606.125</v>
      </c>
      <c r="X223" s="19">
        <v>558974.26379590761</v>
      </c>
      <c r="Y223" s="19">
        <v>558685.95800496009</v>
      </c>
      <c r="Z223" s="19">
        <v>582897.98019530613</v>
      </c>
      <c r="AA223" s="181">
        <v>284987.59095575183</v>
      </c>
    </row>
    <row r="224" spans="1:27" x14ac:dyDescent="0.2">
      <c r="A224" s="18" t="s">
        <v>451</v>
      </c>
      <c r="B224" s="18" t="s">
        <v>452</v>
      </c>
      <c r="D224" s="19">
        <v>1110485</v>
      </c>
      <c r="E224" s="20">
        <v>0</v>
      </c>
      <c r="F224" s="20">
        <v>1110485</v>
      </c>
      <c r="G224" s="21">
        <v>-9.6195889910455357E-3</v>
      </c>
      <c r="I224" s="21">
        <v>-6.5401565095688508E-3</v>
      </c>
      <c r="M224" s="19">
        <v>1161522</v>
      </c>
      <c r="N224" s="21">
        <v>4.5959198008077573E-2</v>
      </c>
      <c r="O224" s="21">
        <v>4.056199754587797E-2</v>
      </c>
      <c r="P224" s="21">
        <v>-8.8755641413910125E-3</v>
      </c>
      <c r="R224" s="20">
        <v>1521</v>
      </c>
      <c r="S224" s="42">
        <v>1163043</v>
      </c>
      <c r="U224" s="19">
        <v>575823.25</v>
      </c>
      <c r="V224" s="19">
        <v>578809.9375</v>
      </c>
      <c r="X224" s="19">
        <v>1121271.1677815684</v>
      </c>
      <c r="Y224" s="19">
        <v>1123593.3543888591</v>
      </c>
      <c r="Z224" s="19">
        <v>1171923.4820335915</v>
      </c>
      <c r="AA224" s="181">
        <v>572971.01941805461</v>
      </c>
    </row>
    <row r="225" spans="1:27" ht="25.5" customHeight="1" x14ac:dyDescent="0.2">
      <c r="A225" s="22" t="s">
        <v>453</v>
      </c>
      <c r="B225" s="22" t="s">
        <v>454</v>
      </c>
      <c r="C225" s="54"/>
      <c r="D225" s="24">
        <v>3666609</v>
      </c>
      <c r="E225" s="25">
        <v>0</v>
      </c>
      <c r="F225" s="25">
        <v>3666609</v>
      </c>
      <c r="G225" s="26">
        <v>-3.5707595765899214E-3</v>
      </c>
      <c r="H225" s="23"/>
      <c r="I225" s="26">
        <v>1.0475958743945135E-3</v>
      </c>
      <c r="M225" s="24">
        <v>3826894.2849094849</v>
      </c>
      <c r="N225" s="26">
        <v>4.3714856127142321E-2</v>
      </c>
      <c r="O225" s="26">
        <v>3.8927162062232679E-2</v>
      </c>
      <c r="P225" s="26">
        <v>-2.680478430063471E-3</v>
      </c>
      <c r="Q225" s="23"/>
      <c r="R225" s="25">
        <v>2699</v>
      </c>
      <c r="S225" s="41">
        <v>3829593.2849094849</v>
      </c>
      <c r="T225" s="23"/>
      <c r="U225" s="24">
        <v>1908215.515625</v>
      </c>
      <c r="V225" s="24">
        <v>1917009.15625</v>
      </c>
      <c r="W225" s="23"/>
      <c r="X225" s="24">
        <v>3679748.4971857686</v>
      </c>
      <c r="Y225" s="24">
        <v>3679651.0682363859</v>
      </c>
      <c r="Z225" s="24">
        <v>3837179.7624951294</v>
      </c>
      <c r="AA225" s="182">
        <f>SUM(AA218:AA224)</f>
        <v>1876054.9079467491</v>
      </c>
    </row>
    <row r="226" spans="1:27" x14ac:dyDescent="0.2">
      <c r="A226" s="18" t="s">
        <v>455</v>
      </c>
      <c r="B226" s="18" t="s">
        <v>456</v>
      </c>
      <c r="D226" s="19">
        <v>918491</v>
      </c>
      <c r="E226" s="20">
        <v>0</v>
      </c>
      <c r="F226" s="20">
        <v>918491</v>
      </c>
      <c r="G226" s="21">
        <v>-2.9375787267761355E-3</v>
      </c>
      <c r="I226" s="21">
        <v>9.3064629577677138E-4</v>
      </c>
      <c r="M226" s="19">
        <v>955834.88305356575</v>
      </c>
      <c r="N226" s="21">
        <v>4.0657864969352753E-2</v>
      </c>
      <c r="O226" s="21">
        <v>3.6182429999999988E-2</v>
      </c>
      <c r="P226" s="21">
        <v>-5.4885977957217502E-3</v>
      </c>
      <c r="R226" s="20">
        <v>-1573</v>
      </c>
      <c r="S226" s="42">
        <v>954261.88305356575</v>
      </c>
      <c r="U226" s="19">
        <v>555635</v>
      </c>
      <c r="V226" s="19">
        <v>558034.875</v>
      </c>
      <c r="X226" s="19">
        <v>921197.08897173149</v>
      </c>
      <c r="Y226" s="19">
        <v>921600.42314321618</v>
      </c>
      <c r="Z226" s="19">
        <v>961110.02944261057</v>
      </c>
      <c r="AA226" s="181">
        <v>469901.15121429437</v>
      </c>
    </row>
    <row r="227" spans="1:27" x14ac:dyDescent="0.2">
      <c r="A227" s="18" t="s">
        <v>457</v>
      </c>
      <c r="B227" s="18" t="s">
        <v>458</v>
      </c>
      <c r="D227" s="19">
        <v>1014012</v>
      </c>
      <c r="E227" s="20">
        <v>0</v>
      </c>
      <c r="F227" s="20">
        <v>1014012</v>
      </c>
      <c r="G227" s="21">
        <v>2.156212538890756E-3</v>
      </c>
      <c r="I227" s="21">
        <v>9.4260099168290701E-3</v>
      </c>
      <c r="M227" s="19">
        <v>1059652</v>
      </c>
      <c r="N227" s="21">
        <v>4.5009329278154597E-2</v>
      </c>
      <c r="O227" s="21">
        <v>3.8396767079928562E-2</v>
      </c>
      <c r="P227" s="21">
        <v>4.8008086753310586E-3</v>
      </c>
      <c r="R227" s="20">
        <v>-1592</v>
      </c>
      <c r="S227" s="42">
        <v>1058060</v>
      </c>
      <c r="U227" s="19">
        <v>576432.375</v>
      </c>
      <c r="V227" s="19">
        <v>580103.125</v>
      </c>
      <c r="X227" s="19">
        <v>1011830.278865481</v>
      </c>
      <c r="Y227" s="19">
        <v>1010940.1469397007</v>
      </c>
      <c r="Z227" s="19">
        <v>1054589.1194066429</v>
      </c>
      <c r="AA227" s="181">
        <v>515604.48448825668</v>
      </c>
    </row>
    <row r="228" spans="1:27" x14ac:dyDescent="0.2">
      <c r="A228" s="18" t="s">
        <v>459</v>
      </c>
      <c r="B228" s="18" t="s">
        <v>460</v>
      </c>
      <c r="D228" s="19">
        <v>1318609</v>
      </c>
      <c r="E228" s="20">
        <v>0</v>
      </c>
      <c r="F228" s="20">
        <v>1318609</v>
      </c>
      <c r="G228" s="21">
        <v>-1.1330147818221503E-2</v>
      </c>
      <c r="I228" s="21">
        <v>-9.2362510813668308E-3</v>
      </c>
      <c r="M228" s="19">
        <v>1378647</v>
      </c>
      <c r="N228" s="21">
        <v>4.553131367979435E-2</v>
      </c>
      <c r="O228" s="21">
        <v>4.2736822102490635E-2</v>
      </c>
      <c r="P228" s="21">
        <v>-1.043137059025101E-2</v>
      </c>
      <c r="R228" s="20">
        <v>1863</v>
      </c>
      <c r="S228" s="42">
        <v>1380510</v>
      </c>
      <c r="U228" s="19">
        <v>754489.25</v>
      </c>
      <c r="V228" s="19">
        <v>756511.25</v>
      </c>
      <c r="X228" s="19">
        <v>1333720.2475529297</v>
      </c>
      <c r="Y228" s="19">
        <v>1334468.3019062588</v>
      </c>
      <c r="Z228" s="19">
        <v>1393179.7745269327</v>
      </c>
      <c r="AA228" s="181">
        <v>681146.54913999874</v>
      </c>
    </row>
    <row r="229" spans="1:27" ht="25.5" customHeight="1" x14ac:dyDescent="0.2">
      <c r="A229" s="22" t="s">
        <v>461</v>
      </c>
      <c r="B229" s="22" t="s">
        <v>462</v>
      </c>
      <c r="C229" s="54"/>
      <c r="D229" s="24">
        <v>3251112</v>
      </c>
      <c r="E229" s="25">
        <v>0</v>
      </c>
      <c r="F229" s="25">
        <v>3251112</v>
      </c>
      <c r="G229" s="26">
        <v>-4.7862942691013766E-3</v>
      </c>
      <c r="H229" s="23"/>
      <c r="I229" s="26">
        <v>-5.9712505632703028E-4</v>
      </c>
      <c r="M229" s="24">
        <v>3394133.8830535659</v>
      </c>
      <c r="N229" s="26">
        <v>4.3991681324287102E-2</v>
      </c>
      <c r="O229" s="26">
        <v>3.9532474333823231E-2</v>
      </c>
      <c r="P229" s="26">
        <v>-4.3254807970758424E-3</v>
      </c>
      <c r="Q229" s="23"/>
      <c r="R229" s="25">
        <v>-1302</v>
      </c>
      <c r="S229" s="41">
        <v>3392831.8830535659</v>
      </c>
      <c r="T229" s="23"/>
      <c r="U229" s="24">
        <v>1886556.625</v>
      </c>
      <c r="V229" s="24">
        <v>1894649.25</v>
      </c>
      <c r="W229" s="23"/>
      <c r="X229" s="24">
        <v>3266747.6153901424</v>
      </c>
      <c r="Y229" s="24">
        <v>3267008.8719891757</v>
      </c>
      <c r="Z229" s="24">
        <v>3408878.9233761863</v>
      </c>
      <c r="AA229" s="182">
        <f>SUM(AA226:AA228)</f>
        <v>1666652.1848425497</v>
      </c>
    </row>
    <row r="230" spans="1:27" ht="25.5" customHeight="1" x14ac:dyDescent="0.2">
      <c r="A230" s="22" t="s">
        <v>463</v>
      </c>
      <c r="B230" s="22" t="s">
        <v>464</v>
      </c>
      <c r="C230" s="54"/>
      <c r="D230" s="24">
        <v>17847760</v>
      </c>
      <c r="E230" s="25">
        <v>0</v>
      </c>
      <c r="F230" s="25">
        <v>17847760</v>
      </c>
      <c r="G230" s="26">
        <v>2.6794621669312679E-3</v>
      </c>
      <c r="H230" s="23"/>
      <c r="I230" s="26">
        <v>8.4888987082645251E-3</v>
      </c>
      <c r="M230" s="24">
        <v>18624440.720402814</v>
      </c>
      <c r="N230" s="26">
        <v>4.3516985907632977E-2</v>
      </c>
      <c r="O230" s="26">
        <v>3.7751866075447449E-2</v>
      </c>
      <c r="P230" s="26">
        <v>3.2431869646469824E-3</v>
      </c>
      <c r="Q230" s="23"/>
      <c r="R230" s="25">
        <v>-6244</v>
      </c>
      <c r="S230" s="41">
        <v>18618196.720402814</v>
      </c>
      <c r="T230" s="23"/>
      <c r="U230" s="24">
        <v>9467597.1796875</v>
      </c>
      <c r="V230" s="24">
        <v>9520193.40625</v>
      </c>
      <c r="W230" s="23"/>
      <c r="X230" s="24">
        <v>17800065.39819663</v>
      </c>
      <c r="Y230" s="24">
        <v>17795844.208584413</v>
      </c>
      <c r="Z230" s="24">
        <v>18564233.44049992</v>
      </c>
      <c r="AA230" s="182">
        <f>AA229+AA225+AA217+AA213+AA209+AA200</f>
        <v>9076332.9877650589</v>
      </c>
    </row>
    <row r="231" spans="1:27" x14ac:dyDescent="0.2">
      <c r="A231" s="18" t="s">
        <v>465</v>
      </c>
      <c r="B231" s="18" t="s">
        <v>466</v>
      </c>
      <c r="D231" s="19">
        <v>1219856</v>
      </c>
      <c r="E231" s="20">
        <v>0</v>
      </c>
      <c r="F231" s="20">
        <v>1219856</v>
      </c>
      <c r="G231" s="21">
        <v>-2.100891970371821E-2</v>
      </c>
      <c r="I231" s="21">
        <v>-2.0530115362408008E-2</v>
      </c>
      <c r="M231" s="19">
        <v>1277238</v>
      </c>
      <c r="N231" s="21">
        <v>4.7039978489264334E-2</v>
      </c>
      <c r="O231" s="21">
        <v>4.054696222047105E-2</v>
      </c>
      <c r="P231" s="21">
        <v>-2.2138385552680218E-2</v>
      </c>
      <c r="R231" s="20">
        <v>-1311</v>
      </c>
      <c r="S231" s="42">
        <v>1275927</v>
      </c>
      <c r="U231" s="19">
        <v>590534.5625</v>
      </c>
      <c r="V231" s="19">
        <v>594219.5</v>
      </c>
      <c r="X231" s="19">
        <v>1246033.8245684761</v>
      </c>
      <c r="Y231" s="19">
        <v>1253196.167102539</v>
      </c>
      <c r="Z231" s="19">
        <v>1306154.1440318071</v>
      </c>
      <c r="AA231" s="181">
        <v>638598.40927871224</v>
      </c>
    </row>
    <row r="232" spans="1:27" ht="25.5" customHeight="1" x14ac:dyDescent="0.2">
      <c r="A232" s="22" t="s">
        <v>467</v>
      </c>
      <c r="B232" s="22" t="s">
        <v>468</v>
      </c>
      <c r="C232" s="54"/>
      <c r="D232" s="24">
        <v>1219856</v>
      </c>
      <c r="E232" s="25">
        <v>0</v>
      </c>
      <c r="F232" s="25">
        <v>1219856</v>
      </c>
      <c r="G232" s="26">
        <v>-2.100891970371821E-2</v>
      </c>
      <c r="H232" s="23"/>
      <c r="I232" s="26">
        <v>-2.0530115362408008E-2</v>
      </c>
      <c r="M232" s="24">
        <v>1277238</v>
      </c>
      <c r="N232" s="26">
        <v>4.7039978489264334E-2</v>
      </c>
      <c r="O232" s="26">
        <v>4.054696222047105E-2</v>
      </c>
      <c r="P232" s="26">
        <v>-2.2138385552680218E-2</v>
      </c>
      <c r="Q232" s="23"/>
      <c r="R232" s="25">
        <v>-1311</v>
      </c>
      <c r="S232" s="41">
        <v>1275927</v>
      </c>
      <c r="T232" s="23"/>
      <c r="U232" s="24">
        <v>590534.5625</v>
      </c>
      <c r="V232" s="24">
        <v>594219.5</v>
      </c>
      <c r="W232" s="23"/>
      <c r="X232" s="24">
        <v>1246033.8245684761</v>
      </c>
      <c r="Y232" s="24">
        <v>1253196.167102539</v>
      </c>
      <c r="Z232" s="24">
        <v>1306154.1440318071</v>
      </c>
      <c r="AA232" s="182">
        <f>AA231</f>
        <v>638598.40927871224</v>
      </c>
    </row>
    <row r="233" spans="1:27" x14ac:dyDescent="0.2">
      <c r="A233" s="18" t="s">
        <v>469</v>
      </c>
      <c r="B233" s="18" t="s">
        <v>470</v>
      </c>
      <c r="D233" s="19">
        <v>1889503</v>
      </c>
      <c r="E233" s="20">
        <v>0</v>
      </c>
      <c r="F233" s="20">
        <v>1889503</v>
      </c>
      <c r="G233" s="21">
        <v>-1.5080604989535673E-2</v>
      </c>
      <c r="I233" s="21">
        <v>-1.2438574370897792E-2</v>
      </c>
      <c r="M233" s="19">
        <v>1972250.8646371898</v>
      </c>
      <c r="N233" s="21">
        <v>4.3793455018166005E-2</v>
      </c>
      <c r="O233" s="21">
        <v>3.8702627925967237E-2</v>
      </c>
      <c r="P233" s="21">
        <v>-1.6544373713052174E-2</v>
      </c>
      <c r="R233" s="20">
        <v>-1961</v>
      </c>
      <c r="S233" s="42">
        <v>1970289.8646371898</v>
      </c>
      <c r="U233" s="19">
        <v>950072.3125</v>
      </c>
      <c r="V233" s="19">
        <v>954728.75</v>
      </c>
      <c r="X233" s="19">
        <v>1918434.1475780613</v>
      </c>
      <c r="Y233" s="19">
        <v>1922679.1059558839</v>
      </c>
      <c r="Z233" s="19">
        <v>2005429.4387266398</v>
      </c>
      <c r="AA233" s="181">
        <v>980484.61993804807</v>
      </c>
    </row>
    <row r="234" spans="1:27" x14ac:dyDescent="0.2">
      <c r="A234" s="18" t="s">
        <v>471</v>
      </c>
      <c r="B234" s="18" t="s">
        <v>472</v>
      </c>
      <c r="D234" s="19">
        <v>642608</v>
      </c>
      <c r="E234" s="20">
        <v>0</v>
      </c>
      <c r="F234" s="20">
        <v>642608</v>
      </c>
      <c r="G234" s="21">
        <v>7.5085444057212403E-3</v>
      </c>
      <c r="I234" s="21">
        <v>1.1332913228716324E-2</v>
      </c>
      <c r="M234" s="19">
        <v>670019.51604362414</v>
      </c>
      <c r="N234" s="21">
        <v>4.265666789648459E-2</v>
      </c>
      <c r="O234" s="21">
        <v>3.6182429999999988E-2</v>
      </c>
      <c r="P234" s="21">
        <v>4.9011932026203908E-3</v>
      </c>
      <c r="R234" s="20">
        <v>-899</v>
      </c>
      <c r="S234" s="42">
        <v>669120.51604362414</v>
      </c>
      <c r="U234" s="19">
        <v>301288.5</v>
      </c>
      <c r="V234" s="19">
        <v>303171</v>
      </c>
      <c r="X234" s="19">
        <v>637818.9084034441</v>
      </c>
      <c r="Y234" s="19">
        <v>639377.1148949581</v>
      </c>
      <c r="Z234" s="19">
        <v>666751.63745031657</v>
      </c>
      <c r="AA234" s="181">
        <v>325984.90538447519</v>
      </c>
    </row>
    <row r="235" spans="1:27" ht="25.5" customHeight="1" x14ac:dyDescent="0.2">
      <c r="A235" s="22" t="s">
        <v>473</v>
      </c>
      <c r="B235" s="22" t="s">
        <v>474</v>
      </c>
      <c r="C235" s="54"/>
      <c r="D235" s="24">
        <v>2532111</v>
      </c>
      <c r="E235" s="25">
        <v>0</v>
      </c>
      <c r="F235" s="25">
        <v>2532111</v>
      </c>
      <c r="G235" s="26">
        <v>-9.4443137877192607E-3</v>
      </c>
      <c r="H235" s="23"/>
      <c r="I235" s="26">
        <v>-6.5235776924335021E-3</v>
      </c>
      <c r="M235" s="24">
        <v>2642270.3806808139</v>
      </c>
      <c r="N235" s="26">
        <v>4.3504957200064975E-2</v>
      </c>
      <c r="O235" s="26">
        <v>3.8080507679289166E-2</v>
      </c>
      <c r="P235" s="26">
        <v>-1.1193364013689977E-2</v>
      </c>
      <c r="Q235" s="23"/>
      <c r="R235" s="25">
        <v>-2860</v>
      </c>
      <c r="S235" s="41">
        <v>2639410.3806808139</v>
      </c>
      <c r="T235" s="23"/>
      <c r="U235" s="24">
        <v>1251360.8125</v>
      </c>
      <c r="V235" s="24">
        <v>1257899.75</v>
      </c>
      <c r="W235" s="23"/>
      <c r="X235" s="24">
        <v>2556253.0559815057</v>
      </c>
      <c r="Y235" s="24">
        <v>2562056.2208508421</v>
      </c>
      <c r="Z235" s="24">
        <v>2672181.0761769563</v>
      </c>
      <c r="AA235" s="182">
        <f>SUM(AA233:AA234)</f>
        <v>1306469.5253225232</v>
      </c>
    </row>
    <row r="236" spans="1:27" x14ac:dyDescent="0.2">
      <c r="A236" s="18" t="s">
        <v>475</v>
      </c>
      <c r="B236" s="18" t="s">
        <v>476</v>
      </c>
      <c r="D236" s="19">
        <v>1159066</v>
      </c>
      <c r="E236" s="20">
        <v>0</v>
      </c>
      <c r="F236" s="20">
        <v>1159066</v>
      </c>
      <c r="G236" s="21">
        <v>-3.6225262525532709E-2</v>
      </c>
      <c r="I236" s="21">
        <v>-3.6174563322437847E-2</v>
      </c>
      <c r="M236" s="19">
        <v>1217125.4025346506</v>
      </c>
      <c r="N236" s="21">
        <v>5.0091541408902263E-2</v>
      </c>
      <c r="O236" s="21">
        <v>4.375544262335973E-2</v>
      </c>
      <c r="P236" s="21">
        <v>-3.5000000000000253E-2</v>
      </c>
      <c r="R236" s="20">
        <v>1557</v>
      </c>
      <c r="S236" s="42">
        <v>1218682.4025346506</v>
      </c>
      <c r="U236" s="19">
        <v>589769.875</v>
      </c>
      <c r="V236" s="19">
        <v>593350.0625</v>
      </c>
      <c r="X236" s="19">
        <v>1202631.6471391288</v>
      </c>
      <c r="Y236" s="19">
        <v>1209868.5561627762</v>
      </c>
      <c r="Z236" s="19">
        <v>1261269.8471861668</v>
      </c>
      <c r="AA236" s="181">
        <v>616653.80136379716</v>
      </c>
    </row>
    <row r="237" spans="1:27" ht="25.5" customHeight="1" x14ac:dyDescent="0.2">
      <c r="A237" s="22" t="s">
        <v>477</v>
      </c>
      <c r="B237" s="22" t="s">
        <v>478</v>
      </c>
      <c r="C237" s="54"/>
      <c r="D237" s="24">
        <v>1159066</v>
      </c>
      <c r="E237" s="25">
        <v>0</v>
      </c>
      <c r="F237" s="25">
        <v>1159066</v>
      </c>
      <c r="G237" s="26">
        <v>-3.6225262525532709E-2</v>
      </c>
      <c r="H237" s="23"/>
      <c r="I237" s="26">
        <v>-3.6174563322437847E-2</v>
      </c>
      <c r="M237" s="24">
        <v>1217125.4025346506</v>
      </c>
      <c r="N237" s="26">
        <v>5.0091541408902263E-2</v>
      </c>
      <c r="O237" s="26">
        <v>4.375544262335973E-2</v>
      </c>
      <c r="P237" s="26">
        <v>-3.5000000000000253E-2</v>
      </c>
      <c r="Q237" s="23"/>
      <c r="R237" s="25">
        <v>1557</v>
      </c>
      <c r="S237" s="41">
        <v>1218682.4025346506</v>
      </c>
      <c r="T237" s="23"/>
      <c r="U237" s="24">
        <v>589769.875</v>
      </c>
      <c r="V237" s="24">
        <v>593350.0625</v>
      </c>
      <c r="W237" s="23"/>
      <c r="X237" s="24">
        <v>1202631.6471391288</v>
      </c>
      <c r="Y237" s="24">
        <v>1209868.5561627762</v>
      </c>
      <c r="Z237" s="24">
        <v>1261269.8471861668</v>
      </c>
      <c r="AA237" s="182">
        <f>AA236</f>
        <v>616653.80136379716</v>
      </c>
    </row>
    <row r="238" spans="1:27" x14ac:dyDescent="0.2">
      <c r="A238" s="18" t="s">
        <v>479</v>
      </c>
      <c r="B238" s="18" t="s">
        <v>480</v>
      </c>
      <c r="D238" s="19">
        <v>1968211</v>
      </c>
      <c r="E238" s="20">
        <v>0</v>
      </c>
      <c r="F238" s="20">
        <v>1968211</v>
      </c>
      <c r="G238" s="21">
        <v>-1.8919682452762654E-3</v>
      </c>
      <c r="I238" s="21">
        <v>5.1848089920818463E-3</v>
      </c>
      <c r="M238" s="19">
        <v>2061374</v>
      </c>
      <c r="N238" s="21">
        <v>4.7333847844565513E-2</v>
      </c>
      <c r="O238" s="21">
        <v>3.8806529485809982E-2</v>
      </c>
      <c r="P238" s="21">
        <v>2.9100403208004444E-4</v>
      </c>
      <c r="R238" s="20">
        <v>2558</v>
      </c>
      <c r="S238" s="42">
        <v>2063932</v>
      </c>
      <c r="U238" s="19">
        <v>1044295.375</v>
      </c>
      <c r="V238" s="19">
        <v>1052867.75</v>
      </c>
      <c r="X238" s="19">
        <v>1971941.8513643125</v>
      </c>
      <c r="Y238" s="19">
        <v>1974132.0831823943</v>
      </c>
      <c r="Z238" s="19">
        <v>2060774.3063676399</v>
      </c>
      <c r="AA238" s="181">
        <v>1007543.5582714572</v>
      </c>
    </row>
    <row r="239" spans="1:27" ht="25.5" customHeight="1" x14ac:dyDescent="0.2">
      <c r="A239" s="22" t="s">
        <v>481</v>
      </c>
      <c r="B239" s="22" t="s">
        <v>482</v>
      </c>
      <c r="C239" s="54"/>
      <c r="D239" s="24">
        <v>1968211</v>
      </c>
      <c r="E239" s="25">
        <v>0</v>
      </c>
      <c r="F239" s="25">
        <v>1968211</v>
      </c>
      <c r="G239" s="26">
        <v>-1.8919682452762654E-3</v>
      </c>
      <c r="H239" s="23"/>
      <c r="I239" s="26">
        <v>5.1848089920818463E-3</v>
      </c>
      <c r="M239" s="24">
        <v>2061374</v>
      </c>
      <c r="N239" s="26">
        <v>4.7333847844565513E-2</v>
      </c>
      <c r="O239" s="26">
        <v>3.8806529485809982E-2</v>
      </c>
      <c r="P239" s="26">
        <v>2.9100403208004444E-4</v>
      </c>
      <c r="Q239" s="23"/>
      <c r="R239" s="25">
        <v>2558</v>
      </c>
      <c r="S239" s="41">
        <v>2063932</v>
      </c>
      <c r="T239" s="23"/>
      <c r="U239" s="24">
        <v>1044295.375</v>
      </c>
      <c r="V239" s="24">
        <v>1052867.75</v>
      </c>
      <c r="W239" s="23"/>
      <c r="X239" s="24">
        <v>1971941.8513643125</v>
      </c>
      <c r="Y239" s="24">
        <v>1974132.0831823943</v>
      </c>
      <c r="Z239" s="24">
        <v>2060774.3063676399</v>
      </c>
      <c r="AA239" s="182">
        <f>AA238</f>
        <v>1007543.5582714572</v>
      </c>
    </row>
    <row r="240" spans="1:27" x14ac:dyDescent="0.2">
      <c r="A240" s="18" t="s">
        <v>483</v>
      </c>
      <c r="B240" s="18" t="s">
        <v>484</v>
      </c>
      <c r="D240" s="19">
        <v>373139</v>
      </c>
      <c r="E240" s="20">
        <v>0</v>
      </c>
      <c r="F240" s="20">
        <v>373139</v>
      </c>
      <c r="G240" s="21">
        <v>-6.8051132112222357E-3</v>
      </c>
      <c r="I240" s="21">
        <v>-5.1152937059484316E-5</v>
      </c>
      <c r="M240" s="19">
        <v>388993.94186167995</v>
      </c>
      <c r="N240" s="21">
        <v>4.2490712205585535E-2</v>
      </c>
      <c r="O240" s="21">
        <v>3.6192794172134279E-2</v>
      </c>
      <c r="P240" s="21">
        <v>-6.5330554355690351E-3</v>
      </c>
      <c r="R240" s="20">
        <v>-600</v>
      </c>
      <c r="S240" s="42">
        <v>388393.94186167995</v>
      </c>
      <c r="U240" s="19">
        <v>212651.703125</v>
      </c>
      <c r="V240" s="19">
        <v>213944.1875</v>
      </c>
      <c r="X240" s="19">
        <v>375695.65144102002</v>
      </c>
      <c r="Y240" s="19">
        <v>375426.1207471622</v>
      </c>
      <c r="Z240" s="19">
        <v>391551.9726046123</v>
      </c>
      <c r="AA240" s="181">
        <v>191435.64945819924</v>
      </c>
    </row>
    <row r="241" spans="1:27" x14ac:dyDescent="0.2">
      <c r="A241" s="18" t="s">
        <v>485</v>
      </c>
      <c r="B241" s="18" t="s">
        <v>486</v>
      </c>
      <c r="D241" s="19">
        <v>435754</v>
      </c>
      <c r="E241" s="20">
        <v>0</v>
      </c>
      <c r="F241" s="20">
        <v>435754</v>
      </c>
      <c r="G241" s="21">
        <v>-1.3329550872942852E-2</v>
      </c>
      <c r="I241" s="21">
        <v>-9.3356893464628943E-3</v>
      </c>
      <c r="M241" s="19">
        <v>454579.24391377892</v>
      </c>
      <c r="N241" s="21">
        <v>4.3201540120753723E-2</v>
      </c>
      <c r="O241" s="21">
        <v>3.8073947807979458E-2</v>
      </c>
      <c r="P241" s="21">
        <v>-1.4185842229789802E-2</v>
      </c>
      <c r="R241" s="20">
        <v>673</v>
      </c>
      <c r="S241" s="42">
        <v>455252.24391377892</v>
      </c>
      <c r="U241" s="19">
        <v>243210.375</v>
      </c>
      <c r="V241" s="19">
        <v>244411.71875</v>
      </c>
      <c r="X241" s="19">
        <v>441640.87450427574</v>
      </c>
      <c r="Y241" s="19">
        <v>442033.10153380694</v>
      </c>
      <c r="Z241" s="19">
        <v>461120.62839712203</v>
      </c>
      <c r="AA241" s="181">
        <v>225448.81178498289</v>
      </c>
    </row>
    <row r="242" spans="1:27" x14ac:dyDescent="0.2">
      <c r="A242" s="18" t="s">
        <v>487</v>
      </c>
      <c r="B242" s="18" t="s">
        <v>488</v>
      </c>
      <c r="D242" s="19">
        <v>963261</v>
      </c>
      <c r="E242" s="20">
        <v>0</v>
      </c>
      <c r="F242" s="20">
        <v>963261</v>
      </c>
      <c r="G242" s="21">
        <v>-1.8761400969872999E-2</v>
      </c>
      <c r="I242" s="21">
        <v>-1.5732635098115177E-2</v>
      </c>
      <c r="M242" s="19">
        <v>1006120.3441482692</v>
      </c>
      <c r="N242" s="21">
        <v>4.4494009565703596E-2</v>
      </c>
      <c r="O242" s="21">
        <v>3.9370042435476149E-2</v>
      </c>
      <c r="P242" s="21">
        <v>-1.8806425281139627E-2</v>
      </c>
      <c r="R242" s="20">
        <v>-1132</v>
      </c>
      <c r="S242" s="42">
        <v>1004988.3441482692</v>
      </c>
      <c r="U242" s="19">
        <v>507042.25</v>
      </c>
      <c r="V242" s="19">
        <v>509541.90625</v>
      </c>
      <c r="X242" s="19">
        <v>981678.66709697689</v>
      </c>
      <c r="Y242" s="19">
        <v>983482.53064383508</v>
      </c>
      <c r="Z242" s="19">
        <v>1025404.5379746306</v>
      </c>
      <c r="AA242" s="181">
        <v>501335.70360729634</v>
      </c>
    </row>
    <row r="243" spans="1:27" ht="25.5" customHeight="1" x14ac:dyDescent="0.2">
      <c r="A243" s="22" t="s">
        <v>489</v>
      </c>
      <c r="B243" s="22" t="s">
        <v>490</v>
      </c>
      <c r="C243" s="54"/>
      <c r="D243" s="24">
        <v>1772154</v>
      </c>
      <c r="E243" s="25">
        <v>0</v>
      </c>
      <c r="F243" s="25">
        <v>1772154</v>
      </c>
      <c r="G243" s="26">
        <v>-1.4931054026757984E-2</v>
      </c>
      <c r="H243" s="23"/>
      <c r="I243" s="26">
        <v>-1.0881870695442331E-2</v>
      </c>
      <c r="M243" s="24">
        <v>1849693.529923728</v>
      </c>
      <c r="N243" s="26">
        <v>4.3754397148175528E-2</v>
      </c>
      <c r="O243" s="26">
        <v>3.8369560850183726E-2</v>
      </c>
      <c r="P243" s="26">
        <v>-1.5113122067023976E-2</v>
      </c>
      <c r="Q243" s="23"/>
      <c r="R243" s="25">
        <v>-1059</v>
      </c>
      <c r="S243" s="41">
        <v>1848634.529923728</v>
      </c>
      <c r="T243" s="23"/>
      <c r="U243" s="24">
        <v>962904.328125</v>
      </c>
      <c r="V243" s="24">
        <v>967897.8125</v>
      </c>
      <c r="W243" s="23"/>
      <c r="X243" s="24">
        <v>1799015.1930422727</v>
      </c>
      <c r="Y243" s="24">
        <v>1800941.7529248041</v>
      </c>
      <c r="Z243" s="24">
        <v>1878077.1389763649</v>
      </c>
      <c r="AA243" s="182">
        <f>SUM(AA240:AA242)</f>
        <v>918220.16485047853</v>
      </c>
    </row>
    <row r="244" spans="1:27" x14ac:dyDescent="0.2">
      <c r="A244" s="18" t="s">
        <v>491</v>
      </c>
      <c r="B244" s="18" t="s">
        <v>492</v>
      </c>
      <c r="D244" s="19">
        <v>1628611</v>
      </c>
      <c r="E244" s="20">
        <v>0</v>
      </c>
      <c r="F244" s="20">
        <v>1628611</v>
      </c>
      <c r="G244" s="21">
        <v>-8.4337593312557857E-3</v>
      </c>
      <c r="I244" s="21">
        <v>-4.2796508539009182E-3</v>
      </c>
      <c r="M244" s="19">
        <v>1696559.6347958164</v>
      </c>
      <c r="N244" s="21">
        <v>4.1721832159930416E-2</v>
      </c>
      <c r="O244" s="21">
        <v>3.7049536380864723E-2</v>
      </c>
      <c r="P244" s="21">
        <v>-9.3735000759214149E-3</v>
      </c>
      <c r="R244" s="20">
        <v>-2442</v>
      </c>
      <c r="S244" s="42">
        <v>1694117.6347958164</v>
      </c>
      <c r="U244" s="19">
        <v>815512.25</v>
      </c>
      <c r="V244" s="19">
        <v>819186.4375</v>
      </c>
      <c r="X244" s="19">
        <v>1642463.1388232945</v>
      </c>
      <c r="Y244" s="19">
        <v>1642979.8815333531</v>
      </c>
      <c r="Z244" s="19">
        <v>1712612.8111107873</v>
      </c>
      <c r="AA244" s="181">
        <v>837322.16590437863</v>
      </c>
    </row>
    <row r="245" spans="1:27" ht="25.5" customHeight="1" x14ac:dyDescent="0.2">
      <c r="A245" s="22" t="s">
        <v>493</v>
      </c>
      <c r="B245" s="22" t="s">
        <v>494</v>
      </c>
      <c r="C245" s="54"/>
      <c r="D245" s="24">
        <v>1628611</v>
      </c>
      <c r="E245" s="25">
        <v>0</v>
      </c>
      <c r="F245" s="25">
        <v>1628611</v>
      </c>
      <c r="G245" s="26">
        <v>-8.4337593312557857E-3</v>
      </c>
      <c r="H245" s="23"/>
      <c r="I245" s="26">
        <v>-4.2796508539009182E-3</v>
      </c>
      <c r="M245" s="24">
        <v>1696559.6347958164</v>
      </c>
      <c r="N245" s="26">
        <v>4.1721832159930416E-2</v>
      </c>
      <c r="O245" s="26">
        <v>3.7049536380864723E-2</v>
      </c>
      <c r="P245" s="26">
        <v>-9.3735000759214149E-3</v>
      </c>
      <c r="Q245" s="23"/>
      <c r="R245" s="25">
        <v>-2442</v>
      </c>
      <c r="S245" s="41">
        <v>1694117.6347958164</v>
      </c>
      <c r="T245" s="23"/>
      <c r="U245" s="24">
        <v>815512.25</v>
      </c>
      <c r="V245" s="24">
        <v>819186.4375</v>
      </c>
      <c r="W245" s="23"/>
      <c r="X245" s="24">
        <v>1642463.1388232945</v>
      </c>
      <c r="Y245" s="24">
        <v>1642979.8815333531</v>
      </c>
      <c r="Z245" s="24">
        <v>1712612.8111107873</v>
      </c>
      <c r="AA245" s="182">
        <f>AA244</f>
        <v>837322.16590437863</v>
      </c>
    </row>
    <row r="246" spans="1:27" x14ac:dyDescent="0.2">
      <c r="A246" s="18" t="s">
        <v>495</v>
      </c>
      <c r="B246" s="18" t="s">
        <v>496</v>
      </c>
      <c r="D246" s="19">
        <v>1227115</v>
      </c>
      <c r="E246" s="20">
        <v>0</v>
      </c>
      <c r="F246" s="20">
        <v>1227115</v>
      </c>
      <c r="G246" s="21">
        <v>-2.2541198171141086E-2</v>
      </c>
      <c r="I246" s="21">
        <v>-2.011674713716316E-2</v>
      </c>
      <c r="M246" s="19">
        <v>1284870.9881019979</v>
      </c>
      <c r="N246" s="21">
        <v>4.706648366452848E-2</v>
      </c>
      <c r="O246" s="21">
        <v>4.0258313851360361E-2</v>
      </c>
      <c r="P246" s="21">
        <v>-2.2580571624631784E-2</v>
      </c>
      <c r="R246" s="20">
        <v>1782</v>
      </c>
      <c r="S246" s="42">
        <v>1286652.9881019979</v>
      </c>
      <c r="U246" s="19">
        <v>665453.4375</v>
      </c>
      <c r="V246" s="19">
        <v>669808.625</v>
      </c>
      <c r="X246" s="19">
        <v>1255413.5250549954</v>
      </c>
      <c r="Y246" s="19">
        <v>1260503.3156577058</v>
      </c>
      <c r="Z246" s="19">
        <v>1314554.3773747825</v>
      </c>
      <c r="AA246" s="181">
        <v>642705.40972341888</v>
      </c>
    </row>
    <row r="247" spans="1:27" ht="25.5" customHeight="1" x14ac:dyDescent="0.2">
      <c r="A247" s="22" t="s">
        <v>497</v>
      </c>
      <c r="B247" s="22" t="s">
        <v>498</v>
      </c>
      <c r="C247" s="54"/>
      <c r="D247" s="24">
        <v>1227115</v>
      </c>
      <c r="E247" s="25">
        <v>0</v>
      </c>
      <c r="F247" s="25">
        <v>1227115</v>
      </c>
      <c r="G247" s="26">
        <v>-2.2541198171141086E-2</v>
      </c>
      <c r="H247" s="23"/>
      <c r="I247" s="26">
        <v>-2.011674713716316E-2</v>
      </c>
      <c r="M247" s="24">
        <v>1284870.9881019979</v>
      </c>
      <c r="N247" s="26">
        <v>4.706648366452848E-2</v>
      </c>
      <c r="O247" s="26">
        <v>4.0258313851360361E-2</v>
      </c>
      <c r="P247" s="26">
        <v>-2.2580571624631784E-2</v>
      </c>
      <c r="Q247" s="23"/>
      <c r="R247" s="25">
        <v>1782</v>
      </c>
      <c r="S247" s="41">
        <v>1286652.9881019979</v>
      </c>
      <c r="T247" s="23"/>
      <c r="U247" s="24">
        <v>665453.4375</v>
      </c>
      <c r="V247" s="24">
        <v>669808.625</v>
      </c>
      <c r="W247" s="23"/>
      <c r="X247" s="24">
        <v>1255413.5250549954</v>
      </c>
      <c r="Y247" s="24">
        <v>1260503.3156577058</v>
      </c>
      <c r="Z247" s="24">
        <v>1314554.3773747825</v>
      </c>
      <c r="AA247" s="182">
        <f>AA246</f>
        <v>642705.40972341888</v>
      </c>
    </row>
    <row r="248" spans="1:27" ht="25.5" customHeight="1" x14ac:dyDescent="0.2">
      <c r="A248" s="27" t="s">
        <v>499</v>
      </c>
      <c r="B248" s="27" t="s">
        <v>500</v>
      </c>
      <c r="C248" s="54"/>
      <c r="D248" s="28">
        <v>11507124</v>
      </c>
      <c r="E248" s="29">
        <v>0</v>
      </c>
      <c r="F248" s="29">
        <v>11507124</v>
      </c>
      <c r="G248" s="30">
        <v>-1.427375128456998E-2</v>
      </c>
      <c r="H248" s="23"/>
      <c r="I248" s="30">
        <v>-1.0914849534400139E-2</v>
      </c>
      <c r="M248" s="28">
        <v>12029131.936037008</v>
      </c>
      <c r="N248" s="30">
        <v>4.5363892492773061E-2</v>
      </c>
      <c r="O248" s="30">
        <v>3.9150001986256067E-2</v>
      </c>
      <c r="P248" s="30">
        <v>-1.4459872719965294E-2</v>
      </c>
      <c r="Q248" s="23"/>
      <c r="R248" s="29">
        <v>-1775</v>
      </c>
      <c r="S248" s="40">
        <v>12027356.936037008</v>
      </c>
      <c r="T248" s="23"/>
      <c r="U248" s="28">
        <v>5919830.640625</v>
      </c>
      <c r="V248" s="28">
        <v>5955229.9375</v>
      </c>
      <c r="W248" s="23"/>
      <c r="X248" s="28">
        <v>11673752.235973986</v>
      </c>
      <c r="Y248" s="28">
        <v>11703677.977414414</v>
      </c>
      <c r="Z248" s="28">
        <v>12205623.701224506</v>
      </c>
      <c r="AA248" s="183">
        <f>AA247+AA245+AA243+AA239+AA237+AA235+AA232</f>
        <v>5967513.0347147658</v>
      </c>
    </row>
    <row r="249" spans="1:27" x14ac:dyDescent="0.2">
      <c r="A249" s="23"/>
      <c r="B249" s="23"/>
      <c r="C249" s="54"/>
      <c r="D249" s="23"/>
      <c r="E249" s="23">
        <v>0</v>
      </c>
      <c r="F249" s="23"/>
      <c r="G249" s="23"/>
      <c r="H249" s="23"/>
      <c r="I249" s="23"/>
      <c r="M249" s="23"/>
      <c r="N249" s="23"/>
      <c r="O249" s="23"/>
      <c r="P249" s="23"/>
      <c r="Q249" s="23"/>
      <c r="R249" s="23"/>
      <c r="S249" s="23"/>
      <c r="T249" s="23"/>
      <c r="U249" s="23"/>
      <c r="V249" s="23"/>
      <c r="W249" s="23"/>
      <c r="X249" s="23"/>
      <c r="Y249" s="23"/>
      <c r="Z249" s="23"/>
      <c r="AA249" s="184"/>
    </row>
    <row r="250" spans="1:27" x14ac:dyDescent="0.2">
      <c r="A250" s="31" t="s">
        <v>501</v>
      </c>
      <c r="B250" s="31" t="s">
        <v>502</v>
      </c>
      <c r="C250" s="55"/>
      <c r="D250" s="32">
        <v>119129814</v>
      </c>
      <c r="E250" s="33">
        <v>0</v>
      </c>
      <c r="F250" s="32">
        <v>119129814</v>
      </c>
      <c r="G250" s="34">
        <v>-3.752435784321051E-8</v>
      </c>
      <c r="H250" s="24"/>
      <c r="I250" s="34">
        <v>5.0561793243326658E-3</v>
      </c>
      <c r="M250" s="32">
        <v>124285022.13030453</v>
      </c>
      <c r="N250" s="34">
        <v>4.3273870387345204E-2</v>
      </c>
      <c r="O250" s="34">
        <v>3.8025388730532184E-2</v>
      </c>
      <c r="P250" s="34">
        <v>-4.3937053995080078E-10</v>
      </c>
      <c r="Q250" s="24"/>
      <c r="R250" s="33">
        <v>-71796</v>
      </c>
      <c r="S250" s="32">
        <v>124213226.13030453</v>
      </c>
      <c r="T250" s="35"/>
      <c r="U250" s="32">
        <v>60459122.5</v>
      </c>
      <c r="V250" s="32">
        <v>60764816.9453125</v>
      </c>
      <c r="W250" s="35"/>
      <c r="X250" s="32">
        <v>119129818.47026993</v>
      </c>
      <c r="Y250" s="32">
        <v>119129818.47026986</v>
      </c>
      <c r="Z250" s="32">
        <v>124285022.18491171</v>
      </c>
      <c r="AA250" s="185">
        <f>SUM(AA248,AA230,AA191,AA153,AA126,AA78,AA44)</f>
        <v>60764816.945312485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18669421</v>
      </c>
      <c r="E257" s="64">
        <f t="shared" ref="E257:AA273" si="0">INDEX(E$8:E$248,MATCH($A257,$A$8:$A$248,0))</f>
        <v>0</v>
      </c>
      <c r="F257" s="64">
        <f t="shared" si="0"/>
        <v>18669421</v>
      </c>
      <c r="G257" s="65">
        <f t="shared" si="0"/>
        <v>-1.1877616224992282E-3</v>
      </c>
      <c r="H257" s="68"/>
      <c r="I257" s="65">
        <f t="shared" si="0"/>
        <v>1.4193637817172533E-3</v>
      </c>
      <c r="M257" s="63">
        <f t="shared" ref="M257:P263" si="1">INDEX(M$8:M$248,MATCH($A257,$A$8:$A$248,0))</f>
        <v>19416313.177925304</v>
      </c>
      <c r="N257" s="65">
        <f t="shared" si="1"/>
        <v>4.0006177905854923E-2</v>
      </c>
      <c r="O257" s="65">
        <f t="shared" si="1"/>
        <v>3.7561346241483662E-2</v>
      </c>
      <c r="P257" s="65">
        <f t="shared" si="1"/>
        <v>-3.6524913360125311E-3</v>
      </c>
      <c r="Q257" s="68"/>
      <c r="R257" s="64">
        <f t="shared" si="0"/>
        <v>1363</v>
      </c>
      <c r="S257" s="67">
        <f t="shared" si="0"/>
        <v>19417676.177925304</v>
      </c>
      <c r="T257" s="68"/>
      <c r="U257" s="63">
        <f t="shared" si="0"/>
        <v>9035074.09375</v>
      </c>
      <c r="V257" s="63">
        <f t="shared" si="0"/>
        <v>9056363.6640625</v>
      </c>
      <c r="W257" s="68"/>
      <c r="X257" s="63">
        <f t="shared" si="0"/>
        <v>18691622.191501319</v>
      </c>
      <c r="Y257" s="63">
        <f t="shared" si="0"/>
        <v>18686888.729036726</v>
      </c>
      <c r="Z257" s="63">
        <f t="shared" si="0"/>
        <v>19487491.070219904</v>
      </c>
      <c r="AA257" s="187">
        <f t="shared" si="0"/>
        <v>9527727.5313475542</v>
      </c>
      <c r="AC257" s="85"/>
    </row>
    <row r="258" spans="1:30" x14ac:dyDescent="0.2">
      <c r="A258" s="78" t="s">
        <v>159</v>
      </c>
      <c r="B258" s="79" t="s">
        <v>160</v>
      </c>
      <c r="D258" s="57">
        <f t="shared" ref="D258:S290" si="2">INDEX(D$8:D$248,MATCH($A258,$A$8:$A$248,0))</f>
        <v>16316764</v>
      </c>
      <c r="E258" s="58">
        <f t="shared" si="2"/>
        <v>0</v>
      </c>
      <c r="F258" s="58">
        <f t="shared" si="2"/>
        <v>16316764</v>
      </c>
      <c r="G258" s="59">
        <f t="shared" si="2"/>
        <v>9.2490593880567573E-4</v>
      </c>
      <c r="H258" s="68"/>
      <c r="I258" s="59">
        <f t="shared" si="2"/>
        <v>4.9265210811531013E-3</v>
      </c>
      <c r="M258" s="57">
        <f t="shared" si="1"/>
        <v>16987876.101911351</v>
      </c>
      <c r="N258" s="59">
        <f t="shared" si="1"/>
        <v>4.1130220545651852E-2</v>
      </c>
      <c r="O258" s="59">
        <f t="shared" si="1"/>
        <v>3.7798170502193029E-2</v>
      </c>
      <c r="P258" s="59">
        <f t="shared" si="1"/>
        <v>-1.3758845069922199E-4</v>
      </c>
      <c r="Q258" s="68"/>
      <c r="R258" s="58">
        <f t="shared" si="2"/>
        <v>-11811</v>
      </c>
      <c r="S258" s="60">
        <f t="shared" si="2"/>
        <v>16976065.101911351</v>
      </c>
      <c r="T258" s="68"/>
      <c r="U258" s="57">
        <f t="shared" si="0"/>
        <v>7546283.109375</v>
      </c>
      <c r="V258" s="57">
        <f t="shared" si="0"/>
        <v>7570511.8984375</v>
      </c>
      <c r="W258" s="68"/>
      <c r="X258" s="57">
        <f t="shared" si="0"/>
        <v>16301686.473368235</v>
      </c>
      <c r="Y258" s="57">
        <f t="shared" si="0"/>
        <v>16288904.468610846</v>
      </c>
      <c r="Z258" s="57">
        <f t="shared" si="0"/>
        <v>16990213.759099513</v>
      </c>
      <c r="AA258" s="188">
        <f t="shared" si="0"/>
        <v>8306771.0878096996</v>
      </c>
      <c r="AC258" s="85"/>
    </row>
    <row r="259" spans="1:30" x14ac:dyDescent="0.2">
      <c r="A259" s="78" t="s">
        <v>255</v>
      </c>
      <c r="B259" s="79" t="s">
        <v>256</v>
      </c>
      <c r="D259" s="57">
        <f t="shared" si="2"/>
        <v>21902266</v>
      </c>
      <c r="E259" s="58">
        <f t="shared" si="0"/>
        <v>0</v>
      </c>
      <c r="F259" s="58">
        <f t="shared" si="0"/>
        <v>21902266</v>
      </c>
      <c r="G259" s="59">
        <f t="shared" si="0"/>
        <v>-1.3787078682563347E-2</v>
      </c>
      <c r="H259" s="68"/>
      <c r="I259" s="59">
        <f t="shared" si="0"/>
        <v>-1.0508834963081304E-2</v>
      </c>
      <c r="M259" s="57">
        <f t="shared" si="1"/>
        <v>22889375.333573021</v>
      </c>
      <c r="N259" s="59">
        <f t="shared" si="1"/>
        <v>4.5068822265834196E-2</v>
      </c>
      <c r="O259" s="59">
        <f t="shared" si="1"/>
        <v>3.9675338062270971E-2</v>
      </c>
      <c r="P259" s="59">
        <f t="shared" si="1"/>
        <v>-1.3826942818290888E-2</v>
      </c>
      <c r="Q259" s="68"/>
      <c r="R259" s="58">
        <f t="shared" si="0"/>
        <v>-11966</v>
      </c>
      <c r="S259" s="60">
        <f t="shared" si="0"/>
        <v>22877409.333573021</v>
      </c>
      <c r="T259" s="68"/>
      <c r="U259" s="57">
        <f t="shared" si="0"/>
        <v>11272593.8359375</v>
      </c>
      <c r="V259" s="57">
        <f t="shared" si="0"/>
        <v>11331072.2421875</v>
      </c>
      <c r="W259" s="68"/>
      <c r="X259" s="57">
        <f t="shared" si="0"/>
        <v>22208455.726519752</v>
      </c>
      <c r="Y259" s="57">
        <f t="shared" si="0"/>
        <v>22249706.040960122</v>
      </c>
      <c r="Z259" s="57">
        <f t="shared" si="0"/>
        <v>23210302.864069726</v>
      </c>
      <c r="AA259" s="188">
        <f t="shared" si="0"/>
        <v>11347866.2190051</v>
      </c>
      <c r="AC259" s="85"/>
    </row>
    <row r="260" spans="1:30" x14ac:dyDescent="0.2">
      <c r="A260" s="78" t="s">
        <v>309</v>
      </c>
      <c r="B260" s="79" t="s">
        <v>310</v>
      </c>
      <c r="D260" s="57">
        <f t="shared" si="2"/>
        <v>13189494</v>
      </c>
      <c r="E260" s="58">
        <f t="shared" si="0"/>
        <v>0</v>
      </c>
      <c r="F260" s="58">
        <f t="shared" si="0"/>
        <v>13189494</v>
      </c>
      <c r="G260" s="59">
        <f t="shared" si="0"/>
        <v>-3.8398190550623656E-3</v>
      </c>
      <c r="H260" s="68"/>
      <c r="I260" s="59">
        <f t="shared" si="0"/>
        <v>1.9662009903327338E-3</v>
      </c>
      <c r="M260" s="57">
        <f t="shared" si="1"/>
        <v>13784635.089022912</v>
      </c>
      <c r="N260" s="59">
        <f t="shared" si="1"/>
        <v>4.5122359434176307E-2</v>
      </c>
      <c r="O260" s="59">
        <f t="shared" si="1"/>
        <v>3.8351705875620867E-2</v>
      </c>
      <c r="P260" s="59">
        <f t="shared" si="1"/>
        <v>-2.5041043089119031E-3</v>
      </c>
      <c r="Q260" s="68"/>
      <c r="R260" s="58">
        <f t="shared" si="0"/>
        <v>-11615</v>
      </c>
      <c r="S260" s="60">
        <f t="shared" si="0"/>
        <v>13773020.089022912</v>
      </c>
      <c r="T260" s="68"/>
      <c r="U260" s="57">
        <f t="shared" si="0"/>
        <v>7016725.75</v>
      </c>
      <c r="V260" s="57">
        <f t="shared" si="0"/>
        <v>7062478.859375</v>
      </c>
      <c r="W260" s="68"/>
      <c r="X260" s="57">
        <f t="shared" si="0"/>
        <v>13240334.488664975</v>
      </c>
      <c r="Y260" s="57">
        <f t="shared" si="0"/>
        <v>13249446.053871477</v>
      </c>
      <c r="Z260" s="57">
        <f t="shared" si="0"/>
        <v>13819239.90722047</v>
      </c>
      <c r="AA260" s="188">
        <f t="shared" si="0"/>
        <v>6756434.2711888906</v>
      </c>
      <c r="AC260" s="85"/>
    </row>
    <row r="261" spans="1:30" x14ac:dyDescent="0.2">
      <c r="A261" s="78" t="s">
        <v>385</v>
      </c>
      <c r="B261" s="79" t="s">
        <v>386</v>
      </c>
      <c r="D261" s="57">
        <f t="shared" si="2"/>
        <v>19696985</v>
      </c>
      <c r="E261" s="58">
        <f t="shared" si="0"/>
        <v>0</v>
      </c>
      <c r="F261" s="58">
        <f t="shared" si="0"/>
        <v>19696985</v>
      </c>
      <c r="G261" s="59">
        <f t="shared" si="0"/>
        <v>2.5142370615824916E-2</v>
      </c>
      <c r="H261" s="68"/>
      <c r="I261" s="59">
        <f t="shared" si="0"/>
        <v>3.5125211455646177E-2</v>
      </c>
      <c r="M261" s="57">
        <f t="shared" si="1"/>
        <v>20553249.771432053</v>
      </c>
      <c r="N261" s="59">
        <f t="shared" si="1"/>
        <v>4.3471870006097646E-2</v>
      </c>
      <c r="O261" s="59">
        <f t="shared" si="1"/>
        <v>3.6567288519048002E-2</v>
      </c>
      <c r="P261" s="59">
        <f t="shared" si="1"/>
        <v>2.7255826620610879E-2</v>
      </c>
      <c r="Q261" s="68"/>
      <c r="R261" s="58">
        <f t="shared" si="0"/>
        <v>-29748</v>
      </c>
      <c r="S261" s="60">
        <f t="shared" si="0"/>
        <v>20523501.771432053</v>
      </c>
      <c r="T261" s="68"/>
      <c r="U261" s="57">
        <f t="shared" si="0"/>
        <v>10201017.890625</v>
      </c>
      <c r="V261" s="57">
        <f t="shared" si="0"/>
        <v>10268966.9375</v>
      </c>
      <c r="W261" s="68"/>
      <c r="X261" s="57">
        <f t="shared" si="0"/>
        <v>19213901.956044994</v>
      </c>
      <c r="Y261" s="57">
        <f t="shared" si="0"/>
        <v>19155350.991791878</v>
      </c>
      <c r="Z261" s="57">
        <f t="shared" si="0"/>
        <v>20007917.44257766</v>
      </c>
      <c r="AA261" s="188">
        <f t="shared" si="0"/>
        <v>9782171.8134814184</v>
      </c>
      <c r="AC261" s="85"/>
    </row>
    <row r="262" spans="1:30" x14ac:dyDescent="0.2">
      <c r="A262" s="78" t="s">
        <v>463</v>
      </c>
      <c r="B262" s="79" t="s">
        <v>464</v>
      </c>
      <c r="D262" s="57">
        <f t="shared" si="2"/>
        <v>17847760</v>
      </c>
      <c r="E262" s="58">
        <f t="shared" si="0"/>
        <v>0</v>
      </c>
      <c r="F262" s="58">
        <f t="shared" si="0"/>
        <v>17847760</v>
      </c>
      <c r="G262" s="59">
        <f t="shared" si="0"/>
        <v>2.6794621669312679E-3</v>
      </c>
      <c r="H262" s="68"/>
      <c r="I262" s="59">
        <f t="shared" si="0"/>
        <v>8.4888987082645251E-3</v>
      </c>
      <c r="M262" s="57">
        <f t="shared" si="1"/>
        <v>18624440.720402814</v>
      </c>
      <c r="N262" s="59">
        <f t="shared" si="1"/>
        <v>4.3516985907632977E-2</v>
      </c>
      <c r="O262" s="59">
        <f t="shared" si="1"/>
        <v>3.7751866075447449E-2</v>
      </c>
      <c r="P262" s="59">
        <f t="shared" si="1"/>
        <v>3.2431869646469824E-3</v>
      </c>
      <c r="Q262" s="68"/>
      <c r="R262" s="58">
        <f t="shared" si="0"/>
        <v>-6244</v>
      </c>
      <c r="S262" s="60">
        <f t="shared" si="0"/>
        <v>18618196.720402814</v>
      </c>
      <c r="T262" s="68"/>
      <c r="U262" s="57">
        <f t="shared" si="0"/>
        <v>9467597.1796875</v>
      </c>
      <c r="V262" s="57">
        <f t="shared" si="0"/>
        <v>9520193.40625</v>
      </c>
      <c r="W262" s="68"/>
      <c r="X262" s="57">
        <f t="shared" si="0"/>
        <v>17800065.39819663</v>
      </c>
      <c r="Y262" s="57">
        <f t="shared" si="0"/>
        <v>17795844.208584413</v>
      </c>
      <c r="Z262" s="57">
        <f t="shared" si="0"/>
        <v>18564233.44049992</v>
      </c>
      <c r="AA262" s="188">
        <f t="shared" si="0"/>
        <v>9076332.9877650589</v>
      </c>
      <c r="AC262" s="84" t="s">
        <v>514</v>
      </c>
      <c r="AD262" s="84" t="s">
        <v>515</v>
      </c>
    </row>
    <row r="263" spans="1:30" x14ac:dyDescent="0.2">
      <c r="A263" s="80" t="s">
        <v>499</v>
      </c>
      <c r="B263" s="81" t="s">
        <v>500</v>
      </c>
      <c r="D263" s="69">
        <f t="shared" si="2"/>
        <v>11507124</v>
      </c>
      <c r="E263" s="70">
        <f t="shared" si="0"/>
        <v>0</v>
      </c>
      <c r="F263" s="70">
        <f t="shared" si="0"/>
        <v>11507124</v>
      </c>
      <c r="G263" s="71">
        <f t="shared" si="0"/>
        <v>-1.427375128456998E-2</v>
      </c>
      <c r="H263" s="68"/>
      <c r="I263" s="71">
        <f t="shared" si="0"/>
        <v>-1.0914849534400139E-2</v>
      </c>
      <c r="M263" s="69">
        <f t="shared" si="1"/>
        <v>12029131.936037008</v>
      </c>
      <c r="N263" s="71">
        <f t="shared" si="1"/>
        <v>4.5363892492773061E-2</v>
      </c>
      <c r="O263" s="71">
        <f t="shared" si="1"/>
        <v>3.9150001986256067E-2</v>
      </c>
      <c r="P263" s="71">
        <f t="shared" si="1"/>
        <v>-1.4459872719965294E-2</v>
      </c>
      <c r="Q263" s="68"/>
      <c r="R263" s="70">
        <f t="shared" si="0"/>
        <v>-1775</v>
      </c>
      <c r="S263" s="73">
        <f t="shared" si="0"/>
        <v>12027356.936037008</v>
      </c>
      <c r="T263" s="68"/>
      <c r="U263" s="69">
        <f t="shared" si="0"/>
        <v>5919830.640625</v>
      </c>
      <c r="V263" s="69">
        <f t="shared" si="0"/>
        <v>5955229.9375</v>
      </c>
      <c r="W263" s="68"/>
      <c r="X263" s="69">
        <f t="shared" si="0"/>
        <v>11673752.235973986</v>
      </c>
      <c r="Y263" s="69">
        <f t="shared" si="0"/>
        <v>11703677.977414414</v>
      </c>
      <c r="Z263" s="69">
        <f t="shared" si="0"/>
        <v>12205623.701224506</v>
      </c>
      <c r="AA263" s="189">
        <f t="shared" si="0"/>
        <v>5967513.0347147658</v>
      </c>
      <c r="AC263" s="84" t="s">
        <v>516</v>
      </c>
      <c r="AD263" s="84" t="s">
        <v>516</v>
      </c>
    </row>
    <row r="264" spans="1:30" x14ac:dyDescent="0.2">
      <c r="A264" s="31" t="s">
        <v>501</v>
      </c>
      <c r="B264" s="31" t="s">
        <v>502</v>
      </c>
      <c r="C264" s="118"/>
      <c r="D264" s="32">
        <f>SUM(D257:D263)</f>
        <v>119129814</v>
      </c>
      <c r="E264" s="33">
        <f t="shared" ref="E264:Z264" si="3">SUM(E257:E263)</f>
        <v>0</v>
      </c>
      <c r="F264" s="32">
        <f t="shared" si="3"/>
        <v>119129814</v>
      </c>
      <c r="G264" s="34">
        <f>F264/X264-1</f>
        <v>-3.75243573991213E-8</v>
      </c>
      <c r="H264" s="24"/>
      <c r="I264" s="34">
        <f>AC264/AD264-1</f>
        <v>5.0561793243326658E-3</v>
      </c>
      <c r="M264" s="32">
        <f>SUM(M257:M263)</f>
        <v>124285022.13030446</v>
      </c>
      <c r="N264" s="34">
        <f>M264/F264-1</f>
        <v>4.3273870387344537E-2</v>
      </c>
      <c r="O264" s="34">
        <f>(1+N264)/(V264/U264)-1</f>
        <v>3.8025388730531517E-2</v>
      </c>
      <c r="P264" s="34">
        <f>SUM(P257:P263)</f>
        <v>-4.0819860486219772E-3</v>
      </c>
      <c r="Q264" s="24"/>
      <c r="R264" s="33">
        <f t="shared" si="3"/>
        <v>-71796</v>
      </c>
      <c r="S264" s="32">
        <f t="shared" si="3"/>
        <v>124213226.13030446</v>
      </c>
      <c r="T264" s="35"/>
      <c r="U264" s="32">
        <f t="shared" si="3"/>
        <v>60459122.5</v>
      </c>
      <c r="V264" s="32">
        <f t="shared" si="3"/>
        <v>60764816.9453125</v>
      </c>
      <c r="W264" s="35"/>
      <c r="X264" s="32">
        <f t="shared" si="3"/>
        <v>119129818.47026989</v>
      </c>
      <c r="Y264" s="32">
        <f t="shared" si="3"/>
        <v>119129818.47026987</v>
      </c>
      <c r="Z264" s="32">
        <f t="shared" si="3"/>
        <v>124285022.1849117</v>
      </c>
      <c r="AA264" s="185">
        <f t="shared" ref="AA264" si="4">SUM(AA257:AA263)</f>
        <v>60764816.945312493</v>
      </c>
      <c r="AC264" s="85">
        <f>F264/U264*1000</f>
        <v>1970.4191704072448</v>
      </c>
      <c r="AD264" s="85">
        <f>Y264/V264*1000</f>
        <v>1960.5064979869037</v>
      </c>
    </row>
    <row r="265" spans="1:30" x14ac:dyDescent="0.2">
      <c r="A265" s="61"/>
      <c r="B265" s="61"/>
      <c r="D265" s="62"/>
      <c r="E265" s="62"/>
      <c r="F265" s="62"/>
      <c r="G265" s="62"/>
      <c r="H265" s="62"/>
      <c r="I265" s="62"/>
      <c r="M265" s="62"/>
      <c r="N265" s="62"/>
      <c r="O265" s="62"/>
      <c r="P265" s="62"/>
      <c r="Q265" s="62"/>
      <c r="R265" s="62"/>
      <c r="S265" s="62"/>
      <c r="T265" s="62"/>
      <c r="U265" s="62"/>
      <c r="V265" s="62"/>
      <c r="W265" s="62"/>
      <c r="X265" s="62"/>
      <c r="Y265" s="62"/>
      <c r="Z265" s="62"/>
      <c r="AA265" s="190"/>
    </row>
    <row r="266" spans="1:30" x14ac:dyDescent="0.2">
      <c r="A266" s="61"/>
      <c r="B266" s="61"/>
      <c r="D266" s="62"/>
      <c r="E266" s="62"/>
      <c r="F266" s="62"/>
      <c r="G266" s="62"/>
      <c r="H266" s="62"/>
      <c r="I266" s="62"/>
      <c r="M266" s="62"/>
      <c r="N266" s="62"/>
      <c r="O266" s="62"/>
      <c r="P266" s="62"/>
      <c r="Q266" s="62"/>
      <c r="R266" s="62"/>
      <c r="S266" s="62"/>
      <c r="T266" s="62"/>
      <c r="U266" s="62"/>
      <c r="V266" s="62"/>
      <c r="W266" s="62"/>
      <c r="X266" s="62"/>
      <c r="Y266" s="62"/>
      <c r="Z266" s="62"/>
      <c r="AA266" s="190"/>
    </row>
    <row r="267" spans="1:30" x14ac:dyDescent="0.2">
      <c r="A267" s="121" t="s">
        <v>518</v>
      </c>
      <c r="B267" s="123"/>
      <c r="D267" s="75"/>
      <c r="E267" s="75"/>
      <c r="F267" s="75"/>
      <c r="G267" s="75"/>
      <c r="H267" s="62"/>
      <c r="I267" s="75"/>
      <c r="M267" s="75"/>
      <c r="N267" s="75"/>
      <c r="O267" s="75"/>
      <c r="P267" s="75"/>
      <c r="Q267" s="62"/>
      <c r="R267" s="75"/>
      <c r="S267" s="75"/>
      <c r="T267" s="62"/>
      <c r="U267" s="75"/>
      <c r="V267" s="75"/>
      <c r="W267" s="62"/>
      <c r="X267" s="75"/>
      <c r="Y267" s="75"/>
      <c r="Z267" s="75"/>
      <c r="AA267" s="191"/>
    </row>
    <row r="268" spans="1:30" x14ac:dyDescent="0.2">
      <c r="A268" s="78" t="s">
        <v>489</v>
      </c>
      <c r="B268" s="79" t="s">
        <v>490</v>
      </c>
      <c r="D268" s="63">
        <f t="shared" si="2"/>
        <v>1772154</v>
      </c>
      <c r="E268" s="64">
        <f t="shared" si="0"/>
        <v>0</v>
      </c>
      <c r="F268" s="64">
        <f t="shared" si="0"/>
        <v>1772154</v>
      </c>
      <c r="G268" s="65">
        <f t="shared" si="0"/>
        <v>-1.4931054026757984E-2</v>
      </c>
      <c r="H268" s="68"/>
      <c r="I268" s="65">
        <f t="shared" si="0"/>
        <v>-1.0881870695442331E-2</v>
      </c>
      <c r="M268" s="63">
        <f t="shared" ref="M268:P287" si="5">INDEX(M$8:M$248,MATCH($A268,$A$8:$A$248,0))</f>
        <v>1849693.529923728</v>
      </c>
      <c r="N268" s="65">
        <f t="shared" si="5"/>
        <v>4.3754397148175528E-2</v>
      </c>
      <c r="O268" s="65">
        <f t="shared" si="5"/>
        <v>3.8369560850183726E-2</v>
      </c>
      <c r="P268" s="65">
        <f t="shared" si="5"/>
        <v>-1.5113122067023976E-2</v>
      </c>
      <c r="Q268" s="68"/>
      <c r="R268" s="64">
        <f t="shared" si="0"/>
        <v>-1059</v>
      </c>
      <c r="S268" s="67">
        <f t="shared" si="0"/>
        <v>1848634.529923728</v>
      </c>
      <c r="T268" s="68"/>
      <c r="U268" s="63">
        <f t="shared" si="0"/>
        <v>962904.328125</v>
      </c>
      <c r="V268" s="63">
        <f t="shared" si="0"/>
        <v>967897.8125</v>
      </c>
      <c r="W268" s="68"/>
      <c r="X268" s="63">
        <f t="shared" si="0"/>
        <v>1799015.1930422727</v>
      </c>
      <c r="Y268" s="63">
        <f t="shared" si="0"/>
        <v>1800941.7529248041</v>
      </c>
      <c r="Z268" s="63">
        <f t="shared" si="0"/>
        <v>1878077.1389763649</v>
      </c>
      <c r="AA268" s="187">
        <f t="shared" si="0"/>
        <v>918220.16485047853</v>
      </c>
    </row>
    <row r="269" spans="1:30" x14ac:dyDescent="0.2">
      <c r="A269" s="78" t="s">
        <v>287</v>
      </c>
      <c r="B269" s="79" t="s">
        <v>288</v>
      </c>
      <c r="D269" s="57">
        <f t="shared" si="2"/>
        <v>1906247</v>
      </c>
      <c r="E269" s="58">
        <f t="shared" si="0"/>
        <v>0</v>
      </c>
      <c r="F269" s="58">
        <f t="shared" si="0"/>
        <v>1906247</v>
      </c>
      <c r="G269" s="59">
        <f t="shared" si="0"/>
        <v>-9.5957100327623834E-3</v>
      </c>
      <c r="H269" s="68"/>
      <c r="I269" s="59">
        <f t="shared" si="0"/>
        <v>-3.0163648255936426E-3</v>
      </c>
      <c r="M269" s="57">
        <f t="shared" si="5"/>
        <v>1995784.4705297202</v>
      </c>
      <c r="N269" s="59">
        <f t="shared" si="5"/>
        <v>4.6970550264325839E-2</v>
      </c>
      <c r="O269" s="59">
        <f t="shared" si="5"/>
        <v>3.7801168808918151E-2</v>
      </c>
      <c r="P269" s="59">
        <f t="shared" si="5"/>
        <v>-8.161085154381631E-3</v>
      </c>
      <c r="Q269" s="68"/>
      <c r="R269" s="58">
        <f t="shared" si="0"/>
        <v>-1638</v>
      </c>
      <c r="S269" s="60">
        <f t="shared" si="0"/>
        <v>1994146.4705297202</v>
      </c>
      <c r="T269" s="68"/>
      <c r="U269" s="57">
        <f t="shared" si="0"/>
        <v>1050490.875</v>
      </c>
      <c r="V269" s="57">
        <f t="shared" si="0"/>
        <v>1059772.375</v>
      </c>
      <c r="W269" s="68"/>
      <c r="X269" s="57">
        <f t="shared" si="0"/>
        <v>1924716.0167925549</v>
      </c>
      <c r="Y269" s="57">
        <f t="shared" si="0"/>
        <v>1928907.7313343571</v>
      </c>
      <c r="Z269" s="57">
        <f t="shared" si="0"/>
        <v>2012206.2571424393</v>
      </c>
      <c r="AA269" s="188">
        <f t="shared" si="0"/>
        <v>983797.9084040951</v>
      </c>
    </row>
    <row r="270" spans="1:30" x14ac:dyDescent="0.2">
      <c r="A270" s="78" t="s">
        <v>229</v>
      </c>
      <c r="B270" s="79" t="s">
        <v>230</v>
      </c>
      <c r="D270" s="57">
        <f t="shared" si="2"/>
        <v>2713765</v>
      </c>
      <c r="E270" s="58">
        <f t="shared" si="0"/>
        <v>0</v>
      </c>
      <c r="F270" s="58">
        <f t="shared" si="0"/>
        <v>2713765</v>
      </c>
      <c r="G270" s="59">
        <f t="shared" si="0"/>
        <v>-7.2663423354630829E-3</v>
      </c>
      <c r="H270" s="68"/>
      <c r="I270" s="59">
        <f t="shared" si="0"/>
        <v>-2.6055614238090774E-3</v>
      </c>
      <c r="M270" s="57">
        <f t="shared" si="5"/>
        <v>2839832</v>
      </c>
      <c r="N270" s="59">
        <f t="shared" si="5"/>
        <v>4.6454648799730158E-2</v>
      </c>
      <c r="O270" s="59">
        <f t="shared" si="5"/>
        <v>3.9887622338720119E-2</v>
      </c>
      <c r="P270" s="59">
        <f t="shared" si="5"/>
        <v>-6.5544746773806839E-3</v>
      </c>
      <c r="Q270" s="68"/>
      <c r="R270" s="58">
        <f t="shared" si="0"/>
        <v>-3312</v>
      </c>
      <c r="S270" s="60">
        <f t="shared" si="0"/>
        <v>2836520</v>
      </c>
      <c r="T270" s="68"/>
      <c r="U270" s="57">
        <f t="shared" si="0"/>
        <v>1347418.625</v>
      </c>
      <c r="V270" s="57">
        <f t="shared" si="0"/>
        <v>1355927.75</v>
      </c>
      <c r="W270" s="68"/>
      <c r="X270" s="57">
        <f t="shared" si="0"/>
        <v>2733628.4803562402</v>
      </c>
      <c r="Y270" s="57">
        <f t="shared" si="0"/>
        <v>2738036.90455445</v>
      </c>
      <c r="Z270" s="57">
        <f t="shared" si="0"/>
        <v>2858568.4142849911</v>
      </c>
      <c r="AA270" s="188">
        <f t="shared" si="0"/>
        <v>1397597.0987175559</v>
      </c>
    </row>
    <row r="271" spans="1:30" x14ac:dyDescent="0.2">
      <c r="A271" s="78" t="s">
        <v>481</v>
      </c>
      <c r="B271" s="79" t="s">
        <v>482</v>
      </c>
      <c r="D271" s="57">
        <f t="shared" si="2"/>
        <v>1968211</v>
      </c>
      <c r="E271" s="58">
        <f t="shared" si="0"/>
        <v>0</v>
      </c>
      <c r="F271" s="58">
        <f t="shared" si="0"/>
        <v>1968211</v>
      </c>
      <c r="G271" s="59">
        <f t="shared" si="0"/>
        <v>-1.8919682452762654E-3</v>
      </c>
      <c r="H271" s="68"/>
      <c r="I271" s="59">
        <f t="shared" si="0"/>
        <v>5.1848089920818463E-3</v>
      </c>
      <c r="M271" s="57">
        <f t="shared" si="5"/>
        <v>2061374</v>
      </c>
      <c r="N271" s="59">
        <f t="shared" si="5"/>
        <v>4.7333847844565513E-2</v>
      </c>
      <c r="O271" s="59">
        <f t="shared" si="5"/>
        <v>3.8806529485809982E-2</v>
      </c>
      <c r="P271" s="59">
        <f t="shared" si="5"/>
        <v>2.9100403208004444E-4</v>
      </c>
      <c r="Q271" s="68"/>
      <c r="R271" s="58">
        <f t="shared" si="0"/>
        <v>2558</v>
      </c>
      <c r="S271" s="60">
        <f t="shared" si="0"/>
        <v>2063932</v>
      </c>
      <c r="T271" s="68"/>
      <c r="U271" s="57">
        <f t="shared" si="0"/>
        <v>1044295.375</v>
      </c>
      <c r="V271" s="57">
        <f t="shared" si="0"/>
        <v>1052867.75</v>
      </c>
      <c r="W271" s="68"/>
      <c r="X271" s="57">
        <f t="shared" si="0"/>
        <v>1971941.8513643125</v>
      </c>
      <c r="Y271" s="57">
        <f t="shared" si="0"/>
        <v>1974132.0831823943</v>
      </c>
      <c r="Z271" s="57">
        <f t="shared" si="0"/>
        <v>2060774.3063676399</v>
      </c>
      <c r="AA271" s="188">
        <f t="shared" si="0"/>
        <v>1007543.5582714572</v>
      </c>
    </row>
    <row r="272" spans="1:30" x14ac:dyDescent="0.2">
      <c r="A272" s="78" t="s">
        <v>461</v>
      </c>
      <c r="B272" s="79" t="s">
        <v>462</v>
      </c>
      <c r="D272" s="57">
        <f t="shared" si="2"/>
        <v>3251112</v>
      </c>
      <c r="E272" s="58">
        <f t="shared" si="0"/>
        <v>0</v>
      </c>
      <c r="F272" s="58">
        <f t="shared" si="0"/>
        <v>3251112</v>
      </c>
      <c r="G272" s="59">
        <f t="shared" si="0"/>
        <v>-4.7862942691013766E-3</v>
      </c>
      <c r="H272" s="68"/>
      <c r="I272" s="59">
        <f t="shared" si="0"/>
        <v>-5.9712505632703028E-4</v>
      </c>
      <c r="M272" s="57">
        <f t="shared" si="5"/>
        <v>3394133.8830535659</v>
      </c>
      <c r="N272" s="59">
        <f t="shared" si="5"/>
        <v>4.3991681324287102E-2</v>
      </c>
      <c r="O272" s="59">
        <f t="shared" si="5"/>
        <v>3.9532474333823231E-2</v>
      </c>
      <c r="P272" s="59">
        <f t="shared" si="5"/>
        <v>-4.3254807970758424E-3</v>
      </c>
      <c r="Q272" s="68"/>
      <c r="R272" s="58">
        <f t="shared" si="0"/>
        <v>-1302</v>
      </c>
      <c r="S272" s="60">
        <f t="shared" si="0"/>
        <v>3392831.8830535659</v>
      </c>
      <c r="T272" s="68"/>
      <c r="U272" s="57">
        <f t="shared" si="0"/>
        <v>1886556.625</v>
      </c>
      <c r="V272" s="57">
        <f t="shared" si="0"/>
        <v>1894649.25</v>
      </c>
      <c r="W272" s="68"/>
      <c r="X272" s="57">
        <f t="shared" si="0"/>
        <v>3266747.6153901424</v>
      </c>
      <c r="Y272" s="57">
        <f t="shared" si="0"/>
        <v>3267008.8719891757</v>
      </c>
      <c r="Z272" s="57">
        <f t="shared" si="0"/>
        <v>3408878.9233761863</v>
      </c>
      <c r="AA272" s="188">
        <f t="shared" si="0"/>
        <v>1666652.1848425497</v>
      </c>
    </row>
    <row r="273" spans="1:27" x14ac:dyDescent="0.2">
      <c r="A273" s="78" t="s">
        <v>259</v>
      </c>
      <c r="B273" s="79" t="s">
        <v>260</v>
      </c>
      <c r="D273" s="57">
        <f t="shared" si="2"/>
        <v>1697843</v>
      </c>
      <c r="E273" s="58">
        <f t="shared" si="0"/>
        <v>0</v>
      </c>
      <c r="F273" s="58">
        <f t="shared" si="0"/>
        <v>1697843</v>
      </c>
      <c r="G273" s="59">
        <f t="shared" si="0"/>
        <v>-2.605088952008161E-2</v>
      </c>
      <c r="H273" s="68"/>
      <c r="I273" s="59">
        <f t="shared" si="0"/>
        <v>-2.2853675064947954E-2</v>
      </c>
      <c r="M273" s="57">
        <f t="shared" si="5"/>
        <v>1774914.0997652537</v>
      </c>
      <c r="N273" s="59">
        <f t="shared" si="5"/>
        <v>4.5393537426754893E-2</v>
      </c>
      <c r="O273" s="59">
        <f t="shared" si="5"/>
        <v>4.0812846861450591E-2</v>
      </c>
      <c r="P273" s="59">
        <f t="shared" si="5"/>
        <v>-2.5146749084795861E-2</v>
      </c>
      <c r="Q273" s="68"/>
      <c r="R273" s="58">
        <f t="shared" si="0"/>
        <v>-778</v>
      </c>
      <c r="S273" s="60">
        <f t="shared" si="0"/>
        <v>1774136.0997652537</v>
      </c>
      <c r="T273" s="68"/>
      <c r="U273" s="57">
        <f t="shared" si="0"/>
        <v>988083.5</v>
      </c>
      <c r="V273" s="57">
        <f t="shared" si="0"/>
        <v>992432.125</v>
      </c>
      <c r="W273" s="68"/>
      <c r="X273" s="57">
        <f t="shared" si="0"/>
        <v>1743256.3793434538</v>
      </c>
      <c r="Y273" s="57">
        <f t="shared" si="0"/>
        <v>1745199.5499321907</v>
      </c>
      <c r="Z273" s="57">
        <f t="shared" si="0"/>
        <v>1820698.75450376</v>
      </c>
      <c r="AA273" s="188">
        <f t="shared" si="0"/>
        <v>890167.00954823918</v>
      </c>
    </row>
    <row r="274" spans="1:27" x14ac:dyDescent="0.2">
      <c r="A274" s="78" t="s">
        <v>157</v>
      </c>
      <c r="B274" s="79" t="s">
        <v>158</v>
      </c>
      <c r="D274" s="57">
        <f t="shared" si="2"/>
        <v>5874212</v>
      </c>
      <c r="E274" s="58">
        <f t="shared" si="2"/>
        <v>0</v>
      </c>
      <c r="F274" s="58">
        <f t="shared" si="2"/>
        <v>5874212</v>
      </c>
      <c r="G274" s="59">
        <f t="shared" si="2"/>
        <v>5.764674677135595E-3</v>
      </c>
      <c r="H274" s="68"/>
      <c r="I274" s="59">
        <f t="shared" si="2"/>
        <v>9.4501402997946293E-3</v>
      </c>
      <c r="M274" s="57">
        <f t="shared" si="5"/>
        <v>6110269.5575988377</v>
      </c>
      <c r="N274" s="59">
        <f t="shared" si="5"/>
        <v>4.0185399777678654E-2</v>
      </c>
      <c r="O274" s="59">
        <f t="shared" si="5"/>
        <v>3.7111308318914071E-2</v>
      </c>
      <c r="P274" s="59">
        <f t="shared" si="5"/>
        <v>3.9422649171816371E-3</v>
      </c>
      <c r="Q274" s="68"/>
      <c r="R274" s="58">
        <f t="shared" si="2"/>
        <v>-2209</v>
      </c>
      <c r="S274" s="60">
        <f t="shared" si="2"/>
        <v>6108060.5575988377</v>
      </c>
      <c r="T274" s="68"/>
      <c r="U274" s="57">
        <f t="shared" ref="U274:AA289" si="6">INDEX(U$8:U$248,MATCH($A274,$A$8:$A$248,0))</f>
        <v>2661841.234375</v>
      </c>
      <c r="V274" s="57">
        <f t="shared" si="6"/>
        <v>2669731.171875</v>
      </c>
      <c r="W274" s="68"/>
      <c r="X274" s="57">
        <f t="shared" si="6"/>
        <v>5840543.1686947085</v>
      </c>
      <c r="Y274" s="57">
        <f t="shared" si="6"/>
        <v>5836468.2503636861</v>
      </c>
      <c r="Z274" s="57">
        <f t="shared" si="6"/>
        <v>6086275.8458554316</v>
      </c>
      <c r="AA274" s="188">
        <f t="shared" si="6"/>
        <v>2975671.8158833785</v>
      </c>
    </row>
    <row r="275" spans="1:27" x14ac:dyDescent="0.2">
      <c r="A275" s="78" t="s">
        <v>467</v>
      </c>
      <c r="B275" s="79" t="s">
        <v>468</v>
      </c>
      <c r="D275" s="57">
        <f t="shared" si="2"/>
        <v>1219856</v>
      </c>
      <c r="E275" s="58">
        <f t="shared" si="2"/>
        <v>0</v>
      </c>
      <c r="F275" s="58">
        <f t="shared" si="2"/>
        <v>1219856</v>
      </c>
      <c r="G275" s="59">
        <f t="shared" si="2"/>
        <v>-2.100891970371821E-2</v>
      </c>
      <c r="H275" s="68"/>
      <c r="I275" s="59">
        <f t="shared" si="2"/>
        <v>-2.0530115362408008E-2</v>
      </c>
      <c r="M275" s="57">
        <f t="shared" si="5"/>
        <v>1277238</v>
      </c>
      <c r="N275" s="59">
        <f t="shared" si="5"/>
        <v>4.7039978489264334E-2</v>
      </c>
      <c r="O275" s="59">
        <f t="shared" si="5"/>
        <v>4.054696222047105E-2</v>
      </c>
      <c r="P275" s="59">
        <f t="shared" si="5"/>
        <v>-2.2138385552680218E-2</v>
      </c>
      <c r="Q275" s="68"/>
      <c r="R275" s="58">
        <f t="shared" si="2"/>
        <v>-1311</v>
      </c>
      <c r="S275" s="60">
        <f t="shared" si="2"/>
        <v>1275927</v>
      </c>
      <c r="T275" s="68"/>
      <c r="U275" s="57">
        <f t="shared" si="6"/>
        <v>590534.5625</v>
      </c>
      <c r="V275" s="57">
        <f t="shared" si="6"/>
        <v>594219.5</v>
      </c>
      <c r="W275" s="68"/>
      <c r="X275" s="57">
        <f t="shared" si="6"/>
        <v>1246033.8245684761</v>
      </c>
      <c r="Y275" s="57">
        <f t="shared" si="6"/>
        <v>1253196.167102539</v>
      </c>
      <c r="Z275" s="57">
        <f t="shared" si="6"/>
        <v>1306154.1440318071</v>
      </c>
      <c r="AA275" s="188">
        <f t="shared" si="6"/>
        <v>638598.40927871224</v>
      </c>
    </row>
    <row r="276" spans="1:27" x14ac:dyDescent="0.2">
      <c r="A276" s="78" t="s">
        <v>237</v>
      </c>
      <c r="B276" s="79" t="s">
        <v>238</v>
      </c>
      <c r="D276" s="57">
        <f t="shared" si="2"/>
        <v>1934846</v>
      </c>
      <c r="E276" s="58">
        <f t="shared" si="2"/>
        <v>0</v>
      </c>
      <c r="F276" s="58">
        <f t="shared" si="2"/>
        <v>1934846</v>
      </c>
      <c r="G276" s="59">
        <f t="shared" si="2"/>
        <v>-6.8988442800753669E-3</v>
      </c>
      <c r="H276" s="68"/>
      <c r="I276" s="59">
        <f t="shared" si="2"/>
        <v>-1.5123416298110648E-3</v>
      </c>
      <c r="M276" s="57">
        <f t="shared" si="5"/>
        <v>2023991.428570292</v>
      </c>
      <c r="N276" s="59">
        <f t="shared" si="5"/>
        <v>4.6073655769137245E-2</v>
      </c>
      <c r="O276" s="59">
        <f t="shared" si="5"/>
        <v>3.838923690170204E-2</v>
      </c>
      <c r="P276" s="59">
        <f t="shared" si="5"/>
        <v>-6.1346188969617632E-3</v>
      </c>
      <c r="Q276" s="68"/>
      <c r="R276" s="58">
        <f t="shared" si="2"/>
        <v>-1315</v>
      </c>
      <c r="S276" s="60">
        <f t="shared" si="2"/>
        <v>2022676.428570292</v>
      </c>
      <c r="T276" s="68"/>
      <c r="U276" s="57">
        <f t="shared" si="6"/>
        <v>1026880.4375</v>
      </c>
      <c r="V276" s="57">
        <f t="shared" si="6"/>
        <v>1034479.6875</v>
      </c>
      <c r="W276" s="68"/>
      <c r="X276" s="57">
        <f t="shared" si="6"/>
        <v>1948286.9281300758</v>
      </c>
      <c r="Y276" s="57">
        <f t="shared" si="6"/>
        <v>1952116.7585990923</v>
      </c>
      <c r="Z276" s="57">
        <f t="shared" si="6"/>
        <v>2036484.4847739558</v>
      </c>
      <c r="AA276" s="188">
        <f t="shared" si="6"/>
        <v>995667.89910652139</v>
      </c>
    </row>
    <row r="277" spans="1:27" x14ac:dyDescent="0.2">
      <c r="A277" s="78" t="s">
        <v>43</v>
      </c>
      <c r="B277" s="79" t="s">
        <v>44</v>
      </c>
      <c r="D277" s="57">
        <f t="shared" si="2"/>
        <v>7113404</v>
      </c>
      <c r="E277" s="58">
        <f t="shared" si="2"/>
        <v>0</v>
      </c>
      <c r="F277" s="58">
        <f t="shared" si="2"/>
        <v>7113404</v>
      </c>
      <c r="G277" s="59">
        <f t="shared" si="2"/>
        <v>-1.6912884831843389E-3</v>
      </c>
      <c r="H277" s="68"/>
      <c r="I277" s="59">
        <f t="shared" si="2"/>
        <v>-4.9095997595594021E-4</v>
      </c>
      <c r="M277" s="57">
        <f t="shared" si="5"/>
        <v>7390943.145851993</v>
      </c>
      <c r="N277" s="59">
        <f t="shared" si="5"/>
        <v>3.9016362047198827E-2</v>
      </c>
      <c r="O277" s="59">
        <f t="shared" si="5"/>
        <v>3.7822187266976171E-2</v>
      </c>
      <c r="P277" s="59">
        <f t="shared" si="5"/>
        <v>-5.0800671680855114E-3</v>
      </c>
      <c r="Q277" s="68"/>
      <c r="R277" s="58">
        <f t="shared" si="2"/>
        <v>8167</v>
      </c>
      <c r="S277" s="60">
        <f t="shared" si="2"/>
        <v>7399110.145851993</v>
      </c>
      <c r="T277" s="68"/>
      <c r="U277" s="57">
        <f t="shared" si="6"/>
        <v>3252686.8125</v>
      </c>
      <c r="V277" s="57">
        <f t="shared" si="6"/>
        <v>3256429.53125</v>
      </c>
      <c r="W277" s="68"/>
      <c r="X277" s="57">
        <f t="shared" si="6"/>
        <v>7125455.2003177432</v>
      </c>
      <c r="Y277" s="57">
        <f t="shared" si="6"/>
        <v>7125087.2030350175</v>
      </c>
      <c r="Z277" s="57">
        <f t="shared" si="6"/>
        <v>7428681.3460602835</v>
      </c>
      <c r="AA277" s="188">
        <f t="shared" si="6"/>
        <v>3631994.058518271</v>
      </c>
    </row>
    <row r="278" spans="1:27" x14ac:dyDescent="0.2">
      <c r="A278" s="78" t="s">
        <v>473</v>
      </c>
      <c r="B278" s="79" t="s">
        <v>474</v>
      </c>
      <c r="D278" s="57">
        <f t="shared" si="2"/>
        <v>2532111</v>
      </c>
      <c r="E278" s="58">
        <f t="shared" si="2"/>
        <v>0</v>
      </c>
      <c r="F278" s="58">
        <f t="shared" si="2"/>
        <v>2532111</v>
      </c>
      <c r="G278" s="59">
        <f t="shared" si="2"/>
        <v>-9.4443137877192607E-3</v>
      </c>
      <c r="H278" s="68"/>
      <c r="I278" s="59">
        <f t="shared" si="2"/>
        <v>-6.5235776924335021E-3</v>
      </c>
      <c r="M278" s="57">
        <f t="shared" si="5"/>
        <v>2642270.3806808139</v>
      </c>
      <c r="N278" s="59">
        <f t="shared" si="5"/>
        <v>4.3504957200064975E-2</v>
      </c>
      <c r="O278" s="59">
        <f t="shared" si="5"/>
        <v>3.8080507679289166E-2</v>
      </c>
      <c r="P278" s="59">
        <f t="shared" si="5"/>
        <v>-1.1193364013689977E-2</v>
      </c>
      <c r="Q278" s="68"/>
      <c r="R278" s="58">
        <f t="shared" si="2"/>
        <v>-2860</v>
      </c>
      <c r="S278" s="60">
        <f t="shared" si="2"/>
        <v>2639410.3806808139</v>
      </c>
      <c r="T278" s="68"/>
      <c r="U278" s="57">
        <f t="shared" si="6"/>
        <v>1251360.8125</v>
      </c>
      <c r="V278" s="57">
        <f t="shared" si="6"/>
        <v>1257899.75</v>
      </c>
      <c r="W278" s="68"/>
      <c r="X278" s="57">
        <f t="shared" si="6"/>
        <v>2556253.0559815057</v>
      </c>
      <c r="Y278" s="57">
        <f t="shared" si="6"/>
        <v>2562056.2208508421</v>
      </c>
      <c r="Z278" s="57">
        <f t="shared" si="6"/>
        <v>2672181.0761769563</v>
      </c>
      <c r="AA278" s="188">
        <f t="shared" si="6"/>
        <v>1306469.5253225232</v>
      </c>
    </row>
    <row r="279" spans="1:27" x14ac:dyDescent="0.2">
      <c r="A279" s="78" t="s">
        <v>493</v>
      </c>
      <c r="B279" s="79" t="s">
        <v>494</v>
      </c>
      <c r="D279" s="57">
        <f t="shared" si="2"/>
        <v>1628611</v>
      </c>
      <c r="E279" s="58">
        <f t="shared" si="2"/>
        <v>0</v>
      </c>
      <c r="F279" s="58">
        <f t="shared" si="2"/>
        <v>1628611</v>
      </c>
      <c r="G279" s="59">
        <f t="shared" si="2"/>
        <v>-8.4337593312557857E-3</v>
      </c>
      <c r="H279" s="68"/>
      <c r="I279" s="59">
        <f t="shared" si="2"/>
        <v>-4.2796508539009182E-3</v>
      </c>
      <c r="M279" s="57">
        <f t="shared" si="5"/>
        <v>1696559.6347958164</v>
      </c>
      <c r="N279" s="59">
        <f t="shared" si="5"/>
        <v>4.1721832159930416E-2</v>
      </c>
      <c r="O279" s="59">
        <f t="shared" si="5"/>
        <v>3.7049536380864723E-2</v>
      </c>
      <c r="P279" s="59">
        <f t="shared" si="5"/>
        <v>-9.3735000759214149E-3</v>
      </c>
      <c r="Q279" s="68"/>
      <c r="R279" s="58">
        <f t="shared" si="2"/>
        <v>-2442</v>
      </c>
      <c r="S279" s="60">
        <f t="shared" si="2"/>
        <v>1694117.6347958164</v>
      </c>
      <c r="T279" s="68"/>
      <c r="U279" s="57">
        <f t="shared" si="6"/>
        <v>815512.25</v>
      </c>
      <c r="V279" s="57">
        <f t="shared" si="6"/>
        <v>819186.4375</v>
      </c>
      <c r="W279" s="68"/>
      <c r="X279" s="57">
        <f t="shared" si="6"/>
        <v>1642463.1388232945</v>
      </c>
      <c r="Y279" s="57">
        <f t="shared" si="6"/>
        <v>1642979.8815333531</v>
      </c>
      <c r="Z279" s="57">
        <f t="shared" si="6"/>
        <v>1712612.8111107873</v>
      </c>
      <c r="AA279" s="188">
        <f t="shared" si="6"/>
        <v>837322.16590437863</v>
      </c>
    </row>
    <row r="280" spans="1:27" x14ac:dyDescent="0.2">
      <c r="A280" s="78" t="s">
        <v>355</v>
      </c>
      <c r="B280" s="79" t="s">
        <v>356</v>
      </c>
      <c r="D280" s="57">
        <f t="shared" si="2"/>
        <v>4397666</v>
      </c>
      <c r="E280" s="58">
        <f t="shared" si="2"/>
        <v>0</v>
      </c>
      <c r="F280" s="58">
        <f t="shared" si="2"/>
        <v>4397666</v>
      </c>
      <c r="G280" s="59">
        <f t="shared" si="2"/>
        <v>2.6663530286189729E-2</v>
      </c>
      <c r="H280" s="68"/>
      <c r="I280" s="59">
        <f t="shared" si="2"/>
        <v>3.6444553267781288E-2</v>
      </c>
      <c r="M280" s="57">
        <f t="shared" si="5"/>
        <v>4602576.9214321496</v>
      </c>
      <c r="N280" s="59">
        <f t="shared" si="5"/>
        <v>4.6595380693338129E-2</v>
      </c>
      <c r="O280" s="59">
        <f t="shared" si="5"/>
        <v>3.663108513419111E-2</v>
      </c>
      <c r="P280" s="59">
        <f t="shared" si="5"/>
        <v>2.8696528704293511E-2</v>
      </c>
      <c r="Q280" s="68"/>
      <c r="R280" s="58">
        <f t="shared" si="2"/>
        <v>-6825</v>
      </c>
      <c r="S280" s="60">
        <f t="shared" si="2"/>
        <v>4595751.9214321496</v>
      </c>
      <c r="T280" s="68"/>
      <c r="U280" s="57">
        <f t="shared" si="6"/>
        <v>2286700.71875</v>
      </c>
      <c r="V280" s="57">
        <f t="shared" si="6"/>
        <v>2308680.921875</v>
      </c>
      <c r="W280" s="68"/>
      <c r="X280" s="57">
        <f t="shared" si="6"/>
        <v>4283453.9946832629</v>
      </c>
      <c r="Y280" s="57">
        <f t="shared" si="6"/>
        <v>4283815.4629046153</v>
      </c>
      <c r="Z280" s="57">
        <f t="shared" si="6"/>
        <v>4474183.3893707972</v>
      </c>
      <c r="AA280" s="188">
        <f t="shared" si="6"/>
        <v>2187495.5634668572</v>
      </c>
    </row>
    <row r="281" spans="1:27" x14ac:dyDescent="0.2">
      <c r="A281" s="78" t="s">
        <v>429</v>
      </c>
      <c r="B281" s="79" t="s">
        <v>430</v>
      </c>
      <c r="D281" s="57">
        <f t="shared" si="2"/>
        <v>1434330</v>
      </c>
      <c r="E281" s="58">
        <f t="shared" si="2"/>
        <v>0</v>
      </c>
      <c r="F281" s="58">
        <f t="shared" si="2"/>
        <v>1434330</v>
      </c>
      <c r="G281" s="59">
        <f t="shared" si="2"/>
        <v>1.2879747691530996E-2</v>
      </c>
      <c r="H281" s="68"/>
      <c r="I281" s="59">
        <f t="shared" si="2"/>
        <v>1.9000855562516517E-2</v>
      </c>
      <c r="M281" s="57">
        <f t="shared" si="5"/>
        <v>1491996.1286949445</v>
      </c>
      <c r="N281" s="59">
        <f t="shared" si="5"/>
        <v>4.0204226848036706E-2</v>
      </c>
      <c r="O281" s="59">
        <f t="shared" si="5"/>
        <v>3.6636603353039199E-2</v>
      </c>
      <c r="P281" s="59">
        <f t="shared" si="5"/>
        <v>1.2593426565453703E-2</v>
      </c>
      <c r="Q281" s="68"/>
      <c r="R281" s="58">
        <f t="shared" si="2"/>
        <v>890</v>
      </c>
      <c r="S281" s="60">
        <f t="shared" si="2"/>
        <v>1492886.1286949445</v>
      </c>
      <c r="T281" s="68"/>
      <c r="U281" s="57">
        <f t="shared" si="6"/>
        <v>797311.3046875</v>
      </c>
      <c r="V281" s="57">
        <f t="shared" si="6"/>
        <v>800055.28125</v>
      </c>
      <c r="W281" s="68"/>
      <c r="X281" s="57">
        <f t="shared" si="6"/>
        <v>1416091.1038738829</v>
      </c>
      <c r="Y281" s="57">
        <f t="shared" si="6"/>
        <v>1412428.9418215447</v>
      </c>
      <c r="Z281" s="57">
        <f t="shared" si="6"/>
        <v>1473440.4644078561</v>
      </c>
      <c r="AA281" s="188">
        <f t="shared" si="6"/>
        <v>720387.20777111477</v>
      </c>
    </row>
    <row r="282" spans="1:27" x14ac:dyDescent="0.2">
      <c r="A282" s="78" t="s">
        <v>497</v>
      </c>
      <c r="B282" s="79" t="s">
        <v>498</v>
      </c>
      <c r="D282" s="57">
        <f t="shared" si="2"/>
        <v>1227115</v>
      </c>
      <c r="E282" s="58">
        <f t="shared" si="2"/>
        <v>0</v>
      </c>
      <c r="F282" s="58">
        <f t="shared" si="2"/>
        <v>1227115</v>
      </c>
      <c r="G282" s="59">
        <f t="shared" si="2"/>
        <v>-2.2541198171141086E-2</v>
      </c>
      <c r="H282" s="68"/>
      <c r="I282" s="59">
        <f t="shared" si="2"/>
        <v>-2.011674713716316E-2</v>
      </c>
      <c r="M282" s="57">
        <f t="shared" si="5"/>
        <v>1284870.9881019979</v>
      </c>
      <c r="N282" s="59">
        <f t="shared" si="5"/>
        <v>4.706648366452848E-2</v>
      </c>
      <c r="O282" s="59">
        <f t="shared" si="5"/>
        <v>4.0258313851360361E-2</v>
      </c>
      <c r="P282" s="59">
        <f t="shared" si="5"/>
        <v>-2.2580571624631784E-2</v>
      </c>
      <c r="Q282" s="68"/>
      <c r="R282" s="58">
        <f t="shared" si="2"/>
        <v>1782</v>
      </c>
      <c r="S282" s="60">
        <f t="shared" si="2"/>
        <v>1286652.9881019979</v>
      </c>
      <c r="T282" s="68"/>
      <c r="U282" s="57">
        <f t="shared" si="6"/>
        <v>665453.4375</v>
      </c>
      <c r="V282" s="57">
        <f t="shared" si="6"/>
        <v>669808.625</v>
      </c>
      <c r="W282" s="68"/>
      <c r="X282" s="57">
        <f t="shared" si="6"/>
        <v>1255413.5250549954</v>
      </c>
      <c r="Y282" s="57">
        <f t="shared" si="6"/>
        <v>1260503.3156577058</v>
      </c>
      <c r="Z282" s="57">
        <f t="shared" si="6"/>
        <v>1314554.3773747825</v>
      </c>
      <c r="AA282" s="188">
        <f t="shared" si="6"/>
        <v>642705.40972341888</v>
      </c>
    </row>
    <row r="283" spans="1:27" x14ac:dyDescent="0.2">
      <c r="A283" s="78" t="s">
        <v>131</v>
      </c>
      <c r="B283" s="79" t="s">
        <v>132</v>
      </c>
      <c r="D283" s="57">
        <f t="shared" si="2"/>
        <v>6618027</v>
      </c>
      <c r="E283" s="58">
        <f t="shared" si="2"/>
        <v>0</v>
      </c>
      <c r="F283" s="58">
        <f t="shared" si="2"/>
        <v>6618027</v>
      </c>
      <c r="G283" s="59">
        <f t="shared" si="2"/>
        <v>5.5370749566121535E-3</v>
      </c>
      <c r="H283" s="68"/>
      <c r="I283" s="59">
        <f t="shared" si="2"/>
        <v>1.0445368462811633E-2</v>
      </c>
      <c r="M283" s="57">
        <f t="shared" si="5"/>
        <v>6899951.1825882439</v>
      </c>
      <c r="N283" s="59">
        <f t="shared" si="5"/>
        <v>4.2599430704686414E-2</v>
      </c>
      <c r="O283" s="59">
        <f t="shared" si="5"/>
        <v>3.7939272225126164E-2</v>
      </c>
      <c r="P283" s="59">
        <f t="shared" si="5"/>
        <v>5.2189666369761856E-3</v>
      </c>
      <c r="Q283" s="68"/>
      <c r="R283" s="58">
        <f t="shared" si="2"/>
        <v>-9554</v>
      </c>
      <c r="S283" s="60">
        <f t="shared" si="2"/>
        <v>6890397.1825882439</v>
      </c>
      <c r="T283" s="68"/>
      <c r="U283" s="57">
        <f t="shared" si="6"/>
        <v>3112709.65625</v>
      </c>
      <c r="V283" s="57">
        <f t="shared" si="6"/>
        <v>3126685.15625</v>
      </c>
      <c r="W283" s="68"/>
      <c r="X283" s="57">
        <f t="shared" si="6"/>
        <v>6581584.2745386194</v>
      </c>
      <c r="Y283" s="57">
        <f t="shared" si="6"/>
        <v>6579020.4444157341</v>
      </c>
      <c r="Z283" s="57">
        <f t="shared" si="6"/>
        <v>6864127.5300171347</v>
      </c>
      <c r="AA283" s="188">
        <f t="shared" si="6"/>
        <v>3355975.205364746</v>
      </c>
    </row>
    <row r="284" spans="1:27" x14ac:dyDescent="0.2">
      <c r="A284" s="78" t="s">
        <v>453</v>
      </c>
      <c r="B284" s="79" t="s">
        <v>454</v>
      </c>
      <c r="D284" s="57">
        <f t="shared" si="2"/>
        <v>3666609</v>
      </c>
      <c r="E284" s="58">
        <f t="shared" si="2"/>
        <v>0</v>
      </c>
      <c r="F284" s="58">
        <f t="shared" si="2"/>
        <v>3666609</v>
      </c>
      <c r="G284" s="59">
        <f t="shared" si="2"/>
        <v>-3.5707595765899214E-3</v>
      </c>
      <c r="H284" s="68"/>
      <c r="I284" s="59">
        <f t="shared" si="2"/>
        <v>1.0475958743945135E-3</v>
      </c>
      <c r="M284" s="57">
        <f t="shared" si="5"/>
        <v>3826894.2849094849</v>
      </c>
      <c r="N284" s="59">
        <f t="shared" si="5"/>
        <v>4.3714856127142321E-2</v>
      </c>
      <c r="O284" s="59">
        <f t="shared" si="5"/>
        <v>3.8927162062232679E-2</v>
      </c>
      <c r="P284" s="59">
        <f t="shared" si="5"/>
        <v>-2.680478430063471E-3</v>
      </c>
      <c r="Q284" s="68"/>
      <c r="R284" s="58">
        <f t="shared" si="2"/>
        <v>2699</v>
      </c>
      <c r="S284" s="60">
        <f t="shared" si="2"/>
        <v>3829593.2849094849</v>
      </c>
      <c r="T284" s="68"/>
      <c r="U284" s="57">
        <f t="shared" si="6"/>
        <v>1908215.515625</v>
      </c>
      <c r="V284" s="57">
        <f t="shared" si="6"/>
        <v>1917009.15625</v>
      </c>
      <c r="W284" s="68"/>
      <c r="X284" s="57">
        <f t="shared" si="6"/>
        <v>3679748.4971857686</v>
      </c>
      <c r="Y284" s="57">
        <f t="shared" si="6"/>
        <v>3679651.0682363859</v>
      </c>
      <c r="Z284" s="57">
        <f t="shared" si="6"/>
        <v>3837179.7624951294</v>
      </c>
      <c r="AA284" s="188">
        <f t="shared" si="6"/>
        <v>1876054.9079467491</v>
      </c>
    </row>
    <row r="285" spans="1:27" x14ac:dyDescent="0.2">
      <c r="A285" s="78" t="s">
        <v>109</v>
      </c>
      <c r="B285" s="79" t="s">
        <v>110</v>
      </c>
      <c r="D285" s="57">
        <f t="shared" si="2"/>
        <v>3824525</v>
      </c>
      <c r="E285" s="58">
        <f t="shared" si="2"/>
        <v>0</v>
      </c>
      <c r="F285" s="58">
        <f t="shared" si="2"/>
        <v>3824525</v>
      </c>
      <c r="G285" s="59">
        <f t="shared" si="2"/>
        <v>-1.4185640612096262E-2</v>
      </c>
      <c r="H285" s="68"/>
      <c r="I285" s="59">
        <f t="shared" si="2"/>
        <v>-1.1305049743631224E-2</v>
      </c>
      <c r="M285" s="57">
        <f t="shared" si="5"/>
        <v>3977655.3617242663</v>
      </c>
      <c r="N285" s="59">
        <f t="shared" si="5"/>
        <v>4.0039053666603319E-2</v>
      </c>
      <c r="O285" s="59">
        <f t="shared" si="5"/>
        <v>3.865357141656256E-2</v>
      </c>
      <c r="P285" s="59">
        <f t="shared" si="5"/>
        <v>-1.538562843462854E-2</v>
      </c>
      <c r="Q285" s="68"/>
      <c r="R285" s="58">
        <f t="shared" si="2"/>
        <v>-48</v>
      </c>
      <c r="S285" s="60">
        <f t="shared" si="2"/>
        <v>3977607.3617242663</v>
      </c>
      <c r="T285" s="68"/>
      <c r="U285" s="57">
        <f t="shared" si="6"/>
        <v>1771732.21875</v>
      </c>
      <c r="V285" s="57">
        <f t="shared" si="6"/>
        <v>1774095.5703125</v>
      </c>
      <c r="W285" s="68"/>
      <c r="X285" s="57">
        <f t="shared" si="6"/>
        <v>3879559.0301349065</v>
      </c>
      <c r="Y285" s="57">
        <f t="shared" si="6"/>
        <v>3873415.7738314229</v>
      </c>
      <c r="Z285" s="57">
        <f t="shared" si="6"/>
        <v>4039810.3832269507</v>
      </c>
      <c r="AA285" s="188">
        <f t="shared" si="6"/>
        <v>1975124.0665615748</v>
      </c>
    </row>
    <row r="286" spans="1:27" x14ac:dyDescent="0.2">
      <c r="A286" s="78" t="s">
        <v>247</v>
      </c>
      <c r="B286" s="79" t="s">
        <v>248</v>
      </c>
      <c r="D286" s="57">
        <f t="shared" si="2"/>
        <v>1547233</v>
      </c>
      <c r="E286" s="58">
        <f t="shared" si="2"/>
        <v>0</v>
      </c>
      <c r="F286" s="58">
        <f t="shared" si="2"/>
        <v>1547233</v>
      </c>
      <c r="G286" s="59">
        <f t="shared" si="2"/>
        <v>-2.4058618028959478E-2</v>
      </c>
      <c r="H286" s="68"/>
      <c r="I286" s="59">
        <f t="shared" si="2"/>
        <v>-2.2187292667292025E-2</v>
      </c>
      <c r="M286" s="57">
        <f t="shared" si="5"/>
        <v>1619110.6928444644</v>
      </c>
      <c r="N286" s="59">
        <f t="shared" si="5"/>
        <v>4.6455635863806188E-2</v>
      </c>
      <c r="O286" s="59">
        <f t="shared" si="5"/>
        <v>4.2005939341823062E-2</v>
      </c>
      <c r="P286" s="59">
        <f t="shared" si="5"/>
        <v>-2.2950837689351467E-2</v>
      </c>
      <c r="Q286" s="68"/>
      <c r="R286" s="58">
        <f t="shared" si="2"/>
        <v>307</v>
      </c>
      <c r="S286" s="60">
        <f t="shared" si="2"/>
        <v>1619417.6928444644</v>
      </c>
      <c r="T286" s="68"/>
      <c r="U286" s="57">
        <f t="shared" si="6"/>
        <v>808374.40625</v>
      </c>
      <c r="V286" s="57">
        <f t="shared" si="6"/>
        <v>811826.421875</v>
      </c>
      <c r="W286" s="68"/>
      <c r="X286" s="57">
        <f t="shared" si="6"/>
        <v>1585374.9298704413</v>
      </c>
      <c r="Y286" s="57">
        <f t="shared" si="6"/>
        <v>1589097.9581113448</v>
      </c>
      <c r="Z286" s="57">
        <f t="shared" si="6"/>
        <v>1657143.5249126954</v>
      </c>
      <c r="AA286" s="188">
        <f t="shared" si="6"/>
        <v>810202.39746679948</v>
      </c>
    </row>
    <row r="287" spans="1:27" x14ac:dyDescent="0.2">
      <c r="A287" s="78" t="s">
        <v>295</v>
      </c>
      <c r="B287" s="79" t="s">
        <v>296</v>
      </c>
      <c r="D287" s="57">
        <f t="shared" si="2"/>
        <v>3055958</v>
      </c>
      <c r="E287" s="58">
        <f t="shared" si="2"/>
        <v>0</v>
      </c>
      <c r="F287" s="58">
        <f t="shared" si="2"/>
        <v>3055958</v>
      </c>
      <c r="G287" s="59">
        <f t="shared" si="2"/>
        <v>3.1491604417079877E-2</v>
      </c>
      <c r="H287" s="68"/>
      <c r="I287" s="59">
        <f t="shared" si="2"/>
        <v>4.1701095724128834E-2</v>
      </c>
      <c r="M287" s="57">
        <f t="shared" si="5"/>
        <v>3189195.1415858287</v>
      </c>
      <c r="N287" s="59">
        <f t="shared" si="5"/>
        <v>4.3599140297683636E-2</v>
      </c>
      <c r="O287" s="59">
        <f t="shared" si="5"/>
        <v>3.6187507312731126E-2</v>
      </c>
      <c r="P287" s="59">
        <f t="shared" si="5"/>
        <v>3.4617699561446003E-2</v>
      </c>
      <c r="Q287" s="68"/>
      <c r="R287" s="58">
        <f t="shared" si="2"/>
        <v>-2016</v>
      </c>
      <c r="S287" s="60">
        <f t="shared" si="2"/>
        <v>3187179.1415858287</v>
      </c>
      <c r="T287" s="68"/>
      <c r="U287" s="57">
        <f t="shared" si="6"/>
        <v>1607886.28125</v>
      </c>
      <c r="V287" s="57">
        <f t="shared" si="6"/>
        <v>1619387.15625</v>
      </c>
      <c r="W287" s="68"/>
      <c r="X287" s="57">
        <f t="shared" si="6"/>
        <v>2962659.1112459842</v>
      </c>
      <c r="Y287" s="57">
        <f t="shared" si="6"/>
        <v>2954606.309258617</v>
      </c>
      <c r="Z287" s="57">
        <f t="shared" si="6"/>
        <v>3082486.5483527547</v>
      </c>
      <c r="AA287" s="188">
        <f t="shared" si="6"/>
        <v>1507074.0428268793</v>
      </c>
    </row>
    <row r="288" spans="1:27" x14ac:dyDescent="0.2">
      <c r="A288" s="78" t="s">
        <v>77</v>
      </c>
      <c r="B288" s="79" t="s">
        <v>78</v>
      </c>
      <c r="D288" s="57">
        <f t="shared" si="2"/>
        <v>2868755</v>
      </c>
      <c r="E288" s="58">
        <f t="shared" si="2"/>
        <v>0</v>
      </c>
      <c r="F288" s="58">
        <f t="shared" si="2"/>
        <v>2868755</v>
      </c>
      <c r="G288" s="59">
        <f t="shared" si="2"/>
        <v>-1.6366768101530593E-2</v>
      </c>
      <c r="H288" s="68"/>
      <c r="I288" s="59">
        <f t="shared" si="2"/>
        <v>-1.4135328383155676E-2</v>
      </c>
      <c r="M288" s="57">
        <f t="shared" ref="M288:P309" si="7">INDEX(M$8:M$248,MATCH($A288,$A$8:$A$248,0))</f>
        <v>2987259.0451041455</v>
      </c>
      <c r="N288" s="59">
        <f t="shared" si="7"/>
        <v>4.1308527603139966E-2</v>
      </c>
      <c r="O288" s="59">
        <f t="shared" si="7"/>
        <v>3.9247848746629677E-2</v>
      </c>
      <c r="P288" s="59">
        <f t="shared" si="7"/>
        <v>-1.769277273689851E-2</v>
      </c>
      <c r="Q288" s="68"/>
      <c r="R288" s="58">
        <f t="shared" si="2"/>
        <v>-3964</v>
      </c>
      <c r="S288" s="60">
        <f t="shared" si="2"/>
        <v>2983295.0451041455</v>
      </c>
      <c r="T288" s="68"/>
      <c r="U288" s="57">
        <f t="shared" si="6"/>
        <v>1440563.3359375</v>
      </c>
      <c r="V288" s="57">
        <f t="shared" si="6"/>
        <v>1443419.765625</v>
      </c>
      <c r="W288" s="68"/>
      <c r="X288" s="57">
        <f t="shared" si="6"/>
        <v>2916488.4907997018</v>
      </c>
      <c r="Y288" s="57">
        <f t="shared" si="6"/>
        <v>2915657.0986733316</v>
      </c>
      <c r="Z288" s="57">
        <f t="shared" si="6"/>
        <v>3041063.897521378</v>
      </c>
      <c r="AA288" s="188">
        <f t="shared" si="6"/>
        <v>1486821.8857213082</v>
      </c>
    </row>
    <row r="289" spans="1:27" x14ac:dyDescent="0.2">
      <c r="A289" s="78" t="s">
        <v>183</v>
      </c>
      <c r="B289" s="79" t="s">
        <v>184</v>
      </c>
      <c r="D289" s="57">
        <f t="shared" si="2"/>
        <v>2112386</v>
      </c>
      <c r="E289" s="58">
        <f t="shared" si="2"/>
        <v>0</v>
      </c>
      <c r="F289" s="58">
        <f t="shared" si="2"/>
        <v>2112386</v>
      </c>
      <c r="G289" s="59">
        <f t="shared" si="2"/>
        <v>5.722705632622116E-3</v>
      </c>
      <c r="H289" s="68"/>
      <c r="I289" s="59">
        <f t="shared" si="2"/>
        <v>7.3496332555791355E-3</v>
      </c>
      <c r="M289" s="57">
        <f t="shared" si="7"/>
        <v>2196920.9746742272</v>
      </c>
      <c r="N289" s="59">
        <f t="shared" si="7"/>
        <v>4.0018715648667991E-2</v>
      </c>
      <c r="O289" s="59">
        <f t="shared" si="7"/>
        <v>3.6182429999999988E-2</v>
      </c>
      <c r="P289" s="59">
        <f t="shared" si="7"/>
        <v>1.327284282370389E-3</v>
      </c>
      <c r="Q289" s="68"/>
      <c r="R289" s="58">
        <f t="shared" si="2"/>
        <v>-1343</v>
      </c>
      <c r="S289" s="60">
        <f t="shared" si="2"/>
        <v>2195577.9746742272</v>
      </c>
      <c r="T289" s="68"/>
      <c r="U289" s="57">
        <f t="shared" si="6"/>
        <v>1066289</v>
      </c>
      <c r="V289" s="57">
        <f t="shared" si="6"/>
        <v>1070236.75</v>
      </c>
      <c r="W289" s="68"/>
      <c r="X289" s="57">
        <f t="shared" si="6"/>
        <v>2100366.2223885679</v>
      </c>
      <c r="Y289" s="57">
        <f t="shared" si="6"/>
        <v>2104737.6924847597</v>
      </c>
      <c r="Z289" s="57">
        <f t="shared" si="6"/>
        <v>2194008.9011443574</v>
      </c>
      <c r="AA289" s="188">
        <f t="shared" si="6"/>
        <v>1072683.9558838492</v>
      </c>
    </row>
    <row r="290" spans="1:27" x14ac:dyDescent="0.2">
      <c r="A290" s="78" t="s">
        <v>403</v>
      </c>
      <c r="B290" s="79" t="s">
        <v>404</v>
      </c>
      <c r="D290" s="57">
        <f t="shared" si="2"/>
        <v>3797813</v>
      </c>
      <c r="E290" s="58">
        <f t="shared" si="2"/>
        <v>0</v>
      </c>
      <c r="F290" s="58">
        <f t="shared" si="2"/>
        <v>3797813</v>
      </c>
      <c r="G290" s="59">
        <f t="shared" si="2"/>
        <v>-6.7365177407276988E-3</v>
      </c>
      <c r="H290" s="68"/>
      <c r="I290" s="59">
        <f t="shared" si="2"/>
        <v>-5.929076837607461E-6</v>
      </c>
      <c r="M290" s="57">
        <f t="shared" si="7"/>
        <v>3969790.9390230593</v>
      </c>
      <c r="N290" s="59">
        <f t="shared" si="7"/>
        <v>4.5283414171013447E-2</v>
      </c>
      <c r="O290" s="59">
        <f t="shared" si="7"/>
        <v>3.7355656062965092E-2</v>
      </c>
      <c r="P290" s="59">
        <f t="shared" si="7"/>
        <v>-5.9589164718093501E-3</v>
      </c>
      <c r="Q290" s="68"/>
      <c r="R290" s="58">
        <f t="shared" ref="R290:AA305" si="8">INDEX(R$8:R$248,MATCH($A290,$A$8:$A$248,0))</f>
        <v>-2955</v>
      </c>
      <c r="S290" s="60">
        <f t="shared" si="8"/>
        <v>3966835.9390230593</v>
      </c>
      <c r="T290" s="68"/>
      <c r="U290" s="57">
        <f t="shared" si="8"/>
        <v>1947585.328125</v>
      </c>
      <c r="V290" s="57">
        <f t="shared" si="8"/>
        <v>1962469.3125</v>
      </c>
      <c r="W290" s="68"/>
      <c r="X290" s="57">
        <f t="shared" si="8"/>
        <v>3823570.5508487164</v>
      </c>
      <c r="Y290" s="57">
        <f t="shared" si="8"/>
        <v>3826859.6244267859</v>
      </c>
      <c r="Z290" s="57">
        <f t="shared" si="8"/>
        <v>3993588.3987137815</v>
      </c>
      <c r="AA290" s="188">
        <f t="shared" si="8"/>
        <v>1952525.4430233894</v>
      </c>
    </row>
    <row r="291" spans="1:27" x14ac:dyDescent="0.2">
      <c r="A291" s="78" t="s">
        <v>215</v>
      </c>
      <c r="B291" s="79" t="s">
        <v>216</v>
      </c>
      <c r="D291" s="57">
        <f t="shared" ref="D291:S309" si="9">INDEX(D$8:D$248,MATCH($A291,$A$8:$A$248,0))</f>
        <v>2046616</v>
      </c>
      <c r="E291" s="58">
        <f t="shared" si="9"/>
        <v>0</v>
      </c>
      <c r="F291" s="58">
        <f t="shared" si="9"/>
        <v>2046616</v>
      </c>
      <c r="G291" s="59">
        <f t="shared" si="9"/>
        <v>-2.0114243133263709E-2</v>
      </c>
      <c r="H291" s="68"/>
      <c r="I291" s="59">
        <f t="shared" si="9"/>
        <v>-1.6489022876815307E-2</v>
      </c>
      <c r="M291" s="57">
        <f t="shared" si="7"/>
        <v>2141383.5240175072</v>
      </c>
      <c r="N291" s="59">
        <f t="shared" si="7"/>
        <v>4.6304496797399786E-2</v>
      </c>
      <c r="O291" s="59">
        <f t="shared" si="7"/>
        <v>3.9512111185424192E-2</v>
      </c>
      <c r="P291" s="59">
        <f t="shared" si="7"/>
        <v>-2.023763046553595E-2</v>
      </c>
      <c r="Q291" s="68"/>
      <c r="R291" s="58">
        <f t="shared" si="9"/>
        <v>-871</v>
      </c>
      <c r="S291" s="60">
        <f t="shared" si="9"/>
        <v>2140512.5240175072</v>
      </c>
      <c r="T291" s="68"/>
      <c r="U291" s="57">
        <f t="shared" si="8"/>
        <v>1163114.84375</v>
      </c>
      <c r="V291" s="57">
        <f t="shared" si="8"/>
        <v>1170714.875</v>
      </c>
      <c r="W291" s="68"/>
      <c r="X291" s="57">
        <f t="shared" si="8"/>
        <v>2088627.1543983042</v>
      </c>
      <c r="Y291" s="57">
        <f t="shared" si="8"/>
        <v>2094525.6912831706</v>
      </c>
      <c r="Z291" s="57">
        <f t="shared" si="8"/>
        <v>2185615.1967083504</v>
      </c>
      <c r="AA291" s="188">
        <f t="shared" si="8"/>
        <v>1068580.1475199726</v>
      </c>
    </row>
    <row r="292" spans="1:27" x14ac:dyDescent="0.2">
      <c r="A292" s="78" t="s">
        <v>193</v>
      </c>
      <c r="B292" s="79" t="s">
        <v>194</v>
      </c>
      <c r="D292" s="57">
        <f t="shared" si="9"/>
        <v>1591225</v>
      </c>
      <c r="E292" s="58">
        <f t="shared" si="9"/>
        <v>0</v>
      </c>
      <c r="F292" s="58">
        <f t="shared" si="9"/>
        <v>1591225</v>
      </c>
      <c r="G292" s="59">
        <f t="shared" si="9"/>
        <v>-2.5938849720129609E-2</v>
      </c>
      <c r="H292" s="68"/>
      <c r="I292" s="59">
        <f t="shared" si="9"/>
        <v>-2.3593942123844802E-2</v>
      </c>
      <c r="M292" s="57">
        <f t="shared" si="7"/>
        <v>1664679.9280093701</v>
      </c>
      <c r="N292" s="59">
        <f t="shared" si="7"/>
        <v>4.6162502480397327E-2</v>
      </c>
      <c r="O292" s="59">
        <f t="shared" si="7"/>
        <v>4.090490440517458E-2</v>
      </c>
      <c r="P292" s="59">
        <f t="shared" si="7"/>
        <v>-2.5247144885207518E-2</v>
      </c>
      <c r="Q292" s="68"/>
      <c r="R292" s="58">
        <f t="shared" si="9"/>
        <v>-2325</v>
      </c>
      <c r="S292" s="60">
        <f t="shared" si="9"/>
        <v>1662354.9280093701</v>
      </c>
      <c r="T292" s="68"/>
      <c r="U292" s="57">
        <f t="shared" si="8"/>
        <v>805897.421875</v>
      </c>
      <c r="V292" s="57">
        <f t="shared" si="8"/>
        <v>809968</v>
      </c>
      <c r="W292" s="68"/>
      <c r="X292" s="57">
        <f t="shared" si="8"/>
        <v>1633598.6704148955</v>
      </c>
      <c r="Y292" s="57">
        <f t="shared" si="8"/>
        <v>1637906.9397590719</v>
      </c>
      <c r="Z292" s="57">
        <f t="shared" si="8"/>
        <v>1707796.9243940588</v>
      </c>
      <c r="AA292" s="188">
        <f t="shared" si="8"/>
        <v>834967.60644397966</v>
      </c>
    </row>
    <row r="293" spans="1:27" x14ac:dyDescent="0.2">
      <c r="A293" s="78" t="s">
        <v>307</v>
      </c>
      <c r="B293" s="79" t="s">
        <v>308</v>
      </c>
      <c r="D293" s="57">
        <f t="shared" si="9"/>
        <v>2389616</v>
      </c>
      <c r="E293" s="58">
        <f t="shared" si="9"/>
        <v>0</v>
      </c>
      <c r="F293" s="58">
        <f t="shared" si="9"/>
        <v>2389616</v>
      </c>
      <c r="G293" s="59">
        <f t="shared" si="9"/>
        <v>6.9112451654911311E-3</v>
      </c>
      <c r="H293" s="68"/>
      <c r="I293" s="59">
        <f t="shared" si="9"/>
        <v>1.5040246337461927E-2</v>
      </c>
      <c r="M293" s="57">
        <f t="shared" si="7"/>
        <v>2493350.9835842052</v>
      </c>
      <c r="N293" s="59">
        <f t="shared" si="7"/>
        <v>4.3410733600798279E-2</v>
      </c>
      <c r="O293" s="59">
        <f t="shared" si="7"/>
        <v>3.6324669524022912E-2</v>
      </c>
      <c r="P293" s="59">
        <f t="shared" si="7"/>
        <v>8.4754631963677163E-3</v>
      </c>
      <c r="Q293" s="68"/>
      <c r="R293" s="58">
        <f t="shared" si="9"/>
        <v>-3114</v>
      </c>
      <c r="S293" s="60">
        <f t="shared" si="9"/>
        <v>2490236.9835842052</v>
      </c>
      <c r="T293" s="68"/>
      <c r="U293" s="57">
        <f t="shared" si="8"/>
        <v>1256076.1875</v>
      </c>
      <c r="V293" s="57">
        <f t="shared" si="8"/>
        <v>1264664.84375</v>
      </c>
      <c r="W293" s="68"/>
      <c r="X293" s="57">
        <f t="shared" si="8"/>
        <v>2373214.1352808648</v>
      </c>
      <c r="Y293" s="57">
        <f t="shared" si="8"/>
        <v>2370305.4689317518</v>
      </c>
      <c r="Z293" s="57">
        <f t="shared" si="8"/>
        <v>2472396.279907017</v>
      </c>
      <c r="AA293" s="188">
        <f t="shared" si="8"/>
        <v>1208791.7330963798</v>
      </c>
    </row>
    <row r="294" spans="1:27" x14ac:dyDescent="0.2">
      <c r="A294" s="78" t="s">
        <v>271</v>
      </c>
      <c r="B294" s="79" t="s">
        <v>272</v>
      </c>
      <c r="D294" s="57">
        <f t="shared" si="9"/>
        <v>2126266</v>
      </c>
      <c r="E294" s="58">
        <f t="shared" si="9"/>
        <v>0</v>
      </c>
      <c r="F294" s="58">
        <f t="shared" si="9"/>
        <v>2126266</v>
      </c>
      <c r="G294" s="59">
        <f t="shared" si="9"/>
        <v>-2.5939389669163981E-2</v>
      </c>
      <c r="H294" s="68"/>
      <c r="I294" s="59">
        <f t="shared" si="9"/>
        <v>-2.4272811591693255E-2</v>
      </c>
      <c r="M294" s="57">
        <f t="shared" si="7"/>
        <v>2224825.8842856046</v>
      </c>
      <c r="N294" s="59">
        <f t="shared" si="7"/>
        <v>4.6353506233747233E-2</v>
      </c>
      <c r="O294" s="59">
        <f t="shared" si="7"/>
        <v>4.1107401388734699E-2</v>
      </c>
      <c r="P294" s="59">
        <f t="shared" si="7"/>
        <v>-2.5655675176968429E-2</v>
      </c>
      <c r="Q294" s="68"/>
      <c r="R294" s="58">
        <f t="shared" si="9"/>
        <v>-3512</v>
      </c>
      <c r="S294" s="60">
        <f t="shared" si="9"/>
        <v>2221313.8842856046</v>
      </c>
      <c r="T294" s="68"/>
      <c r="U294" s="57">
        <f t="shared" si="8"/>
        <v>1075766.328125</v>
      </c>
      <c r="V294" s="57">
        <f t="shared" si="8"/>
        <v>1081187.078125</v>
      </c>
      <c r="W294" s="68"/>
      <c r="X294" s="57">
        <f t="shared" si="8"/>
        <v>2182888.8032725416</v>
      </c>
      <c r="Y294" s="57">
        <f t="shared" si="8"/>
        <v>2190141.063572404</v>
      </c>
      <c r="Z294" s="57">
        <f t="shared" si="8"/>
        <v>2283408.2650296092</v>
      </c>
      <c r="AA294" s="188">
        <f t="shared" si="8"/>
        <v>1116392.6497072489</v>
      </c>
    </row>
    <row r="295" spans="1:27" x14ac:dyDescent="0.2">
      <c r="A295" s="78" t="s">
        <v>339</v>
      </c>
      <c r="B295" s="79" t="s">
        <v>340</v>
      </c>
      <c r="D295" s="57">
        <f t="shared" si="9"/>
        <v>3363260</v>
      </c>
      <c r="E295" s="58">
        <f t="shared" si="9"/>
        <v>0</v>
      </c>
      <c r="F295" s="58">
        <f t="shared" si="9"/>
        <v>3363260</v>
      </c>
      <c r="G295" s="59">
        <f t="shared" si="9"/>
        <v>2.9878092131095269E-2</v>
      </c>
      <c r="H295" s="68"/>
      <c r="I295" s="59">
        <f t="shared" si="9"/>
        <v>4.0526399971593463E-2</v>
      </c>
      <c r="M295" s="57">
        <f t="shared" si="7"/>
        <v>3510281.2410784746</v>
      </c>
      <c r="N295" s="59">
        <f t="shared" si="7"/>
        <v>4.3713908849888128E-2</v>
      </c>
      <c r="O295" s="59">
        <f t="shared" si="7"/>
        <v>3.598479237638208E-2</v>
      </c>
      <c r="P295" s="59">
        <f t="shared" si="7"/>
        <v>3.1627337062735572E-2</v>
      </c>
      <c r="Q295" s="68"/>
      <c r="R295" s="58">
        <f t="shared" si="9"/>
        <v>-4990</v>
      </c>
      <c r="S295" s="60">
        <f t="shared" si="9"/>
        <v>3505291.2410784746</v>
      </c>
      <c r="T295" s="68"/>
      <c r="U295" s="57">
        <f t="shared" si="8"/>
        <v>1684090.78125</v>
      </c>
      <c r="V295" s="57">
        <f t="shared" si="8"/>
        <v>1696655.1875</v>
      </c>
      <c r="W295" s="68"/>
      <c r="X295" s="57">
        <f t="shared" si="8"/>
        <v>3265687.488351664</v>
      </c>
      <c r="Y295" s="57">
        <f t="shared" si="8"/>
        <v>3256382.6295553013</v>
      </c>
      <c r="Z295" s="57">
        <f t="shared" si="8"/>
        <v>3402664.0386178587</v>
      </c>
      <c r="AA295" s="188">
        <f t="shared" si="8"/>
        <v>1663613.6341947159</v>
      </c>
    </row>
    <row r="296" spans="1:27" x14ac:dyDescent="0.2">
      <c r="A296" s="78" t="s">
        <v>327</v>
      </c>
      <c r="B296" s="79" t="s">
        <v>328</v>
      </c>
      <c r="D296" s="57">
        <f t="shared" si="9"/>
        <v>4621071</v>
      </c>
      <c r="E296" s="58">
        <f t="shared" si="9"/>
        <v>0</v>
      </c>
      <c r="F296" s="58">
        <f t="shared" si="9"/>
        <v>4621071</v>
      </c>
      <c r="G296" s="59">
        <f t="shared" si="9"/>
        <v>8.9132342198807724E-3</v>
      </c>
      <c r="H296" s="68"/>
      <c r="I296" s="59">
        <f t="shared" si="9"/>
        <v>1.7293239523080706E-2</v>
      </c>
      <c r="M296" s="57">
        <f t="shared" si="7"/>
        <v>4802415.3633830482</v>
      </c>
      <c r="N296" s="59">
        <f t="shared" si="7"/>
        <v>3.9242929481725808E-2</v>
      </c>
      <c r="O296" s="59">
        <f t="shared" si="7"/>
        <v>3.6648209732446313E-2</v>
      </c>
      <c r="P296" s="59">
        <f t="shared" si="7"/>
        <v>9.9111970461904786E-3</v>
      </c>
      <c r="Q296" s="68"/>
      <c r="R296" s="58">
        <f t="shared" si="9"/>
        <v>-7120</v>
      </c>
      <c r="S296" s="60">
        <f t="shared" si="9"/>
        <v>4795295.3633830482</v>
      </c>
      <c r="T296" s="68"/>
      <c r="U296" s="57">
        <f t="shared" si="8"/>
        <v>2474166.234375</v>
      </c>
      <c r="V296" s="57">
        <f t="shared" si="8"/>
        <v>2480359.046875</v>
      </c>
      <c r="W296" s="68"/>
      <c r="X296" s="57">
        <f t="shared" si="8"/>
        <v>4580246.1928979829</v>
      </c>
      <c r="Y296" s="57">
        <f t="shared" si="8"/>
        <v>4553886.0506923953</v>
      </c>
      <c r="Z296" s="57">
        <f t="shared" si="8"/>
        <v>4755284.7987320609</v>
      </c>
      <c r="AA296" s="188">
        <f t="shared" si="8"/>
        <v>2324930.2710657599</v>
      </c>
    </row>
    <row r="297" spans="1:27" x14ac:dyDescent="0.2">
      <c r="A297" s="78" t="s">
        <v>253</v>
      </c>
      <c r="B297" s="79" t="s">
        <v>254</v>
      </c>
      <c r="D297" s="57">
        <f t="shared" si="9"/>
        <v>1452701</v>
      </c>
      <c r="E297" s="58">
        <f t="shared" si="9"/>
        <v>0</v>
      </c>
      <c r="F297" s="58">
        <f t="shared" si="9"/>
        <v>1452701</v>
      </c>
      <c r="G297" s="59">
        <f t="shared" si="9"/>
        <v>-1.8443024576712208E-2</v>
      </c>
      <c r="H297" s="68"/>
      <c r="I297" s="59">
        <f t="shared" si="9"/>
        <v>-1.5840581534372511E-2</v>
      </c>
      <c r="M297" s="57">
        <f t="shared" si="7"/>
        <v>1520260.9316486812</v>
      </c>
      <c r="N297" s="59">
        <f t="shared" si="7"/>
        <v>4.65064260633683E-2</v>
      </c>
      <c r="O297" s="59">
        <f t="shared" si="7"/>
        <v>3.9411230589127877E-2</v>
      </c>
      <c r="P297" s="59">
        <f t="shared" si="7"/>
        <v>-1.9345980916772976E-2</v>
      </c>
      <c r="Q297" s="68"/>
      <c r="R297" s="58">
        <f t="shared" si="9"/>
        <v>-2282</v>
      </c>
      <c r="S297" s="60">
        <f t="shared" si="9"/>
        <v>1517978.9316486812</v>
      </c>
      <c r="T297" s="68"/>
      <c r="U297" s="57">
        <f t="shared" si="8"/>
        <v>788744.390625</v>
      </c>
      <c r="V297" s="57">
        <f t="shared" si="8"/>
        <v>794128.4921875</v>
      </c>
      <c r="W297" s="68"/>
      <c r="X297" s="57">
        <f t="shared" si="8"/>
        <v>1479996.6139240521</v>
      </c>
      <c r="Y297" s="57">
        <f t="shared" si="8"/>
        <v>1486159.0036612109</v>
      </c>
      <c r="Z297" s="57">
        <f t="shared" si="8"/>
        <v>1550252.0787809654</v>
      </c>
      <c r="AA297" s="188">
        <f t="shared" si="8"/>
        <v>757941.56150258589</v>
      </c>
    </row>
    <row r="298" spans="1:27" x14ac:dyDescent="0.2">
      <c r="A298" s="78" t="s">
        <v>207</v>
      </c>
      <c r="B298" s="79" t="s">
        <v>208</v>
      </c>
      <c r="D298" s="57">
        <f t="shared" si="9"/>
        <v>2167165</v>
      </c>
      <c r="E298" s="58">
        <f t="shared" si="9"/>
        <v>0</v>
      </c>
      <c r="F298" s="58">
        <f t="shared" si="9"/>
        <v>2167165</v>
      </c>
      <c r="G298" s="59">
        <f t="shared" si="9"/>
        <v>-1.1377019291831103E-2</v>
      </c>
      <c r="H298" s="68"/>
      <c r="I298" s="59">
        <f t="shared" si="9"/>
        <v>-7.8975689609573907E-3</v>
      </c>
      <c r="M298" s="57">
        <f t="shared" si="7"/>
        <v>2264316.0582451113</v>
      </c>
      <c r="N298" s="59">
        <f t="shared" si="7"/>
        <v>4.4828639372226586E-2</v>
      </c>
      <c r="O298" s="59">
        <f t="shared" si="7"/>
        <v>3.9312228723672238E-2</v>
      </c>
      <c r="P298" s="59">
        <f t="shared" si="7"/>
        <v>-1.1805768136591288E-2</v>
      </c>
      <c r="Q298" s="68"/>
      <c r="R298" s="58">
        <f t="shared" si="9"/>
        <v>1587</v>
      </c>
      <c r="S298" s="60">
        <f t="shared" si="9"/>
        <v>2265903.0582451113</v>
      </c>
      <c r="T298" s="68"/>
      <c r="U298" s="57">
        <f t="shared" si="8"/>
        <v>1106687.8046875</v>
      </c>
      <c r="V298" s="57">
        <f t="shared" si="8"/>
        <v>1112561.828125</v>
      </c>
      <c r="W298" s="68"/>
      <c r="X298" s="57">
        <f t="shared" si="8"/>
        <v>2192104.6165117663</v>
      </c>
      <c r="Y298" s="57">
        <f t="shared" si="8"/>
        <v>2196010.9201420597</v>
      </c>
      <c r="Z298" s="57">
        <f t="shared" si="8"/>
        <v>2291367.4106105207</v>
      </c>
      <c r="AA298" s="188">
        <f t="shared" si="8"/>
        <v>1120283.9957098719</v>
      </c>
    </row>
    <row r="299" spans="1:27" x14ac:dyDescent="0.2">
      <c r="A299" s="78" t="s">
        <v>369</v>
      </c>
      <c r="B299" s="79" t="s">
        <v>370</v>
      </c>
      <c r="D299" s="57">
        <f t="shared" si="9"/>
        <v>4175482</v>
      </c>
      <c r="E299" s="58">
        <f t="shared" si="9"/>
        <v>0</v>
      </c>
      <c r="F299" s="58">
        <f t="shared" si="9"/>
        <v>4175482</v>
      </c>
      <c r="G299" s="59">
        <f t="shared" si="9"/>
        <v>3.6259376300320278E-2</v>
      </c>
      <c r="H299" s="68"/>
      <c r="I299" s="59">
        <f t="shared" si="9"/>
        <v>4.8305184526411749E-2</v>
      </c>
      <c r="M299" s="57">
        <f t="shared" si="7"/>
        <v>4366234</v>
      </c>
      <c r="N299" s="59">
        <f t="shared" si="7"/>
        <v>4.5683827639539487E-2</v>
      </c>
      <c r="O299" s="59">
        <f t="shared" si="7"/>
        <v>3.7165447922924422E-2</v>
      </c>
      <c r="P299" s="59">
        <f t="shared" si="7"/>
        <v>4.0707727264374105E-2</v>
      </c>
      <c r="Q299" s="68"/>
      <c r="R299" s="58">
        <f t="shared" si="9"/>
        <v>-6009</v>
      </c>
      <c r="S299" s="60">
        <f t="shared" si="9"/>
        <v>4360225</v>
      </c>
      <c r="T299" s="68"/>
      <c r="U299" s="57">
        <f t="shared" si="8"/>
        <v>2040260.84375</v>
      </c>
      <c r="V299" s="57">
        <f t="shared" si="8"/>
        <v>2057017.78125</v>
      </c>
      <c r="W299" s="68"/>
      <c r="X299" s="57">
        <f t="shared" si="8"/>
        <v>4029379.222514167</v>
      </c>
      <c r="Y299" s="57">
        <f t="shared" si="8"/>
        <v>4015792.2129867524</v>
      </c>
      <c r="Z299" s="57">
        <f t="shared" si="8"/>
        <v>4195446.8921617148</v>
      </c>
      <c r="AA299" s="188">
        <f t="shared" si="8"/>
        <v>2051217.0969941388</v>
      </c>
    </row>
    <row r="300" spans="1:27" x14ac:dyDescent="0.2">
      <c r="A300" s="78" t="s">
        <v>179</v>
      </c>
      <c r="B300" s="79" t="s">
        <v>180</v>
      </c>
      <c r="D300" s="57">
        <f t="shared" si="9"/>
        <v>980147</v>
      </c>
      <c r="E300" s="58">
        <f t="shared" si="9"/>
        <v>0</v>
      </c>
      <c r="F300" s="58">
        <f t="shared" si="9"/>
        <v>980147</v>
      </c>
      <c r="G300" s="59">
        <f t="shared" si="9"/>
        <v>-3.0517146143396068E-2</v>
      </c>
      <c r="H300" s="68"/>
      <c r="I300" s="59">
        <f t="shared" si="9"/>
        <v>-3.0489150975175794E-2</v>
      </c>
      <c r="M300" s="57">
        <f t="shared" si="7"/>
        <v>1027055.2596605624</v>
      </c>
      <c r="N300" s="59">
        <f t="shared" si="7"/>
        <v>4.7858392323357979E-2</v>
      </c>
      <c r="O300" s="59">
        <f t="shared" si="7"/>
        <v>4.3336953743421391E-2</v>
      </c>
      <c r="P300" s="59">
        <f t="shared" si="7"/>
        <v>-2.9812317081079898E-2</v>
      </c>
      <c r="Q300" s="68"/>
      <c r="R300" s="58">
        <f t="shared" si="9"/>
        <v>-1057</v>
      </c>
      <c r="S300" s="60">
        <f t="shared" si="9"/>
        <v>1025998.2596605624</v>
      </c>
      <c r="T300" s="68"/>
      <c r="U300" s="57">
        <f t="shared" si="8"/>
        <v>505861.75</v>
      </c>
      <c r="V300" s="57">
        <f t="shared" si="8"/>
        <v>508053.96875</v>
      </c>
      <c r="W300" s="68"/>
      <c r="X300" s="57">
        <f t="shared" si="8"/>
        <v>1010999.8295493047</v>
      </c>
      <c r="Y300" s="57">
        <f t="shared" si="8"/>
        <v>1015351.8112294887</v>
      </c>
      <c r="Z300" s="57">
        <f t="shared" si="8"/>
        <v>1058615.0264972956</v>
      </c>
      <c r="AA300" s="188">
        <f t="shared" si="8"/>
        <v>517572.81102593383</v>
      </c>
    </row>
    <row r="301" spans="1:27" x14ac:dyDescent="0.2">
      <c r="A301" s="78" t="s">
        <v>477</v>
      </c>
      <c r="B301" s="79" t="s">
        <v>478</v>
      </c>
      <c r="D301" s="57">
        <f t="shared" si="9"/>
        <v>1159066</v>
      </c>
      <c r="E301" s="58">
        <f t="shared" si="9"/>
        <v>0</v>
      </c>
      <c r="F301" s="58">
        <f t="shared" si="9"/>
        <v>1159066</v>
      </c>
      <c r="G301" s="59">
        <f t="shared" si="9"/>
        <v>-3.6225262525532709E-2</v>
      </c>
      <c r="H301" s="68"/>
      <c r="I301" s="59">
        <f t="shared" si="9"/>
        <v>-3.6174563322437847E-2</v>
      </c>
      <c r="M301" s="57">
        <f t="shared" si="7"/>
        <v>1217125.4025346506</v>
      </c>
      <c r="N301" s="59">
        <f t="shared" si="7"/>
        <v>5.0091541408902263E-2</v>
      </c>
      <c r="O301" s="59">
        <f t="shared" si="7"/>
        <v>4.375544262335973E-2</v>
      </c>
      <c r="P301" s="59">
        <f t="shared" si="7"/>
        <v>-3.5000000000000253E-2</v>
      </c>
      <c r="Q301" s="68"/>
      <c r="R301" s="58">
        <f t="shared" si="9"/>
        <v>1557</v>
      </c>
      <c r="S301" s="60">
        <f t="shared" si="9"/>
        <v>1218682.4025346506</v>
      </c>
      <c r="T301" s="68"/>
      <c r="U301" s="57">
        <f t="shared" si="8"/>
        <v>589769.875</v>
      </c>
      <c r="V301" s="57">
        <f t="shared" si="8"/>
        <v>593350.0625</v>
      </c>
      <c r="W301" s="68"/>
      <c r="X301" s="57">
        <f t="shared" si="8"/>
        <v>1202631.6471391288</v>
      </c>
      <c r="Y301" s="57">
        <f t="shared" si="8"/>
        <v>1209868.5561627762</v>
      </c>
      <c r="Z301" s="57">
        <f t="shared" si="8"/>
        <v>1261269.8471861668</v>
      </c>
      <c r="AA301" s="188">
        <f t="shared" si="8"/>
        <v>616653.80136379716</v>
      </c>
    </row>
    <row r="302" spans="1:27" x14ac:dyDescent="0.2">
      <c r="A302" s="78" t="s">
        <v>383</v>
      </c>
      <c r="B302" s="79" t="s">
        <v>384</v>
      </c>
      <c r="D302" s="57">
        <f t="shared" si="9"/>
        <v>3139506</v>
      </c>
      <c r="E302" s="58">
        <f t="shared" si="9"/>
        <v>0</v>
      </c>
      <c r="F302" s="58">
        <f t="shared" si="9"/>
        <v>3139506</v>
      </c>
      <c r="G302" s="59">
        <f t="shared" si="9"/>
        <v>2.7616108882732027E-2</v>
      </c>
      <c r="H302" s="68"/>
      <c r="I302" s="59">
        <f t="shared" si="9"/>
        <v>3.7157086384101756E-2</v>
      </c>
      <c r="M302" s="57">
        <f t="shared" si="7"/>
        <v>3271742.2455383809</v>
      </c>
      <c r="N302" s="59">
        <f t="shared" si="7"/>
        <v>4.2120080528077031E-2</v>
      </c>
      <c r="O302" s="59">
        <f t="shared" si="7"/>
        <v>3.5808703535238129E-2</v>
      </c>
      <c r="P302" s="59">
        <f t="shared" si="7"/>
        <v>2.8740313935200934E-2</v>
      </c>
      <c r="Q302" s="68"/>
      <c r="R302" s="58">
        <f t="shared" si="9"/>
        <v>-4804</v>
      </c>
      <c r="S302" s="60">
        <f t="shared" si="9"/>
        <v>3266938.2455383809</v>
      </c>
      <c r="T302" s="68"/>
      <c r="U302" s="57">
        <f t="shared" si="8"/>
        <v>1715799.3125</v>
      </c>
      <c r="V302" s="57">
        <f t="shared" si="8"/>
        <v>1726254</v>
      </c>
      <c r="W302" s="68"/>
      <c r="X302" s="57">
        <f t="shared" si="8"/>
        <v>3055135.057597924</v>
      </c>
      <c r="Y302" s="57">
        <f t="shared" si="8"/>
        <v>3045474.6356528117</v>
      </c>
      <c r="Z302" s="57">
        <f t="shared" si="8"/>
        <v>3180338.3236952294</v>
      </c>
      <c r="AA302" s="188">
        <f t="shared" si="8"/>
        <v>1554915.2477599476</v>
      </c>
    </row>
    <row r="303" spans="1:27" x14ac:dyDescent="0.2">
      <c r="A303" s="78" t="s">
        <v>89</v>
      </c>
      <c r="B303" s="79" t="s">
        <v>90</v>
      </c>
      <c r="D303" s="57">
        <f t="shared" si="9"/>
        <v>3329110</v>
      </c>
      <c r="E303" s="58">
        <f t="shared" si="9"/>
        <v>0</v>
      </c>
      <c r="F303" s="58">
        <f t="shared" si="9"/>
        <v>3329110</v>
      </c>
      <c r="G303" s="59">
        <f t="shared" si="9"/>
        <v>1.6664511627913159E-2</v>
      </c>
      <c r="H303" s="68"/>
      <c r="I303" s="59">
        <f t="shared" si="9"/>
        <v>2.0170916169605757E-2</v>
      </c>
      <c r="M303" s="57">
        <f t="shared" si="7"/>
        <v>3464747.0383454547</v>
      </c>
      <c r="N303" s="59">
        <f t="shared" si="7"/>
        <v>4.0742732545771876E-2</v>
      </c>
      <c r="O303" s="59">
        <f t="shared" si="7"/>
        <v>3.6832477199507219E-2</v>
      </c>
      <c r="P303" s="59">
        <f t="shared" si="7"/>
        <v>1.3775907545299226E-2</v>
      </c>
      <c r="Q303" s="68"/>
      <c r="R303" s="58">
        <f t="shared" si="9"/>
        <v>231</v>
      </c>
      <c r="S303" s="60">
        <f t="shared" si="9"/>
        <v>3464978.0383454547</v>
      </c>
      <c r="T303" s="68"/>
      <c r="U303" s="57">
        <f t="shared" si="8"/>
        <v>1589443.5859375</v>
      </c>
      <c r="V303" s="57">
        <f t="shared" si="8"/>
        <v>1595437.9296875</v>
      </c>
      <c r="W303" s="68"/>
      <c r="X303" s="57">
        <f t="shared" si="8"/>
        <v>3274541.3673084062</v>
      </c>
      <c r="Y303" s="57">
        <f t="shared" si="8"/>
        <v>3275593.5079011801</v>
      </c>
      <c r="Z303" s="57">
        <f t="shared" si="8"/>
        <v>3417665.5931139663</v>
      </c>
      <c r="AA303" s="188">
        <f t="shared" si="8"/>
        <v>1670948.1198537755</v>
      </c>
    </row>
    <row r="304" spans="1:27" x14ac:dyDescent="0.2">
      <c r="A304" s="78" t="s">
        <v>173</v>
      </c>
      <c r="B304" s="79" t="s">
        <v>174</v>
      </c>
      <c r="D304" s="57">
        <f t="shared" si="9"/>
        <v>2339630</v>
      </c>
      <c r="E304" s="58">
        <f t="shared" si="9"/>
        <v>0</v>
      </c>
      <c r="F304" s="58">
        <f t="shared" si="9"/>
        <v>2339630</v>
      </c>
      <c r="G304" s="59">
        <f t="shared" si="9"/>
        <v>-1.2215973754587606E-2</v>
      </c>
      <c r="H304" s="68"/>
      <c r="I304" s="59">
        <f t="shared" si="9"/>
        <v>-1.0433521653627653E-2</v>
      </c>
      <c r="M304" s="57">
        <f t="shared" si="7"/>
        <v>2440986.5067995219</v>
      </c>
      <c r="N304" s="59">
        <f t="shared" si="7"/>
        <v>4.3321596491548542E-2</v>
      </c>
      <c r="O304" s="59">
        <f t="shared" si="7"/>
        <v>4.0940544596204553E-2</v>
      </c>
      <c r="P304" s="59">
        <f t="shared" si="7"/>
        <v>-1.2541694717548624E-2</v>
      </c>
      <c r="Q304" s="68"/>
      <c r="R304" s="58">
        <f t="shared" si="9"/>
        <v>-2410</v>
      </c>
      <c r="S304" s="60">
        <f t="shared" si="9"/>
        <v>2438576.5067995219</v>
      </c>
      <c r="T304" s="68"/>
      <c r="U304" s="57">
        <f t="shared" si="8"/>
        <v>1163778.1875</v>
      </c>
      <c r="V304" s="57">
        <f t="shared" si="8"/>
        <v>1166440.21875</v>
      </c>
      <c r="W304" s="68"/>
      <c r="X304" s="57">
        <f t="shared" si="8"/>
        <v>2368564.3195638447</v>
      </c>
      <c r="Y304" s="57">
        <f t="shared" si="8"/>
        <v>2369706.0592437983</v>
      </c>
      <c r="Z304" s="57">
        <f t="shared" si="8"/>
        <v>2471989.4437480122</v>
      </c>
      <c r="AA304" s="188">
        <f t="shared" si="8"/>
        <v>1208592.824778273</v>
      </c>
    </row>
    <row r="305" spans="1:30" x14ac:dyDescent="0.2">
      <c r="A305" s="78" t="s">
        <v>279</v>
      </c>
      <c r="B305" s="79" t="s">
        <v>280</v>
      </c>
      <c r="D305" s="57">
        <f t="shared" si="9"/>
        <v>2013564</v>
      </c>
      <c r="E305" s="58">
        <f t="shared" si="9"/>
        <v>0</v>
      </c>
      <c r="F305" s="58">
        <f t="shared" si="9"/>
        <v>2013564</v>
      </c>
      <c r="G305" s="59">
        <f t="shared" si="9"/>
        <v>-1.9495540463840166E-2</v>
      </c>
      <c r="H305" s="68"/>
      <c r="I305" s="59">
        <f t="shared" si="9"/>
        <v>-1.6453784498056789E-2</v>
      </c>
      <c r="M305" s="57">
        <f t="shared" si="7"/>
        <v>2106564.5092723006</v>
      </c>
      <c r="N305" s="59">
        <f t="shared" si="7"/>
        <v>4.6187014305132834E-2</v>
      </c>
      <c r="O305" s="59">
        <f t="shared" si="7"/>
        <v>3.9567023322096384E-2</v>
      </c>
      <c r="P305" s="59">
        <f t="shared" si="7"/>
        <v>-1.9310264049768766E-2</v>
      </c>
      <c r="Q305" s="68"/>
      <c r="R305" s="58">
        <f t="shared" si="9"/>
        <v>-557</v>
      </c>
      <c r="S305" s="60">
        <f t="shared" si="9"/>
        <v>2106007.5092723006</v>
      </c>
      <c r="T305" s="68"/>
      <c r="U305" s="57">
        <f t="shared" si="8"/>
        <v>1038422.578125</v>
      </c>
      <c r="V305" s="57">
        <f t="shared" si="8"/>
        <v>1045035.28125</v>
      </c>
      <c r="W305" s="68"/>
      <c r="X305" s="57">
        <f t="shared" si="8"/>
        <v>2053600.0427295784</v>
      </c>
      <c r="Y305" s="57">
        <f t="shared" si="8"/>
        <v>2060285.9308421549</v>
      </c>
      <c r="Z305" s="57">
        <f t="shared" si="8"/>
        <v>2148043.8022848913</v>
      </c>
      <c r="AA305" s="188">
        <f t="shared" si="8"/>
        <v>1050210.9276060483</v>
      </c>
    </row>
    <row r="306" spans="1:30" x14ac:dyDescent="0.2">
      <c r="A306" s="78" t="s">
        <v>437</v>
      </c>
      <c r="B306" s="79" t="s">
        <v>438</v>
      </c>
      <c r="D306" s="57">
        <f t="shared" si="9"/>
        <v>1685857</v>
      </c>
      <c r="E306" s="58">
        <f t="shared" si="9"/>
        <v>0</v>
      </c>
      <c r="F306" s="58">
        <f t="shared" si="9"/>
        <v>1685857</v>
      </c>
      <c r="G306" s="59">
        <f t="shared" si="9"/>
        <v>1.9281918686376409E-2</v>
      </c>
      <c r="H306" s="68"/>
      <c r="I306" s="59">
        <f t="shared" si="9"/>
        <v>2.7689006351909073E-2</v>
      </c>
      <c r="M306" s="57">
        <f t="shared" si="7"/>
        <v>1754969.4943252271</v>
      </c>
      <c r="N306" s="59">
        <f t="shared" si="7"/>
        <v>4.0995466593683361E-2</v>
      </c>
      <c r="O306" s="59">
        <f t="shared" si="7"/>
        <v>3.6192964827142404E-2</v>
      </c>
      <c r="P306" s="59">
        <f t="shared" si="7"/>
        <v>2.1142982867555782E-2</v>
      </c>
      <c r="Q306" s="68"/>
      <c r="R306" s="58">
        <f t="shared" si="9"/>
        <v>-1425</v>
      </c>
      <c r="S306" s="60">
        <f t="shared" si="9"/>
        <v>1753544.4943252271</v>
      </c>
      <c r="T306" s="68"/>
      <c r="U306" s="57">
        <f t="shared" ref="U306:AA308" si="10">INDEX(U$8:U$248,MATCH($A306,$A$8:$A$248,0))</f>
        <v>924640.734375</v>
      </c>
      <c r="V306" s="57">
        <f t="shared" si="10"/>
        <v>928926.21875</v>
      </c>
      <c r="W306" s="68"/>
      <c r="X306" s="57">
        <f t="shared" si="10"/>
        <v>1653965.3741456417</v>
      </c>
      <c r="Y306" s="57">
        <f t="shared" si="10"/>
        <v>1648038.0014890616</v>
      </c>
      <c r="Z306" s="57">
        <f t="shared" si="10"/>
        <v>1718632.477302006</v>
      </c>
      <c r="AA306" s="188">
        <f t="shared" si="10"/>
        <v>840265.27125811193</v>
      </c>
    </row>
    <row r="307" spans="1:30" x14ac:dyDescent="0.2">
      <c r="A307" s="78" t="s">
        <v>421</v>
      </c>
      <c r="B307" s="79" t="s">
        <v>422</v>
      </c>
      <c r="D307" s="57">
        <f t="shared" si="9"/>
        <v>4012039</v>
      </c>
      <c r="E307" s="58">
        <f t="shared" si="9"/>
        <v>0</v>
      </c>
      <c r="F307" s="58">
        <f t="shared" si="9"/>
        <v>4012039</v>
      </c>
      <c r="G307" s="59">
        <f t="shared" si="9"/>
        <v>1.3155935079278258E-2</v>
      </c>
      <c r="H307" s="68"/>
      <c r="I307" s="59">
        <f t="shared" si="9"/>
        <v>1.9640270894062395E-2</v>
      </c>
      <c r="M307" s="57">
        <f t="shared" si="7"/>
        <v>4186655.9903965299</v>
      </c>
      <c r="N307" s="59">
        <f t="shared" si="7"/>
        <v>4.3523253486950075E-2</v>
      </c>
      <c r="O307" s="59">
        <f t="shared" si="7"/>
        <v>3.6385730442050512E-2</v>
      </c>
      <c r="P307" s="59">
        <f t="shared" si="7"/>
        <v>1.3101609302817563E-2</v>
      </c>
      <c r="Q307" s="68"/>
      <c r="R307" s="58">
        <f t="shared" si="9"/>
        <v>-4151</v>
      </c>
      <c r="S307" s="60">
        <f t="shared" si="9"/>
        <v>4182504.9903965299</v>
      </c>
      <c r="T307" s="68"/>
      <c r="U307" s="57">
        <f t="shared" si="10"/>
        <v>2003287.671875</v>
      </c>
      <c r="V307" s="57">
        <f t="shared" si="10"/>
        <v>2017084.1875</v>
      </c>
      <c r="W307" s="68"/>
      <c r="X307" s="57">
        <f t="shared" si="10"/>
        <v>3959942.2567524742</v>
      </c>
      <c r="Y307" s="57">
        <f t="shared" si="10"/>
        <v>3961857.7006214578</v>
      </c>
      <c r="Z307" s="57">
        <f t="shared" si="10"/>
        <v>4132513.4142049639</v>
      </c>
      <c r="AA307" s="188">
        <f t="shared" si="10"/>
        <v>2020447.9729231442</v>
      </c>
    </row>
    <row r="308" spans="1:30" x14ac:dyDescent="0.2">
      <c r="A308" s="78" t="s">
        <v>225</v>
      </c>
      <c r="B308" s="79" t="s">
        <v>226</v>
      </c>
      <c r="D308" s="57">
        <f t="shared" si="9"/>
        <v>3016552</v>
      </c>
      <c r="E308" s="58">
        <f t="shared" si="9"/>
        <v>0</v>
      </c>
      <c r="F308" s="58">
        <f t="shared" si="9"/>
        <v>3016552</v>
      </c>
      <c r="G308" s="59">
        <f t="shared" si="9"/>
        <v>-1.641913029208486E-2</v>
      </c>
      <c r="H308" s="68"/>
      <c r="I308" s="59">
        <f t="shared" si="9"/>
        <v>-1.1398681347902451E-2</v>
      </c>
      <c r="M308" s="57">
        <f t="shared" si="7"/>
        <v>3150838.0291032824</v>
      </c>
      <c r="N308" s="59">
        <f t="shared" si="7"/>
        <v>4.4516397895107529E-2</v>
      </c>
      <c r="O308" s="59">
        <f t="shared" si="7"/>
        <v>3.9500655707134458E-2</v>
      </c>
      <c r="P308" s="59">
        <f t="shared" si="7"/>
        <v>-1.4889480374675301E-2</v>
      </c>
      <c r="Q308" s="68"/>
      <c r="R308" s="58">
        <f t="shared" si="9"/>
        <v>1055</v>
      </c>
      <c r="S308" s="60">
        <f t="shared" si="9"/>
        <v>3151893.0291032824</v>
      </c>
      <c r="T308" s="68"/>
      <c r="U308" s="57">
        <f t="shared" si="10"/>
        <v>1489546.96875</v>
      </c>
      <c r="V308" s="57">
        <f t="shared" si="10"/>
        <v>1496734.25</v>
      </c>
      <c r="W308" s="68"/>
      <c r="X308" s="57">
        <f t="shared" si="10"/>
        <v>3066907.9614122603</v>
      </c>
      <c r="Y308" s="57">
        <f t="shared" si="10"/>
        <v>3066056.3018916771</v>
      </c>
      <c r="Z308" s="57">
        <f t="shared" si="10"/>
        <v>3198461.4582145228</v>
      </c>
      <c r="AA308" s="188">
        <f t="shared" si="10"/>
        <v>1563775.9208497566</v>
      </c>
      <c r="AC308" s="84" t="s">
        <v>514</v>
      </c>
      <c r="AD308" s="84" t="s">
        <v>515</v>
      </c>
    </row>
    <row r="309" spans="1:30" x14ac:dyDescent="0.2">
      <c r="A309" s="80" t="s">
        <v>63</v>
      </c>
      <c r="B309" s="81" t="s">
        <v>64</v>
      </c>
      <c r="D309" s="69">
        <f t="shared" si="9"/>
        <v>5358152</v>
      </c>
      <c r="E309" s="70">
        <f t="shared" si="9"/>
        <v>0</v>
      </c>
      <c r="F309" s="70">
        <f t="shared" si="9"/>
        <v>5358152</v>
      </c>
      <c r="G309" s="71">
        <f t="shared" ref="G309:AA309" si="11">INDEX(G$8:G$248,MATCH($A309,$A$8:$A$248,0))</f>
        <v>-3.1599441381592319E-3</v>
      </c>
      <c r="H309" s="68"/>
      <c r="I309" s="71">
        <f t="shared" si="11"/>
        <v>8.4349450284659788E-4</v>
      </c>
      <c r="M309" s="69">
        <f t="shared" si="7"/>
        <v>5573363.9486237131</v>
      </c>
      <c r="N309" s="71">
        <f t="shared" si="7"/>
        <v>4.0165330999141657E-2</v>
      </c>
      <c r="O309" s="71">
        <f t="shared" si="7"/>
        <v>3.6889304715177262E-2</v>
      </c>
      <c r="P309" s="71">
        <f t="shared" si="7"/>
        <v>-4.7706968090625024E-3</v>
      </c>
      <c r="Q309" s="68"/>
      <c r="R309" s="70">
        <f t="shared" si="11"/>
        <v>-3071</v>
      </c>
      <c r="S309" s="73">
        <f t="shared" si="11"/>
        <v>5570292.9486237131</v>
      </c>
      <c r="T309" s="68"/>
      <c r="U309" s="69">
        <f t="shared" si="11"/>
        <v>2752380.359375</v>
      </c>
      <c r="V309" s="69">
        <f t="shared" si="11"/>
        <v>2761076.4375</v>
      </c>
      <c r="W309" s="68"/>
      <c r="X309" s="69">
        <f t="shared" si="11"/>
        <v>5375137.1330754636</v>
      </c>
      <c r="Y309" s="69">
        <f t="shared" si="11"/>
        <v>5370550.9194271956</v>
      </c>
      <c r="Z309" s="69">
        <f t="shared" si="11"/>
        <v>5600080.2335242815</v>
      </c>
      <c r="AA309" s="189">
        <f t="shared" si="11"/>
        <v>2737963.4672541986</v>
      </c>
      <c r="AC309" s="84" t="s">
        <v>516</v>
      </c>
      <c r="AD309" s="84" t="s">
        <v>516</v>
      </c>
    </row>
    <row r="310" spans="1:30" x14ac:dyDescent="0.2">
      <c r="A310" s="31" t="s">
        <v>501</v>
      </c>
      <c r="B310" s="31" t="s">
        <v>502</v>
      </c>
      <c r="C310" s="118"/>
      <c r="D310" s="32">
        <f>SUM(D268:D309)</f>
        <v>119129814</v>
      </c>
      <c r="E310" s="33">
        <f t="shared" ref="E310:Z310" si="12">SUM(E268:E309)</f>
        <v>0</v>
      </c>
      <c r="F310" s="32">
        <f t="shared" si="12"/>
        <v>119129814</v>
      </c>
      <c r="G310" s="34">
        <f>F310/X310-1</f>
        <v>-3.7524357510143602E-8</v>
      </c>
      <c r="H310" s="24"/>
      <c r="I310" s="34">
        <f>AC310/AD310-1</f>
        <v>5.0561793243328879E-3</v>
      </c>
      <c r="M310" s="32">
        <f>SUM(M268:M309)</f>
        <v>124285022.13030449</v>
      </c>
      <c r="N310" s="34">
        <f>M310/F310-1</f>
        <v>4.3273870387344759E-2</v>
      </c>
      <c r="O310" s="34">
        <f>(1+N310)/(V310/U310)-1</f>
        <v>3.802538873053174E-2</v>
      </c>
      <c r="P310" s="34">
        <f>SUM(P268:P309)</f>
        <v>-0.16491699256824865</v>
      </c>
      <c r="Q310" s="24"/>
      <c r="R310" s="33">
        <f t="shared" si="12"/>
        <v>-71796</v>
      </c>
      <c r="S310" s="32">
        <f t="shared" si="12"/>
        <v>124213226.13030447</v>
      </c>
      <c r="T310" s="35"/>
      <c r="U310" s="32">
        <f t="shared" si="12"/>
        <v>60459122.5</v>
      </c>
      <c r="V310" s="32">
        <f t="shared" si="12"/>
        <v>60764816.9453125</v>
      </c>
      <c r="W310" s="35"/>
      <c r="X310" s="32">
        <f t="shared" si="12"/>
        <v>119129818.4702699</v>
      </c>
      <c r="Y310" s="32">
        <f t="shared" si="12"/>
        <v>119129818.47026984</v>
      </c>
      <c r="Z310" s="32">
        <f t="shared" si="12"/>
        <v>124285022.1849117</v>
      </c>
      <c r="AA310" s="185">
        <f t="shared" ref="AA310" si="13">SUM(AA268:AA309)</f>
        <v>60764816.945312485</v>
      </c>
      <c r="AC310" s="85">
        <f>F310/U310*1000</f>
        <v>1970.4191704072448</v>
      </c>
      <c r="AD310" s="85">
        <f>Y310/V310*1000</f>
        <v>1960.5064979869032</v>
      </c>
    </row>
  </sheetData>
  <printOptions horizontalCentered="1"/>
  <pageMargins left="0.39370078740157483" right="0.39370078740157483" top="0.35433070866141736" bottom="0.35433070866141736" header="0.31496062992125984" footer="0.19685039370078741"/>
  <pageSetup paperSize="9" scale="37" fitToHeight="0" orientation="landscape" r:id="rId1"/>
  <headerFooter>
    <oddFooter>&amp;RPage &amp;P of &amp;N</oddFooter>
  </headerFooter>
  <rowBreaks count="4" manualBreakCount="4">
    <brk id="78" max="21" man="1"/>
    <brk id="126" max="21" man="1"/>
    <brk id="191" max="21" man="1"/>
    <brk id="251" max="21" man="1"/>
  </rowBreaks>
  <ignoredErrors>
    <ignoredError sqref="AA6"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307"/>
  <sheetViews>
    <sheetView workbookViewId="0">
      <selection activeCell="G8" sqref="G8:I12"/>
    </sheetView>
  </sheetViews>
  <sheetFormatPr defaultRowHeight="14.25" x14ac:dyDescent="0.2"/>
  <cols>
    <col min="1" max="1" width="6.875" style="1" customWidth="1"/>
    <col min="3" max="3" width="6.875" style="1" customWidth="1"/>
    <col min="4" max="4" width="66.625" style="1" customWidth="1"/>
  </cols>
  <sheetData>
    <row r="1" spans="1:4" x14ac:dyDescent="0.2">
      <c r="A1" s="3"/>
      <c r="C1" s="2" t="s">
        <v>0</v>
      </c>
      <c r="D1" s="2"/>
    </row>
    <row r="2" spans="1:4" x14ac:dyDescent="0.2">
      <c r="A2" s="47"/>
      <c r="C2" s="38" t="s">
        <v>1</v>
      </c>
      <c r="D2" s="38"/>
    </row>
    <row r="3" spans="1:4" x14ac:dyDescent="0.2">
      <c r="A3" s="6"/>
      <c r="C3" s="2" t="s">
        <v>509</v>
      </c>
      <c r="D3" s="2"/>
    </row>
    <row r="4" spans="1:4" x14ac:dyDescent="0.2">
      <c r="A4" s="8"/>
      <c r="C4" s="7"/>
      <c r="D4" s="7"/>
    </row>
    <row r="5" spans="1:4" x14ac:dyDescent="0.2">
      <c r="A5" s="8"/>
      <c r="C5" s="36"/>
      <c r="D5" s="36"/>
    </row>
    <row r="6" spans="1:4" x14ac:dyDescent="0.2">
      <c r="A6" s="11"/>
      <c r="C6" s="10" t="s">
        <v>16</v>
      </c>
      <c r="D6" s="10"/>
    </row>
    <row r="7" spans="1:4" x14ac:dyDescent="0.2">
      <c r="A7" s="13"/>
      <c r="C7" s="12"/>
      <c r="D7" s="12"/>
    </row>
    <row r="8" spans="1:4" x14ac:dyDescent="0.2">
      <c r="A8" s="1" t="s">
        <v>508</v>
      </c>
      <c r="C8" s="18" t="s">
        <v>19</v>
      </c>
      <c r="D8" s="18" t="s">
        <v>20</v>
      </c>
    </row>
    <row r="9" spans="1:4" x14ac:dyDescent="0.2">
      <c r="A9" s="1" t="s">
        <v>508</v>
      </c>
      <c r="C9" s="18" t="s">
        <v>21</v>
      </c>
      <c r="D9" s="18" t="s">
        <v>22</v>
      </c>
    </row>
    <row r="10" spans="1:4" x14ac:dyDescent="0.2">
      <c r="A10" s="1" t="s">
        <v>508</v>
      </c>
      <c r="C10" s="18" t="s">
        <v>31</v>
      </c>
      <c r="D10" s="18" t="s">
        <v>32</v>
      </c>
    </row>
    <row r="11" spans="1:4" x14ac:dyDescent="0.2">
      <c r="A11" s="1" t="s">
        <v>508</v>
      </c>
      <c r="C11" s="18" t="s">
        <v>25</v>
      </c>
      <c r="D11" s="18" t="s">
        <v>26</v>
      </c>
    </row>
    <row r="12" spans="1:4" x14ac:dyDescent="0.2">
      <c r="A12" s="1" t="s">
        <v>508</v>
      </c>
      <c r="C12" s="18" t="s">
        <v>35</v>
      </c>
      <c r="D12" s="18" t="s">
        <v>36</v>
      </c>
    </row>
    <row r="13" spans="1:4" x14ac:dyDescent="0.2">
      <c r="A13" s="1" t="s">
        <v>508</v>
      </c>
      <c r="C13" s="18" t="s">
        <v>37</v>
      </c>
      <c r="D13" s="18" t="s">
        <v>38</v>
      </c>
    </row>
    <row r="14" spans="1:4" x14ac:dyDescent="0.2">
      <c r="A14" s="1" t="s">
        <v>508</v>
      </c>
      <c r="C14" s="18" t="s">
        <v>39</v>
      </c>
      <c r="D14" s="18" t="s">
        <v>40</v>
      </c>
    </row>
    <row r="15" spans="1:4" x14ac:dyDescent="0.2">
      <c r="A15" s="1" t="s">
        <v>508</v>
      </c>
      <c r="C15" s="18" t="s">
        <v>41</v>
      </c>
      <c r="D15" s="18" t="s">
        <v>42</v>
      </c>
    </row>
    <row r="16" spans="1:4" x14ac:dyDescent="0.2">
      <c r="A16" s="1" t="s">
        <v>508</v>
      </c>
      <c r="C16" s="18" t="s">
        <v>93</v>
      </c>
      <c r="D16" s="18" t="s">
        <v>94</v>
      </c>
    </row>
    <row r="17" spans="1:4" x14ac:dyDescent="0.2">
      <c r="A17" s="1" t="s">
        <v>508</v>
      </c>
      <c r="C17" s="18" t="s">
        <v>95</v>
      </c>
      <c r="D17" s="18" t="s">
        <v>96</v>
      </c>
    </row>
    <row r="18" spans="1:4" x14ac:dyDescent="0.2">
      <c r="A18" s="1" t="s">
        <v>508</v>
      </c>
      <c r="C18" s="18" t="s">
        <v>111</v>
      </c>
      <c r="D18" s="18" t="s">
        <v>112</v>
      </c>
    </row>
    <row r="19" spans="1:4" x14ac:dyDescent="0.2">
      <c r="A19" s="1" t="s">
        <v>508</v>
      </c>
      <c r="C19" s="18" t="s">
        <v>113</v>
      </c>
      <c r="D19" s="18" t="s">
        <v>114</v>
      </c>
    </row>
    <row r="20" spans="1:4" x14ac:dyDescent="0.2">
      <c r="A20" s="23" t="s">
        <v>507</v>
      </c>
      <c r="C20" s="18" t="s">
        <v>97</v>
      </c>
      <c r="D20" s="18" t="s">
        <v>98</v>
      </c>
    </row>
    <row r="21" spans="1:4" x14ac:dyDescent="0.2">
      <c r="A21" s="1" t="s">
        <v>508</v>
      </c>
      <c r="C21" s="18" t="s">
        <v>119</v>
      </c>
      <c r="D21" s="18" t="s">
        <v>120</v>
      </c>
    </row>
    <row r="22" spans="1:4" x14ac:dyDescent="0.2">
      <c r="A22" s="1" t="s">
        <v>508</v>
      </c>
      <c r="C22" s="18" t="s">
        <v>99</v>
      </c>
      <c r="D22" s="18" t="s">
        <v>100</v>
      </c>
    </row>
    <row r="23" spans="1:4" x14ac:dyDescent="0.2">
      <c r="A23" s="1" t="s">
        <v>508</v>
      </c>
      <c r="C23" s="18" t="s">
        <v>133</v>
      </c>
      <c r="D23" s="18" t="s">
        <v>134</v>
      </c>
    </row>
    <row r="24" spans="1:4" x14ac:dyDescent="0.2">
      <c r="A24" s="1" t="s">
        <v>508</v>
      </c>
      <c r="C24" s="18" t="s">
        <v>115</v>
      </c>
      <c r="D24" s="18" t="s">
        <v>116</v>
      </c>
    </row>
    <row r="25" spans="1:4" x14ac:dyDescent="0.2">
      <c r="A25" s="1" t="s">
        <v>508</v>
      </c>
      <c r="C25" s="18" t="s">
        <v>103</v>
      </c>
      <c r="D25" s="18" t="s">
        <v>104</v>
      </c>
    </row>
    <row r="26" spans="1:4" x14ac:dyDescent="0.2">
      <c r="A26" s="1" t="s">
        <v>508</v>
      </c>
      <c r="C26" s="18" t="s">
        <v>135</v>
      </c>
      <c r="D26" s="18" t="s">
        <v>136</v>
      </c>
    </row>
    <row r="27" spans="1:4" x14ac:dyDescent="0.2">
      <c r="A27" s="1" t="s">
        <v>508</v>
      </c>
      <c r="C27" s="18" t="s">
        <v>121</v>
      </c>
      <c r="D27" s="18" t="s">
        <v>122</v>
      </c>
    </row>
    <row r="28" spans="1:4" x14ac:dyDescent="0.2">
      <c r="A28" s="1" t="s">
        <v>508</v>
      </c>
      <c r="C28" s="18" t="s">
        <v>29</v>
      </c>
      <c r="D28" s="18" t="s">
        <v>30</v>
      </c>
    </row>
    <row r="29" spans="1:4" x14ac:dyDescent="0.2">
      <c r="A29" s="1" t="s">
        <v>508</v>
      </c>
      <c r="C29" s="18" t="s">
        <v>137</v>
      </c>
      <c r="D29" s="18" t="s">
        <v>138</v>
      </c>
    </row>
    <row r="30" spans="1:4" x14ac:dyDescent="0.2">
      <c r="A30" s="23" t="s">
        <v>507</v>
      </c>
      <c r="C30" s="18" t="s">
        <v>105</v>
      </c>
      <c r="D30" s="18" t="s">
        <v>106</v>
      </c>
    </row>
    <row r="31" spans="1:4" x14ac:dyDescent="0.2">
      <c r="A31" s="1" t="s">
        <v>508</v>
      </c>
      <c r="C31" s="18" t="s">
        <v>141</v>
      </c>
      <c r="D31" s="18" t="s">
        <v>142</v>
      </c>
    </row>
    <row r="32" spans="1:4" x14ac:dyDescent="0.2">
      <c r="A32" s="1" t="s">
        <v>508</v>
      </c>
      <c r="C32" s="18" t="s">
        <v>143</v>
      </c>
      <c r="D32" s="18" t="s">
        <v>144</v>
      </c>
    </row>
    <row r="33" spans="1:4" x14ac:dyDescent="0.2">
      <c r="A33" s="1" t="s">
        <v>508</v>
      </c>
      <c r="C33" s="18" t="s">
        <v>145</v>
      </c>
      <c r="D33" s="18" t="s">
        <v>146</v>
      </c>
    </row>
    <row r="34" spans="1:4" x14ac:dyDescent="0.2">
      <c r="A34" s="1" t="s">
        <v>508</v>
      </c>
      <c r="C34" s="18" t="s">
        <v>123</v>
      </c>
      <c r="D34" s="18" t="s">
        <v>124</v>
      </c>
    </row>
    <row r="35" spans="1:4" x14ac:dyDescent="0.2">
      <c r="A35" s="1" t="s">
        <v>508</v>
      </c>
      <c r="C35" s="18" t="s">
        <v>147</v>
      </c>
      <c r="D35" s="18" t="s">
        <v>148</v>
      </c>
    </row>
    <row r="36" spans="1:4" x14ac:dyDescent="0.2">
      <c r="A36" s="1" t="s">
        <v>508</v>
      </c>
      <c r="C36" s="18" t="s">
        <v>125</v>
      </c>
      <c r="D36" s="18" t="s">
        <v>126</v>
      </c>
    </row>
    <row r="37" spans="1:4" x14ac:dyDescent="0.2">
      <c r="A37" s="23" t="s">
        <v>507</v>
      </c>
      <c r="C37" s="18" t="s">
        <v>127</v>
      </c>
      <c r="D37" s="18" t="s">
        <v>128</v>
      </c>
    </row>
    <row r="38" spans="1:4" x14ac:dyDescent="0.2">
      <c r="A38" s="1" t="s">
        <v>508</v>
      </c>
      <c r="C38" s="18" t="s">
        <v>149</v>
      </c>
      <c r="D38" s="18" t="s">
        <v>150</v>
      </c>
    </row>
    <row r="39" spans="1:4" x14ac:dyDescent="0.2">
      <c r="A39" s="1" t="s">
        <v>508</v>
      </c>
      <c r="C39" s="18" t="s">
        <v>151</v>
      </c>
      <c r="D39" s="18" t="s">
        <v>152</v>
      </c>
    </row>
    <row r="40" spans="1:4" x14ac:dyDescent="0.2">
      <c r="A40" s="1" t="s">
        <v>508</v>
      </c>
      <c r="C40" s="18" t="s">
        <v>153</v>
      </c>
      <c r="D40" s="18" t="s">
        <v>154</v>
      </c>
    </row>
    <row r="41" spans="1:4" x14ac:dyDescent="0.2">
      <c r="A41" s="1" t="s">
        <v>508</v>
      </c>
      <c r="C41" s="18" t="s">
        <v>107</v>
      </c>
      <c r="D41" s="18" t="s">
        <v>108</v>
      </c>
    </row>
    <row r="42" spans="1:4" x14ac:dyDescent="0.2">
      <c r="A42" s="1" t="s">
        <v>508</v>
      </c>
      <c r="C42" s="18" t="s">
        <v>129</v>
      </c>
      <c r="D42" s="18" t="s">
        <v>130</v>
      </c>
    </row>
    <row r="43" spans="1:4" x14ac:dyDescent="0.2">
      <c r="A43" s="23" t="s">
        <v>507</v>
      </c>
      <c r="C43" s="18" t="s">
        <v>101</v>
      </c>
      <c r="D43" s="18" t="s">
        <v>102</v>
      </c>
    </row>
    <row r="44" spans="1:4" x14ac:dyDescent="0.2">
      <c r="A44" s="23" t="s">
        <v>506</v>
      </c>
      <c r="C44" s="18" t="s">
        <v>45</v>
      </c>
      <c r="D44" s="18" t="s">
        <v>46</v>
      </c>
    </row>
    <row r="45" spans="1:4" x14ac:dyDescent="0.2">
      <c r="A45" s="1" t="s">
        <v>508</v>
      </c>
      <c r="C45" s="18" t="s">
        <v>79</v>
      </c>
      <c r="D45" s="18" t="s">
        <v>80</v>
      </c>
    </row>
    <row r="46" spans="1:4" x14ac:dyDescent="0.2">
      <c r="A46" s="1" t="s">
        <v>508</v>
      </c>
      <c r="C46" s="18" t="s">
        <v>81</v>
      </c>
      <c r="D46" s="18" t="s">
        <v>82</v>
      </c>
    </row>
    <row r="47" spans="1:4" x14ac:dyDescent="0.2">
      <c r="A47" s="1" t="s">
        <v>508</v>
      </c>
      <c r="C47" s="18" t="s">
        <v>49</v>
      </c>
      <c r="D47" s="18" t="s">
        <v>50</v>
      </c>
    </row>
    <row r="48" spans="1:4" x14ac:dyDescent="0.2">
      <c r="A48" s="1" t="s">
        <v>508</v>
      </c>
      <c r="C48" s="18" t="s">
        <v>51</v>
      </c>
      <c r="D48" s="18" t="s">
        <v>52</v>
      </c>
    </row>
    <row r="49" spans="1:4" x14ac:dyDescent="0.2">
      <c r="A49" s="1" t="s">
        <v>508</v>
      </c>
      <c r="C49" s="18" t="s">
        <v>47</v>
      </c>
      <c r="D49" s="18" t="s">
        <v>48</v>
      </c>
    </row>
    <row r="50" spans="1:4" x14ac:dyDescent="0.2">
      <c r="A50" s="1" t="s">
        <v>508</v>
      </c>
      <c r="C50" s="18" t="s">
        <v>83</v>
      </c>
      <c r="D50" s="18" t="s">
        <v>84</v>
      </c>
    </row>
    <row r="51" spans="1:4" x14ac:dyDescent="0.2">
      <c r="A51" s="1" t="s">
        <v>508</v>
      </c>
      <c r="C51" s="18" t="s">
        <v>65</v>
      </c>
      <c r="D51" s="18" t="s">
        <v>66</v>
      </c>
    </row>
    <row r="52" spans="1:4" x14ac:dyDescent="0.2">
      <c r="A52" s="1" t="s">
        <v>508</v>
      </c>
      <c r="C52" s="18" t="s">
        <v>53</v>
      </c>
      <c r="D52" s="18" t="s">
        <v>54</v>
      </c>
    </row>
    <row r="53" spans="1:4" x14ac:dyDescent="0.2">
      <c r="A53" s="23" t="s">
        <v>507</v>
      </c>
      <c r="C53" s="18" t="s">
        <v>23</v>
      </c>
      <c r="D53" s="18" t="s">
        <v>24</v>
      </c>
    </row>
    <row r="54" spans="1:4" x14ac:dyDescent="0.2">
      <c r="A54" s="1" t="s">
        <v>508</v>
      </c>
      <c r="C54" s="18" t="s">
        <v>55</v>
      </c>
      <c r="D54" s="18" t="s">
        <v>56</v>
      </c>
    </row>
    <row r="55" spans="1:4" x14ac:dyDescent="0.2">
      <c r="A55" s="1" t="s">
        <v>508</v>
      </c>
      <c r="C55" s="18" t="s">
        <v>67</v>
      </c>
      <c r="D55" s="18" t="s">
        <v>68</v>
      </c>
    </row>
    <row r="56" spans="1:4" x14ac:dyDescent="0.2">
      <c r="A56" s="1" t="s">
        <v>508</v>
      </c>
      <c r="C56" s="18" t="s">
        <v>69</v>
      </c>
      <c r="D56" s="18" t="s">
        <v>70</v>
      </c>
    </row>
    <row r="57" spans="1:4" x14ac:dyDescent="0.2">
      <c r="A57" s="1" t="s">
        <v>508</v>
      </c>
      <c r="C57" s="18" t="s">
        <v>59</v>
      </c>
      <c r="D57" s="18" t="s">
        <v>60</v>
      </c>
    </row>
    <row r="58" spans="1:4" x14ac:dyDescent="0.2">
      <c r="A58" s="1" t="s">
        <v>508</v>
      </c>
      <c r="C58" s="18" t="s">
        <v>71</v>
      </c>
      <c r="D58" s="18" t="s">
        <v>72</v>
      </c>
    </row>
    <row r="59" spans="1:4" x14ac:dyDescent="0.2">
      <c r="A59" s="1" t="s">
        <v>508</v>
      </c>
      <c r="C59" s="18" t="s">
        <v>85</v>
      </c>
      <c r="D59" s="18" t="s">
        <v>86</v>
      </c>
    </row>
    <row r="60" spans="1:4" x14ac:dyDescent="0.2">
      <c r="A60" s="1" t="s">
        <v>508</v>
      </c>
      <c r="C60" s="18" t="s">
        <v>73</v>
      </c>
      <c r="D60" s="18" t="s">
        <v>74</v>
      </c>
    </row>
    <row r="61" spans="1:4" x14ac:dyDescent="0.2">
      <c r="A61" s="1" t="s">
        <v>508</v>
      </c>
      <c r="C61" s="18" t="s">
        <v>87</v>
      </c>
      <c r="D61" s="18" t="s">
        <v>88</v>
      </c>
    </row>
    <row r="62" spans="1:4" x14ac:dyDescent="0.2">
      <c r="A62" s="1" t="s">
        <v>508</v>
      </c>
      <c r="C62" s="18" t="s">
        <v>75</v>
      </c>
      <c r="D62" s="18" t="s">
        <v>76</v>
      </c>
    </row>
    <row r="63" spans="1:4" x14ac:dyDescent="0.2">
      <c r="A63" s="1" t="s">
        <v>508</v>
      </c>
      <c r="C63" s="18" t="s">
        <v>61</v>
      </c>
      <c r="D63" s="18" t="s">
        <v>62</v>
      </c>
    </row>
    <row r="64" spans="1:4" x14ac:dyDescent="0.2">
      <c r="A64" s="23" t="s">
        <v>507</v>
      </c>
      <c r="C64" s="18" t="s">
        <v>185</v>
      </c>
      <c r="D64" s="18" t="s">
        <v>186</v>
      </c>
    </row>
    <row r="65" spans="1:4" x14ac:dyDescent="0.2">
      <c r="A65" s="1" t="s">
        <v>508</v>
      </c>
      <c r="C65" s="18" t="s">
        <v>249</v>
      </c>
      <c r="D65" s="18" t="s">
        <v>250</v>
      </c>
    </row>
    <row r="66" spans="1:4" x14ac:dyDescent="0.2">
      <c r="A66" s="1" t="s">
        <v>508</v>
      </c>
      <c r="C66" s="18" t="s">
        <v>209</v>
      </c>
      <c r="D66" s="18" t="s">
        <v>210</v>
      </c>
    </row>
    <row r="67" spans="1:4" x14ac:dyDescent="0.2">
      <c r="A67" s="1" t="s">
        <v>508</v>
      </c>
      <c r="C67" s="18" t="s">
        <v>211</v>
      </c>
      <c r="D67" s="18" t="s">
        <v>212</v>
      </c>
    </row>
    <row r="68" spans="1:4" x14ac:dyDescent="0.2">
      <c r="A68" s="1" t="s">
        <v>508</v>
      </c>
      <c r="C68" s="18" t="s">
        <v>187</v>
      </c>
      <c r="D68" s="18" t="s">
        <v>188</v>
      </c>
    </row>
    <row r="69" spans="1:4" x14ac:dyDescent="0.2">
      <c r="A69" s="1" t="s">
        <v>508</v>
      </c>
      <c r="C69" s="18" t="s">
        <v>195</v>
      </c>
      <c r="D69" s="18" t="s">
        <v>196</v>
      </c>
    </row>
    <row r="70" spans="1:4" x14ac:dyDescent="0.2">
      <c r="A70" s="1" t="s">
        <v>508</v>
      </c>
      <c r="C70" s="18" t="s">
        <v>285</v>
      </c>
      <c r="D70" s="18" t="s">
        <v>286</v>
      </c>
    </row>
    <row r="71" spans="1:4" x14ac:dyDescent="0.2">
      <c r="A71" s="1" t="s">
        <v>508</v>
      </c>
      <c r="C71" s="18" t="s">
        <v>251</v>
      </c>
      <c r="D71" s="18" t="s">
        <v>252</v>
      </c>
    </row>
    <row r="72" spans="1:4" x14ac:dyDescent="0.2">
      <c r="A72" s="1" t="s">
        <v>508</v>
      </c>
      <c r="C72" s="18" t="s">
        <v>197</v>
      </c>
      <c r="D72" s="18" t="s">
        <v>198</v>
      </c>
    </row>
    <row r="73" spans="1:4" x14ac:dyDescent="0.2">
      <c r="A73" s="1" t="s">
        <v>508</v>
      </c>
      <c r="C73" s="18" t="s">
        <v>199</v>
      </c>
      <c r="D73" s="18" t="s">
        <v>200</v>
      </c>
    </row>
    <row r="74" spans="1:4" x14ac:dyDescent="0.2">
      <c r="A74" s="1" t="s">
        <v>508</v>
      </c>
      <c r="C74" s="18" t="s">
        <v>201</v>
      </c>
      <c r="D74" s="18" t="s">
        <v>202</v>
      </c>
    </row>
    <row r="75" spans="1:4" x14ac:dyDescent="0.2">
      <c r="A75" s="1" t="s">
        <v>508</v>
      </c>
      <c r="C75" s="18" t="s">
        <v>203</v>
      </c>
      <c r="D75" s="18" t="s">
        <v>204</v>
      </c>
    </row>
    <row r="76" spans="1:4" x14ac:dyDescent="0.2">
      <c r="A76" s="1" t="s">
        <v>508</v>
      </c>
      <c r="C76" s="18" t="s">
        <v>205</v>
      </c>
      <c r="D76" s="18" t="s">
        <v>206</v>
      </c>
    </row>
    <row r="77" spans="1:4" x14ac:dyDescent="0.2">
      <c r="A77" s="23" t="s">
        <v>507</v>
      </c>
      <c r="C77" s="18" t="s">
        <v>191</v>
      </c>
      <c r="D77" s="18" t="s">
        <v>192</v>
      </c>
    </row>
    <row r="78" spans="1:4" x14ac:dyDescent="0.2">
      <c r="A78" s="23" t="s">
        <v>506</v>
      </c>
      <c r="C78" s="18" t="s">
        <v>213</v>
      </c>
      <c r="D78" s="18" t="s">
        <v>214</v>
      </c>
    </row>
    <row r="79" spans="1:4" x14ac:dyDescent="0.2">
      <c r="A79" s="1" t="s">
        <v>508</v>
      </c>
      <c r="C79" s="18" t="s">
        <v>161</v>
      </c>
      <c r="D79" s="18" t="s">
        <v>162</v>
      </c>
    </row>
    <row r="80" spans="1:4" x14ac:dyDescent="0.2">
      <c r="A80" s="1" t="s">
        <v>508</v>
      </c>
      <c r="C80" s="18" t="s">
        <v>231</v>
      </c>
      <c r="D80" s="18" t="s">
        <v>232</v>
      </c>
    </row>
    <row r="81" spans="1:4" x14ac:dyDescent="0.2">
      <c r="A81" s="1" t="s">
        <v>508</v>
      </c>
      <c r="C81" s="18" t="s">
        <v>217</v>
      </c>
      <c r="D81" s="18" t="s">
        <v>218</v>
      </c>
    </row>
    <row r="82" spans="1:4" x14ac:dyDescent="0.2">
      <c r="A82" s="1" t="s">
        <v>508</v>
      </c>
      <c r="C82" s="18" t="s">
        <v>163</v>
      </c>
      <c r="D82" s="18" t="s">
        <v>164</v>
      </c>
    </row>
    <row r="83" spans="1:4" x14ac:dyDescent="0.2">
      <c r="A83" s="1" t="s">
        <v>508</v>
      </c>
      <c r="C83" s="18" t="s">
        <v>239</v>
      </c>
      <c r="D83" s="18" t="s">
        <v>240</v>
      </c>
    </row>
    <row r="84" spans="1:4" x14ac:dyDescent="0.2">
      <c r="A84" s="1" t="s">
        <v>508</v>
      </c>
      <c r="C84" s="18" t="s">
        <v>165</v>
      </c>
      <c r="D84" s="18" t="s">
        <v>166</v>
      </c>
    </row>
    <row r="85" spans="1:4" x14ac:dyDescent="0.2">
      <c r="A85" s="23" t="s">
        <v>507</v>
      </c>
      <c r="C85" s="18" t="s">
        <v>235</v>
      </c>
      <c r="D85" s="18" t="s">
        <v>236</v>
      </c>
    </row>
    <row r="86" spans="1:4" x14ac:dyDescent="0.2">
      <c r="A86" s="1" t="s">
        <v>508</v>
      </c>
      <c r="C86" s="18" t="s">
        <v>241</v>
      </c>
      <c r="D86" s="18" t="s">
        <v>242</v>
      </c>
    </row>
    <row r="87" spans="1:4" x14ac:dyDescent="0.2">
      <c r="A87" s="1" t="s">
        <v>508</v>
      </c>
      <c r="C87" s="18" t="s">
        <v>219</v>
      </c>
      <c r="D87" s="18" t="s">
        <v>220</v>
      </c>
    </row>
    <row r="88" spans="1:4" x14ac:dyDescent="0.2">
      <c r="A88" s="23" t="s">
        <v>507</v>
      </c>
      <c r="C88" s="18" t="s">
        <v>175</v>
      </c>
      <c r="D88" s="18" t="s">
        <v>176</v>
      </c>
    </row>
    <row r="89" spans="1:4" x14ac:dyDescent="0.2">
      <c r="A89" s="1" t="s">
        <v>508</v>
      </c>
      <c r="C89" s="18" t="s">
        <v>167</v>
      </c>
      <c r="D89" s="18" t="s">
        <v>168</v>
      </c>
    </row>
    <row r="90" spans="1:4" x14ac:dyDescent="0.2">
      <c r="A90" s="23" t="s">
        <v>507</v>
      </c>
      <c r="C90" s="18" t="s">
        <v>233</v>
      </c>
      <c r="D90" s="18" t="s">
        <v>234</v>
      </c>
    </row>
    <row r="91" spans="1:4" x14ac:dyDescent="0.2">
      <c r="A91" s="1" t="s">
        <v>508</v>
      </c>
      <c r="C91" s="18" t="s">
        <v>243</v>
      </c>
      <c r="D91" s="18" t="s">
        <v>244</v>
      </c>
    </row>
    <row r="92" spans="1:4" x14ac:dyDescent="0.2">
      <c r="A92" s="1" t="s">
        <v>508</v>
      </c>
      <c r="C92" s="18" t="s">
        <v>169</v>
      </c>
      <c r="D92" s="18" t="s">
        <v>170</v>
      </c>
    </row>
    <row r="93" spans="1:4" x14ac:dyDescent="0.2">
      <c r="A93" s="1" t="s">
        <v>508</v>
      </c>
      <c r="C93" s="18" t="s">
        <v>171</v>
      </c>
      <c r="D93" s="18" t="s">
        <v>172</v>
      </c>
    </row>
    <row r="94" spans="1:4" x14ac:dyDescent="0.2">
      <c r="A94" s="1" t="s">
        <v>508</v>
      </c>
      <c r="C94" s="18" t="s">
        <v>177</v>
      </c>
      <c r="D94" s="18" t="s">
        <v>178</v>
      </c>
    </row>
    <row r="95" spans="1:4" x14ac:dyDescent="0.2">
      <c r="A95" s="23" t="s">
        <v>507</v>
      </c>
      <c r="C95" s="18" t="s">
        <v>221</v>
      </c>
      <c r="D95" s="18" t="s">
        <v>222</v>
      </c>
    </row>
    <row r="96" spans="1:4" x14ac:dyDescent="0.2">
      <c r="A96" s="1" t="s">
        <v>508</v>
      </c>
      <c r="C96" s="18" t="s">
        <v>223</v>
      </c>
      <c r="D96" s="18" t="s">
        <v>224</v>
      </c>
    </row>
    <row r="97" spans="1:4" x14ac:dyDescent="0.2">
      <c r="A97" s="1" t="s">
        <v>508</v>
      </c>
      <c r="C97" s="18" t="s">
        <v>245</v>
      </c>
      <c r="D97" s="18" t="s">
        <v>246</v>
      </c>
    </row>
    <row r="98" spans="1:4" x14ac:dyDescent="0.2">
      <c r="A98" s="1" t="s">
        <v>508</v>
      </c>
      <c r="C98" s="18" t="s">
        <v>281</v>
      </c>
      <c r="D98" s="18" t="s">
        <v>282</v>
      </c>
    </row>
    <row r="99" spans="1:4" x14ac:dyDescent="0.2">
      <c r="A99" s="1" t="s">
        <v>508</v>
      </c>
      <c r="C99" s="18" t="s">
        <v>257</v>
      </c>
      <c r="D99" s="18" t="s">
        <v>258</v>
      </c>
    </row>
    <row r="100" spans="1:4" x14ac:dyDescent="0.2">
      <c r="A100" s="1" t="s">
        <v>508</v>
      </c>
      <c r="C100" s="18" t="s">
        <v>289</v>
      </c>
      <c r="D100" s="18" t="s">
        <v>290</v>
      </c>
    </row>
    <row r="101" spans="1:4" x14ac:dyDescent="0.2">
      <c r="A101" s="1" t="s">
        <v>508</v>
      </c>
      <c r="C101" s="18" t="s">
        <v>273</v>
      </c>
      <c r="D101" s="18" t="s">
        <v>274</v>
      </c>
    </row>
    <row r="102" spans="1:4" x14ac:dyDescent="0.2">
      <c r="A102" s="23" t="s">
        <v>507</v>
      </c>
      <c r="C102" s="18" t="s">
        <v>261</v>
      </c>
      <c r="D102" s="18" t="s">
        <v>262</v>
      </c>
    </row>
    <row r="103" spans="1:4" x14ac:dyDescent="0.2">
      <c r="A103" s="1" t="s">
        <v>508</v>
      </c>
      <c r="C103" s="18" t="s">
        <v>291</v>
      </c>
      <c r="D103" s="18" t="s">
        <v>292</v>
      </c>
    </row>
    <row r="104" spans="1:4" x14ac:dyDescent="0.2">
      <c r="A104" s="1" t="s">
        <v>508</v>
      </c>
      <c r="C104" s="18" t="s">
        <v>283</v>
      </c>
      <c r="D104" s="18" t="s">
        <v>284</v>
      </c>
    </row>
    <row r="105" spans="1:4" x14ac:dyDescent="0.2">
      <c r="A105" s="1" t="s">
        <v>508</v>
      </c>
      <c r="C105" s="18" t="s">
        <v>301</v>
      </c>
      <c r="D105" s="18" t="s">
        <v>302</v>
      </c>
    </row>
    <row r="106" spans="1:4" x14ac:dyDescent="0.2">
      <c r="A106" s="23" t="s">
        <v>507</v>
      </c>
      <c r="C106" s="18" t="s">
        <v>275</v>
      </c>
      <c r="D106" s="18" t="s">
        <v>276</v>
      </c>
    </row>
    <row r="107" spans="1:4" x14ac:dyDescent="0.2">
      <c r="A107" s="1" t="s">
        <v>508</v>
      </c>
      <c r="C107" s="18" t="s">
        <v>263</v>
      </c>
      <c r="D107" s="18" t="s">
        <v>264</v>
      </c>
    </row>
    <row r="108" spans="1:4" x14ac:dyDescent="0.2">
      <c r="A108" s="1" t="s">
        <v>508</v>
      </c>
      <c r="C108" s="18" t="s">
        <v>265</v>
      </c>
      <c r="D108" s="18" t="s">
        <v>266</v>
      </c>
    </row>
    <row r="109" spans="1:4" x14ac:dyDescent="0.2">
      <c r="A109" s="1" t="s">
        <v>508</v>
      </c>
      <c r="C109" s="18" t="s">
        <v>267</v>
      </c>
      <c r="D109" s="18" t="s">
        <v>268</v>
      </c>
    </row>
    <row r="110" spans="1:4" x14ac:dyDescent="0.2">
      <c r="A110" s="1" t="s">
        <v>508</v>
      </c>
      <c r="C110" s="18" t="s">
        <v>305</v>
      </c>
      <c r="D110" s="18" t="s">
        <v>306</v>
      </c>
    </row>
    <row r="111" spans="1:4" x14ac:dyDescent="0.2">
      <c r="A111" s="23" t="s">
        <v>507</v>
      </c>
      <c r="C111" s="18" t="s">
        <v>293</v>
      </c>
      <c r="D111" s="18" t="s">
        <v>294</v>
      </c>
    </row>
    <row r="112" spans="1:4" x14ac:dyDescent="0.2">
      <c r="A112" s="1" t="s">
        <v>508</v>
      </c>
      <c r="C112" s="18" t="s">
        <v>269</v>
      </c>
      <c r="D112" s="18" t="s">
        <v>270</v>
      </c>
    </row>
    <row r="113" spans="1:4" x14ac:dyDescent="0.2">
      <c r="A113" s="23" t="s">
        <v>507</v>
      </c>
      <c r="C113" s="18" t="s">
        <v>277</v>
      </c>
      <c r="D113" s="18" t="s">
        <v>278</v>
      </c>
    </row>
    <row r="114" spans="1:4" x14ac:dyDescent="0.2">
      <c r="A114" s="1" t="s">
        <v>508</v>
      </c>
      <c r="C114" s="18" t="s">
        <v>341</v>
      </c>
      <c r="D114" s="18" t="s">
        <v>342</v>
      </c>
    </row>
    <row r="115" spans="1:4" x14ac:dyDescent="0.2">
      <c r="A115" s="1" t="s">
        <v>508</v>
      </c>
      <c r="C115" s="18" t="s">
        <v>329</v>
      </c>
      <c r="D115" s="18" t="s">
        <v>330</v>
      </c>
    </row>
    <row r="116" spans="1:4" x14ac:dyDescent="0.2">
      <c r="A116" s="1" t="s">
        <v>508</v>
      </c>
      <c r="C116" s="18" t="s">
        <v>357</v>
      </c>
      <c r="D116" s="18" t="s">
        <v>358</v>
      </c>
    </row>
    <row r="117" spans="1:4" x14ac:dyDescent="0.2">
      <c r="A117" s="23" t="s">
        <v>507</v>
      </c>
      <c r="C117" s="18" t="s">
        <v>311</v>
      </c>
      <c r="D117" s="18" t="s">
        <v>312</v>
      </c>
    </row>
    <row r="118" spans="1:4" x14ac:dyDescent="0.2">
      <c r="A118" s="1" t="s">
        <v>508</v>
      </c>
      <c r="C118" s="18" t="s">
        <v>359</v>
      </c>
      <c r="D118" s="18" t="s">
        <v>360</v>
      </c>
    </row>
    <row r="119" spans="1:4" x14ac:dyDescent="0.2">
      <c r="A119" s="1" t="s">
        <v>508</v>
      </c>
      <c r="C119" s="18" t="s">
        <v>331</v>
      </c>
      <c r="D119" s="18" t="s">
        <v>332</v>
      </c>
    </row>
    <row r="120" spans="1:4" x14ac:dyDescent="0.2">
      <c r="A120" s="1" t="s">
        <v>508</v>
      </c>
      <c r="C120" s="18" t="s">
        <v>343</v>
      </c>
      <c r="D120" s="18" t="s">
        <v>344</v>
      </c>
    </row>
    <row r="121" spans="1:4" x14ac:dyDescent="0.2">
      <c r="A121" s="1" t="s">
        <v>508</v>
      </c>
      <c r="C121" s="18" t="s">
        <v>371</v>
      </c>
      <c r="D121" s="18" t="s">
        <v>372</v>
      </c>
    </row>
    <row r="122" spans="1:4" x14ac:dyDescent="0.2">
      <c r="A122" s="23" t="s">
        <v>507</v>
      </c>
      <c r="C122" s="18" t="s">
        <v>315</v>
      </c>
      <c r="D122" s="18" t="s">
        <v>316</v>
      </c>
    </row>
    <row r="123" spans="1:4" x14ac:dyDescent="0.2">
      <c r="A123" s="1" t="s">
        <v>508</v>
      </c>
      <c r="C123" s="18" t="s">
        <v>333</v>
      </c>
      <c r="D123" s="18" t="s">
        <v>334</v>
      </c>
    </row>
    <row r="124" spans="1:4" x14ac:dyDescent="0.2">
      <c r="A124" s="1" t="s">
        <v>508</v>
      </c>
      <c r="C124" s="18" t="s">
        <v>323</v>
      </c>
      <c r="D124" s="18" t="s">
        <v>324</v>
      </c>
    </row>
    <row r="125" spans="1:4" x14ac:dyDescent="0.2">
      <c r="A125" s="23" t="s">
        <v>507</v>
      </c>
      <c r="C125" s="18" t="s">
        <v>361</v>
      </c>
      <c r="D125" s="18" t="s">
        <v>362</v>
      </c>
    </row>
    <row r="126" spans="1:4" x14ac:dyDescent="0.2">
      <c r="A126" s="23" t="s">
        <v>506</v>
      </c>
      <c r="C126" s="18" t="s">
        <v>317</v>
      </c>
      <c r="D126" s="18" t="s">
        <v>318</v>
      </c>
    </row>
    <row r="127" spans="1:4" x14ac:dyDescent="0.2">
      <c r="A127" s="1" t="s">
        <v>508</v>
      </c>
      <c r="C127" s="18" t="s">
        <v>335</v>
      </c>
      <c r="D127" s="18" t="s">
        <v>336</v>
      </c>
    </row>
    <row r="128" spans="1:4" x14ac:dyDescent="0.2">
      <c r="A128" s="23" t="s">
        <v>507</v>
      </c>
      <c r="C128" s="18" t="s">
        <v>319</v>
      </c>
      <c r="D128" s="18" t="s">
        <v>320</v>
      </c>
    </row>
    <row r="129" spans="1:4" x14ac:dyDescent="0.2">
      <c r="A129" s="1" t="s">
        <v>508</v>
      </c>
      <c r="C129" s="18" t="s">
        <v>345</v>
      </c>
      <c r="D129" s="18" t="s">
        <v>346</v>
      </c>
    </row>
    <row r="130" spans="1:4" x14ac:dyDescent="0.2">
      <c r="A130" s="1" t="s">
        <v>508</v>
      </c>
      <c r="C130" s="18" t="s">
        <v>321</v>
      </c>
      <c r="D130" s="18" t="s">
        <v>322</v>
      </c>
    </row>
    <row r="131" spans="1:4" x14ac:dyDescent="0.2">
      <c r="A131" s="1" t="s">
        <v>508</v>
      </c>
      <c r="C131" s="18" t="s">
        <v>337</v>
      </c>
      <c r="D131" s="18" t="s">
        <v>338</v>
      </c>
    </row>
    <row r="132" spans="1:4" x14ac:dyDescent="0.2">
      <c r="A132" s="1" t="s">
        <v>508</v>
      </c>
      <c r="C132" s="18" t="s">
        <v>373</v>
      </c>
      <c r="D132" s="18" t="s">
        <v>374</v>
      </c>
    </row>
    <row r="133" spans="1:4" x14ac:dyDescent="0.2">
      <c r="A133" s="1" t="s">
        <v>508</v>
      </c>
      <c r="C133" s="18" t="s">
        <v>363</v>
      </c>
      <c r="D133" s="18" t="s">
        <v>364</v>
      </c>
    </row>
    <row r="134" spans="1:4" x14ac:dyDescent="0.2">
      <c r="A134" s="23" t="s">
        <v>507</v>
      </c>
      <c r="C134" s="18" t="s">
        <v>365</v>
      </c>
      <c r="D134" s="18" t="s">
        <v>366</v>
      </c>
    </row>
    <row r="135" spans="1:4" x14ac:dyDescent="0.2">
      <c r="A135" s="1" t="s">
        <v>508</v>
      </c>
      <c r="C135" s="18" t="s">
        <v>347</v>
      </c>
      <c r="D135" s="18" t="s">
        <v>348</v>
      </c>
    </row>
    <row r="136" spans="1:4" x14ac:dyDescent="0.2">
      <c r="A136" s="1" t="s">
        <v>508</v>
      </c>
      <c r="C136" s="18" t="s">
        <v>349</v>
      </c>
      <c r="D136" s="18" t="s">
        <v>350</v>
      </c>
    </row>
    <row r="137" spans="1:4" x14ac:dyDescent="0.2">
      <c r="A137" s="1" t="s">
        <v>508</v>
      </c>
      <c r="C137" s="18" t="s">
        <v>377</v>
      </c>
      <c r="D137" s="18" t="s">
        <v>378</v>
      </c>
    </row>
    <row r="138" spans="1:4" x14ac:dyDescent="0.2">
      <c r="A138" s="23" t="s">
        <v>507</v>
      </c>
      <c r="C138" s="18" t="s">
        <v>367</v>
      </c>
      <c r="D138" s="18" t="s">
        <v>368</v>
      </c>
    </row>
    <row r="139" spans="1:4" x14ac:dyDescent="0.2">
      <c r="A139" s="1" t="s">
        <v>508</v>
      </c>
      <c r="C139" s="18" t="s">
        <v>375</v>
      </c>
      <c r="D139" s="18" t="s">
        <v>376</v>
      </c>
    </row>
    <row r="140" spans="1:4" x14ac:dyDescent="0.2">
      <c r="A140" s="1" t="s">
        <v>508</v>
      </c>
      <c r="C140" s="18" t="s">
        <v>379</v>
      </c>
      <c r="D140" s="18" t="s">
        <v>380</v>
      </c>
    </row>
    <row r="141" spans="1:4" x14ac:dyDescent="0.2">
      <c r="A141" s="1" t="s">
        <v>508</v>
      </c>
      <c r="C141" s="18" t="s">
        <v>351</v>
      </c>
      <c r="D141" s="18" t="s">
        <v>352</v>
      </c>
    </row>
    <row r="142" spans="1:4" x14ac:dyDescent="0.2">
      <c r="A142" s="23" t="s">
        <v>507</v>
      </c>
      <c r="C142" s="18" t="s">
        <v>353</v>
      </c>
      <c r="D142" s="18" t="s">
        <v>354</v>
      </c>
    </row>
    <row r="143" spans="1:4" x14ac:dyDescent="0.2">
      <c r="A143" s="1" t="s">
        <v>508</v>
      </c>
      <c r="C143" s="18" t="s">
        <v>381</v>
      </c>
      <c r="D143" s="18" t="s">
        <v>382</v>
      </c>
    </row>
    <row r="144" spans="1:4" x14ac:dyDescent="0.2">
      <c r="A144" s="1" t="s">
        <v>508</v>
      </c>
      <c r="C144" s="18" t="s">
        <v>325</v>
      </c>
      <c r="D144" s="18" t="s">
        <v>326</v>
      </c>
    </row>
    <row r="145" spans="1:4" x14ac:dyDescent="0.2">
      <c r="A145" s="1" t="s">
        <v>508</v>
      </c>
      <c r="C145" s="18" t="s">
        <v>313</v>
      </c>
      <c r="D145" s="18" t="s">
        <v>314</v>
      </c>
    </row>
    <row r="146" spans="1:4" x14ac:dyDescent="0.2">
      <c r="A146" s="23" t="s">
        <v>507</v>
      </c>
      <c r="C146" s="18" t="s">
        <v>387</v>
      </c>
      <c r="D146" s="18" t="s">
        <v>388</v>
      </c>
    </row>
    <row r="147" spans="1:4" x14ac:dyDescent="0.2">
      <c r="A147" s="1" t="s">
        <v>508</v>
      </c>
      <c r="C147" s="18" t="s">
        <v>405</v>
      </c>
      <c r="D147" s="18" t="s">
        <v>406</v>
      </c>
    </row>
    <row r="148" spans="1:4" x14ac:dyDescent="0.2">
      <c r="A148" s="1" t="s">
        <v>508</v>
      </c>
      <c r="C148" s="18" t="s">
        <v>389</v>
      </c>
      <c r="D148" s="18" t="s">
        <v>390</v>
      </c>
    </row>
    <row r="149" spans="1:4" x14ac:dyDescent="0.2">
      <c r="A149" s="1" t="s">
        <v>508</v>
      </c>
      <c r="C149" s="18" t="s">
        <v>413</v>
      </c>
      <c r="D149" s="18" t="s">
        <v>414</v>
      </c>
    </row>
    <row r="150" spans="1:4" x14ac:dyDescent="0.2">
      <c r="A150" s="1" t="s">
        <v>508</v>
      </c>
      <c r="C150" s="18" t="s">
        <v>407</v>
      </c>
      <c r="D150" s="18" t="s">
        <v>408</v>
      </c>
    </row>
    <row r="151" spans="1:4" x14ac:dyDescent="0.2">
      <c r="A151" s="1" t="s">
        <v>508</v>
      </c>
      <c r="C151" s="18" t="s">
        <v>409</v>
      </c>
      <c r="D151" s="18" t="s">
        <v>410</v>
      </c>
    </row>
    <row r="152" spans="1:4" x14ac:dyDescent="0.2">
      <c r="A152" s="23" t="s">
        <v>507</v>
      </c>
      <c r="C152" s="18" t="s">
        <v>391</v>
      </c>
      <c r="D152" s="18" t="s">
        <v>392</v>
      </c>
    </row>
    <row r="153" spans="1:4" x14ac:dyDescent="0.2">
      <c r="A153" s="23" t="s">
        <v>506</v>
      </c>
      <c r="C153" s="18" t="s">
        <v>411</v>
      </c>
      <c r="D153" s="18" t="s">
        <v>412</v>
      </c>
    </row>
    <row r="154" spans="1:4" x14ac:dyDescent="0.2">
      <c r="A154" s="1" t="s">
        <v>508</v>
      </c>
      <c r="C154" s="18" t="s">
        <v>431</v>
      </c>
      <c r="D154" s="18" t="s">
        <v>432</v>
      </c>
    </row>
    <row r="155" spans="1:4" x14ac:dyDescent="0.2">
      <c r="A155" s="1" t="s">
        <v>508</v>
      </c>
      <c r="C155" s="18" t="s">
        <v>415</v>
      </c>
      <c r="D155" s="18" t="s">
        <v>416</v>
      </c>
    </row>
    <row r="156" spans="1:4" x14ac:dyDescent="0.2">
      <c r="A156" s="1" t="s">
        <v>508</v>
      </c>
      <c r="C156" s="18" t="s">
        <v>393</v>
      </c>
      <c r="D156" s="18" t="s">
        <v>394</v>
      </c>
    </row>
    <row r="157" spans="1:4" x14ac:dyDescent="0.2">
      <c r="A157" s="1" t="s">
        <v>508</v>
      </c>
      <c r="C157" s="18" t="s">
        <v>419</v>
      </c>
      <c r="D157" s="18" t="s">
        <v>420</v>
      </c>
    </row>
    <row r="158" spans="1:4" x14ac:dyDescent="0.2">
      <c r="A158" s="1" t="s">
        <v>508</v>
      </c>
      <c r="C158" s="18" t="s">
        <v>433</v>
      </c>
      <c r="D158" s="18" t="s">
        <v>434</v>
      </c>
    </row>
    <row r="159" spans="1:4" x14ac:dyDescent="0.2">
      <c r="A159" s="1" t="s">
        <v>508</v>
      </c>
      <c r="C159" s="18" t="s">
        <v>395</v>
      </c>
      <c r="D159" s="18" t="s">
        <v>396</v>
      </c>
    </row>
    <row r="160" spans="1:4" x14ac:dyDescent="0.2">
      <c r="A160" s="1" t="s">
        <v>508</v>
      </c>
      <c r="C160" s="18" t="s">
        <v>427</v>
      </c>
      <c r="D160" s="18" t="s">
        <v>428</v>
      </c>
    </row>
    <row r="161" spans="1:4" x14ac:dyDescent="0.2">
      <c r="A161" s="1" t="s">
        <v>508</v>
      </c>
      <c r="C161" s="18" t="s">
        <v>397</v>
      </c>
      <c r="D161" s="18" t="s">
        <v>398</v>
      </c>
    </row>
    <row r="162" spans="1:4" x14ac:dyDescent="0.2">
      <c r="A162" s="23" t="s">
        <v>507</v>
      </c>
      <c r="C162" s="18" t="s">
        <v>399</v>
      </c>
      <c r="D162" s="18" t="s">
        <v>400</v>
      </c>
    </row>
    <row r="163" spans="1:4" x14ac:dyDescent="0.2">
      <c r="A163" s="1" t="s">
        <v>508</v>
      </c>
      <c r="C163" s="18" t="s">
        <v>443</v>
      </c>
      <c r="D163" s="18" t="s">
        <v>444</v>
      </c>
    </row>
    <row r="164" spans="1:4" x14ac:dyDescent="0.2">
      <c r="A164" s="1" t="s">
        <v>508</v>
      </c>
      <c r="C164" s="18" t="s">
        <v>439</v>
      </c>
      <c r="D164" s="18" t="s">
        <v>440</v>
      </c>
    </row>
    <row r="165" spans="1:4" x14ac:dyDescent="0.2">
      <c r="A165" s="1" t="s">
        <v>508</v>
      </c>
      <c r="C165" s="18" t="s">
        <v>441</v>
      </c>
      <c r="D165" s="18" t="s">
        <v>442</v>
      </c>
    </row>
    <row r="166" spans="1:4" x14ac:dyDescent="0.2">
      <c r="A166" s="1" t="s">
        <v>508</v>
      </c>
      <c r="C166" s="18" t="s">
        <v>459</v>
      </c>
      <c r="D166" s="18" t="s">
        <v>460</v>
      </c>
    </row>
    <row r="167" spans="1:4" x14ac:dyDescent="0.2">
      <c r="A167" s="1" t="s">
        <v>508</v>
      </c>
      <c r="C167" s="18" t="s">
        <v>445</v>
      </c>
      <c r="D167" s="18" t="s">
        <v>446</v>
      </c>
    </row>
    <row r="168" spans="1:4" x14ac:dyDescent="0.2">
      <c r="A168" s="23" t="s">
        <v>507</v>
      </c>
      <c r="C168" s="18" t="s">
        <v>447</v>
      </c>
      <c r="D168" s="18" t="s">
        <v>448</v>
      </c>
    </row>
    <row r="169" spans="1:4" x14ac:dyDescent="0.2">
      <c r="A169" s="1" t="s">
        <v>508</v>
      </c>
      <c r="C169" s="18" t="s">
        <v>449</v>
      </c>
      <c r="D169" s="18" t="s">
        <v>450</v>
      </c>
    </row>
    <row r="170" spans="1:4" x14ac:dyDescent="0.2">
      <c r="A170" s="1" t="s">
        <v>508</v>
      </c>
      <c r="C170" s="18" t="s">
        <v>451</v>
      </c>
      <c r="D170" s="18" t="s">
        <v>452</v>
      </c>
    </row>
    <row r="171" spans="1:4" x14ac:dyDescent="0.2">
      <c r="A171" s="1" t="s">
        <v>508</v>
      </c>
      <c r="C171" s="18" t="s">
        <v>483</v>
      </c>
      <c r="D171" s="18" t="s">
        <v>484</v>
      </c>
    </row>
    <row r="172" spans="1:4" x14ac:dyDescent="0.2">
      <c r="A172" s="1" t="s">
        <v>508</v>
      </c>
      <c r="C172" s="18" t="s">
        <v>491</v>
      </c>
      <c r="D172" s="18" t="s">
        <v>492</v>
      </c>
    </row>
    <row r="173" spans="1:4" x14ac:dyDescent="0.2">
      <c r="A173" s="1" t="s">
        <v>508</v>
      </c>
      <c r="C173" s="18" t="s">
        <v>495</v>
      </c>
      <c r="D173" s="18" t="s">
        <v>496</v>
      </c>
    </row>
    <row r="174" spans="1:4" x14ac:dyDescent="0.2">
      <c r="A174" s="1" t="s">
        <v>508</v>
      </c>
      <c r="C174" s="18" t="s">
        <v>465</v>
      </c>
      <c r="D174" s="18" t="s">
        <v>466</v>
      </c>
    </row>
    <row r="175" spans="1:4" x14ac:dyDescent="0.2">
      <c r="A175" s="1" t="s">
        <v>508</v>
      </c>
      <c r="C175" s="18" t="s">
        <v>475</v>
      </c>
      <c r="D175" s="18" t="s">
        <v>476</v>
      </c>
    </row>
    <row r="176" spans="1:4" x14ac:dyDescent="0.2">
      <c r="A176" s="23" t="s">
        <v>507</v>
      </c>
      <c r="C176" s="18" t="s">
        <v>485</v>
      </c>
      <c r="D176" s="18" t="s">
        <v>486</v>
      </c>
    </row>
    <row r="177" spans="1:4" x14ac:dyDescent="0.2">
      <c r="A177" s="1" t="s">
        <v>508</v>
      </c>
      <c r="C177" s="18" t="s">
        <v>155</v>
      </c>
      <c r="D177" s="18" t="s">
        <v>156</v>
      </c>
    </row>
    <row r="178" spans="1:4" x14ac:dyDescent="0.2">
      <c r="A178" s="1" t="s">
        <v>508</v>
      </c>
      <c r="C178" s="18" t="s">
        <v>27</v>
      </c>
      <c r="D178" s="18" t="s">
        <v>28</v>
      </c>
    </row>
    <row r="179" spans="1:4" x14ac:dyDescent="0.2">
      <c r="A179" s="1" t="s">
        <v>508</v>
      </c>
      <c r="C179" s="18" t="s">
        <v>117</v>
      </c>
      <c r="D179" s="18" t="s">
        <v>118</v>
      </c>
    </row>
    <row r="180" spans="1:4" x14ac:dyDescent="0.2">
      <c r="A180" s="1" t="s">
        <v>508</v>
      </c>
      <c r="C180" s="18" t="s">
        <v>457</v>
      </c>
      <c r="D180" s="18" t="s">
        <v>458</v>
      </c>
    </row>
    <row r="181" spans="1:4" x14ac:dyDescent="0.2">
      <c r="A181" s="1" t="s">
        <v>508</v>
      </c>
      <c r="C181" s="18" t="s">
        <v>455</v>
      </c>
      <c r="D181" s="18" t="s">
        <v>456</v>
      </c>
    </row>
    <row r="182" spans="1:4" x14ac:dyDescent="0.2">
      <c r="A182" s="1" t="s">
        <v>508</v>
      </c>
      <c r="C182" s="18" t="s">
        <v>479</v>
      </c>
      <c r="D182" s="18" t="s">
        <v>480</v>
      </c>
    </row>
    <row r="183" spans="1:4" x14ac:dyDescent="0.2">
      <c r="A183" s="23" t="s">
        <v>507</v>
      </c>
      <c r="C183" s="18" t="s">
        <v>423</v>
      </c>
      <c r="D183" s="18" t="s">
        <v>424</v>
      </c>
    </row>
    <row r="184" spans="1:4" x14ac:dyDescent="0.2">
      <c r="A184" s="1" t="s">
        <v>508</v>
      </c>
      <c r="C184" s="18" t="s">
        <v>227</v>
      </c>
      <c r="D184" s="18" t="s">
        <v>228</v>
      </c>
    </row>
    <row r="185" spans="1:4" x14ac:dyDescent="0.2">
      <c r="A185" s="1" t="s">
        <v>508</v>
      </c>
      <c r="C185" s="18" t="s">
        <v>57</v>
      </c>
      <c r="D185" s="18" t="s">
        <v>58</v>
      </c>
    </row>
    <row r="186" spans="1:4" x14ac:dyDescent="0.2">
      <c r="A186" s="1" t="s">
        <v>508</v>
      </c>
      <c r="C186" s="18" t="s">
        <v>181</v>
      </c>
      <c r="D186" s="18" t="s">
        <v>182</v>
      </c>
    </row>
    <row r="187" spans="1:4" x14ac:dyDescent="0.2">
      <c r="A187" s="1" t="s">
        <v>508</v>
      </c>
      <c r="C187" s="18" t="s">
        <v>139</v>
      </c>
      <c r="D187" s="18" t="s">
        <v>140</v>
      </c>
    </row>
    <row r="188" spans="1:4" x14ac:dyDescent="0.2">
      <c r="A188" s="1" t="s">
        <v>508</v>
      </c>
      <c r="C188" s="18" t="s">
        <v>33</v>
      </c>
      <c r="D188" s="18" t="s">
        <v>34</v>
      </c>
    </row>
    <row r="189" spans="1:4" x14ac:dyDescent="0.2">
      <c r="A189" s="1" t="s">
        <v>508</v>
      </c>
      <c r="C189" s="18" t="s">
        <v>189</v>
      </c>
      <c r="D189" s="18" t="s">
        <v>190</v>
      </c>
    </row>
    <row r="190" spans="1:4" x14ac:dyDescent="0.2">
      <c r="A190" s="23" t="s">
        <v>507</v>
      </c>
      <c r="C190" s="18" t="s">
        <v>297</v>
      </c>
      <c r="D190" s="18" t="s">
        <v>298</v>
      </c>
    </row>
    <row r="191" spans="1:4" x14ac:dyDescent="0.2">
      <c r="A191" s="23" t="s">
        <v>506</v>
      </c>
      <c r="C191" s="18" t="s">
        <v>299</v>
      </c>
      <c r="D191" s="18" t="s">
        <v>300</v>
      </c>
    </row>
    <row r="192" spans="1:4" x14ac:dyDescent="0.2">
      <c r="A192" s="1" t="s">
        <v>508</v>
      </c>
      <c r="C192" s="18" t="s">
        <v>303</v>
      </c>
      <c r="D192" s="18" t="s">
        <v>304</v>
      </c>
    </row>
    <row r="193" spans="1:8" x14ac:dyDescent="0.2">
      <c r="A193" s="1" t="s">
        <v>508</v>
      </c>
      <c r="C193" s="18" t="s">
        <v>435</v>
      </c>
      <c r="D193" s="18" t="s">
        <v>436</v>
      </c>
      <c r="G193" s="22" t="s">
        <v>385</v>
      </c>
      <c r="H193" s="22" t="s">
        <v>386</v>
      </c>
    </row>
    <row r="194" spans="1:8" x14ac:dyDescent="0.2">
      <c r="A194" s="1" t="s">
        <v>508</v>
      </c>
      <c r="C194" s="18" t="s">
        <v>401</v>
      </c>
      <c r="D194" s="18" t="s">
        <v>402</v>
      </c>
      <c r="G194" s="22" t="s">
        <v>499</v>
      </c>
      <c r="H194" s="22" t="s">
        <v>500</v>
      </c>
    </row>
    <row r="195" spans="1:8" x14ac:dyDescent="0.2">
      <c r="A195" s="1" t="s">
        <v>508</v>
      </c>
      <c r="C195" s="18" t="s">
        <v>417</v>
      </c>
      <c r="D195" s="18" t="s">
        <v>418</v>
      </c>
      <c r="G195" s="22" t="s">
        <v>463</v>
      </c>
      <c r="H195" s="22" t="s">
        <v>464</v>
      </c>
    </row>
    <row r="196" spans="1:8" x14ac:dyDescent="0.2">
      <c r="A196" s="1" t="s">
        <v>508</v>
      </c>
      <c r="C196" s="18" t="s">
        <v>425</v>
      </c>
      <c r="D196" s="18" t="s">
        <v>426</v>
      </c>
      <c r="G196" s="22" t="s">
        <v>255</v>
      </c>
      <c r="H196" s="22" t="s">
        <v>256</v>
      </c>
    </row>
    <row r="197" spans="1:8" x14ac:dyDescent="0.2">
      <c r="A197" s="1" t="s">
        <v>508</v>
      </c>
      <c r="C197" s="18" t="s">
        <v>487</v>
      </c>
      <c r="D197" s="18" t="s">
        <v>488</v>
      </c>
      <c r="G197" s="22" t="s">
        <v>309</v>
      </c>
      <c r="H197" s="22" t="s">
        <v>310</v>
      </c>
    </row>
    <row r="198" spans="1:8" x14ac:dyDescent="0.2">
      <c r="A198" s="1" t="s">
        <v>508</v>
      </c>
      <c r="C198" s="18" t="s">
        <v>469</v>
      </c>
      <c r="D198" s="18" t="s">
        <v>470</v>
      </c>
      <c r="G198" s="22" t="s">
        <v>159</v>
      </c>
      <c r="H198" s="22" t="s">
        <v>160</v>
      </c>
    </row>
    <row r="199" spans="1:8" x14ac:dyDescent="0.2">
      <c r="A199" s="1" t="s">
        <v>508</v>
      </c>
      <c r="C199" s="18" t="s">
        <v>471</v>
      </c>
      <c r="D199" s="18" t="s">
        <v>472</v>
      </c>
      <c r="G199" s="27" t="s">
        <v>91</v>
      </c>
      <c r="H199" s="27" t="s">
        <v>92</v>
      </c>
    </row>
    <row r="200" spans="1:8" x14ac:dyDescent="0.2">
      <c r="A200" s="23" t="s">
        <v>507</v>
      </c>
      <c r="C200" s="22" t="s">
        <v>109</v>
      </c>
      <c r="D200" s="22" t="s">
        <v>110</v>
      </c>
    </row>
    <row r="201" spans="1:8" x14ac:dyDescent="0.2">
      <c r="A201" s="1" t="s">
        <v>508</v>
      </c>
      <c r="C201" s="22" t="s">
        <v>89</v>
      </c>
      <c r="D201" s="22" t="s">
        <v>90</v>
      </c>
      <c r="G201" s="22" t="s">
        <v>109</v>
      </c>
      <c r="H201" s="22" t="s">
        <v>110</v>
      </c>
    </row>
    <row r="202" spans="1:8" x14ac:dyDescent="0.2">
      <c r="A202" s="1" t="s">
        <v>508</v>
      </c>
      <c r="C202" s="22" t="s">
        <v>247</v>
      </c>
      <c r="D202" s="22" t="s">
        <v>248</v>
      </c>
      <c r="G202" s="22" t="s">
        <v>89</v>
      </c>
      <c r="H202" s="22" t="s">
        <v>90</v>
      </c>
    </row>
    <row r="203" spans="1:8" x14ac:dyDescent="0.2">
      <c r="A203" s="1" t="s">
        <v>508</v>
      </c>
      <c r="C203" s="22" t="s">
        <v>307</v>
      </c>
      <c r="D203" s="22" t="s">
        <v>308</v>
      </c>
      <c r="G203" s="22" t="s">
        <v>247</v>
      </c>
      <c r="H203" s="22" t="s">
        <v>248</v>
      </c>
    </row>
    <row r="204" spans="1:8" x14ac:dyDescent="0.2">
      <c r="A204" s="1" t="s">
        <v>508</v>
      </c>
      <c r="C204" s="22" t="s">
        <v>287</v>
      </c>
      <c r="D204" s="22" t="s">
        <v>288</v>
      </c>
      <c r="G204" s="22" t="s">
        <v>307</v>
      </c>
      <c r="H204" s="22" t="s">
        <v>308</v>
      </c>
    </row>
    <row r="205" spans="1:8" x14ac:dyDescent="0.2">
      <c r="A205" s="1" t="s">
        <v>508</v>
      </c>
      <c r="C205" s="22" t="s">
        <v>229</v>
      </c>
      <c r="D205" s="22" t="s">
        <v>230</v>
      </c>
      <c r="G205" s="22" t="s">
        <v>287</v>
      </c>
      <c r="H205" s="22" t="s">
        <v>288</v>
      </c>
    </row>
    <row r="206" spans="1:8" x14ac:dyDescent="0.2">
      <c r="A206" s="1" t="s">
        <v>508</v>
      </c>
      <c r="C206" s="22" t="s">
        <v>43</v>
      </c>
      <c r="D206" s="22" t="s">
        <v>44</v>
      </c>
      <c r="G206" s="22" t="s">
        <v>229</v>
      </c>
      <c r="H206" s="22" t="s">
        <v>230</v>
      </c>
    </row>
    <row r="207" spans="1:8" x14ac:dyDescent="0.2">
      <c r="A207" s="1" t="s">
        <v>508</v>
      </c>
      <c r="C207" s="22" t="s">
        <v>183</v>
      </c>
      <c r="D207" s="22" t="s">
        <v>184</v>
      </c>
      <c r="G207" s="22" t="s">
        <v>43</v>
      </c>
      <c r="H207" s="22" t="s">
        <v>44</v>
      </c>
    </row>
    <row r="208" spans="1:8" x14ac:dyDescent="0.2">
      <c r="A208" s="1" t="s">
        <v>508</v>
      </c>
      <c r="C208" s="22" t="s">
        <v>279</v>
      </c>
      <c r="D208" s="22" t="s">
        <v>280</v>
      </c>
      <c r="G208" s="22" t="s">
        <v>183</v>
      </c>
      <c r="H208" s="22" t="s">
        <v>184</v>
      </c>
    </row>
    <row r="209" spans="1:8" x14ac:dyDescent="0.2">
      <c r="A209" s="23" t="s">
        <v>507</v>
      </c>
      <c r="C209" s="22" t="s">
        <v>473</v>
      </c>
      <c r="D209" s="22" t="s">
        <v>474</v>
      </c>
      <c r="G209" s="22" t="s">
        <v>279</v>
      </c>
      <c r="H209" s="22" t="s">
        <v>280</v>
      </c>
    </row>
    <row r="210" spans="1:8" x14ac:dyDescent="0.2">
      <c r="A210" s="1" t="s">
        <v>508</v>
      </c>
      <c r="C210" s="22" t="s">
        <v>193</v>
      </c>
      <c r="D210" s="22" t="s">
        <v>194</v>
      </c>
      <c r="G210" s="22" t="s">
        <v>473</v>
      </c>
      <c r="H210" s="22" t="s">
        <v>474</v>
      </c>
    </row>
    <row r="211" spans="1:8" x14ac:dyDescent="0.2">
      <c r="A211" s="1" t="s">
        <v>508</v>
      </c>
      <c r="C211" s="22" t="s">
        <v>215</v>
      </c>
      <c r="D211" s="22" t="s">
        <v>216</v>
      </c>
      <c r="G211" s="22" t="s">
        <v>193</v>
      </c>
      <c r="H211" s="22" t="s">
        <v>194</v>
      </c>
    </row>
    <row r="212" spans="1:8" x14ac:dyDescent="0.2">
      <c r="A212" s="1" t="s">
        <v>508</v>
      </c>
      <c r="C212" s="22" t="s">
        <v>369</v>
      </c>
      <c r="D212" s="22" t="s">
        <v>370</v>
      </c>
      <c r="G212" s="22" t="s">
        <v>215</v>
      </c>
      <c r="H212" s="22" t="s">
        <v>216</v>
      </c>
    </row>
    <row r="213" spans="1:8" x14ac:dyDescent="0.2">
      <c r="A213" s="23" t="s">
        <v>507</v>
      </c>
      <c r="C213" s="22" t="s">
        <v>403</v>
      </c>
      <c r="D213" s="22" t="s">
        <v>404</v>
      </c>
      <c r="G213" s="22" t="s">
        <v>369</v>
      </c>
      <c r="H213" s="22" t="s">
        <v>370</v>
      </c>
    </row>
    <row r="214" spans="1:8" x14ac:dyDescent="0.2">
      <c r="A214" s="1" t="s">
        <v>508</v>
      </c>
      <c r="C214" s="22" t="s">
        <v>295</v>
      </c>
      <c r="D214" s="22" t="s">
        <v>296</v>
      </c>
      <c r="G214" s="22" t="s">
        <v>403</v>
      </c>
      <c r="H214" s="22" t="s">
        <v>404</v>
      </c>
    </row>
    <row r="215" spans="1:8" x14ac:dyDescent="0.2">
      <c r="A215" s="1" t="s">
        <v>508</v>
      </c>
      <c r="C215" s="22" t="s">
        <v>355</v>
      </c>
      <c r="D215" s="22" t="s">
        <v>356</v>
      </c>
      <c r="G215" s="22" t="s">
        <v>295</v>
      </c>
      <c r="H215" s="22" t="s">
        <v>296</v>
      </c>
    </row>
    <row r="216" spans="1:8" x14ac:dyDescent="0.2">
      <c r="A216" s="1" t="s">
        <v>508</v>
      </c>
      <c r="C216" s="22" t="s">
        <v>339</v>
      </c>
      <c r="D216" s="22" t="s">
        <v>340</v>
      </c>
      <c r="G216" s="22" t="s">
        <v>355</v>
      </c>
      <c r="H216" s="22" t="s">
        <v>356</v>
      </c>
    </row>
    <row r="217" spans="1:8" x14ac:dyDescent="0.2">
      <c r="A217" s="23" t="s">
        <v>507</v>
      </c>
      <c r="C217" s="22" t="s">
        <v>271</v>
      </c>
      <c r="D217" s="22" t="s">
        <v>272</v>
      </c>
      <c r="G217" s="22" t="s">
        <v>339</v>
      </c>
      <c r="H217" s="22" t="s">
        <v>340</v>
      </c>
    </row>
    <row r="218" spans="1:8" x14ac:dyDescent="0.2">
      <c r="A218" s="1" t="s">
        <v>508</v>
      </c>
      <c r="C218" s="22" t="s">
        <v>173</v>
      </c>
      <c r="D218" s="22" t="s">
        <v>174</v>
      </c>
      <c r="G218" s="22" t="s">
        <v>271</v>
      </c>
      <c r="H218" s="22" t="s">
        <v>272</v>
      </c>
    </row>
    <row r="219" spans="1:8" x14ac:dyDescent="0.2">
      <c r="A219" s="1" t="s">
        <v>508</v>
      </c>
      <c r="C219" s="22" t="s">
        <v>429</v>
      </c>
      <c r="D219" s="22" t="s">
        <v>430</v>
      </c>
      <c r="G219" s="22" t="s">
        <v>173</v>
      </c>
      <c r="H219" s="22" t="s">
        <v>174</v>
      </c>
    </row>
    <row r="220" spans="1:8" x14ac:dyDescent="0.2">
      <c r="A220" s="1" t="s">
        <v>508</v>
      </c>
      <c r="C220" s="22" t="s">
        <v>421</v>
      </c>
      <c r="D220" s="22" t="s">
        <v>422</v>
      </c>
      <c r="G220" s="22" t="s">
        <v>429</v>
      </c>
      <c r="H220" s="22" t="s">
        <v>430</v>
      </c>
    </row>
    <row r="221" spans="1:8" x14ac:dyDescent="0.2">
      <c r="A221" s="1" t="s">
        <v>508</v>
      </c>
      <c r="C221" s="22" t="s">
        <v>179</v>
      </c>
      <c r="D221" s="22" t="s">
        <v>180</v>
      </c>
      <c r="G221" s="22" t="s">
        <v>421</v>
      </c>
      <c r="H221" s="22" t="s">
        <v>422</v>
      </c>
    </row>
    <row r="222" spans="1:8" x14ac:dyDescent="0.2">
      <c r="A222" s="1" t="s">
        <v>508</v>
      </c>
      <c r="C222" s="22" t="s">
        <v>131</v>
      </c>
      <c r="D222" s="22" t="s">
        <v>132</v>
      </c>
      <c r="G222" s="22" t="s">
        <v>179</v>
      </c>
      <c r="H222" s="22" t="s">
        <v>180</v>
      </c>
    </row>
    <row r="223" spans="1:8" x14ac:dyDescent="0.2">
      <c r="A223" s="1" t="s">
        <v>508</v>
      </c>
      <c r="C223" s="22" t="s">
        <v>77</v>
      </c>
      <c r="D223" s="22" t="s">
        <v>78</v>
      </c>
      <c r="G223" s="22" t="s">
        <v>131</v>
      </c>
      <c r="H223" s="22" t="s">
        <v>132</v>
      </c>
    </row>
    <row r="224" spans="1:8" x14ac:dyDescent="0.2">
      <c r="A224" s="1" t="s">
        <v>508</v>
      </c>
      <c r="C224" s="22" t="s">
        <v>489</v>
      </c>
      <c r="D224" s="22" t="s">
        <v>490</v>
      </c>
      <c r="G224" s="22" t="s">
        <v>77</v>
      </c>
      <c r="H224" s="22" t="s">
        <v>78</v>
      </c>
    </row>
    <row r="225" spans="1:8" x14ac:dyDescent="0.2">
      <c r="A225" s="23" t="s">
        <v>507</v>
      </c>
      <c r="C225" s="22" t="s">
        <v>253</v>
      </c>
      <c r="D225" s="22" t="s">
        <v>254</v>
      </c>
      <c r="G225" s="22" t="s">
        <v>489</v>
      </c>
      <c r="H225" s="22" t="s">
        <v>490</v>
      </c>
    </row>
    <row r="226" spans="1:8" x14ac:dyDescent="0.2">
      <c r="A226" s="1" t="s">
        <v>508</v>
      </c>
      <c r="C226" s="22" t="s">
        <v>497</v>
      </c>
      <c r="D226" s="22" t="s">
        <v>498</v>
      </c>
      <c r="G226" s="22" t="s">
        <v>253</v>
      </c>
      <c r="H226" s="22" t="s">
        <v>254</v>
      </c>
    </row>
    <row r="227" spans="1:8" x14ac:dyDescent="0.2">
      <c r="A227" s="1" t="s">
        <v>508</v>
      </c>
      <c r="C227" s="22" t="s">
        <v>453</v>
      </c>
      <c r="D227" s="22" t="s">
        <v>454</v>
      </c>
      <c r="G227" s="22" t="s">
        <v>497</v>
      </c>
      <c r="H227" s="22" t="s">
        <v>498</v>
      </c>
    </row>
    <row r="228" spans="1:8" x14ac:dyDescent="0.2">
      <c r="A228" s="1" t="s">
        <v>508</v>
      </c>
      <c r="C228" s="22" t="s">
        <v>327</v>
      </c>
      <c r="D228" s="22" t="s">
        <v>328</v>
      </c>
      <c r="G228" s="22" t="s">
        <v>453</v>
      </c>
      <c r="H228" s="22" t="s">
        <v>454</v>
      </c>
    </row>
    <row r="229" spans="1:8" x14ac:dyDescent="0.2">
      <c r="A229" s="23" t="s">
        <v>507</v>
      </c>
      <c r="C229" s="22" t="s">
        <v>477</v>
      </c>
      <c r="D229" s="22" t="s">
        <v>478</v>
      </c>
      <c r="G229" s="22" t="s">
        <v>327</v>
      </c>
      <c r="H229" s="22" t="s">
        <v>328</v>
      </c>
    </row>
    <row r="230" spans="1:8" x14ac:dyDescent="0.2">
      <c r="A230" s="23" t="s">
        <v>506</v>
      </c>
      <c r="C230" s="22" t="s">
        <v>207</v>
      </c>
      <c r="D230" s="22" t="s">
        <v>208</v>
      </c>
      <c r="G230" s="22" t="s">
        <v>477</v>
      </c>
      <c r="H230" s="22" t="s">
        <v>478</v>
      </c>
    </row>
    <row r="231" spans="1:8" x14ac:dyDescent="0.2">
      <c r="A231" s="1" t="s">
        <v>508</v>
      </c>
      <c r="C231" s="22" t="s">
        <v>467</v>
      </c>
      <c r="D231" s="22" t="s">
        <v>468</v>
      </c>
      <c r="G231" s="22" t="s">
        <v>207</v>
      </c>
      <c r="H231" s="22" t="s">
        <v>208</v>
      </c>
    </row>
    <row r="232" spans="1:8" x14ac:dyDescent="0.2">
      <c r="A232" s="23" t="s">
        <v>507</v>
      </c>
      <c r="C232" s="22" t="s">
        <v>461</v>
      </c>
      <c r="D232" s="22" t="s">
        <v>462</v>
      </c>
      <c r="G232" s="22" t="s">
        <v>467</v>
      </c>
      <c r="H232" s="22" t="s">
        <v>468</v>
      </c>
    </row>
    <row r="233" spans="1:8" x14ac:dyDescent="0.2">
      <c r="A233" s="1" t="s">
        <v>508</v>
      </c>
      <c r="C233" s="22" t="s">
        <v>225</v>
      </c>
      <c r="D233" s="22" t="s">
        <v>226</v>
      </c>
      <c r="G233" s="22" t="s">
        <v>461</v>
      </c>
      <c r="H233" s="22" t="s">
        <v>462</v>
      </c>
    </row>
    <row r="234" spans="1:8" x14ac:dyDescent="0.2">
      <c r="A234" s="1" t="s">
        <v>508</v>
      </c>
      <c r="C234" s="22" t="s">
        <v>259</v>
      </c>
      <c r="D234" s="22" t="s">
        <v>260</v>
      </c>
      <c r="G234" s="22" t="s">
        <v>225</v>
      </c>
      <c r="H234" s="22" t="s">
        <v>226</v>
      </c>
    </row>
    <row r="235" spans="1:8" x14ac:dyDescent="0.2">
      <c r="A235" s="23" t="s">
        <v>507</v>
      </c>
      <c r="C235" s="22" t="s">
        <v>481</v>
      </c>
      <c r="D235" s="22" t="s">
        <v>482</v>
      </c>
      <c r="G235" s="22" t="s">
        <v>259</v>
      </c>
      <c r="H235" s="22" t="s">
        <v>260</v>
      </c>
    </row>
    <row r="236" spans="1:8" x14ac:dyDescent="0.2">
      <c r="A236" s="1" t="s">
        <v>508</v>
      </c>
      <c r="C236" s="22" t="s">
        <v>493</v>
      </c>
      <c r="D236" s="22" t="s">
        <v>494</v>
      </c>
      <c r="G236" s="22" t="s">
        <v>481</v>
      </c>
      <c r="H236" s="22" t="s">
        <v>482</v>
      </c>
    </row>
    <row r="237" spans="1:8" x14ac:dyDescent="0.2">
      <c r="A237" s="23" t="s">
        <v>507</v>
      </c>
      <c r="C237" s="22" t="s">
        <v>383</v>
      </c>
      <c r="D237" s="22" t="s">
        <v>384</v>
      </c>
      <c r="G237" s="22" t="s">
        <v>493</v>
      </c>
      <c r="H237" s="22" t="s">
        <v>494</v>
      </c>
    </row>
    <row r="238" spans="1:8" x14ac:dyDescent="0.2">
      <c r="A238" s="1" t="s">
        <v>508</v>
      </c>
      <c r="C238" s="22" t="s">
        <v>63</v>
      </c>
      <c r="D238" s="22" t="s">
        <v>64</v>
      </c>
      <c r="G238" s="22" t="s">
        <v>383</v>
      </c>
      <c r="H238" s="22" t="s">
        <v>384</v>
      </c>
    </row>
    <row r="239" spans="1:8" x14ac:dyDescent="0.2">
      <c r="A239" s="23" t="s">
        <v>507</v>
      </c>
      <c r="C239" s="22" t="s">
        <v>237</v>
      </c>
      <c r="D239" s="22" t="s">
        <v>238</v>
      </c>
      <c r="G239" s="22" t="s">
        <v>63</v>
      </c>
      <c r="H239" s="22" t="s">
        <v>64</v>
      </c>
    </row>
    <row r="240" spans="1:8" x14ac:dyDescent="0.2">
      <c r="A240" s="1" t="s">
        <v>508</v>
      </c>
      <c r="C240" s="22" t="s">
        <v>437</v>
      </c>
      <c r="D240" s="22" t="s">
        <v>438</v>
      </c>
      <c r="G240" s="22" t="s">
        <v>237</v>
      </c>
      <c r="H240" s="22" t="s">
        <v>238</v>
      </c>
    </row>
    <row r="241" spans="1:29" x14ac:dyDescent="0.2">
      <c r="A241" s="1" t="s">
        <v>508</v>
      </c>
      <c r="C241" s="22" t="s">
        <v>157</v>
      </c>
      <c r="D241" s="22" t="s">
        <v>158</v>
      </c>
      <c r="G241" s="22" t="s">
        <v>437</v>
      </c>
      <c r="H241" s="22" t="s">
        <v>438</v>
      </c>
    </row>
    <row r="242" spans="1:29" x14ac:dyDescent="0.2">
      <c r="A242" s="1" t="s">
        <v>508</v>
      </c>
      <c r="G242" s="22" t="s">
        <v>157</v>
      </c>
      <c r="H242" s="22" t="s">
        <v>158</v>
      </c>
    </row>
    <row r="243" spans="1:29" x14ac:dyDescent="0.2">
      <c r="A243" s="23" t="s">
        <v>507</v>
      </c>
    </row>
    <row r="244" spans="1:29" x14ac:dyDescent="0.2">
      <c r="A244" s="1" t="s">
        <v>508</v>
      </c>
    </row>
    <row r="245" spans="1:29" x14ac:dyDescent="0.2">
      <c r="A245" s="23" t="s">
        <v>507</v>
      </c>
    </row>
    <row r="246" spans="1:29" x14ac:dyDescent="0.2">
      <c r="A246" s="1" t="s">
        <v>508</v>
      </c>
    </row>
    <row r="247" spans="1:29" x14ac:dyDescent="0.2">
      <c r="A247" s="23" t="s">
        <v>507</v>
      </c>
    </row>
    <row r="248" spans="1:29" x14ac:dyDescent="0.2">
      <c r="A248" s="23" t="s">
        <v>506</v>
      </c>
    </row>
    <row r="249" spans="1:29" x14ac:dyDescent="0.2">
      <c r="A249" s="23"/>
      <c r="C249" s="23"/>
      <c r="D249" s="23"/>
    </row>
    <row r="250" spans="1:29" x14ac:dyDescent="0.2">
      <c r="A250" s="22"/>
      <c r="C250" s="31" t="s">
        <v>501</v>
      </c>
      <c r="D250" s="31" t="s">
        <v>502</v>
      </c>
    </row>
    <row r="253" spans="1:29" x14ac:dyDescent="0.2">
      <c r="A253" s="56" t="s">
        <v>517</v>
      </c>
      <c r="B253" s="1"/>
      <c r="C253" s="53"/>
      <c r="E253" s="1"/>
      <c r="F253" s="1"/>
      <c r="G253" s="1"/>
      <c r="H253" s="74"/>
      <c r="I253" s="1"/>
      <c r="J253" s="1"/>
      <c r="K253" s="1"/>
      <c r="L253" s="1"/>
      <c r="M253" s="1"/>
      <c r="N253" s="1"/>
      <c r="O253" s="1"/>
      <c r="P253" s="1"/>
      <c r="Q253" s="74"/>
      <c r="R253" s="1"/>
      <c r="S253" s="1"/>
      <c r="T253" s="1"/>
      <c r="U253" s="1"/>
      <c r="V253" s="1"/>
      <c r="W253" s="74"/>
      <c r="X253" s="1"/>
      <c r="Y253" s="1"/>
      <c r="Z253" s="1"/>
      <c r="AA253" s="1"/>
      <c r="AB253" s="1"/>
      <c r="AC253" s="1"/>
    </row>
    <row r="254" spans="1:29" x14ac:dyDescent="0.2">
      <c r="A254" s="76" t="s">
        <v>385</v>
      </c>
      <c r="B254" s="77" t="s">
        <v>386</v>
      </c>
      <c r="C254" s="53"/>
      <c r="D254" s="63" t="e">
        <f>INDEX(D$8:D$248,MATCH($A254,$A$8:$A$248,0))</f>
        <v>#N/A</v>
      </c>
      <c r="E254" s="64" t="e">
        <f t="shared" ref="E254:Z270" si="0">INDEX(E$8:E$248,MATCH($A254,$A$8:$A$248,0))</f>
        <v>#N/A</v>
      </c>
      <c r="F254" s="64" t="e">
        <f t="shared" si="0"/>
        <v>#N/A</v>
      </c>
      <c r="G254" s="65" t="e">
        <f t="shared" si="0"/>
        <v>#N/A</v>
      </c>
      <c r="H254" s="68"/>
      <c r="I254" s="65" t="e">
        <f t="shared" si="0"/>
        <v>#N/A</v>
      </c>
      <c r="J254" s="63" t="e">
        <f t="shared" si="0"/>
        <v>#N/A</v>
      </c>
      <c r="K254" s="65" t="e">
        <f t="shared" si="0"/>
        <v>#N/A</v>
      </c>
      <c r="L254" s="65" t="e">
        <f t="shared" si="0"/>
        <v>#N/A</v>
      </c>
      <c r="M254" s="63" t="e">
        <f t="shared" si="0"/>
        <v>#N/A</v>
      </c>
      <c r="N254" s="65" t="e">
        <f t="shared" si="0"/>
        <v>#N/A</v>
      </c>
      <c r="O254" s="65" t="e">
        <f t="shared" si="0"/>
        <v>#N/A</v>
      </c>
      <c r="P254" s="65" t="e">
        <f t="shared" si="0"/>
        <v>#N/A</v>
      </c>
      <c r="Q254" s="68"/>
      <c r="R254" s="63" t="e">
        <f t="shared" si="0"/>
        <v>#N/A</v>
      </c>
      <c r="S254" s="67" t="e">
        <f t="shared" si="0"/>
        <v>#N/A</v>
      </c>
      <c r="T254" s="66"/>
      <c r="U254" s="63" t="e">
        <f t="shared" si="0"/>
        <v>#N/A</v>
      </c>
      <c r="V254" s="63" t="e">
        <f t="shared" si="0"/>
        <v>#N/A</v>
      </c>
      <c r="W254" s="68"/>
      <c r="X254" s="63" t="e">
        <f t="shared" si="0"/>
        <v>#N/A</v>
      </c>
      <c r="Y254" s="63" t="e">
        <f t="shared" si="0"/>
        <v>#N/A</v>
      </c>
      <c r="Z254" s="63" t="e">
        <f t="shared" si="0"/>
        <v>#N/A</v>
      </c>
      <c r="AA254" s="1"/>
      <c r="AB254" s="82"/>
      <c r="AC254" s="82"/>
    </row>
    <row r="255" spans="1:29" x14ac:dyDescent="0.2">
      <c r="A255" s="78" t="s">
        <v>499</v>
      </c>
      <c r="B255" s="79" t="s">
        <v>500</v>
      </c>
      <c r="C255" s="53"/>
      <c r="D255" s="57" t="e">
        <f t="shared" ref="D255:S287" si="1">INDEX(D$8:D$248,MATCH($A255,$A$8:$A$248,0))</f>
        <v>#N/A</v>
      </c>
      <c r="E255" s="58" t="e">
        <f t="shared" si="1"/>
        <v>#N/A</v>
      </c>
      <c r="F255" s="58" t="e">
        <f t="shared" si="1"/>
        <v>#N/A</v>
      </c>
      <c r="G255" s="59" t="e">
        <f t="shared" si="1"/>
        <v>#N/A</v>
      </c>
      <c r="H255" s="68"/>
      <c r="I255" s="59" t="e">
        <f t="shared" si="1"/>
        <v>#N/A</v>
      </c>
      <c r="J255" s="57" t="e">
        <f t="shared" si="1"/>
        <v>#N/A</v>
      </c>
      <c r="K255" s="59" t="e">
        <f t="shared" si="1"/>
        <v>#N/A</v>
      </c>
      <c r="L255" s="59" t="e">
        <f t="shared" si="1"/>
        <v>#N/A</v>
      </c>
      <c r="M255" s="57" t="e">
        <f t="shared" si="1"/>
        <v>#N/A</v>
      </c>
      <c r="N255" s="59" t="e">
        <f t="shared" si="1"/>
        <v>#N/A</v>
      </c>
      <c r="O255" s="59" t="e">
        <f t="shared" si="1"/>
        <v>#N/A</v>
      </c>
      <c r="P255" s="59" t="e">
        <f t="shared" si="1"/>
        <v>#N/A</v>
      </c>
      <c r="Q255" s="68"/>
      <c r="R255" s="57" t="e">
        <f t="shared" si="1"/>
        <v>#N/A</v>
      </c>
      <c r="S255" s="60" t="e">
        <f t="shared" si="1"/>
        <v>#N/A</v>
      </c>
      <c r="T255" s="68"/>
      <c r="U255" s="57" t="e">
        <f t="shared" si="0"/>
        <v>#N/A</v>
      </c>
      <c r="V255" s="57" t="e">
        <f t="shared" si="0"/>
        <v>#N/A</v>
      </c>
      <c r="W255" s="68"/>
      <c r="X255" s="57" t="e">
        <f t="shared" si="0"/>
        <v>#N/A</v>
      </c>
      <c r="Y255" s="57" t="e">
        <f t="shared" si="0"/>
        <v>#N/A</v>
      </c>
      <c r="Z255" s="57" t="e">
        <f t="shared" si="0"/>
        <v>#N/A</v>
      </c>
      <c r="AA255" s="1"/>
      <c r="AB255" s="82"/>
      <c r="AC255" s="82"/>
    </row>
    <row r="256" spans="1:29" x14ac:dyDescent="0.2">
      <c r="A256" s="78" t="s">
        <v>463</v>
      </c>
      <c r="B256" s="79" t="s">
        <v>464</v>
      </c>
      <c r="C256" s="53"/>
      <c r="D256" s="57" t="e">
        <f t="shared" si="1"/>
        <v>#N/A</v>
      </c>
      <c r="E256" s="58" t="e">
        <f t="shared" si="0"/>
        <v>#N/A</v>
      </c>
      <c r="F256" s="58" t="e">
        <f t="shared" si="0"/>
        <v>#N/A</v>
      </c>
      <c r="G256" s="59" t="e">
        <f t="shared" si="0"/>
        <v>#N/A</v>
      </c>
      <c r="H256" s="68"/>
      <c r="I256" s="59" t="e">
        <f t="shared" si="0"/>
        <v>#N/A</v>
      </c>
      <c r="J256" s="57" t="e">
        <f t="shared" si="0"/>
        <v>#N/A</v>
      </c>
      <c r="K256" s="59" t="e">
        <f t="shared" si="0"/>
        <v>#N/A</v>
      </c>
      <c r="L256" s="59" t="e">
        <f t="shared" si="0"/>
        <v>#N/A</v>
      </c>
      <c r="M256" s="57" t="e">
        <f t="shared" si="0"/>
        <v>#N/A</v>
      </c>
      <c r="N256" s="59" t="e">
        <f t="shared" si="0"/>
        <v>#N/A</v>
      </c>
      <c r="O256" s="59" t="e">
        <f t="shared" si="0"/>
        <v>#N/A</v>
      </c>
      <c r="P256" s="59" t="e">
        <f t="shared" si="0"/>
        <v>#N/A</v>
      </c>
      <c r="Q256" s="68"/>
      <c r="R256" s="57" t="e">
        <f t="shared" si="0"/>
        <v>#N/A</v>
      </c>
      <c r="S256" s="60" t="e">
        <f t="shared" si="0"/>
        <v>#N/A</v>
      </c>
      <c r="T256" s="68"/>
      <c r="U256" s="57" t="e">
        <f t="shared" si="0"/>
        <v>#N/A</v>
      </c>
      <c r="V256" s="57" t="e">
        <f t="shared" si="0"/>
        <v>#N/A</v>
      </c>
      <c r="W256" s="68"/>
      <c r="X256" s="57" t="e">
        <f t="shared" si="0"/>
        <v>#N/A</v>
      </c>
      <c r="Y256" s="57" t="e">
        <f t="shared" si="0"/>
        <v>#N/A</v>
      </c>
      <c r="Z256" s="57" t="e">
        <f t="shared" si="0"/>
        <v>#N/A</v>
      </c>
      <c r="AA256" s="1"/>
      <c r="AB256" s="82"/>
      <c r="AC256" s="82"/>
    </row>
    <row r="257" spans="1:29" x14ac:dyDescent="0.2">
      <c r="A257" s="78" t="s">
        <v>255</v>
      </c>
      <c r="B257" s="79" t="s">
        <v>256</v>
      </c>
      <c r="C257" s="53"/>
      <c r="D257" s="57" t="e">
        <f t="shared" si="1"/>
        <v>#N/A</v>
      </c>
      <c r="E257" s="58" t="e">
        <f t="shared" si="0"/>
        <v>#N/A</v>
      </c>
      <c r="F257" s="58" t="e">
        <f t="shared" si="0"/>
        <v>#N/A</v>
      </c>
      <c r="G257" s="59" t="e">
        <f t="shared" si="0"/>
        <v>#N/A</v>
      </c>
      <c r="H257" s="68"/>
      <c r="I257" s="59" t="e">
        <f t="shared" si="0"/>
        <v>#N/A</v>
      </c>
      <c r="J257" s="57" t="e">
        <f t="shared" si="0"/>
        <v>#N/A</v>
      </c>
      <c r="K257" s="59" t="e">
        <f t="shared" si="0"/>
        <v>#N/A</v>
      </c>
      <c r="L257" s="59" t="e">
        <f t="shared" si="0"/>
        <v>#N/A</v>
      </c>
      <c r="M257" s="57" t="e">
        <f t="shared" si="0"/>
        <v>#N/A</v>
      </c>
      <c r="N257" s="59" t="e">
        <f t="shared" si="0"/>
        <v>#N/A</v>
      </c>
      <c r="O257" s="59" t="e">
        <f t="shared" si="0"/>
        <v>#N/A</v>
      </c>
      <c r="P257" s="59" t="e">
        <f t="shared" si="0"/>
        <v>#N/A</v>
      </c>
      <c r="Q257" s="68"/>
      <c r="R257" s="57" t="e">
        <f t="shared" si="0"/>
        <v>#N/A</v>
      </c>
      <c r="S257" s="60" t="e">
        <f t="shared" si="0"/>
        <v>#N/A</v>
      </c>
      <c r="T257" s="68"/>
      <c r="U257" s="57" t="e">
        <f t="shared" si="0"/>
        <v>#N/A</v>
      </c>
      <c r="V257" s="57" t="e">
        <f t="shared" si="0"/>
        <v>#N/A</v>
      </c>
      <c r="W257" s="68"/>
      <c r="X257" s="57" t="e">
        <f t="shared" si="0"/>
        <v>#N/A</v>
      </c>
      <c r="Y257" s="57" t="e">
        <f t="shared" si="0"/>
        <v>#N/A</v>
      </c>
      <c r="Z257" s="57" t="e">
        <f t="shared" si="0"/>
        <v>#N/A</v>
      </c>
      <c r="AA257" s="1"/>
      <c r="AB257" s="82"/>
      <c r="AC257" s="82"/>
    </row>
    <row r="258" spans="1:29" x14ac:dyDescent="0.2">
      <c r="A258" s="78" t="s">
        <v>309</v>
      </c>
      <c r="B258" s="79" t="s">
        <v>310</v>
      </c>
      <c r="C258" s="53"/>
      <c r="D258" s="57" t="e">
        <f t="shared" si="1"/>
        <v>#N/A</v>
      </c>
      <c r="E258" s="58" t="e">
        <f t="shared" si="0"/>
        <v>#N/A</v>
      </c>
      <c r="F258" s="58" t="e">
        <f t="shared" si="0"/>
        <v>#N/A</v>
      </c>
      <c r="G258" s="59" t="e">
        <f t="shared" si="0"/>
        <v>#N/A</v>
      </c>
      <c r="H258" s="68"/>
      <c r="I258" s="59" t="e">
        <f t="shared" si="0"/>
        <v>#N/A</v>
      </c>
      <c r="J258" s="57" t="e">
        <f t="shared" si="0"/>
        <v>#N/A</v>
      </c>
      <c r="K258" s="59" t="e">
        <f t="shared" si="0"/>
        <v>#N/A</v>
      </c>
      <c r="L258" s="59" t="e">
        <f t="shared" si="0"/>
        <v>#N/A</v>
      </c>
      <c r="M258" s="57" t="e">
        <f t="shared" si="0"/>
        <v>#N/A</v>
      </c>
      <c r="N258" s="59" t="e">
        <f t="shared" si="0"/>
        <v>#N/A</v>
      </c>
      <c r="O258" s="59" t="e">
        <f t="shared" si="0"/>
        <v>#N/A</v>
      </c>
      <c r="P258" s="59" t="e">
        <f t="shared" si="0"/>
        <v>#N/A</v>
      </c>
      <c r="Q258" s="68"/>
      <c r="R258" s="57" t="e">
        <f t="shared" si="0"/>
        <v>#N/A</v>
      </c>
      <c r="S258" s="60" t="e">
        <f t="shared" si="0"/>
        <v>#N/A</v>
      </c>
      <c r="T258" s="68"/>
      <c r="U258" s="57" t="e">
        <f t="shared" si="0"/>
        <v>#N/A</v>
      </c>
      <c r="V258" s="57" t="e">
        <f t="shared" si="0"/>
        <v>#N/A</v>
      </c>
      <c r="W258" s="68"/>
      <c r="X258" s="57" t="e">
        <f t="shared" si="0"/>
        <v>#N/A</v>
      </c>
      <c r="Y258" s="57" t="e">
        <f t="shared" si="0"/>
        <v>#N/A</v>
      </c>
      <c r="Z258" s="57" t="e">
        <f t="shared" si="0"/>
        <v>#N/A</v>
      </c>
      <c r="AA258" s="1"/>
      <c r="AB258" s="82"/>
      <c r="AC258" s="82"/>
    </row>
    <row r="259" spans="1:29" x14ac:dyDescent="0.2">
      <c r="A259" s="78" t="s">
        <v>159</v>
      </c>
      <c r="B259" s="79" t="s">
        <v>160</v>
      </c>
      <c r="C259" s="53"/>
      <c r="D259" s="57" t="e">
        <f t="shared" si="1"/>
        <v>#N/A</v>
      </c>
      <c r="E259" s="58" t="e">
        <f t="shared" si="0"/>
        <v>#N/A</v>
      </c>
      <c r="F259" s="58" t="e">
        <f t="shared" si="0"/>
        <v>#N/A</v>
      </c>
      <c r="G259" s="59" t="e">
        <f t="shared" si="0"/>
        <v>#N/A</v>
      </c>
      <c r="H259" s="68"/>
      <c r="I259" s="59" t="e">
        <f t="shared" si="0"/>
        <v>#N/A</v>
      </c>
      <c r="J259" s="57" t="e">
        <f t="shared" si="0"/>
        <v>#N/A</v>
      </c>
      <c r="K259" s="59" t="e">
        <f t="shared" si="0"/>
        <v>#N/A</v>
      </c>
      <c r="L259" s="59" t="e">
        <f t="shared" si="0"/>
        <v>#N/A</v>
      </c>
      <c r="M259" s="57" t="e">
        <f t="shared" si="0"/>
        <v>#N/A</v>
      </c>
      <c r="N259" s="59" t="e">
        <f t="shared" si="0"/>
        <v>#N/A</v>
      </c>
      <c r="O259" s="59" t="e">
        <f t="shared" si="0"/>
        <v>#N/A</v>
      </c>
      <c r="P259" s="59" t="e">
        <f t="shared" si="0"/>
        <v>#N/A</v>
      </c>
      <c r="Q259" s="68"/>
      <c r="R259" s="57" t="e">
        <f t="shared" si="0"/>
        <v>#N/A</v>
      </c>
      <c r="S259" s="60" t="e">
        <f t="shared" si="0"/>
        <v>#N/A</v>
      </c>
      <c r="T259" s="68"/>
      <c r="U259" s="57" t="e">
        <f t="shared" si="0"/>
        <v>#N/A</v>
      </c>
      <c r="V259" s="57" t="e">
        <f t="shared" si="0"/>
        <v>#N/A</v>
      </c>
      <c r="W259" s="68"/>
      <c r="X259" s="57" t="e">
        <f t="shared" si="0"/>
        <v>#N/A</v>
      </c>
      <c r="Y259" s="57" t="e">
        <f t="shared" si="0"/>
        <v>#N/A</v>
      </c>
      <c r="Z259" s="57" t="e">
        <f t="shared" si="0"/>
        <v>#N/A</v>
      </c>
      <c r="AA259" s="1"/>
      <c r="AB259" s="84" t="s">
        <v>514</v>
      </c>
      <c r="AC259" s="84" t="s">
        <v>515</v>
      </c>
    </row>
    <row r="260" spans="1:29" x14ac:dyDescent="0.2">
      <c r="A260" s="80" t="s">
        <v>91</v>
      </c>
      <c r="B260" s="81" t="s">
        <v>92</v>
      </c>
      <c r="C260" s="53"/>
      <c r="D260" s="69" t="e">
        <f t="shared" si="1"/>
        <v>#N/A</v>
      </c>
      <c r="E260" s="70" t="e">
        <f t="shared" si="0"/>
        <v>#N/A</v>
      </c>
      <c r="F260" s="70" t="e">
        <f t="shared" si="0"/>
        <v>#N/A</v>
      </c>
      <c r="G260" s="71" t="e">
        <f t="shared" si="0"/>
        <v>#N/A</v>
      </c>
      <c r="H260" s="68"/>
      <c r="I260" s="71" t="e">
        <f t="shared" si="0"/>
        <v>#N/A</v>
      </c>
      <c r="J260" s="69" t="e">
        <f t="shared" si="0"/>
        <v>#N/A</v>
      </c>
      <c r="K260" s="71" t="e">
        <f t="shared" si="0"/>
        <v>#N/A</v>
      </c>
      <c r="L260" s="71" t="e">
        <f t="shared" si="0"/>
        <v>#N/A</v>
      </c>
      <c r="M260" s="69" t="e">
        <f t="shared" si="0"/>
        <v>#N/A</v>
      </c>
      <c r="N260" s="71" t="e">
        <f t="shared" si="0"/>
        <v>#N/A</v>
      </c>
      <c r="O260" s="71" t="e">
        <f t="shared" si="0"/>
        <v>#N/A</v>
      </c>
      <c r="P260" s="71" t="e">
        <f t="shared" si="0"/>
        <v>#N/A</v>
      </c>
      <c r="Q260" s="68"/>
      <c r="R260" s="69" t="e">
        <f t="shared" si="0"/>
        <v>#N/A</v>
      </c>
      <c r="S260" s="73" t="e">
        <f t="shared" si="0"/>
        <v>#N/A</v>
      </c>
      <c r="T260" s="72"/>
      <c r="U260" s="69" t="e">
        <f t="shared" si="0"/>
        <v>#N/A</v>
      </c>
      <c r="V260" s="69" t="e">
        <f t="shared" si="0"/>
        <v>#N/A</v>
      </c>
      <c r="W260" s="68"/>
      <c r="X260" s="69" t="e">
        <f t="shared" si="0"/>
        <v>#N/A</v>
      </c>
      <c r="Y260" s="69" t="e">
        <f t="shared" si="0"/>
        <v>#N/A</v>
      </c>
      <c r="Z260" s="69" t="e">
        <f t="shared" si="0"/>
        <v>#N/A</v>
      </c>
      <c r="AA260" s="1"/>
      <c r="AB260" s="84" t="s">
        <v>516</v>
      </c>
      <c r="AC260" s="84" t="s">
        <v>516</v>
      </c>
    </row>
    <row r="261" spans="1:29" x14ac:dyDescent="0.2">
      <c r="A261" s="31" t="s">
        <v>501</v>
      </c>
      <c r="B261" s="31" t="s">
        <v>502</v>
      </c>
      <c r="C261" s="55"/>
      <c r="D261" s="32" t="e">
        <f>SUM(D254:D260)</f>
        <v>#N/A</v>
      </c>
      <c r="E261" s="33" t="e">
        <f t="shared" ref="E261:Z261" si="2">SUM(E254:E260)</f>
        <v>#N/A</v>
      </c>
      <c r="F261" s="32" t="e">
        <f t="shared" si="2"/>
        <v>#N/A</v>
      </c>
      <c r="G261" s="34" t="e">
        <f>F261/X261-1</f>
        <v>#N/A</v>
      </c>
      <c r="H261" s="24"/>
      <c r="I261" s="34" t="e">
        <f>AB261/AC261-1</f>
        <v>#N/A</v>
      </c>
      <c r="J261" s="32" t="e">
        <f t="shared" si="2"/>
        <v>#N/A</v>
      </c>
      <c r="K261" s="34" t="e">
        <f t="shared" ref="K261" si="3">J261/F261-1</f>
        <v>#N/A</v>
      </c>
      <c r="L261" s="34" t="e">
        <f>(1+K261)/(V261/U261)-1</f>
        <v>#N/A</v>
      </c>
      <c r="M261" s="32" t="e">
        <f t="shared" si="2"/>
        <v>#N/A</v>
      </c>
      <c r="N261" s="34" t="e">
        <f t="shared" ref="N261" si="4">M261/F261-1</f>
        <v>#N/A</v>
      </c>
      <c r="O261" s="34" t="e">
        <f>(1+N261)/(V261/U261)-1</f>
        <v>#N/A</v>
      </c>
      <c r="P261" s="34" t="e">
        <f>M261/Z261-1</f>
        <v>#N/A</v>
      </c>
      <c r="Q261" s="24"/>
      <c r="R261" s="32" t="e">
        <f t="shared" si="2"/>
        <v>#N/A</v>
      </c>
      <c r="S261" s="32" t="e">
        <f t="shared" si="2"/>
        <v>#N/A</v>
      </c>
      <c r="T261" s="24"/>
      <c r="U261" s="32" t="e">
        <f t="shared" si="2"/>
        <v>#N/A</v>
      </c>
      <c r="V261" s="32" t="e">
        <f t="shared" si="2"/>
        <v>#N/A</v>
      </c>
      <c r="W261" s="35"/>
      <c r="X261" s="32" t="e">
        <f t="shared" si="2"/>
        <v>#N/A</v>
      </c>
      <c r="Y261" s="32" t="e">
        <f t="shared" si="2"/>
        <v>#N/A</v>
      </c>
      <c r="Z261" s="32" t="e">
        <f t="shared" si="2"/>
        <v>#N/A</v>
      </c>
      <c r="AA261" s="1"/>
      <c r="AB261" s="85" t="e">
        <f>F261/U261*1000</f>
        <v>#N/A</v>
      </c>
      <c r="AC261" s="85" t="e">
        <f>Y261/V261*1000</f>
        <v>#N/A</v>
      </c>
    </row>
    <row r="262" spans="1:29" x14ac:dyDescent="0.2">
      <c r="A262" s="61"/>
      <c r="B262" s="61"/>
      <c r="C262" s="53"/>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1"/>
      <c r="AB262" s="1"/>
      <c r="AC262" s="1"/>
    </row>
    <row r="263" spans="1:29" x14ac:dyDescent="0.2">
      <c r="A263" s="61"/>
      <c r="B263" s="61"/>
      <c r="C263" s="53"/>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1"/>
      <c r="AB263" s="1"/>
      <c r="AC263" s="1"/>
    </row>
    <row r="264" spans="1:29" x14ac:dyDescent="0.2">
      <c r="A264" s="56" t="s">
        <v>518</v>
      </c>
      <c r="B264" s="61"/>
      <c r="C264" s="53"/>
      <c r="D264" s="75"/>
      <c r="E264" s="75"/>
      <c r="F264" s="75"/>
      <c r="G264" s="75"/>
      <c r="H264" s="62"/>
      <c r="I264" s="75"/>
      <c r="J264" s="75"/>
      <c r="K264" s="75"/>
      <c r="L264" s="75"/>
      <c r="M264" s="75"/>
      <c r="N264" s="75"/>
      <c r="O264" s="75"/>
      <c r="P264" s="75"/>
      <c r="Q264" s="62"/>
      <c r="R264" s="75"/>
      <c r="S264" s="75"/>
      <c r="T264" s="75"/>
      <c r="U264" s="75"/>
      <c r="V264" s="75"/>
      <c r="W264" s="62"/>
      <c r="X264" s="75"/>
      <c r="Y264" s="75"/>
      <c r="Z264" s="75"/>
      <c r="AA264" s="1"/>
      <c r="AB264" s="1"/>
      <c r="AC264" s="1"/>
    </row>
    <row r="265" spans="1:29" x14ac:dyDescent="0.2">
      <c r="A265" s="76" t="s">
        <v>109</v>
      </c>
      <c r="B265" s="77" t="s">
        <v>110</v>
      </c>
      <c r="C265" s="53"/>
      <c r="D265" s="63" t="e">
        <f t="shared" si="1"/>
        <v>#N/A</v>
      </c>
      <c r="E265" s="64" t="e">
        <f t="shared" si="0"/>
        <v>#N/A</v>
      </c>
      <c r="F265" s="64" t="e">
        <f t="shared" si="0"/>
        <v>#N/A</v>
      </c>
      <c r="G265" s="65" t="e">
        <f t="shared" si="0"/>
        <v>#N/A</v>
      </c>
      <c r="H265" s="68"/>
      <c r="I265" s="65" t="e">
        <f t="shared" si="0"/>
        <v>#N/A</v>
      </c>
      <c r="J265" s="63" t="e">
        <f t="shared" si="0"/>
        <v>#N/A</v>
      </c>
      <c r="K265" s="65" t="e">
        <f t="shared" si="0"/>
        <v>#N/A</v>
      </c>
      <c r="L265" s="65" t="e">
        <f t="shared" si="0"/>
        <v>#N/A</v>
      </c>
      <c r="M265" s="63" t="e">
        <f t="shared" si="0"/>
        <v>#N/A</v>
      </c>
      <c r="N265" s="65" t="e">
        <f t="shared" si="0"/>
        <v>#N/A</v>
      </c>
      <c r="O265" s="65" t="e">
        <f t="shared" si="0"/>
        <v>#N/A</v>
      </c>
      <c r="P265" s="65" t="e">
        <f t="shared" si="0"/>
        <v>#N/A</v>
      </c>
      <c r="Q265" s="68"/>
      <c r="R265" s="63" t="e">
        <f t="shared" si="0"/>
        <v>#N/A</v>
      </c>
      <c r="S265" s="67" t="e">
        <f t="shared" si="0"/>
        <v>#N/A</v>
      </c>
      <c r="T265" s="66"/>
      <c r="U265" s="63" t="e">
        <f t="shared" si="0"/>
        <v>#N/A</v>
      </c>
      <c r="V265" s="63" t="e">
        <f t="shared" si="0"/>
        <v>#N/A</v>
      </c>
      <c r="W265" s="68"/>
      <c r="X265" s="63" t="e">
        <f t="shared" si="0"/>
        <v>#N/A</v>
      </c>
      <c r="Y265" s="63" t="e">
        <f t="shared" si="0"/>
        <v>#N/A</v>
      </c>
      <c r="Z265" s="63" t="e">
        <f t="shared" si="0"/>
        <v>#N/A</v>
      </c>
      <c r="AA265" s="1"/>
      <c r="AB265" s="1"/>
      <c r="AC265" s="1"/>
    </row>
    <row r="266" spans="1:29" x14ac:dyDescent="0.2">
      <c r="A266" s="78" t="s">
        <v>89</v>
      </c>
      <c r="B266" s="79" t="s">
        <v>90</v>
      </c>
      <c r="C266" s="53"/>
      <c r="D266" s="57" t="e">
        <f t="shared" si="1"/>
        <v>#N/A</v>
      </c>
      <c r="E266" s="58" t="e">
        <f t="shared" si="0"/>
        <v>#N/A</v>
      </c>
      <c r="F266" s="58" t="e">
        <f t="shared" si="0"/>
        <v>#N/A</v>
      </c>
      <c r="G266" s="59" t="e">
        <f t="shared" si="0"/>
        <v>#N/A</v>
      </c>
      <c r="H266" s="68"/>
      <c r="I266" s="59" t="e">
        <f t="shared" si="0"/>
        <v>#N/A</v>
      </c>
      <c r="J266" s="57" t="e">
        <f t="shared" si="0"/>
        <v>#N/A</v>
      </c>
      <c r="K266" s="59" t="e">
        <f t="shared" si="0"/>
        <v>#N/A</v>
      </c>
      <c r="L266" s="59" t="e">
        <f t="shared" si="0"/>
        <v>#N/A</v>
      </c>
      <c r="M266" s="57" t="e">
        <f t="shared" si="0"/>
        <v>#N/A</v>
      </c>
      <c r="N266" s="59" t="e">
        <f t="shared" si="0"/>
        <v>#N/A</v>
      </c>
      <c r="O266" s="59" t="e">
        <f t="shared" si="0"/>
        <v>#N/A</v>
      </c>
      <c r="P266" s="59" t="e">
        <f t="shared" si="0"/>
        <v>#N/A</v>
      </c>
      <c r="Q266" s="68"/>
      <c r="R266" s="57" t="e">
        <f t="shared" si="0"/>
        <v>#N/A</v>
      </c>
      <c r="S266" s="60" t="e">
        <f t="shared" si="0"/>
        <v>#N/A</v>
      </c>
      <c r="T266" s="68"/>
      <c r="U266" s="57" t="e">
        <f t="shared" si="0"/>
        <v>#N/A</v>
      </c>
      <c r="V266" s="57" t="e">
        <f t="shared" si="0"/>
        <v>#N/A</v>
      </c>
      <c r="W266" s="68"/>
      <c r="X266" s="57" t="e">
        <f t="shared" si="0"/>
        <v>#N/A</v>
      </c>
      <c r="Y266" s="57" t="e">
        <f t="shared" si="0"/>
        <v>#N/A</v>
      </c>
      <c r="Z266" s="57" t="e">
        <f t="shared" si="0"/>
        <v>#N/A</v>
      </c>
      <c r="AA266" s="1"/>
      <c r="AB266" s="1"/>
      <c r="AC266" s="1"/>
    </row>
    <row r="267" spans="1:29" x14ac:dyDescent="0.2">
      <c r="A267" s="78" t="s">
        <v>247</v>
      </c>
      <c r="B267" s="79" t="s">
        <v>248</v>
      </c>
      <c r="C267" s="53"/>
      <c r="D267" s="57" t="e">
        <f t="shared" si="1"/>
        <v>#N/A</v>
      </c>
      <c r="E267" s="58" t="e">
        <f t="shared" si="0"/>
        <v>#N/A</v>
      </c>
      <c r="F267" s="58" t="e">
        <f t="shared" si="0"/>
        <v>#N/A</v>
      </c>
      <c r="G267" s="59" t="e">
        <f t="shared" si="0"/>
        <v>#N/A</v>
      </c>
      <c r="H267" s="68"/>
      <c r="I267" s="59" t="e">
        <f t="shared" si="0"/>
        <v>#N/A</v>
      </c>
      <c r="J267" s="57" t="e">
        <f t="shared" si="0"/>
        <v>#N/A</v>
      </c>
      <c r="K267" s="59" t="e">
        <f t="shared" si="0"/>
        <v>#N/A</v>
      </c>
      <c r="L267" s="59" t="e">
        <f t="shared" si="0"/>
        <v>#N/A</v>
      </c>
      <c r="M267" s="57" t="e">
        <f t="shared" si="0"/>
        <v>#N/A</v>
      </c>
      <c r="N267" s="59" t="e">
        <f t="shared" si="0"/>
        <v>#N/A</v>
      </c>
      <c r="O267" s="59" t="e">
        <f t="shared" si="0"/>
        <v>#N/A</v>
      </c>
      <c r="P267" s="59" t="e">
        <f t="shared" si="0"/>
        <v>#N/A</v>
      </c>
      <c r="Q267" s="68"/>
      <c r="R267" s="57" t="e">
        <f t="shared" si="0"/>
        <v>#N/A</v>
      </c>
      <c r="S267" s="60" t="e">
        <f t="shared" si="0"/>
        <v>#N/A</v>
      </c>
      <c r="T267" s="68"/>
      <c r="U267" s="57" t="e">
        <f t="shared" si="0"/>
        <v>#N/A</v>
      </c>
      <c r="V267" s="57" t="e">
        <f t="shared" si="0"/>
        <v>#N/A</v>
      </c>
      <c r="W267" s="68"/>
      <c r="X267" s="57" t="e">
        <f t="shared" si="0"/>
        <v>#N/A</v>
      </c>
      <c r="Y267" s="57" t="e">
        <f t="shared" si="0"/>
        <v>#N/A</v>
      </c>
      <c r="Z267" s="57" t="e">
        <f t="shared" si="0"/>
        <v>#N/A</v>
      </c>
      <c r="AA267" s="1"/>
      <c r="AB267" s="1"/>
      <c r="AC267" s="1"/>
    </row>
    <row r="268" spans="1:29" x14ac:dyDescent="0.2">
      <c r="A268" s="78" t="s">
        <v>307</v>
      </c>
      <c r="B268" s="79" t="s">
        <v>308</v>
      </c>
      <c r="C268" s="53"/>
      <c r="D268" s="57" t="e">
        <f t="shared" si="1"/>
        <v>#N/A</v>
      </c>
      <c r="E268" s="58" t="e">
        <f t="shared" si="0"/>
        <v>#N/A</v>
      </c>
      <c r="F268" s="58" t="e">
        <f t="shared" si="0"/>
        <v>#N/A</v>
      </c>
      <c r="G268" s="59" t="e">
        <f t="shared" si="0"/>
        <v>#N/A</v>
      </c>
      <c r="H268" s="68"/>
      <c r="I268" s="59" t="e">
        <f t="shared" si="0"/>
        <v>#N/A</v>
      </c>
      <c r="J268" s="57" t="e">
        <f t="shared" si="0"/>
        <v>#N/A</v>
      </c>
      <c r="K268" s="59" t="e">
        <f t="shared" si="0"/>
        <v>#N/A</v>
      </c>
      <c r="L268" s="59" t="e">
        <f t="shared" si="0"/>
        <v>#N/A</v>
      </c>
      <c r="M268" s="57" t="e">
        <f t="shared" si="0"/>
        <v>#N/A</v>
      </c>
      <c r="N268" s="59" t="e">
        <f t="shared" si="0"/>
        <v>#N/A</v>
      </c>
      <c r="O268" s="59" t="e">
        <f t="shared" si="0"/>
        <v>#N/A</v>
      </c>
      <c r="P268" s="59" t="e">
        <f t="shared" si="0"/>
        <v>#N/A</v>
      </c>
      <c r="Q268" s="68"/>
      <c r="R268" s="57" t="e">
        <f t="shared" si="0"/>
        <v>#N/A</v>
      </c>
      <c r="S268" s="60" t="e">
        <f t="shared" si="0"/>
        <v>#N/A</v>
      </c>
      <c r="T268" s="68"/>
      <c r="U268" s="57" t="e">
        <f t="shared" si="0"/>
        <v>#N/A</v>
      </c>
      <c r="V268" s="57" t="e">
        <f t="shared" si="0"/>
        <v>#N/A</v>
      </c>
      <c r="W268" s="68"/>
      <c r="X268" s="57" t="e">
        <f t="shared" si="0"/>
        <v>#N/A</v>
      </c>
      <c r="Y268" s="57" t="e">
        <f t="shared" si="0"/>
        <v>#N/A</v>
      </c>
      <c r="Z268" s="57" t="e">
        <f t="shared" si="0"/>
        <v>#N/A</v>
      </c>
      <c r="AA268" s="1"/>
      <c r="AB268" s="1"/>
      <c r="AC268" s="1"/>
    </row>
    <row r="269" spans="1:29" x14ac:dyDescent="0.2">
      <c r="A269" s="78" t="s">
        <v>287</v>
      </c>
      <c r="B269" s="79" t="s">
        <v>288</v>
      </c>
      <c r="C269" s="53"/>
      <c r="D269" s="57" t="e">
        <f t="shared" si="1"/>
        <v>#N/A</v>
      </c>
      <c r="E269" s="58" t="e">
        <f t="shared" si="0"/>
        <v>#N/A</v>
      </c>
      <c r="F269" s="58" t="e">
        <f t="shared" si="0"/>
        <v>#N/A</v>
      </c>
      <c r="G269" s="59" t="e">
        <f t="shared" si="0"/>
        <v>#N/A</v>
      </c>
      <c r="H269" s="68"/>
      <c r="I269" s="59" t="e">
        <f t="shared" si="0"/>
        <v>#N/A</v>
      </c>
      <c r="J269" s="57" t="e">
        <f t="shared" si="0"/>
        <v>#N/A</v>
      </c>
      <c r="K269" s="59" t="e">
        <f t="shared" si="0"/>
        <v>#N/A</v>
      </c>
      <c r="L269" s="59" t="e">
        <f t="shared" si="0"/>
        <v>#N/A</v>
      </c>
      <c r="M269" s="57" t="e">
        <f t="shared" si="0"/>
        <v>#N/A</v>
      </c>
      <c r="N269" s="59" t="e">
        <f t="shared" si="0"/>
        <v>#N/A</v>
      </c>
      <c r="O269" s="59" t="e">
        <f t="shared" si="0"/>
        <v>#N/A</v>
      </c>
      <c r="P269" s="59" t="e">
        <f t="shared" si="0"/>
        <v>#N/A</v>
      </c>
      <c r="Q269" s="68"/>
      <c r="R269" s="57" t="e">
        <f t="shared" si="0"/>
        <v>#N/A</v>
      </c>
      <c r="S269" s="60" t="e">
        <f t="shared" si="0"/>
        <v>#N/A</v>
      </c>
      <c r="T269" s="68"/>
      <c r="U269" s="57" t="e">
        <f t="shared" si="0"/>
        <v>#N/A</v>
      </c>
      <c r="V269" s="57" t="e">
        <f t="shared" si="0"/>
        <v>#N/A</v>
      </c>
      <c r="W269" s="68"/>
      <c r="X269" s="57" t="e">
        <f t="shared" si="0"/>
        <v>#N/A</v>
      </c>
      <c r="Y269" s="57" t="e">
        <f t="shared" si="0"/>
        <v>#N/A</v>
      </c>
      <c r="Z269" s="57" t="e">
        <f t="shared" si="0"/>
        <v>#N/A</v>
      </c>
      <c r="AA269" s="1"/>
      <c r="AB269" s="1"/>
      <c r="AC269" s="1"/>
    </row>
    <row r="270" spans="1:29" x14ac:dyDescent="0.2">
      <c r="A270" s="78" t="s">
        <v>229</v>
      </c>
      <c r="B270" s="79" t="s">
        <v>230</v>
      </c>
      <c r="C270" s="53"/>
      <c r="D270" s="57" t="e">
        <f t="shared" si="1"/>
        <v>#N/A</v>
      </c>
      <c r="E270" s="58" t="e">
        <f t="shared" si="0"/>
        <v>#N/A</v>
      </c>
      <c r="F270" s="58" t="e">
        <f t="shared" si="0"/>
        <v>#N/A</v>
      </c>
      <c r="G270" s="59" t="e">
        <f t="shared" si="0"/>
        <v>#N/A</v>
      </c>
      <c r="H270" s="68"/>
      <c r="I270" s="59" t="e">
        <f t="shared" si="0"/>
        <v>#N/A</v>
      </c>
      <c r="J270" s="57" t="e">
        <f t="shared" si="0"/>
        <v>#N/A</v>
      </c>
      <c r="K270" s="59" t="e">
        <f t="shared" si="0"/>
        <v>#N/A</v>
      </c>
      <c r="L270" s="59" t="e">
        <f t="shared" si="0"/>
        <v>#N/A</v>
      </c>
      <c r="M270" s="57" t="e">
        <f t="shared" si="0"/>
        <v>#N/A</v>
      </c>
      <c r="N270" s="59" t="e">
        <f t="shared" si="0"/>
        <v>#N/A</v>
      </c>
      <c r="O270" s="59" t="e">
        <f t="shared" si="0"/>
        <v>#N/A</v>
      </c>
      <c r="P270" s="59" t="e">
        <f t="shared" si="0"/>
        <v>#N/A</v>
      </c>
      <c r="Q270" s="68"/>
      <c r="R270" s="57" t="e">
        <f t="shared" si="0"/>
        <v>#N/A</v>
      </c>
      <c r="S270" s="60" t="e">
        <f t="shared" si="0"/>
        <v>#N/A</v>
      </c>
      <c r="T270" s="68"/>
      <c r="U270" s="57" t="e">
        <f t="shared" si="0"/>
        <v>#N/A</v>
      </c>
      <c r="V270" s="57" t="e">
        <f t="shared" si="0"/>
        <v>#N/A</v>
      </c>
      <c r="W270" s="68"/>
      <c r="X270" s="57" t="e">
        <f t="shared" si="0"/>
        <v>#N/A</v>
      </c>
      <c r="Y270" s="57" t="e">
        <f t="shared" si="0"/>
        <v>#N/A</v>
      </c>
      <c r="Z270" s="57" t="e">
        <f t="shared" si="0"/>
        <v>#N/A</v>
      </c>
      <c r="AA270" s="1"/>
      <c r="AB270" s="1"/>
      <c r="AC270" s="1"/>
    </row>
    <row r="271" spans="1:29" x14ac:dyDescent="0.2">
      <c r="A271" s="78" t="s">
        <v>43</v>
      </c>
      <c r="B271" s="79" t="s">
        <v>44</v>
      </c>
      <c r="C271" s="53"/>
      <c r="D271" s="57" t="e">
        <f t="shared" si="1"/>
        <v>#N/A</v>
      </c>
      <c r="E271" s="58" t="e">
        <f t="shared" si="1"/>
        <v>#N/A</v>
      </c>
      <c r="F271" s="58" t="e">
        <f t="shared" si="1"/>
        <v>#N/A</v>
      </c>
      <c r="G271" s="59" t="e">
        <f t="shared" si="1"/>
        <v>#N/A</v>
      </c>
      <c r="H271" s="68"/>
      <c r="I271" s="59" t="e">
        <f t="shared" si="1"/>
        <v>#N/A</v>
      </c>
      <c r="J271" s="57" t="e">
        <f t="shared" si="1"/>
        <v>#N/A</v>
      </c>
      <c r="K271" s="59" t="e">
        <f t="shared" si="1"/>
        <v>#N/A</v>
      </c>
      <c r="L271" s="59" t="e">
        <f t="shared" si="1"/>
        <v>#N/A</v>
      </c>
      <c r="M271" s="57" t="e">
        <f t="shared" si="1"/>
        <v>#N/A</v>
      </c>
      <c r="N271" s="59" t="e">
        <f t="shared" si="1"/>
        <v>#N/A</v>
      </c>
      <c r="O271" s="59" t="e">
        <f t="shared" si="1"/>
        <v>#N/A</v>
      </c>
      <c r="P271" s="59" t="e">
        <f t="shared" si="1"/>
        <v>#N/A</v>
      </c>
      <c r="Q271" s="68"/>
      <c r="R271" s="57" t="e">
        <f t="shared" si="1"/>
        <v>#N/A</v>
      </c>
      <c r="S271" s="60" t="e">
        <f t="shared" si="1"/>
        <v>#N/A</v>
      </c>
      <c r="T271" s="68"/>
      <c r="U271" s="57" t="e">
        <f t="shared" ref="U271:Z286" si="5">INDEX(U$8:U$248,MATCH($A271,$A$8:$A$248,0))</f>
        <v>#N/A</v>
      </c>
      <c r="V271" s="57" t="e">
        <f t="shared" si="5"/>
        <v>#N/A</v>
      </c>
      <c r="W271" s="68"/>
      <c r="X271" s="57" t="e">
        <f t="shared" si="5"/>
        <v>#N/A</v>
      </c>
      <c r="Y271" s="57" t="e">
        <f t="shared" si="5"/>
        <v>#N/A</v>
      </c>
      <c r="Z271" s="57" t="e">
        <f t="shared" si="5"/>
        <v>#N/A</v>
      </c>
      <c r="AA271" s="1"/>
      <c r="AB271" s="1"/>
      <c r="AC271" s="1"/>
    </row>
    <row r="272" spans="1:29" x14ac:dyDescent="0.2">
      <c r="A272" s="78" t="s">
        <v>183</v>
      </c>
      <c r="B272" s="79" t="s">
        <v>184</v>
      </c>
      <c r="C272" s="53"/>
      <c r="D272" s="57" t="e">
        <f t="shared" si="1"/>
        <v>#N/A</v>
      </c>
      <c r="E272" s="58" t="e">
        <f t="shared" si="1"/>
        <v>#N/A</v>
      </c>
      <c r="F272" s="58" t="e">
        <f t="shared" si="1"/>
        <v>#N/A</v>
      </c>
      <c r="G272" s="59" t="e">
        <f t="shared" si="1"/>
        <v>#N/A</v>
      </c>
      <c r="H272" s="68"/>
      <c r="I272" s="59" t="e">
        <f t="shared" si="1"/>
        <v>#N/A</v>
      </c>
      <c r="J272" s="57" t="e">
        <f t="shared" si="1"/>
        <v>#N/A</v>
      </c>
      <c r="K272" s="59" t="e">
        <f t="shared" si="1"/>
        <v>#N/A</v>
      </c>
      <c r="L272" s="59" t="e">
        <f t="shared" si="1"/>
        <v>#N/A</v>
      </c>
      <c r="M272" s="57" t="e">
        <f t="shared" si="1"/>
        <v>#N/A</v>
      </c>
      <c r="N272" s="59" t="e">
        <f t="shared" si="1"/>
        <v>#N/A</v>
      </c>
      <c r="O272" s="59" t="e">
        <f t="shared" si="1"/>
        <v>#N/A</v>
      </c>
      <c r="P272" s="59" t="e">
        <f t="shared" si="1"/>
        <v>#N/A</v>
      </c>
      <c r="Q272" s="68"/>
      <c r="R272" s="57" t="e">
        <f t="shared" si="1"/>
        <v>#N/A</v>
      </c>
      <c r="S272" s="60" t="e">
        <f t="shared" si="1"/>
        <v>#N/A</v>
      </c>
      <c r="T272" s="68"/>
      <c r="U272" s="57" t="e">
        <f t="shared" si="5"/>
        <v>#N/A</v>
      </c>
      <c r="V272" s="57" t="e">
        <f t="shared" si="5"/>
        <v>#N/A</v>
      </c>
      <c r="W272" s="68"/>
      <c r="X272" s="57" t="e">
        <f t="shared" si="5"/>
        <v>#N/A</v>
      </c>
      <c r="Y272" s="57" t="e">
        <f t="shared" si="5"/>
        <v>#N/A</v>
      </c>
      <c r="Z272" s="57" t="e">
        <f t="shared" si="5"/>
        <v>#N/A</v>
      </c>
      <c r="AA272" s="1"/>
      <c r="AB272" s="1"/>
      <c r="AC272" s="1"/>
    </row>
    <row r="273" spans="1:29" x14ac:dyDescent="0.2">
      <c r="A273" s="78" t="s">
        <v>279</v>
      </c>
      <c r="B273" s="79" t="s">
        <v>280</v>
      </c>
      <c r="C273" s="53"/>
      <c r="D273" s="57" t="e">
        <f t="shared" si="1"/>
        <v>#N/A</v>
      </c>
      <c r="E273" s="58" t="e">
        <f t="shared" si="1"/>
        <v>#N/A</v>
      </c>
      <c r="F273" s="58" t="e">
        <f t="shared" si="1"/>
        <v>#N/A</v>
      </c>
      <c r="G273" s="59" t="e">
        <f t="shared" si="1"/>
        <v>#N/A</v>
      </c>
      <c r="H273" s="68"/>
      <c r="I273" s="59" t="e">
        <f t="shared" si="1"/>
        <v>#N/A</v>
      </c>
      <c r="J273" s="57" t="e">
        <f t="shared" si="1"/>
        <v>#N/A</v>
      </c>
      <c r="K273" s="59" t="e">
        <f t="shared" si="1"/>
        <v>#N/A</v>
      </c>
      <c r="L273" s="59" t="e">
        <f t="shared" si="1"/>
        <v>#N/A</v>
      </c>
      <c r="M273" s="57" t="e">
        <f t="shared" si="1"/>
        <v>#N/A</v>
      </c>
      <c r="N273" s="59" t="e">
        <f t="shared" si="1"/>
        <v>#N/A</v>
      </c>
      <c r="O273" s="59" t="e">
        <f t="shared" si="1"/>
        <v>#N/A</v>
      </c>
      <c r="P273" s="59" t="e">
        <f t="shared" si="1"/>
        <v>#N/A</v>
      </c>
      <c r="Q273" s="68"/>
      <c r="R273" s="57" t="e">
        <f t="shared" si="1"/>
        <v>#N/A</v>
      </c>
      <c r="S273" s="60" t="e">
        <f t="shared" si="1"/>
        <v>#N/A</v>
      </c>
      <c r="T273" s="68"/>
      <c r="U273" s="57" t="e">
        <f t="shared" si="5"/>
        <v>#N/A</v>
      </c>
      <c r="V273" s="57" t="e">
        <f t="shared" si="5"/>
        <v>#N/A</v>
      </c>
      <c r="W273" s="68"/>
      <c r="X273" s="57" t="e">
        <f t="shared" si="5"/>
        <v>#N/A</v>
      </c>
      <c r="Y273" s="57" t="e">
        <f t="shared" si="5"/>
        <v>#N/A</v>
      </c>
      <c r="Z273" s="57" t="e">
        <f t="shared" si="5"/>
        <v>#N/A</v>
      </c>
      <c r="AA273" s="1"/>
      <c r="AB273" s="1"/>
      <c r="AC273" s="1"/>
    </row>
    <row r="274" spans="1:29" x14ac:dyDescent="0.2">
      <c r="A274" s="78" t="s">
        <v>473</v>
      </c>
      <c r="B274" s="79" t="s">
        <v>474</v>
      </c>
      <c r="C274" s="53"/>
      <c r="D274" s="57" t="e">
        <f t="shared" si="1"/>
        <v>#N/A</v>
      </c>
      <c r="E274" s="58" t="e">
        <f t="shared" si="1"/>
        <v>#N/A</v>
      </c>
      <c r="F274" s="58" t="e">
        <f t="shared" si="1"/>
        <v>#N/A</v>
      </c>
      <c r="G274" s="59" t="e">
        <f t="shared" si="1"/>
        <v>#N/A</v>
      </c>
      <c r="H274" s="68"/>
      <c r="I274" s="59" t="e">
        <f t="shared" si="1"/>
        <v>#N/A</v>
      </c>
      <c r="J274" s="57" t="e">
        <f t="shared" si="1"/>
        <v>#N/A</v>
      </c>
      <c r="K274" s="59" t="e">
        <f t="shared" si="1"/>
        <v>#N/A</v>
      </c>
      <c r="L274" s="59" t="e">
        <f t="shared" si="1"/>
        <v>#N/A</v>
      </c>
      <c r="M274" s="57" t="e">
        <f t="shared" si="1"/>
        <v>#N/A</v>
      </c>
      <c r="N274" s="59" t="e">
        <f t="shared" si="1"/>
        <v>#N/A</v>
      </c>
      <c r="O274" s="59" t="e">
        <f t="shared" si="1"/>
        <v>#N/A</v>
      </c>
      <c r="P274" s="59" t="e">
        <f t="shared" si="1"/>
        <v>#N/A</v>
      </c>
      <c r="Q274" s="68"/>
      <c r="R274" s="57" t="e">
        <f t="shared" si="1"/>
        <v>#N/A</v>
      </c>
      <c r="S274" s="60" t="e">
        <f t="shared" si="1"/>
        <v>#N/A</v>
      </c>
      <c r="T274" s="68"/>
      <c r="U274" s="57" t="e">
        <f t="shared" si="5"/>
        <v>#N/A</v>
      </c>
      <c r="V274" s="57" t="e">
        <f t="shared" si="5"/>
        <v>#N/A</v>
      </c>
      <c r="W274" s="68"/>
      <c r="X274" s="57" t="e">
        <f t="shared" si="5"/>
        <v>#N/A</v>
      </c>
      <c r="Y274" s="57" t="e">
        <f t="shared" si="5"/>
        <v>#N/A</v>
      </c>
      <c r="Z274" s="57" t="e">
        <f t="shared" si="5"/>
        <v>#N/A</v>
      </c>
      <c r="AA274" s="1"/>
      <c r="AB274" s="1"/>
      <c r="AC274" s="1"/>
    </row>
    <row r="275" spans="1:29" x14ac:dyDescent="0.2">
      <c r="A275" s="78" t="s">
        <v>193</v>
      </c>
      <c r="B275" s="79" t="s">
        <v>194</v>
      </c>
      <c r="C275" s="53"/>
      <c r="D275" s="57" t="e">
        <f t="shared" si="1"/>
        <v>#N/A</v>
      </c>
      <c r="E275" s="58" t="e">
        <f t="shared" si="1"/>
        <v>#N/A</v>
      </c>
      <c r="F275" s="58" t="e">
        <f t="shared" si="1"/>
        <v>#N/A</v>
      </c>
      <c r="G275" s="59" t="e">
        <f t="shared" si="1"/>
        <v>#N/A</v>
      </c>
      <c r="H275" s="68"/>
      <c r="I275" s="59" t="e">
        <f t="shared" si="1"/>
        <v>#N/A</v>
      </c>
      <c r="J275" s="57" t="e">
        <f t="shared" si="1"/>
        <v>#N/A</v>
      </c>
      <c r="K275" s="59" t="e">
        <f t="shared" si="1"/>
        <v>#N/A</v>
      </c>
      <c r="L275" s="59" t="e">
        <f t="shared" si="1"/>
        <v>#N/A</v>
      </c>
      <c r="M275" s="57" t="e">
        <f t="shared" si="1"/>
        <v>#N/A</v>
      </c>
      <c r="N275" s="59" t="e">
        <f t="shared" si="1"/>
        <v>#N/A</v>
      </c>
      <c r="O275" s="59" t="e">
        <f t="shared" si="1"/>
        <v>#N/A</v>
      </c>
      <c r="P275" s="59" t="e">
        <f t="shared" si="1"/>
        <v>#N/A</v>
      </c>
      <c r="Q275" s="68"/>
      <c r="R275" s="57" t="e">
        <f t="shared" si="1"/>
        <v>#N/A</v>
      </c>
      <c r="S275" s="60" t="e">
        <f t="shared" si="1"/>
        <v>#N/A</v>
      </c>
      <c r="T275" s="68"/>
      <c r="U275" s="57" t="e">
        <f t="shared" si="5"/>
        <v>#N/A</v>
      </c>
      <c r="V275" s="57" t="e">
        <f t="shared" si="5"/>
        <v>#N/A</v>
      </c>
      <c r="W275" s="68"/>
      <c r="X275" s="57" t="e">
        <f t="shared" si="5"/>
        <v>#N/A</v>
      </c>
      <c r="Y275" s="57" t="e">
        <f t="shared" si="5"/>
        <v>#N/A</v>
      </c>
      <c r="Z275" s="57" t="e">
        <f t="shared" si="5"/>
        <v>#N/A</v>
      </c>
      <c r="AA275" s="1"/>
      <c r="AB275" s="1"/>
      <c r="AC275" s="1"/>
    </row>
    <row r="276" spans="1:29" x14ac:dyDescent="0.2">
      <c r="A276" s="78" t="s">
        <v>215</v>
      </c>
      <c r="B276" s="79" t="s">
        <v>216</v>
      </c>
      <c r="C276" s="53"/>
      <c r="D276" s="57" t="e">
        <f t="shared" si="1"/>
        <v>#N/A</v>
      </c>
      <c r="E276" s="58" t="e">
        <f t="shared" si="1"/>
        <v>#N/A</v>
      </c>
      <c r="F276" s="58" t="e">
        <f t="shared" si="1"/>
        <v>#N/A</v>
      </c>
      <c r="G276" s="59" t="e">
        <f t="shared" si="1"/>
        <v>#N/A</v>
      </c>
      <c r="H276" s="68"/>
      <c r="I276" s="59" t="e">
        <f t="shared" si="1"/>
        <v>#N/A</v>
      </c>
      <c r="J276" s="57" t="e">
        <f t="shared" si="1"/>
        <v>#N/A</v>
      </c>
      <c r="K276" s="59" t="e">
        <f t="shared" si="1"/>
        <v>#N/A</v>
      </c>
      <c r="L276" s="59" t="e">
        <f t="shared" si="1"/>
        <v>#N/A</v>
      </c>
      <c r="M276" s="57" t="e">
        <f t="shared" si="1"/>
        <v>#N/A</v>
      </c>
      <c r="N276" s="59" t="e">
        <f t="shared" si="1"/>
        <v>#N/A</v>
      </c>
      <c r="O276" s="59" t="e">
        <f t="shared" si="1"/>
        <v>#N/A</v>
      </c>
      <c r="P276" s="59" t="e">
        <f t="shared" si="1"/>
        <v>#N/A</v>
      </c>
      <c r="Q276" s="68"/>
      <c r="R276" s="57" t="e">
        <f t="shared" si="1"/>
        <v>#N/A</v>
      </c>
      <c r="S276" s="60" t="e">
        <f t="shared" si="1"/>
        <v>#N/A</v>
      </c>
      <c r="T276" s="68"/>
      <c r="U276" s="57" t="e">
        <f t="shared" si="5"/>
        <v>#N/A</v>
      </c>
      <c r="V276" s="57" t="e">
        <f t="shared" si="5"/>
        <v>#N/A</v>
      </c>
      <c r="W276" s="68"/>
      <c r="X276" s="57" t="e">
        <f t="shared" si="5"/>
        <v>#N/A</v>
      </c>
      <c r="Y276" s="57" t="e">
        <f t="shared" si="5"/>
        <v>#N/A</v>
      </c>
      <c r="Z276" s="57" t="e">
        <f t="shared" si="5"/>
        <v>#N/A</v>
      </c>
      <c r="AA276" s="1"/>
      <c r="AB276" s="1"/>
      <c r="AC276" s="1"/>
    </row>
    <row r="277" spans="1:29" x14ac:dyDescent="0.2">
      <c r="A277" s="78" t="s">
        <v>369</v>
      </c>
      <c r="B277" s="79" t="s">
        <v>370</v>
      </c>
      <c r="C277" s="53"/>
      <c r="D277" s="57" t="e">
        <f t="shared" si="1"/>
        <v>#N/A</v>
      </c>
      <c r="E277" s="58" t="e">
        <f t="shared" si="1"/>
        <v>#N/A</v>
      </c>
      <c r="F277" s="58" t="e">
        <f t="shared" si="1"/>
        <v>#N/A</v>
      </c>
      <c r="G277" s="59" t="e">
        <f t="shared" si="1"/>
        <v>#N/A</v>
      </c>
      <c r="H277" s="68"/>
      <c r="I277" s="59" t="e">
        <f t="shared" si="1"/>
        <v>#N/A</v>
      </c>
      <c r="J277" s="57" t="e">
        <f t="shared" si="1"/>
        <v>#N/A</v>
      </c>
      <c r="K277" s="59" t="e">
        <f t="shared" si="1"/>
        <v>#N/A</v>
      </c>
      <c r="L277" s="59" t="e">
        <f t="shared" si="1"/>
        <v>#N/A</v>
      </c>
      <c r="M277" s="57" t="e">
        <f t="shared" si="1"/>
        <v>#N/A</v>
      </c>
      <c r="N277" s="59" t="e">
        <f t="shared" si="1"/>
        <v>#N/A</v>
      </c>
      <c r="O277" s="59" t="e">
        <f t="shared" si="1"/>
        <v>#N/A</v>
      </c>
      <c r="P277" s="59" t="e">
        <f t="shared" si="1"/>
        <v>#N/A</v>
      </c>
      <c r="Q277" s="68"/>
      <c r="R277" s="57" t="e">
        <f t="shared" si="1"/>
        <v>#N/A</v>
      </c>
      <c r="S277" s="60" t="e">
        <f t="shared" si="1"/>
        <v>#N/A</v>
      </c>
      <c r="T277" s="68"/>
      <c r="U277" s="57" t="e">
        <f t="shared" si="5"/>
        <v>#N/A</v>
      </c>
      <c r="V277" s="57" t="e">
        <f t="shared" si="5"/>
        <v>#N/A</v>
      </c>
      <c r="W277" s="68"/>
      <c r="X277" s="57" t="e">
        <f t="shared" si="5"/>
        <v>#N/A</v>
      </c>
      <c r="Y277" s="57" t="e">
        <f t="shared" si="5"/>
        <v>#N/A</v>
      </c>
      <c r="Z277" s="57" t="e">
        <f t="shared" si="5"/>
        <v>#N/A</v>
      </c>
      <c r="AA277" s="1"/>
      <c r="AB277" s="1"/>
      <c r="AC277" s="1"/>
    </row>
    <row r="278" spans="1:29" x14ac:dyDescent="0.2">
      <c r="A278" s="78" t="s">
        <v>403</v>
      </c>
      <c r="B278" s="79" t="s">
        <v>404</v>
      </c>
      <c r="C278" s="53"/>
      <c r="D278" s="57" t="e">
        <f t="shared" si="1"/>
        <v>#N/A</v>
      </c>
      <c r="E278" s="58" t="e">
        <f t="shared" si="1"/>
        <v>#N/A</v>
      </c>
      <c r="F278" s="58" t="e">
        <f t="shared" si="1"/>
        <v>#N/A</v>
      </c>
      <c r="G278" s="59" t="e">
        <f t="shared" si="1"/>
        <v>#N/A</v>
      </c>
      <c r="H278" s="68"/>
      <c r="I278" s="59" t="e">
        <f t="shared" si="1"/>
        <v>#N/A</v>
      </c>
      <c r="J278" s="57" t="e">
        <f t="shared" si="1"/>
        <v>#N/A</v>
      </c>
      <c r="K278" s="59" t="e">
        <f t="shared" si="1"/>
        <v>#N/A</v>
      </c>
      <c r="L278" s="59" t="e">
        <f t="shared" si="1"/>
        <v>#N/A</v>
      </c>
      <c r="M278" s="57" t="e">
        <f t="shared" si="1"/>
        <v>#N/A</v>
      </c>
      <c r="N278" s="59" t="e">
        <f t="shared" si="1"/>
        <v>#N/A</v>
      </c>
      <c r="O278" s="59" t="e">
        <f t="shared" si="1"/>
        <v>#N/A</v>
      </c>
      <c r="P278" s="59" t="e">
        <f t="shared" si="1"/>
        <v>#N/A</v>
      </c>
      <c r="Q278" s="68"/>
      <c r="R278" s="57" t="e">
        <f t="shared" si="1"/>
        <v>#N/A</v>
      </c>
      <c r="S278" s="60" t="e">
        <f t="shared" si="1"/>
        <v>#N/A</v>
      </c>
      <c r="T278" s="68"/>
      <c r="U278" s="57" t="e">
        <f t="shared" si="5"/>
        <v>#N/A</v>
      </c>
      <c r="V278" s="57" t="e">
        <f t="shared" si="5"/>
        <v>#N/A</v>
      </c>
      <c r="W278" s="68"/>
      <c r="X278" s="57" t="e">
        <f t="shared" si="5"/>
        <v>#N/A</v>
      </c>
      <c r="Y278" s="57" t="e">
        <f t="shared" si="5"/>
        <v>#N/A</v>
      </c>
      <c r="Z278" s="57" t="e">
        <f t="shared" si="5"/>
        <v>#N/A</v>
      </c>
      <c r="AA278" s="1"/>
      <c r="AB278" s="1"/>
      <c r="AC278" s="1"/>
    </row>
    <row r="279" spans="1:29" x14ac:dyDescent="0.2">
      <c r="A279" s="78" t="s">
        <v>295</v>
      </c>
      <c r="B279" s="79" t="s">
        <v>296</v>
      </c>
      <c r="C279" s="53"/>
      <c r="D279" s="57" t="e">
        <f t="shared" si="1"/>
        <v>#N/A</v>
      </c>
      <c r="E279" s="58" t="e">
        <f t="shared" si="1"/>
        <v>#N/A</v>
      </c>
      <c r="F279" s="58" t="e">
        <f t="shared" si="1"/>
        <v>#N/A</v>
      </c>
      <c r="G279" s="59" t="e">
        <f t="shared" si="1"/>
        <v>#N/A</v>
      </c>
      <c r="H279" s="68"/>
      <c r="I279" s="59" t="e">
        <f t="shared" si="1"/>
        <v>#N/A</v>
      </c>
      <c r="J279" s="57" t="e">
        <f t="shared" si="1"/>
        <v>#N/A</v>
      </c>
      <c r="K279" s="59" t="e">
        <f t="shared" si="1"/>
        <v>#N/A</v>
      </c>
      <c r="L279" s="59" t="e">
        <f t="shared" si="1"/>
        <v>#N/A</v>
      </c>
      <c r="M279" s="57" t="e">
        <f t="shared" si="1"/>
        <v>#N/A</v>
      </c>
      <c r="N279" s="59" t="e">
        <f t="shared" si="1"/>
        <v>#N/A</v>
      </c>
      <c r="O279" s="59" t="e">
        <f t="shared" si="1"/>
        <v>#N/A</v>
      </c>
      <c r="P279" s="59" t="e">
        <f t="shared" si="1"/>
        <v>#N/A</v>
      </c>
      <c r="Q279" s="68"/>
      <c r="R279" s="57" t="e">
        <f t="shared" si="1"/>
        <v>#N/A</v>
      </c>
      <c r="S279" s="60" t="e">
        <f t="shared" si="1"/>
        <v>#N/A</v>
      </c>
      <c r="T279" s="68"/>
      <c r="U279" s="57" t="e">
        <f t="shared" si="5"/>
        <v>#N/A</v>
      </c>
      <c r="V279" s="57" t="e">
        <f t="shared" si="5"/>
        <v>#N/A</v>
      </c>
      <c r="W279" s="68"/>
      <c r="X279" s="57" t="e">
        <f t="shared" si="5"/>
        <v>#N/A</v>
      </c>
      <c r="Y279" s="57" t="e">
        <f t="shared" si="5"/>
        <v>#N/A</v>
      </c>
      <c r="Z279" s="57" t="e">
        <f t="shared" si="5"/>
        <v>#N/A</v>
      </c>
      <c r="AA279" s="1"/>
      <c r="AB279" s="1"/>
      <c r="AC279" s="1"/>
    </row>
    <row r="280" spans="1:29" x14ac:dyDescent="0.2">
      <c r="A280" s="78" t="s">
        <v>355</v>
      </c>
      <c r="B280" s="79" t="s">
        <v>356</v>
      </c>
      <c r="C280" s="53"/>
      <c r="D280" s="57" t="e">
        <f t="shared" si="1"/>
        <v>#N/A</v>
      </c>
      <c r="E280" s="58" t="e">
        <f t="shared" si="1"/>
        <v>#N/A</v>
      </c>
      <c r="F280" s="58" t="e">
        <f t="shared" si="1"/>
        <v>#N/A</v>
      </c>
      <c r="G280" s="59" t="e">
        <f t="shared" si="1"/>
        <v>#N/A</v>
      </c>
      <c r="H280" s="68"/>
      <c r="I280" s="59" t="e">
        <f t="shared" si="1"/>
        <v>#N/A</v>
      </c>
      <c r="J280" s="57" t="e">
        <f t="shared" si="1"/>
        <v>#N/A</v>
      </c>
      <c r="K280" s="59" t="e">
        <f t="shared" si="1"/>
        <v>#N/A</v>
      </c>
      <c r="L280" s="59" t="e">
        <f t="shared" si="1"/>
        <v>#N/A</v>
      </c>
      <c r="M280" s="57" t="e">
        <f t="shared" si="1"/>
        <v>#N/A</v>
      </c>
      <c r="N280" s="59" t="e">
        <f t="shared" si="1"/>
        <v>#N/A</v>
      </c>
      <c r="O280" s="59" t="e">
        <f t="shared" si="1"/>
        <v>#N/A</v>
      </c>
      <c r="P280" s="59" t="e">
        <f t="shared" si="1"/>
        <v>#N/A</v>
      </c>
      <c r="Q280" s="68"/>
      <c r="R280" s="57" t="e">
        <f t="shared" si="1"/>
        <v>#N/A</v>
      </c>
      <c r="S280" s="60" t="e">
        <f t="shared" si="1"/>
        <v>#N/A</v>
      </c>
      <c r="T280" s="68"/>
      <c r="U280" s="57" t="e">
        <f t="shared" si="5"/>
        <v>#N/A</v>
      </c>
      <c r="V280" s="57" t="e">
        <f t="shared" si="5"/>
        <v>#N/A</v>
      </c>
      <c r="W280" s="68"/>
      <c r="X280" s="57" t="e">
        <f t="shared" si="5"/>
        <v>#N/A</v>
      </c>
      <c r="Y280" s="57" t="e">
        <f t="shared" si="5"/>
        <v>#N/A</v>
      </c>
      <c r="Z280" s="57" t="e">
        <f t="shared" si="5"/>
        <v>#N/A</v>
      </c>
      <c r="AA280" s="1"/>
      <c r="AB280" s="1"/>
      <c r="AC280" s="1"/>
    </row>
    <row r="281" spans="1:29" x14ac:dyDescent="0.2">
      <c r="A281" s="78" t="s">
        <v>339</v>
      </c>
      <c r="B281" s="79" t="s">
        <v>340</v>
      </c>
      <c r="C281" s="53"/>
      <c r="D281" s="57" t="e">
        <f t="shared" si="1"/>
        <v>#N/A</v>
      </c>
      <c r="E281" s="58" t="e">
        <f t="shared" si="1"/>
        <v>#N/A</v>
      </c>
      <c r="F281" s="58" t="e">
        <f t="shared" si="1"/>
        <v>#N/A</v>
      </c>
      <c r="G281" s="59" t="e">
        <f t="shared" si="1"/>
        <v>#N/A</v>
      </c>
      <c r="H281" s="68"/>
      <c r="I281" s="59" t="e">
        <f t="shared" si="1"/>
        <v>#N/A</v>
      </c>
      <c r="J281" s="57" t="e">
        <f t="shared" si="1"/>
        <v>#N/A</v>
      </c>
      <c r="K281" s="59" t="e">
        <f t="shared" si="1"/>
        <v>#N/A</v>
      </c>
      <c r="L281" s="59" t="e">
        <f t="shared" si="1"/>
        <v>#N/A</v>
      </c>
      <c r="M281" s="57" t="e">
        <f t="shared" si="1"/>
        <v>#N/A</v>
      </c>
      <c r="N281" s="59" t="e">
        <f t="shared" si="1"/>
        <v>#N/A</v>
      </c>
      <c r="O281" s="59" t="e">
        <f t="shared" si="1"/>
        <v>#N/A</v>
      </c>
      <c r="P281" s="59" t="e">
        <f t="shared" si="1"/>
        <v>#N/A</v>
      </c>
      <c r="Q281" s="68"/>
      <c r="R281" s="57" t="e">
        <f t="shared" si="1"/>
        <v>#N/A</v>
      </c>
      <c r="S281" s="60" t="e">
        <f t="shared" si="1"/>
        <v>#N/A</v>
      </c>
      <c r="T281" s="68"/>
      <c r="U281" s="57" t="e">
        <f t="shared" si="5"/>
        <v>#N/A</v>
      </c>
      <c r="V281" s="57" t="e">
        <f t="shared" si="5"/>
        <v>#N/A</v>
      </c>
      <c r="W281" s="68"/>
      <c r="X281" s="57" t="e">
        <f t="shared" si="5"/>
        <v>#N/A</v>
      </c>
      <c r="Y281" s="57" t="e">
        <f t="shared" si="5"/>
        <v>#N/A</v>
      </c>
      <c r="Z281" s="57" t="e">
        <f t="shared" si="5"/>
        <v>#N/A</v>
      </c>
      <c r="AA281" s="1"/>
      <c r="AB281" s="1"/>
      <c r="AC281" s="1"/>
    </row>
    <row r="282" spans="1:29" x14ac:dyDescent="0.2">
      <c r="A282" s="78" t="s">
        <v>271</v>
      </c>
      <c r="B282" s="79" t="s">
        <v>272</v>
      </c>
      <c r="C282" s="53"/>
      <c r="D282" s="57" t="e">
        <f t="shared" si="1"/>
        <v>#N/A</v>
      </c>
      <c r="E282" s="58" t="e">
        <f t="shared" si="1"/>
        <v>#N/A</v>
      </c>
      <c r="F282" s="58" t="e">
        <f t="shared" si="1"/>
        <v>#N/A</v>
      </c>
      <c r="G282" s="59" t="e">
        <f t="shared" si="1"/>
        <v>#N/A</v>
      </c>
      <c r="H282" s="68"/>
      <c r="I282" s="59" t="e">
        <f t="shared" si="1"/>
        <v>#N/A</v>
      </c>
      <c r="J282" s="57" t="e">
        <f t="shared" si="1"/>
        <v>#N/A</v>
      </c>
      <c r="K282" s="59" t="e">
        <f t="shared" si="1"/>
        <v>#N/A</v>
      </c>
      <c r="L282" s="59" t="e">
        <f t="shared" si="1"/>
        <v>#N/A</v>
      </c>
      <c r="M282" s="57" t="e">
        <f t="shared" si="1"/>
        <v>#N/A</v>
      </c>
      <c r="N282" s="59" t="e">
        <f t="shared" si="1"/>
        <v>#N/A</v>
      </c>
      <c r="O282" s="59" t="e">
        <f t="shared" si="1"/>
        <v>#N/A</v>
      </c>
      <c r="P282" s="59" t="e">
        <f t="shared" si="1"/>
        <v>#N/A</v>
      </c>
      <c r="Q282" s="68"/>
      <c r="R282" s="57" t="e">
        <f t="shared" si="1"/>
        <v>#N/A</v>
      </c>
      <c r="S282" s="60" t="e">
        <f t="shared" si="1"/>
        <v>#N/A</v>
      </c>
      <c r="T282" s="68"/>
      <c r="U282" s="57" t="e">
        <f t="shared" si="5"/>
        <v>#N/A</v>
      </c>
      <c r="V282" s="57" t="e">
        <f t="shared" si="5"/>
        <v>#N/A</v>
      </c>
      <c r="W282" s="68"/>
      <c r="X282" s="57" t="e">
        <f t="shared" si="5"/>
        <v>#N/A</v>
      </c>
      <c r="Y282" s="57" t="e">
        <f t="shared" si="5"/>
        <v>#N/A</v>
      </c>
      <c r="Z282" s="57" t="e">
        <f t="shared" si="5"/>
        <v>#N/A</v>
      </c>
      <c r="AA282" s="1"/>
      <c r="AB282" s="1"/>
      <c r="AC282" s="1"/>
    </row>
    <row r="283" spans="1:29" x14ac:dyDescent="0.2">
      <c r="A283" s="78" t="s">
        <v>173</v>
      </c>
      <c r="B283" s="79" t="s">
        <v>174</v>
      </c>
      <c r="C283" s="53"/>
      <c r="D283" s="57" t="e">
        <f t="shared" si="1"/>
        <v>#N/A</v>
      </c>
      <c r="E283" s="58" t="e">
        <f t="shared" si="1"/>
        <v>#N/A</v>
      </c>
      <c r="F283" s="58" t="e">
        <f t="shared" si="1"/>
        <v>#N/A</v>
      </c>
      <c r="G283" s="59" t="e">
        <f t="shared" si="1"/>
        <v>#N/A</v>
      </c>
      <c r="H283" s="68"/>
      <c r="I283" s="59" t="e">
        <f t="shared" si="1"/>
        <v>#N/A</v>
      </c>
      <c r="J283" s="57" t="e">
        <f t="shared" si="1"/>
        <v>#N/A</v>
      </c>
      <c r="K283" s="59" t="e">
        <f t="shared" si="1"/>
        <v>#N/A</v>
      </c>
      <c r="L283" s="59" t="e">
        <f t="shared" si="1"/>
        <v>#N/A</v>
      </c>
      <c r="M283" s="57" t="e">
        <f t="shared" si="1"/>
        <v>#N/A</v>
      </c>
      <c r="N283" s="59" t="e">
        <f t="shared" si="1"/>
        <v>#N/A</v>
      </c>
      <c r="O283" s="59" t="e">
        <f t="shared" si="1"/>
        <v>#N/A</v>
      </c>
      <c r="P283" s="59" t="e">
        <f t="shared" si="1"/>
        <v>#N/A</v>
      </c>
      <c r="Q283" s="68"/>
      <c r="R283" s="57" t="e">
        <f t="shared" si="1"/>
        <v>#N/A</v>
      </c>
      <c r="S283" s="60" t="e">
        <f t="shared" si="1"/>
        <v>#N/A</v>
      </c>
      <c r="T283" s="68"/>
      <c r="U283" s="57" t="e">
        <f t="shared" si="5"/>
        <v>#N/A</v>
      </c>
      <c r="V283" s="57" t="e">
        <f t="shared" si="5"/>
        <v>#N/A</v>
      </c>
      <c r="W283" s="68"/>
      <c r="X283" s="57" t="e">
        <f t="shared" si="5"/>
        <v>#N/A</v>
      </c>
      <c r="Y283" s="57" t="e">
        <f t="shared" si="5"/>
        <v>#N/A</v>
      </c>
      <c r="Z283" s="57" t="e">
        <f t="shared" si="5"/>
        <v>#N/A</v>
      </c>
      <c r="AA283" s="1"/>
      <c r="AB283" s="1"/>
      <c r="AC283" s="1"/>
    </row>
    <row r="284" spans="1:29" x14ac:dyDescent="0.2">
      <c r="A284" s="78" t="s">
        <v>429</v>
      </c>
      <c r="B284" s="79" t="s">
        <v>430</v>
      </c>
      <c r="C284" s="53"/>
      <c r="D284" s="57" t="e">
        <f t="shared" si="1"/>
        <v>#N/A</v>
      </c>
      <c r="E284" s="58" t="e">
        <f t="shared" si="1"/>
        <v>#N/A</v>
      </c>
      <c r="F284" s="58" t="e">
        <f t="shared" si="1"/>
        <v>#N/A</v>
      </c>
      <c r="G284" s="59" t="e">
        <f t="shared" si="1"/>
        <v>#N/A</v>
      </c>
      <c r="H284" s="68"/>
      <c r="I284" s="59" t="e">
        <f t="shared" si="1"/>
        <v>#N/A</v>
      </c>
      <c r="J284" s="57" t="e">
        <f t="shared" si="1"/>
        <v>#N/A</v>
      </c>
      <c r="K284" s="59" t="e">
        <f t="shared" si="1"/>
        <v>#N/A</v>
      </c>
      <c r="L284" s="59" t="e">
        <f t="shared" si="1"/>
        <v>#N/A</v>
      </c>
      <c r="M284" s="57" t="e">
        <f t="shared" si="1"/>
        <v>#N/A</v>
      </c>
      <c r="N284" s="59" t="e">
        <f t="shared" si="1"/>
        <v>#N/A</v>
      </c>
      <c r="O284" s="59" t="e">
        <f t="shared" si="1"/>
        <v>#N/A</v>
      </c>
      <c r="P284" s="59" t="e">
        <f t="shared" si="1"/>
        <v>#N/A</v>
      </c>
      <c r="Q284" s="68"/>
      <c r="R284" s="57" t="e">
        <f t="shared" si="1"/>
        <v>#N/A</v>
      </c>
      <c r="S284" s="60" t="e">
        <f t="shared" si="1"/>
        <v>#N/A</v>
      </c>
      <c r="T284" s="68"/>
      <c r="U284" s="57" t="e">
        <f t="shared" si="5"/>
        <v>#N/A</v>
      </c>
      <c r="V284" s="57" t="e">
        <f t="shared" si="5"/>
        <v>#N/A</v>
      </c>
      <c r="W284" s="68"/>
      <c r="X284" s="57" t="e">
        <f t="shared" si="5"/>
        <v>#N/A</v>
      </c>
      <c r="Y284" s="57" t="e">
        <f t="shared" si="5"/>
        <v>#N/A</v>
      </c>
      <c r="Z284" s="57" t="e">
        <f t="shared" si="5"/>
        <v>#N/A</v>
      </c>
      <c r="AA284" s="1"/>
      <c r="AB284" s="1"/>
      <c r="AC284" s="1"/>
    </row>
    <row r="285" spans="1:29" x14ac:dyDescent="0.2">
      <c r="A285" s="78" t="s">
        <v>421</v>
      </c>
      <c r="B285" s="79" t="s">
        <v>422</v>
      </c>
      <c r="C285" s="53"/>
      <c r="D285" s="57" t="e">
        <f t="shared" si="1"/>
        <v>#N/A</v>
      </c>
      <c r="E285" s="58" t="e">
        <f t="shared" si="1"/>
        <v>#N/A</v>
      </c>
      <c r="F285" s="58" t="e">
        <f t="shared" si="1"/>
        <v>#N/A</v>
      </c>
      <c r="G285" s="59" t="e">
        <f t="shared" si="1"/>
        <v>#N/A</v>
      </c>
      <c r="H285" s="68"/>
      <c r="I285" s="59" t="e">
        <f t="shared" si="1"/>
        <v>#N/A</v>
      </c>
      <c r="J285" s="57" t="e">
        <f t="shared" si="1"/>
        <v>#N/A</v>
      </c>
      <c r="K285" s="59" t="e">
        <f t="shared" si="1"/>
        <v>#N/A</v>
      </c>
      <c r="L285" s="59" t="e">
        <f t="shared" si="1"/>
        <v>#N/A</v>
      </c>
      <c r="M285" s="57" t="e">
        <f t="shared" si="1"/>
        <v>#N/A</v>
      </c>
      <c r="N285" s="59" t="e">
        <f t="shared" si="1"/>
        <v>#N/A</v>
      </c>
      <c r="O285" s="59" t="e">
        <f t="shared" si="1"/>
        <v>#N/A</v>
      </c>
      <c r="P285" s="59" t="e">
        <f t="shared" si="1"/>
        <v>#N/A</v>
      </c>
      <c r="Q285" s="68"/>
      <c r="R285" s="57" t="e">
        <f t="shared" si="1"/>
        <v>#N/A</v>
      </c>
      <c r="S285" s="60" t="e">
        <f t="shared" si="1"/>
        <v>#N/A</v>
      </c>
      <c r="T285" s="68"/>
      <c r="U285" s="57" t="e">
        <f t="shared" si="5"/>
        <v>#N/A</v>
      </c>
      <c r="V285" s="57" t="e">
        <f t="shared" si="5"/>
        <v>#N/A</v>
      </c>
      <c r="W285" s="68"/>
      <c r="X285" s="57" t="e">
        <f t="shared" si="5"/>
        <v>#N/A</v>
      </c>
      <c r="Y285" s="57" t="e">
        <f t="shared" si="5"/>
        <v>#N/A</v>
      </c>
      <c r="Z285" s="57" t="e">
        <f t="shared" si="5"/>
        <v>#N/A</v>
      </c>
      <c r="AA285" s="1"/>
      <c r="AB285" s="1"/>
      <c r="AC285" s="1"/>
    </row>
    <row r="286" spans="1:29" x14ac:dyDescent="0.2">
      <c r="A286" s="78" t="s">
        <v>179</v>
      </c>
      <c r="B286" s="79" t="s">
        <v>180</v>
      </c>
      <c r="C286" s="53"/>
      <c r="D286" s="57" t="e">
        <f t="shared" si="1"/>
        <v>#N/A</v>
      </c>
      <c r="E286" s="58" t="e">
        <f t="shared" si="1"/>
        <v>#N/A</v>
      </c>
      <c r="F286" s="58" t="e">
        <f t="shared" si="1"/>
        <v>#N/A</v>
      </c>
      <c r="G286" s="59" t="e">
        <f t="shared" si="1"/>
        <v>#N/A</v>
      </c>
      <c r="H286" s="68"/>
      <c r="I286" s="59" t="e">
        <f t="shared" si="1"/>
        <v>#N/A</v>
      </c>
      <c r="J286" s="57" t="e">
        <f t="shared" si="1"/>
        <v>#N/A</v>
      </c>
      <c r="K286" s="59" t="e">
        <f t="shared" si="1"/>
        <v>#N/A</v>
      </c>
      <c r="L286" s="59" t="e">
        <f t="shared" si="1"/>
        <v>#N/A</v>
      </c>
      <c r="M286" s="57" t="e">
        <f t="shared" si="1"/>
        <v>#N/A</v>
      </c>
      <c r="N286" s="59" t="e">
        <f t="shared" si="1"/>
        <v>#N/A</v>
      </c>
      <c r="O286" s="59" t="e">
        <f t="shared" si="1"/>
        <v>#N/A</v>
      </c>
      <c r="P286" s="59" t="e">
        <f t="shared" si="1"/>
        <v>#N/A</v>
      </c>
      <c r="Q286" s="68"/>
      <c r="R286" s="57" t="e">
        <f t="shared" si="1"/>
        <v>#N/A</v>
      </c>
      <c r="S286" s="60" t="e">
        <f t="shared" si="1"/>
        <v>#N/A</v>
      </c>
      <c r="T286" s="68"/>
      <c r="U286" s="57" t="e">
        <f t="shared" si="5"/>
        <v>#N/A</v>
      </c>
      <c r="V286" s="57" t="e">
        <f t="shared" si="5"/>
        <v>#N/A</v>
      </c>
      <c r="W286" s="68"/>
      <c r="X286" s="57" t="e">
        <f t="shared" si="5"/>
        <v>#N/A</v>
      </c>
      <c r="Y286" s="57" t="e">
        <f t="shared" si="5"/>
        <v>#N/A</v>
      </c>
      <c r="Z286" s="57" t="e">
        <f t="shared" si="5"/>
        <v>#N/A</v>
      </c>
      <c r="AA286" s="1"/>
      <c r="AB286" s="1"/>
      <c r="AC286" s="1"/>
    </row>
    <row r="287" spans="1:29" x14ac:dyDescent="0.2">
      <c r="A287" s="78" t="s">
        <v>131</v>
      </c>
      <c r="B287" s="79" t="s">
        <v>132</v>
      </c>
      <c r="C287" s="53"/>
      <c r="D287" s="57" t="e">
        <f t="shared" si="1"/>
        <v>#N/A</v>
      </c>
      <c r="E287" s="58" t="e">
        <f t="shared" si="1"/>
        <v>#N/A</v>
      </c>
      <c r="F287" s="58" t="e">
        <f t="shared" si="1"/>
        <v>#N/A</v>
      </c>
      <c r="G287" s="59" t="e">
        <f t="shared" si="1"/>
        <v>#N/A</v>
      </c>
      <c r="H287" s="68"/>
      <c r="I287" s="59" t="e">
        <f t="shared" si="1"/>
        <v>#N/A</v>
      </c>
      <c r="J287" s="57" t="e">
        <f t="shared" si="1"/>
        <v>#N/A</v>
      </c>
      <c r="K287" s="59" t="e">
        <f t="shared" ref="K287:Z302" si="6">INDEX(K$8:K$248,MATCH($A287,$A$8:$A$248,0))</f>
        <v>#N/A</v>
      </c>
      <c r="L287" s="59" t="e">
        <f t="shared" si="6"/>
        <v>#N/A</v>
      </c>
      <c r="M287" s="57" t="e">
        <f t="shared" si="6"/>
        <v>#N/A</v>
      </c>
      <c r="N287" s="59" t="e">
        <f t="shared" si="6"/>
        <v>#N/A</v>
      </c>
      <c r="O287" s="59" t="e">
        <f t="shared" si="6"/>
        <v>#N/A</v>
      </c>
      <c r="P287" s="59" t="e">
        <f t="shared" si="6"/>
        <v>#N/A</v>
      </c>
      <c r="Q287" s="68"/>
      <c r="R287" s="57" t="e">
        <f t="shared" si="6"/>
        <v>#N/A</v>
      </c>
      <c r="S287" s="60" t="e">
        <f t="shared" si="6"/>
        <v>#N/A</v>
      </c>
      <c r="T287" s="68"/>
      <c r="U287" s="57" t="e">
        <f t="shared" si="6"/>
        <v>#N/A</v>
      </c>
      <c r="V287" s="57" t="e">
        <f t="shared" si="6"/>
        <v>#N/A</v>
      </c>
      <c r="W287" s="68"/>
      <c r="X287" s="57" t="e">
        <f t="shared" si="6"/>
        <v>#N/A</v>
      </c>
      <c r="Y287" s="57" t="e">
        <f t="shared" si="6"/>
        <v>#N/A</v>
      </c>
      <c r="Z287" s="57" t="e">
        <f t="shared" si="6"/>
        <v>#N/A</v>
      </c>
      <c r="AA287" s="1"/>
      <c r="AB287" s="1"/>
      <c r="AC287" s="1"/>
    </row>
    <row r="288" spans="1:29" x14ac:dyDescent="0.2">
      <c r="A288" s="78" t="s">
        <v>77</v>
      </c>
      <c r="B288" s="79" t="s">
        <v>78</v>
      </c>
      <c r="C288" s="53"/>
      <c r="D288" s="57" t="e">
        <f t="shared" ref="D288:S306" si="7">INDEX(D$8:D$248,MATCH($A288,$A$8:$A$248,0))</f>
        <v>#N/A</v>
      </c>
      <c r="E288" s="58" t="e">
        <f t="shared" si="7"/>
        <v>#N/A</v>
      </c>
      <c r="F288" s="58" t="e">
        <f t="shared" si="7"/>
        <v>#N/A</v>
      </c>
      <c r="G288" s="59" t="e">
        <f t="shared" si="7"/>
        <v>#N/A</v>
      </c>
      <c r="H288" s="68"/>
      <c r="I288" s="59" t="e">
        <f t="shared" si="7"/>
        <v>#N/A</v>
      </c>
      <c r="J288" s="57" t="e">
        <f t="shared" si="7"/>
        <v>#N/A</v>
      </c>
      <c r="K288" s="59" t="e">
        <f t="shared" si="7"/>
        <v>#N/A</v>
      </c>
      <c r="L288" s="59" t="e">
        <f t="shared" si="7"/>
        <v>#N/A</v>
      </c>
      <c r="M288" s="57" t="e">
        <f t="shared" si="7"/>
        <v>#N/A</v>
      </c>
      <c r="N288" s="59" t="e">
        <f t="shared" si="7"/>
        <v>#N/A</v>
      </c>
      <c r="O288" s="59" t="e">
        <f t="shared" si="7"/>
        <v>#N/A</v>
      </c>
      <c r="P288" s="59" t="e">
        <f t="shared" si="7"/>
        <v>#N/A</v>
      </c>
      <c r="Q288" s="68"/>
      <c r="R288" s="57" t="e">
        <f t="shared" si="7"/>
        <v>#N/A</v>
      </c>
      <c r="S288" s="60" t="e">
        <f t="shared" si="7"/>
        <v>#N/A</v>
      </c>
      <c r="T288" s="68"/>
      <c r="U288" s="57" t="e">
        <f t="shared" si="6"/>
        <v>#N/A</v>
      </c>
      <c r="V288" s="57" t="e">
        <f t="shared" si="6"/>
        <v>#N/A</v>
      </c>
      <c r="W288" s="68"/>
      <c r="X288" s="57" t="e">
        <f t="shared" si="6"/>
        <v>#N/A</v>
      </c>
      <c r="Y288" s="57" t="e">
        <f t="shared" si="6"/>
        <v>#N/A</v>
      </c>
      <c r="Z288" s="57" t="e">
        <f t="shared" si="6"/>
        <v>#N/A</v>
      </c>
      <c r="AA288" s="1"/>
      <c r="AB288" s="1"/>
      <c r="AC288" s="1"/>
    </row>
    <row r="289" spans="1:29" x14ac:dyDescent="0.2">
      <c r="A289" s="78" t="s">
        <v>489</v>
      </c>
      <c r="B289" s="79" t="s">
        <v>490</v>
      </c>
      <c r="C289" s="53"/>
      <c r="D289" s="57" t="e">
        <f t="shared" si="7"/>
        <v>#N/A</v>
      </c>
      <c r="E289" s="58" t="e">
        <f t="shared" si="7"/>
        <v>#N/A</v>
      </c>
      <c r="F289" s="58" t="e">
        <f t="shared" si="7"/>
        <v>#N/A</v>
      </c>
      <c r="G289" s="59" t="e">
        <f t="shared" si="7"/>
        <v>#N/A</v>
      </c>
      <c r="H289" s="68"/>
      <c r="I289" s="59" t="e">
        <f t="shared" si="7"/>
        <v>#N/A</v>
      </c>
      <c r="J289" s="57" t="e">
        <f t="shared" si="7"/>
        <v>#N/A</v>
      </c>
      <c r="K289" s="59" t="e">
        <f t="shared" si="7"/>
        <v>#N/A</v>
      </c>
      <c r="L289" s="59" t="e">
        <f t="shared" si="7"/>
        <v>#N/A</v>
      </c>
      <c r="M289" s="57" t="e">
        <f t="shared" si="7"/>
        <v>#N/A</v>
      </c>
      <c r="N289" s="59" t="e">
        <f t="shared" si="7"/>
        <v>#N/A</v>
      </c>
      <c r="O289" s="59" t="e">
        <f t="shared" si="7"/>
        <v>#N/A</v>
      </c>
      <c r="P289" s="59" t="e">
        <f t="shared" si="7"/>
        <v>#N/A</v>
      </c>
      <c r="Q289" s="68"/>
      <c r="R289" s="57" t="e">
        <f t="shared" si="7"/>
        <v>#N/A</v>
      </c>
      <c r="S289" s="60" t="e">
        <f t="shared" si="7"/>
        <v>#N/A</v>
      </c>
      <c r="T289" s="68"/>
      <c r="U289" s="57" t="e">
        <f t="shared" si="6"/>
        <v>#N/A</v>
      </c>
      <c r="V289" s="57" t="e">
        <f t="shared" si="6"/>
        <v>#N/A</v>
      </c>
      <c r="W289" s="68"/>
      <c r="X289" s="57" t="e">
        <f t="shared" si="6"/>
        <v>#N/A</v>
      </c>
      <c r="Y289" s="57" t="e">
        <f t="shared" si="6"/>
        <v>#N/A</v>
      </c>
      <c r="Z289" s="57" t="e">
        <f t="shared" si="6"/>
        <v>#N/A</v>
      </c>
      <c r="AA289" s="1"/>
      <c r="AB289" s="1"/>
      <c r="AC289" s="1"/>
    </row>
    <row r="290" spans="1:29" x14ac:dyDescent="0.2">
      <c r="A290" s="78" t="s">
        <v>253</v>
      </c>
      <c r="B290" s="79" t="s">
        <v>254</v>
      </c>
      <c r="C290" s="53"/>
      <c r="D290" s="57" t="e">
        <f t="shared" si="7"/>
        <v>#N/A</v>
      </c>
      <c r="E290" s="58" t="e">
        <f t="shared" si="7"/>
        <v>#N/A</v>
      </c>
      <c r="F290" s="58" t="e">
        <f t="shared" si="7"/>
        <v>#N/A</v>
      </c>
      <c r="G290" s="59" t="e">
        <f t="shared" si="7"/>
        <v>#N/A</v>
      </c>
      <c r="H290" s="68"/>
      <c r="I290" s="59" t="e">
        <f t="shared" si="7"/>
        <v>#N/A</v>
      </c>
      <c r="J290" s="57" t="e">
        <f t="shared" si="7"/>
        <v>#N/A</v>
      </c>
      <c r="K290" s="59" t="e">
        <f t="shared" si="7"/>
        <v>#N/A</v>
      </c>
      <c r="L290" s="59" t="e">
        <f t="shared" si="7"/>
        <v>#N/A</v>
      </c>
      <c r="M290" s="57" t="e">
        <f t="shared" si="7"/>
        <v>#N/A</v>
      </c>
      <c r="N290" s="59" t="e">
        <f t="shared" si="7"/>
        <v>#N/A</v>
      </c>
      <c r="O290" s="59" t="e">
        <f t="shared" si="7"/>
        <v>#N/A</v>
      </c>
      <c r="P290" s="59" t="e">
        <f t="shared" si="7"/>
        <v>#N/A</v>
      </c>
      <c r="Q290" s="68"/>
      <c r="R290" s="57" t="e">
        <f t="shared" si="7"/>
        <v>#N/A</v>
      </c>
      <c r="S290" s="60" t="e">
        <f t="shared" si="7"/>
        <v>#N/A</v>
      </c>
      <c r="T290" s="68"/>
      <c r="U290" s="57" t="e">
        <f t="shared" si="6"/>
        <v>#N/A</v>
      </c>
      <c r="V290" s="57" t="e">
        <f t="shared" si="6"/>
        <v>#N/A</v>
      </c>
      <c r="W290" s="68"/>
      <c r="X290" s="57" t="e">
        <f t="shared" si="6"/>
        <v>#N/A</v>
      </c>
      <c r="Y290" s="57" t="e">
        <f t="shared" si="6"/>
        <v>#N/A</v>
      </c>
      <c r="Z290" s="57" t="e">
        <f t="shared" si="6"/>
        <v>#N/A</v>
      </c>
      <c r="AA290" s="1"/>
      <c r="AB290" s="1"/>
      <c r="AC290" s="1"/>
    </row>
    <row r="291" spans="1:29" x14ac:dyDescent="0.2">
      <c r="A291" s="78" t="s">
        <v>497</v>
      </c>
      <c r="B291" s="79" t="s">
        <v>498</v>
      </c>
      <c r="C291" s="53"/>
      <c r="D291" s="57" t="e">
        <f t="shared" si="7"/>
        <v>#N/A</v>
      </c>
      <c r="E291" s="58" t="e">
        <f t="shared" si="7"/>
        <v>#N/A</v>
      </c>
      <c r="F291" s="58" t="e">
        <f t="shared" si="7"/>
        <v>#N/A</v>
      </c>
      <c r="G291" s="59" t="e">
        <f t="shared" si="7"/>
        <v>#N/A</v>
      </c>
      <c r="H291" s="68"/>
      <c r="I291" s="59" t="e">
        <f t="shared" si="7"/>
        <v>#N/A</v>
      </c>
      <c r="J291" s="57" t="e">
        <f t="shared" si="7"/>
        <v>#N/A</v>
      </c>
      <c r="K291" s="59" t="e">
        <f t="shared" si="7"/>
        <v>#N/A</v>
      </c>
      <c r="L291" s="59" t="e">
        <f t="shared" si="7"/>
        <v>#N/A</v>
      </c>
      <c r="M291" s="57" t="e">
        <f t="shared" si="7"/>
        <v>#N/A</v>
      </c>
      <c r="N291" s="59" t="e">
        <f t="shared" si="7"/>
        <v>#N/A</v>
      </c>
      <c r="O291" s="59" t="e">
        <f t="shared" si="7"/>
        <v>#N/A</v>
      </c>
      <c r="P291" s="59" t="e">
        <f t="shared" si="7"/>
        <v>#N/A</v>
      </c>
      <c r="Q291" s="68"/>
      <c r="R291" s="57" t="e">
        <f t="shared" si="7"/>
        <v>#N/A</v>
      </c>
      <c r="S291" s="60" t="e">
        <f t="shared" si="7"/>
        <v>#N/A</v>
      </c>
      <c r="T291" s="68"/>
      <c r="U291" s="57" t="e">
        <f t="shared" si="6"/>
        <v>#N/A</v>
      </c>
      <c r="V291" s="57" t="e">
        <f t="shared" si="6"/>
        <v>#N/A</v>
      </c>
      <c r="W291" s="68"/>
      <c r="X291" s="57" t="e">
        <f t="shared" si="6"/>
        <v>#N/A</v>
      </c>
      <c r="Y291" s="57" t="e">
        <f t="shared" si="6"/>
        <v>#N/A</v>
      </c>
      <c r="Z291" s="57" t="e">
        <f t="shared" si="6"/>
        <v>#N/A</v>
      </c>
      <c r="AA291" s="1"/>
      <c r="AB291" s="1"/>
      <c r="AC291" s="1"/>
    </row>
    <row r="292" spans="1:29" x14ac:dyDescent="0.2">
      <c r="A292" s="78" t="s">
        <v>453</v>
      </c>
      <c r="B292" s="79" t="s">
        <v>454</v>
      </c>
      <c r="C292" s="53"/>
      <c r="D292" s="57" t="e">
        <f t="shared" si="7"/>
        <v>#N/A</v>
      </c>
      <c r="E292" s="58" t="e">
        <f t="shared" si="7"/>
        <v>#N/A</v>
      </c>
      <c r="F292" s="58" t="e">
        <f t="shared" si="7"/>
        <v>#N/A</v>
      </c>
      <c r="G292" s="59" t="e">
        <f t="shared" si="7"/>
        <v>#N/A</v>
      </c>
      <c r="H292" s="68"/>
      <c r="I292" s="59" t="e">
        <f t="shared" si="7"/>
        <v>#N/A</v>
      </c>
      <c r="J292" s="57" t="e">
        <f t="shared" si="7"/>
        <v>#N/A</v>
      </c>
      <c r="K292" s="59" t="e">
        <f t="shared" si="7"/>
        <v>#N/A</v>
      </c>
      <c r="L292" s="59" t="e">
        <f t="shared" si="7"/>
        <v>#N/A</v>
      </c>
      <c r="M292" s="57" t="e">
        <f t="shared" si="7"/>
        <v>#N/A</v>
      </c>
      <c r="N292" s="59" t="e">
        <f t="shared" si="7"/>
        <v>#N/A</v>
      </c>
      <c r="O292" s="59" t="e">
        <f t="shared" si="7"/>
        <v>#N/A</v>
      </c>
      <c r="P292" s="59" t="e">
        <f t="shared" si="7"/>
        <v>#N/A</v>
      </c>
      <c r="Q292" s="68"/>
      <c r="R292" s="57" t="e">
        <f t="shared" si="7"/>
        <v>#N/A</v>
      </c>
      <c r="S292" s="60" t="e">
        <f t="shared" si="7"/>
        <v>#N/A</v>
      </c>
      <c r="T292" s="68"/>
      <c r="U292" s="57" t="e">
        <f t="shared" si="6"/>
        <v>#N/A</v>
      </c>
      <c r="V292" s="57" t="e">
        <f t="shared" si="6"/>
        <v>#N/A</v>
      </c>
      <c r="W292" s="68"/>
      <c r="X292" s="57" t="e">
        <f t="shared" si="6"/>
        <v>#N/A</v>
      </c>
      <c r="Y292" s="57" t="e">
        <f t="shared" si="6"/>
        <v>#N/A</v>
      </c>
      <c r="Z292" s="57" t="e">
        <f t="shared" si="6"/>
        <v>#N/A</v>
      </c>
      <c r="AA292" s="1"/>
      <c r="AB292" s="1"/>
      <c r="AC292" s="1"/>
    </row>
    <row r="293" spans="1:29" x14ac:dyDescent="0.2">
      <c r="A293" s="78" t="s">
        <v>327</v>
      </c>
      <c r="B293" s="79" t="s">
        <v>328</v>
      </c>
      <c r="C293" s="53"/>
      <c r="D293" s="57" t="e">
        <f t="shared" si="7"/>
        <v>#N/A</v>
      </c>
      <c r="E293" s="58" t="e">
        <f t="shared" si="7"/>
        <v>#N/A</v>
      </c>
      <c r="F293" s="58" t="e">
        <f t="shared" si="7"/>
        <v>#N/A</v>
      </c>
      <c r="G293" s="59" t="e">
        <f t="shared" si="7"/>
        <v>#N/A</v>
      </c>
      <c r="H293" s="68"/>
      <c r="I293" s="59" t="e">
        <f t="shared" si="7"/>
        <v>#N/A</v>
      </c>
      <c r="J293" s="57" t="e">
        <f t="shared" si="7"/>
        <v>#N/A</v>
      </c>
      <c r="K293" s="59" t="e">
        <f t="shared" si="7"/>
        <v>#N/A</v>
      </c>
      <c r="L293" s="59" t="e">
        <f t="shared" si="7"/>
        <v>#N/A</v>
      </c>
      <c r="M293" s="57" t="e">
        <f t="shared" si="7"/>
        <v>#N/A</v>
      </c>
      <c r="N293" s="59" t="e">
        <f t="shared" si="7"/>
        <v>#N/A</v>
      </c>
      <c r="O293" s="59" t="e">
        <f t="shared" si="7"/>
        <v>#N/A</v>
      </c>
      <c r="P293" s="59" t="e">
        <f t="shared" si="7"/>
        <v>#N/A</v>
      </c>
      <c r="Q293" s="68"/>
      <c r="R293" s="57" t="e">
        <f t="shared" si="7"/>
        <v>#N/A</v>
      </c>
      <c r="S293" s="60" t="e">
        <f t="shared" si="7"/>
        <v>#N/A</v>
      </c>
      <c r="T293" s="68"/>
      <c r="U293" s="57" t="e">
        <f t="shared" si="6"/>
        <v>#N/A</v>
      </c>
      <c r="V293" s="57" t="e">
        <f t="shared" si="6"/>
        <v>#N/A</v>
      </c>
      <c r="W293" s="68"/>
      <c r="X293" s="57" t="e">
        <f t="shared" si="6"/>
        <v>#N/A</v>
      </c>
      <c r="Y293" s="57" t="e">
        <f t="shared" si="6"/>
        <v>#N/A</v>
      </c>
      <c r="Z293" s="57" t="e">
        <f t="shared" si="6"/>
        <v>#N/A</v>
      </c>
      <c r="AA293" s="1"/>
      <c r="AB293" s="1"/>
      <c r="AC293" s="1"/>
    </row>
    <row r="294" spans="1:29" x14ac:dyDescent="0.2">
      <c r="A294" s="78" t="s">
        <v>477</v>
      </c>
      <c r="B294" s="79" t="s">
        <v>478</v>
      </c>
      <c r="C294" s="53"/>
      <c r="D294" s="57" t="e">
        <f t="shared" si="7"/>
        <v>#N/A</v>
      </c>
      <c r="E294" s="58" t="e">
        <f t="shared" si="7"/>
        <v>#N/A</v>
      </c>
      <c r="F294" s="58" t="e">
        <f t="shared" si="7"/>
        <v>#N/A</v>
      </c>
      <c r="G294" s="59" t="e">
        <f t="shared" si="7"/>
        <v>#N/A</v>
      </c>
      <c r="H294" s="68"/>
      <c r="I294" s="59" t="e">
        <f t="shared" si="7"/>
        <v>#N/A</v>
      </c>
      <c r="J294" s="57" t="e">
        <f t="shared" si="7"/>
        <v>#N/A</v>
      </c>
      <c r="K294" s="59" t="e">
        <f t="shared" si="7"/>
        <v>#N/A</v>
      </c>
      <c r="L294" s="59" t="e">
        <f t="shared" si="7"/>
        <v>#N/A</v>
      </c>
      <c r="M294" s="57" t="e">
        <f t="shared" si="7"/>
        <v>#N/A</v>
      </c>
      <c r="N294" s="59" t="e">
        <f t="shared" si="7"/>
        <v>#N/A</v>
      </c>
      <c r="O294" s="59" t="e">
        <f t="shared" si="7"/>
        <v>#N/A</v>
      </c>
      <c r="P294" s="59" t="e">
        <f t="shared" si="7"/>
        <v>#N/A</v>
      </c>
      <c r="Q294" s="68"/>
      <c r="R294" s="57" t="e">
        <f t="shared" si="7"/>
        <v>#N/A</v>
      </c>
      <c r="S294" s="60" t="e">
        <f t="shared" si="7"/>
        <v>#N/A</v>
      </c>
      <c r="T294" s="68"/>
      <c r="U294" s="57" t="e">
        <f t="shared" si="6"/>
        <v>#N/A</v>
      </c>
      <c r="V294" s="57" t="e">
        <f t="shared" si="6"/>
        <v>#N/A</v>
      </c>
      <c r="W294" s="68"/>
      <c r="X294" s="57" t="e">
        <f t="shared" si="6"/>
        <v>#N/A</v>
      </c>
      <c r="Y294" s="57" t="e">
        <f t="shared" si="6"/>
        <v>#N/A</v>
      </c>
      <c r="Z294" s="57" t="e">
        <f t="shared" si="6"/>
        <v>#N/A</v>
      </c>
      <c r="AA294" s="1"/>
      <c r="AB294" s="1"/>
      <c r="AC294" s="1"/>
    </row>
    <row r="295" spans="1:29" x14ac:dyDescent="0.2">
      <c r="A295" s="78" t="s">
        <v>207</v>
      </c>
      <c r="B295" s="79" t="s">
        <v>208</v>
      </c>
      <c r="C295" s="53"/>
      <c r="D295" s="57" t="e">
        <f t="shared" si="7"/>
        <v>#N/A</v>
      </c>
      <c r="E295" s="58" t="e">
        <f t="shared" si="7"/>
        <v>#N/A</v>
      </c>
      <c r="F295" s="58" t="e">
        <f t="shared" si="7"/>
        <v>#N/A</v>
      </c>
      <c r="G295" s="59" t="e">
        <f t="shared" si="7"/>
        <v>#N/A</v>
      </c>
      <c r="H295" s="68"/>
      <c r="I295" s="59" t="e">
        <f t="shared" si="7"/>
        <v>#N/A</v>
      </c>
      <c r="J295" s="57" t="e">
        <f t="shared" si="7"/>
        <v>#N/A</v>
      </c>
      <c r="K295" s="59" t="e">
        <f t="shared" si="7"/>
        <v>#N/A</v>
      </c>
      <c r="L295" s="59" t="e">
        <f t="shared" si="7"/>
        <v>#N/A</v>
      </c>
      <c r="M295" s="57" t="e">
        <f t="shared" si="7"/>
        <v>#N/A</v>
      </c>
      <c r="N295" s="59" t="e">
        <f t="shared" si="7"/>
        <v>#N/A</v>
      </c>
      <c r="O295" s="59" t="e">
        <f t="shared" si="7"/>
        <v>#N/A</v>
      </c>
      <c r="P295" s="59" t="e">
        <f t="shared" si="7"/>
        <v>#N/A</v>
      </c>
      <c r="Q295" s="68"/>
      <c r="R295" s="57" t="e">
        <f t="shared" si="7"/>
        <v>#N/A</v>
      </c>
      <c r="S295" s="60" t="e">
        <f t="shared" si="7"/>
        <v>#N/A</v>
      </c>
      <c r="T295" s="68"/>
      <c r="U295" s="57" t="e">
        <f t="shared" si="6"/>
        <v>#N/A</v>
      </c>
      <c r="V295" s="57" t="e">
        <f t="shared" si="6"/>
        <v>#N/A</v>
      </c>
      <c r="W295" s="68"/>
      <c r="X295" s="57" t="e">
        <f t="shared" si="6"/>
        <v>#N/A</v>
      </c>
      <c r="Y295" s="57" t="e">
        <f t="shared" si="6"/>
        <v>#N/A</v>
      </c>
      <c r="Z295" s="57" t="e">
        <f t="shared" si="6"/>
        <v>#N/A</v>
      </c>
      <c r="AA295" s="1"/>
      <c r="AB295" s="1"/>
      <c r="AC295" s="1"/>
    </row>
    <row r="296" spans="1:29" x14ac:dyDescent="0.2">
      <c r="A296" s="78" t="s">
        <v>467</v>
      </c>
      <c r="B296" s="79" t="s">
        <v>468</v>
      </c>
      <c r="C296" s="53"/>
      <c r="D296" s="57" t="e">
        <f t="shared" si="7"/>
        <v>#N/A</v>
      </c>
      <c r="E296" s="58" t="e">
        <f t="shared" si="7"/>
        <v>#N/A</v>
      </c>
      <c r="F296" s="58" t="e">
        <f t="shared" si="7"/>
        <v>#N/A</v>
      </c>
      <c r="G296" s="59" t="e">
        <f t="shared" si="7"/>
        <v>#N/A</v>
      </c>
      <c r="H296" s="68"/>
      <c r="I296" s="59" t="e">
        <f t="shared" si="7"/>
        <v>#N/A</v>
      </c>
      <c r="J296" s="57" t="e">
        <f t="shared" si="7"/>
        <v>#N/A</v>
      </c>
      <c r="K296" s="59" t="e">
        <f t="shared" si="7"/>
        <v>#N/A</v>
      </c>
      <c r="L296" s="59" t="e">
        <f t="shared" si="7"/>
        <v>#N/A</v>
      </c>
      <c r="M296" s="57" t="e">
        <f t="shared" si="7"/>
        <v>#N/A</v>
      </c>
      <c r="N296" s="59" t="e">
        <f t="shared" si="7"/>
        <v>#N/A</v>
      </c>
      <c r="O296" s="59" t="e">
        <f t="shared" si="7"/>
        <v>#N/A</v>
      </c>
      <c r="P296" s="59" t="e">
        <f t="shared" si="7"/>
        <v>#N/A</v>
      </c>
      <c r="Q296" s="68"/>
      <c r="R296" s="57" t="e">
        <f t="shared" si="7"/>
        <v>#N/A</v>
      </c>
      <c r="S296" s="60" t="e">
        <f t="shared" si="7"/>
        <v>#N/A</v>
      </c>
      <c r="T296" s="68"/>
      <c r="U296" s="57" t="e">
        <f t="shared" si="6"/>
        <v>#N/A</v>
      </c>
      <c r="V296" s="57" t="e">
        <f t="shared" si="6"/>
        <v>#N/A</v>
      </c>
      <c r="W296" s="68"/>
      <c r="X296" s="57" t="e">
        <f t="shared" si="6"/>
        <v>#N/A</v>
      </c>
      <c r="Y296" s="57" t="e">
        <f t="shared" si="6"/>
        <v>#N/A</v>
      </c>
      <c r="Z296" s="57" t="e">
        <f t="shared" si="6"/>
        <v>#N/A</v>
      </c>
      <c r="AA296" s="1"/>
      <c r="AB296" s="1"/>
      <c r="AC296" s="1"/>
    </row>
    <row r="297" spans="1:29" x14ac:dyDescent="0.2">
      <c r="A297" s="78" t="s">
        <v>461</v>
      </c>
      <c r="B297" s="79" t="s">
        <v>462</v>
      </c>
      <c r="C297" s="53"/>
      <c r="D297" s="57" t="e">
        <f t="shared" si="7"/>
        <v>#N/A</v>
      </c>
      <c r="E297" s="58" t="e">
        <f t="shared" si="7"/>
        <v>#N/A</v>
      </c>
      <c r="F297" s="58" t="e">
        <f t="shared" si="7"/>
        <v>#N/A</v>
      </c>
      <c r="G297" s="59" t="e">
        <f t="shared" si="7"/>
        <v>#N/A</v>
      </c>
      <c r="H297" s="68"/>
      <c r="I297" s="59" t="e">
        <f t="shared" si="7"/>
        <v>#N/A</v>
      </c>
      <c r="J297" s="57" t="e">
        <f t="shared" si="7"/>
        <v>#N/A</v>
      </c>
      <c r="K297" s="59" t="e">
        <f t="shared" si="7"/>
        <v>#N/A</v>
      </c>
      <c r="L297" s="59" t="e">
        <f t="shared" si="7"/>
        <v>#N/A</v>
      </c>
      <c r="M297" s="57" t="e">
        <f t="shared" si="7"/>
        <v>#N/A</v>
      </c>
      <c r="N297" s="59" t="e">
        <f t="shared" si="7"/>
        <v>#N/A</v>
      </c>
      <c r="O297" s="59" t="e">
        <f t="shared" si="7"/>
        <v>#N/A</v>
      </c>
      <c r="P297" s="59" t="e">
        <f t="shared" si="7"/>
        <v>#N/A</v>
      </c>
      <c r="Q297" s="68"/>
      <c r="R297" s="57" t="e">
        <f t="shared" si="7"/>
        <v>#N/A</v>
      </c>
      <c r="S297" s="60" t="e">
        <f t="shared" si="7"/>
        <v>#N/A</v>
      </c>
      <c r="T297" s="68"/>
      <c r="U297" s="57" t="e">
        <f t="shared" si="6"/>
        <v>#N/A</v>
      </c>
      <c r="V297" s="57" t="e">
        <f t="shared" si="6"/>
        <v>#N/A</v>
      </c>
      <c r="W297" s="68"/>
      <c r="X297" s="57" t="e">
        <f t="shared" si="6"/>
        <v>#N/A</v>
      </c>
      <c r="Y297" s="57" t="e">
        <f t="shared" si="6"/>
        <v>#N/A</v>
      </c>
      <c r="Z297" s="57" t="e">
        <f t="shared" si="6"/>
        <v>#N/A</v>
      </c>
      <c r="AA297" s="1"/>
      <c r="AB297" s="1"/>
      <c r="AC297" s="1"/>
    </row>
    <row r="298" spans="1:29" x14ac:dyDescent="0.2">
      <c r="A298" s="78" t="s">
        <v>225</v>
      </c>
      <c r="B298" s="79" t="s">
        <v>226</v>
      </c>
      <c r="C298" s="53"/>
      <c r="D298" s="57" t="e">
        <f t="shared" si="7"/>
        <v>#N/A</v>
      </c>
      <c r="E298" s="58" t="e">
        <f t="shared" si="7"/>
        <v>#N/A</v>
      </c>
      <c r="F298" s="58" t="e">
        <f t="shared" si="7"/>
        <v>#N/A</v>
      </c>
      <c r="G298" s="59" t="e">
        <f t="shared" si="7"/>
        <v>#N/A</v>
      </c>
      <c r="H298" s="68"/>
      <c r="I298" s="59" t="e">
        <f t="shared" si="7"/>
        <v>#N/A</v>
      </c>
      <c r="J298" s="57" t="e">
        <f t="shared" si="7"/>
        <v>#N/A</v>
      </c>
      <c r="K298" s="59" t="e">
        <f t="shared" si="7"/>
        <v>#N/A</v>
      </c>
      <c r="L298" s="59" t="e">
        <f t="shared" si="7"/>
        <v>#N/A</v>
      </c>
      <c r="M298" s="57" t="e">
        <f t="shared" si="7"/>
        <v>#N/A</v>
      </c>
      <c r="N298" s="59" t="e">
        <f t="shared" si="7"/>
        <v>#N/A</v>
      </c>
      <c r="O298" s="59" t="e">
        <f t="shared" si="7"/>
        <v>#N/A</v>
      </c>
      <c r="P298" s="59" t="e">
        <f t="shared" si="7"/>
        <v>#N/A</v>
      </c>
      <c r="Q298" s="68"/>
      <c r="R298" s="57" t="e">
        <f t="shared" si="7"/>
        <v>#N/A</v>
      </c>
      <c r="S298" s="60" t="e">
        <f t="shared" si="7"/>
        <v>#N/A</v>
      </c>
      <c r="T298" s="68"/>
      <c r="U298" s="57" t="e">
        <f t="shared" si="6"/>
        <v>#N/A</v>
      </c>
      <c r="V298" s="57" t="e">
        <f t="shared" si="6"/>
        <v>#N/A</v>
      </c>
      <c r="W298" s="68"/>
      <c r="X298" s="57" t="e">
        <f t="shared" si="6"/>
        <v>#N/A</v>
      </c>
      <c r="Y298" s="57" t="e">
        <f t="shared" si="6"/>
        <v>#N/A</v>
      </c>
      <c r="Z298" s="57" t="e">
        <f t="shared" si="6"/>
        <v>#N/A</v>
      </c>
      <c r="AA298" s="1"/>
      <c r="AB298" s="1"/>
      <c r="AC298" s="1"/>
    </row>
    <row r="299" spans="1:29" x14ac:dyDescent="0.2">
      <c r="A299" s="78" t="s">
        <v>259</v>
      </c>
      <c r="B299" s="79" t="s">
        <v>260</v>
      </c>
      <c r="C299" s="53"/>
      <c r="D299" s="57" t="e">
        <f t="shared" si="7"/>
        <v>#N/A</v>
      </c>
      <c r="E299" s="58" t="e">
        <f t="shared" si="7"/>
        <v>#N/A</v>
      </c>
      <c r="F299" s="58" t="e">
        <f t="shared" si="7"/>
        <v>#N/A</v>
      </c>
      <c r="G299" s="59" t="e">
        <f t="shared" si="7"/>
        <v>#N/A</v>
      </c>
      <c r="H299" s="68"/>
      <c r="I299" s="59" t="e">
        <f t="shared" si="7"/>
        <v>#N/A</v>
      </c>
      <c r="J299" s="57" t="e">
        <f t="shared" si="7"/>
        <v>#N/A</v>
      </c>
      <c r="K299" s="59" t="e">
        <f t="shared" si="7"/>
        <v>#N/A</v>
      </c>
      <c r="L299" s="59" t="e">
        <f t="shared" si="7"/>
        <v>#N/A</v>
      </c>
      <c r="M299" s="57" t="e">
        <f t="shared" si="7"/>
        <v>#N/A</v>
      </c>
      <c r="N299" s="59" t="e">
        <f t="shared" si="7"/>
        <v>#N/A</v>
      </c>
      <c r="O299" s="59" t="e">
        <f t="shared" si="7"/>
        <v>#N/A</v>
      </c>
      <c r="P299" s="59" t="e">
        <f t="shared" si="7"/>
        <v>#N/A</v>
      </c>
      <c r="Q299" s="68"/>
      <c r="R299" s="57" t="e">
        <f t="shared" si="7"/>
        <v>#N/A</v>
      </c>
      <c r="S299" s="60" t="e">
        <f t="shared" si="7"/>
        <v>#N/A</v>
      </c>
      <c r="T299" s="68"/>
      <c r="U299" s="57" t="e">
        <f t="shared" si="6"/>
        <v>#N/A</v>
      </c>
      <c r="V299" s="57" t="e">
        <f t="shared" si="6"/>
        <v>#N/A</v>
      </c>
      <c r="W299" s="68"/>
      <c r="X299" s="57" t="e">
        <f t="shared" si="6"/>
        <v>#N/A</v>
      </c>
      <c r="Y299" s="57" t="e">
        <f t="shared" si="6"/>
        <v>#N/A</v>
      </c>
      <c r="Z299" s="57" t="e">
        <f t="shared" si="6"/>
        <v>#N/A</v>
      </c>
      <c r="AA299" s="1"/>
      <c r="AB299" s="1"/>
      <c r="AC299" s="1"/>
    </row>
    <row r="300" spans="1:29" x14ac:dyDescent="0.2">
      <c r="A300" s="78" t="s">
        <v>481</v>
      </c>
      <c r="B300" s="79" t="s">
        <v>482</v>
      </c>
      <c r="C300" s="53"/>
      <c r="D300" s="57" t="e">
        <f t="shared" si="7"/>
        <v>#N/A</v>
      </c>
      <c r="E300" s="58" t="e">
        <f t="shared" si="7"/>
        <v>#N/A</v>
      </c>
      <c r="F300" s="58" t="e">
        <f t="shared" si="7"/>
        <v>#N/A</v>
      </c>
      <c r="G300" s="59" t="e">
        <f t="shared" si="7"/>
        <v>#N/A</v>
      </c>
      <c r="H300" s="68"/>
      <c r="I300" s="59" t="e">
        <f t="shared" si="7"/>
        <v>#N/A</v>
      </c>
      <c r="J300" s="57" t="e">
        <f t="shared" si="7"/>
        <v>#N/A</v>
      </c>
      <c r="K300" s="59" t="e">
        <f t="shared" si="7"/>
        <v>#N/A</v>
      </c>
      <c r="L300" s="59" t="e">
        <f t="shared" si="7"/>
        <v>#N/A</v>
      </c>
      <c r="M300" s="57" t="e">
        <f t="shared" si="7"/>
        <v>#N/A</v>
      </c>
      <c r="N300" s="59" t="e">
        <f t="shared" si="7"/>
        <v>#N/A</v>
      </c>
      <c r="O300" s="59" t="e">
        <f t="shared" si="7"/>
        <v>#N/A</v>
      </c>
      <c r="P300" s="59" t="e">
        <f t="shared" si="7"/>
        <v>#N/A</v>
      </c>
      <c r="Q300" s="68"/>
      <c r="R300" s="57" t="e">
        <f t="shared" si="7"/>
        <v>#N/A</v>
      </c>
      <c r="S300" s="60" t="e">
        <f t="shared" si="7"/>
        <v>#N/A</v>
      </c>
      <c r="T300" s="68"/>
      <c r="U300" s="57" t="e">
        <f t="shared" si="6"/>
        <v>#N/A</v>
      </c>
      <c r="V300" s="57" t="e">
        <f t="shared" si="6"/>
        <v>#N/A</v>
      </c>
      <c r="W300" s="68"/>
      <c r="X300" s="57" t="e">
        <f t="shared" si="6"/>
        <v>#N/A</v>
      </c>
      <c r="Y300" s="57" t="e">
        <f t="shared" si="6"/>
        <v>#N/A</v>
      </c>
      <c r="Z300" s="57" t="e">
        <f t="shared" si="6"/>
        <v>#N/A</v>
      </c>
      <c r="AA300" s="1"/>
      <c r="AB300" s="1"/>
      <c r="AC300" s="1"/>
    </row>
    <row r="301" spans="1:29" x14ac:dyDescent="0.2">
      <c r="A301" s="78" t="s">
        <v>493</v>
      </c>
      <c r="B301" s="79" t="s">
        <v>494</v>
      </c>
      <c r="C301" s="53"/>
      <c r="D301" s="57" t="e">
        <f t="shared" si="7"/>
        <v>#N/A</v>
      </c>
      <c r="E301" s="58" t="e">
        <f t="shared" si="7"/>
        <v>#N/A</v>
      </c>
      <c r="F301" s="58" t="e">
        <f t="shared" si="7"/>
        <v>#N/A</v>
      </c>
      <c r="G301" s="59" t="e">
        <f t="shared" si="7"/>
        <v>#N/A</v>
      </c>
      <c r="H301" s="68"/>
      <c r="I301" s="59" t="e">
        <f t="shared" si="7"/>
        <v>#N/A</v>
      </c>
      <c r="J301" s="57" t="e">
        <f t="shared" si="7"/>
        <v>#N/A</v>
      </c>
      <c r="K301" s="59" t="e">
        <f t="shared" si="7"/>
        <v>#N/A</v>
      </c>
      <c r="L301" s="59" t="e">
        <f t="shared" si="7"/>
        <v>#N/A</v>
      </c>
      <c r="M301" s="57" t="e">
        <f t="shared" si="7"/>
        <v>#N/A</v>
      </c>
      <c r="N301" s="59" t="e">
        <f t="shared" si="7"/>
        <v>#N/A</v>
      </c>
      <c r="O301" s="59" t="e">
        <f t="shared" si="7"/>
        <v>#N/A</v>
      </c>
      <c r="P301" s="59" t="e">
        <f t="shared" si="7"/>
        <v>#N/A</v>
      </c>
      <c r="Q301" s="68"/>
      <c r="R301" s="57" t="e">
        <f t="shared" si="7"/>
        <v>#N/A</v>
      </c>
      <c r="S301" s="60" t="e">
        <f t="shared" si="7"/>
        <v>#N/A</v>
      </c>
      <c r="T301" s="68"/>
      <c r="U301" s="57" t="e">
        <f t="shared" si="6"/>
        <v>#N/A</v>
      </c>
      <c r="V301" s="57" t="e">
        <f t="shared" si="6"/>
        <v>#N/A</v>
      </c>
      <c r="W301" s="68"/>
      <c r="X301" s="57" t="e">
        <f t="shared" si="6"/>
        <v>#N/A</v>
      </c>
      <c r="Y301" s="57" t="e">
        <f t="shared" si="6"/>
        <v>#N/A</v>
      </c>
      <c r="Z301" s="57" t="e">
        <f t="shared" si="6"/>
        <v>#N/A</v>
      </c>
      <c r="AA301" s="1"/>
      <c r="AB301" s="1"/>
      <c r="AC301" s="1"/>
    </row>
    <row r="302" spans="1:29" x14ac:dyDescent="0.2">
      <c r="A302" s="78" t="s">
        <v>383</v>
      </c>
      <c r="B302" s="79" t="s">
        <v>384</v>
      </c>
      <c r="C302" s="53"/>
      <c r="D302" s="57" t="e">
        <f t="shared" si="7"/>
        <v>#N/A</v>
      </c>
      <c r="E302" s="58" t="e">
        <f t="shared" si="7"/>
        <v>#N/A</v>
      </c>
      <c r="F302" s="58" t="e">
        <f t="shared" si="7"/>
        <v>#N/A</v>
      </c>
      <c r="G302" s="59" t="e">
        <f t="shared" si="7"/>
        <v>#N/A</v>
      </c>
      <c r="H302" s="68"/>
      <c r="I302" s="59" t="e">
        <f t="shared" si="7"/>
        <v>#N/A</v>
      </c>
      <c r="J302" s="57" t="e">
        <f t="shared" si="7"/>
        <v>#N/A</v>
      </c>
      <c r="K302" s="59" t="e">
        <f t="shared" si="7"/>
        <v>#N/A</v>
      </c>
      <c r="L302" s="59" t="e">
        <f t="shared" si="7"/>
        <v>#N/A</v>
      </c>
      <c r="M302" s="57" t="e">
        <f t="shared" si="7"/>
        <v>#N/A</v>
      </c>
      <c r="N302" s="59" t="e">
        <f t="shared" si="7"/>
        <v>#N/A</v>
      </c>
      <c r="O302" s="59" t="e">
        <f t="shared" si="7"/>
        <v>#N/A</v>
      </c>
      <c r="P302" s="59" t="e">
        <f t="shared" si="7"/>
        <v>#N/A</v>
      </c>
      <c r="Q302" s="68"/>
      <c r="R302" s="57" t="e">
        <f t="shared" si="7"/>
        <v>#N/A</v>
      </c>
      <c r="S302" s="60" t="e">
        <f t="shared" si="7"/>
        <v>#N/A</v>
      </c>
      <c r="T302" s="68"/>
      <c r="U302" s="57" t="e">
        <f t="shared" si="6"/>
        <v>#N/A</v>
      </c>
      <c r="V302" s="57" t="e">
        <f t="shared" si="6"/>
        <v>#N/A</v>
      </c>
      <c r="W302" s="68"/>
      <c r="X302" s="57" t="e">
        <f t="shared" si="6"/>
        <v>#N/A</v>
      </c>
      <c r="Y302" s="57" t="e">
        <f t="shared" si="6"/>
        <v>#N/A</v>
      </c>
      <c r="Z302" s="57" t="e">
        <f t="shared" si="6"/>
        <v>#N/A</v>
      </c>
      <c r="AA302" s="1"/>
      <c r="AB302" s="1"/>
      <c r="AC302" s="1"/>
    </row>
    <row r="303" spans="1:29" x14ac:dyDescent="0.2">
      <c r="A303" s="78" t="s">
        <v>63</v>
      </c>
      <c r="B303" s="79" t="s">
        <v>64</v>
      </c>
      <c r="C303" s="53"/>
      <c r="D303" s="57" t="e">
        <f t="shared" si="7"/>
        <v>#N/A</v>
      </c>
      <c r="E303" s="58" t="e">
        <f t="shared" si="7"/>
        <v>#N/A</v>
      </c>
      <c r="F303" s="58" t="e">
        <f t="shared" si="7"/>
        <v>#N/A</v>
      </c>
      <c r="G303" s="59" t="e">
        <f t="shared" si="7"/>
        <v>#N/A</v>
      </c>
      <c r="H303" s="68"/>
      <c r="I303" s="59" t="e">
        <f t="shared" si="7"/>
        <v>#N/A</v>
      </c>
      <c r="J303" s="57" t="e">
        <f t="shared" si="7"/>
        <v>#N/A</v>
      </c>
      <c r="K303" s="59" t="e">
        <f t="shared" si="7"/>
        <v>#N/A</v>
      </c>
      <c r="L303" s="59" t="e">
        <f t="shared" si="7"/>
        <v>#N/A</v>
      </c>
      <c r="M303" s="57" t="e">
        <f t="shared" si="7"/>
        <v>#N/A</v>
      </c>
      <c r="N303" s="59" t="e">
        <f t="shared" si="7"/>
        <v>#N/A</v>
      </c>
      <c r="O303" s="59" t="e">
        <f t="shared" si="7"/>
        <v>#N/A</v>
      </c>
      <c r="P303" s="59" t="e">
        <f t="shared" si="7"/>
        <v>#N/A</v>
      </c>
      <c r="Q303" s="68"/>
      <c r="R303" s="57" t="e">
        <f t="shared" si="7"/>
        <v>#N/A</v>
      </c>
      <c r="S303" s="60" t="e">
        <f t="shared" si="7"/>
        <v>#N/A</v>
      </c>
      <c r="T303" s="68"/>
      <c r="U303" s="57" t="e">
        <f t="shared" ref="U303:Z305" si="8">INDEX(U$8:U$248,MATCH($A303,$A$8:$A$248,0))</f>
        <v>#N/A</v>
      </c>
      <c r="V303" s="57" t="e">
        <f t="shared" si="8"/>
        <v>#N/A</v>
      </c>
      <c r="W303" s="68"/>
      <c r="X303" s="57" t="e">
        <f t="shared" si="8"/>
        <v>#N/A</v>
      </c>
      <c r="Y303" s="57" t="e">
        <f t="shared" si="8"/>
        <v>#N/A</v>
      </c>
      <c r="Z303" s="57" t="e">
        <f t="shared" si="8"/>
        <v>#N/A</v>
      </c>
      <c r="AA303" s="1"/>
      <c r="AB303" s="1"/>
      <c r="AC303" s="1"/>
    </row>
    <row r="304" spans="1:29" x14ac:dyDescent="0.2">
      <c r="A304" s="78" t="s">
        <v>237</v>
      </c>
      <c r="B304" s="79" t="s">
        <v>238</v>
      </c>
      <c r="C304" s="53"/>
      <c r="D304" s="57" t="e">
        <f t="shared" si="7"/>
        <v>#N/A</v>
      </c>
      <c r="E304" s="58" t="e">
        <f t="shared" si="7"/>
        <v>#N/A</v>
      </c>
      <c r="F304" s="58" t="e">
        <f t="shared" si="7"/>
        <v>#N/A</v>
      </c>
      <c r="G304" s="59" t="e">
        <f t="shared" si="7"/>
        <v>#N/A</v>
      </c>
      <c r="H304" s="68"/>
      <c r="I304" s="59" t="e">
        <f t="shared" si="7"/>
        <v>#N/A</v>
      </c>
      <c r="J304" s="57" t="e">
        <f t="shared" si="7"/>
        <v>#N/A</v>
      </c>
      <c r="K304" s="59" t="e">
        <f t="shared" si="7"/>
        <v>#N/A</v>
      </c>
      <c r="L304" s="59" t="e">
        <f t="shared" si="7"/>
        <v>#N/A</v>
      </c>
      <c r="M304" s="57" t="e">
        <f t="shared" si="7"/>
        <v>#N/A</v>
      </c>
      <c r="N304" s="59" t="e">
        <f t="shared" si="7"/>
        <v>#N/A</v>
      </c>
      <c r="O304" s="59" t="e">
        <f t="shared" si="7"/>
        <v>#N/A</v>
      </c>
      <c r="P304" s="59" t="e">
        <f t="shared" si="7"/>
        <v>#N/A</v>
      </c>
      <c r="Q304" s="68"/>
      <c r="R304" s="57" t="e">
        <f t="shared" si="7"/>
        <v>#N/A</v>
      </c>
      <c r="S304" s="60" t="e">
        <f t="shared" si="7"/>
        <v>#N/A</v>
      </c>
      <c r="T304" s="68"/>
      <c r="U304" s="57" t="e">
        <f t="shared" si="8"/>
        <v>#N/A</v>
      </c>
      <c r="V304" s="57" t="e">
        <f t="shared" si="8"/>
        <v>#N/A</v>
      </c>
      <c r="W304" s="68"/>
      <c r="X304" s="57" t="e">
        <f t="shared" si="8"/>
        <v>#N/A</v>
      </c>
      <c r="Y304" s="57" t="e">
        <f t="shared" si="8"/>
        <v>#N/A</v>
      </c>
      <c r="Z304" s="57" t="e">
        <f t="shared" si="8"/>
        <v>#N/A</v>
      </c>
      <c r="AA304" s="1"/>
      <c r="AB304" s="1"/>
      <c r="AC304" s="1"/>
    </row>
    <row r="305" spans="1:29" x14ac:dyDescent="0.2">
      <c r="A305" s="78" t="s">
        <v>437</v>
      </c>
      <c r="B305" s="79" t="s">
        <v>438</v>
      </c>
      <c r="C305" s="53"/>
      <c r="D305" s="57" t="e">
        <f t="shared" si="7"/>
        <v>#N/A</v>
      </c>
      <c r="E305" s="58" t="e">
        <f t="shared" si="7"/>
        <v>#N/A</v>
      </c>
      <c r="F305" s="58" t="e">
        <f t="shared" si="7"/>
        <v>#N/A</v>
      </c>
      <c r="G305" s="59" t="e">
        <f t="shared" si="7"/>
        <v>#N/A</v>
      </c>
      <c r="H305" s="68"/>
      <c r="I305" s="59" t="e">
        <f t="shared" si="7"/>
        <v>#N/A</v>
      </c>
      <c r="J305" s="57" t="e">
        <f t="shared" si="7"/>
        <v>#N/A</v>
      </c>
      <c r="K305" s="59" t="e">
        <f t="shared" si="7"/>
        <v>#N/A</v>
      </c>
      <c r="L305" s="59" t="e">
        <f t="shared" si="7"/>
        <v>#N/A</v>
      </c>
      <c r="M305" s="57" t="e">
        <f t="shared" si="7"/>
        <v>#N/A</v>
      </c>
      <c r="N305" s="59" t="e">
        <f t="shared" si="7"/>
        <v>#N/A</v>
      </c>
      <c r="O305" s="59" t="e">
        <f t="shared" si="7"/>
        <v>#N/A</v>
      </c>
      <c r="P305" s="59" t="e">
        <f t="shared" si="7"/>
        <v>#N/A</v>
      </c>
      <c r="Q305" s="68"/>
      <c r="R305" s="57" t="e">
        <f t="shared" si="7"/>
        <v>#N/A</v>
      </c>
      <c r="S305" s="60" t="e">
        <f t="shared" si="7"/>
        <v>#N/A</v>
      </c>
      <c r="T305" s="68"/>
      <c r="U305" s="57" t="e">
        <f t="shared" si="8"/>
        <v>#N/A</v>
      </c>
      <c r="V305" s="57" t="e">
        <f t="shared" si="8"/>
        <v>#N/A</v>
      </c>
      <c r="W305" s="68"/>
      <c r="X305" s="57" t="e">
        <f t="shared" si="8"/>
        <v>#N/A</v>
      </c>
      <c r="Y305" s="57" t="e">
        <f t="shared" si="8"/>
        <v>#N/A</v>
      </c>
      <c r="Z305" s="57" t="e">
        <f t="shared" si="8"/>
        <v>#N/A</v>
      </c>
      <c r="AA305" s="1"/>
      <c r="AB305" s="84" t="s">
        <v>514</v>
      </c>
      <c r="AC305" s="84" t="s">
        <v>515</v>
      </c>
    </row>
    <row r="306" spans="1:29" x14ac:dyDescent="0.2">
      <c r="A306" s="80" t="s">
        <v>157</v>
      </c>
      <c r="B306" s="81" t="s">
        <v>158</v>
      </c>
      <c r="C306" s="53"/>
      <c r="D306" s="69" t="e">
        <f t="shared" si="7"/>
        <v>#N/A</v>
      </c>
      <c r="E306" s="70" t="e">
        <f t="shared" si="7"/>
        <v>#N/A</v>
      </c>
      <c r="F306" s="70" t="e">
        <f t="shared" si="7"/>
        <v>#N/A</v>
      </c>
      <c r="G306" s="71" t="e">
        <f t="shared" ref="G306:Z306" si="9">INDEX(G$8:G$248,MATCH($A306,$A$8:$A$248,0))</f>
        <v>#N/A</v>
      </c>
      <c r="H306" s="68"/>
      <c r="I306" s="71" t="e">
        <f t="shared" si="9"/>
        <v>#N/A</v>
      </c>
      <c r="J306" s="69" t="e">
        <f t="shared" si="9"/>
        <v>#N/A</v>
      </c>
      <c r="K306" s="71" t="e">
        <f t="shared" si="9"/>
        <v>#N/A</v>
      </c>
      <c r="L306" s="71" t="e">
        <f t="shared" si="9"/>
        <v>#N/A</v>
      </c>
      <c r="M306" s="69" t="e">
        <f t="shared" si="9"/>
        <v>#N/A</v>
      </c>
      <c r="N306" s="71" t="e">
        <f t="shared" si="9"/>
        <v>#N/A</v>
      </c>
      <c r="O306" s="71" t="e">
        <f t="shared" si="9"/>
        <v>#N/A</v>
      </c>
      <c r="P306" s="71" t="e">
        <f t="shared" si="9"/>
        <v>#N/A</v>
      </c>
      <c r="Q306" s="68"/>
      <c r="R306" s="69" t="e">
        <f t="shared" si="9"/>
        <v>#N/A</v>
      </c>
      <c r="S306" s="73" t="e">
        <f t="shared" si="9"/>
        <v>#N/A</v>
      </c>
      <c r="T306" s="68"/>
      <c r="U306" s="69" t="e">
        <f t="shared" si="9"/>
        <v>#N/A</v>
      </c>
      <c r="V306" s="69" t="e">
        <f t="shared" si="9"/>
        <v>#N/A</v>
      </c>
      <c r="W306" s="68"/>
      <c r="X306" s="69" t="e">
        <f t="shared" si="9"/>
        <v>#N/A</v>
      </c>
      <c r="Y306" s="69" t="e">
        <f t="shared" si="9"/>
        <v>#N/A</v>
      </c>
      <c r="Z306" s="69" t="e">
        <f t="shared" si="9"/>
        <v>#N/A</v>
      </c>
      <c r="AA306" s="1"/>
      <c r="AB306" s="84" t="s">
        <v>516</v>
      </c>
      <c r="AC306" s="84" t="s">
        <v>516</v>
      </c>
    </row>
    <row r="307" spans="1:29" x14ac:dyDescent="0.2">
      <c r="A307" s="31" t="s">
        <v>501</v>
      </c>
      <c r="B307" s="31" t="s">
        <v>502</v>
      </c>
      <c r="C307" s="55"/>
      <c r="D307" s="32" t="e">
        <f>SUM(D265:D306)</f>
        <v>#N/A</v>
      </c>
      <c r="E307" s="33" t="e">
        <f t="shared" ref="E307:Z307" si="10">SUM(E265:E306)</f>
        <v>#N/A</v>
      </c>
      <c r="F307" s="32" t="e">
        <f t="shared" si="10"/>
        <v>#N/A</v>
      </c>
      <c r="G307" s="34" t="e">
        <f>F307/X307-1</f>
        <v>#N/A</v>
      </c>
      <c r="H307" s="24"/>
      <c r="I307" s="34"/>
      <c r="J307" s="32" t="e">
        <f t="shared" si="10"/>
        <v>#N/A</v>
      </c>
      <c r="K307" s="34" t="e">
        <f>J307/F307-1</f>
        <v>#N/A</v>
      </c>
      <c r="L307" s="34"/>
      <c r="M307" s="32" t="e">
        <f t="shared" si="10"/>
        <v>#N/A</v>
      </c>
      <c r="N307" s="34"/>
      <c r="O307" s="34"/>
      <c r="P307" s="34"/>
      <c r="Q307" s="24"/>
      <c r="R307" s="32" t="e">
        <f t="shared" si="10"/>
        <v>#N/A</v>
      </c>
      <c r="S307" s="32" t="e">
        <f t="shared" si="10"/>
        <v>#N/A</v>
      </c>
      <c r="T307" s="24"/>
      <c r="U307" s="32" t="e">
        <f t="shared" si="10"/>
        <v>#N/A</v>
      </c>
      <c r="V307" s="32" t="e">
        <f t="shared" si="10"/>
        <v>#N/A</v>
      </c>
      <c r="W307" s="35"/>
      <c r="X307" s="32" t="e">
        <f t="shared" si="10"/>
        <v>#N/A</v>
      </c>
      <c r="Y307" s="32" t="e">
        <f t="shared" si="10"/>
        <v>#N/A</v>
      </c>
      <c r="Z307" s="32" t="e">
        <f t="shared" si="10"/>
        <v>#N/A</v>
      </c>
      <c r="AA307" s="1"/>
      <c r="AB307" s="83" t="e">
        <f>F307/R307*1000</f>
        <v>#N/A</v>
      </c>
      <c r="AC307" s="83" t="e">
        <f>Y307/S307*1000</f>
        <v>#N/A</v>
      </c>
    </row>
  </sheetData>
  <sortState ref="C8:D248">
    <sortCondition ref="C8:C24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32" x14ac:dyDescent="0.2">
      <c r="B1" s="2"/>
      <c r="C1" s="48"/>
      <c r="D1" s="4"/>
      <c r="E1" s="5"/>
      <c r="F1" s="5"/>
      <c r="G1" s="5"/>
      <c r="H1" s="5"/>
      <c r="I1" s="4"/>
      <c r="J1" s="5"/>
      <c r="K1" s="5"/>
      <c r="L1" s="5"/>
      <c r="M1" s="5"/>
      <c r="N1" s="5"/>
      <c r="O1" s="5"/>
      <c r="P1" s="5"/>
      <c r="Q1" s="5"/>
      <c r="R1" s="5"/>
      <c r="S1" s="5"/>
      <c r="T1" s="5"/>
      <c r="U1" s="5"/>
      <c r="V1" s="5"/>
      <c r="W1" s="5"/>
      <c r="X1" s="5"/>
      <c r="Y1" s="5"/>
      <c r="Z1" s="5"/>
      <c r="AA1" s="5"/>
    </row>
    <row r="2" spans="1:32" x14ac:dyDescent="0.2">
      <c r="A2" s="4" t="s">
        <v>0</v>
      </c>
      <c r="B2" s="38"/>
      <c r="C2" s="49"/>
      <c r="D2" s="2" t="s">
        <v>586</v>
      </c>
      <c r="E2" s="37"/>
      <c r="F2" s="37"/>
      <c r="G2" s="37"/>
      <c r="H2" s="37"/>
      <c r="I2" s="2" t="s">
        <v>587</v>
      </c>
      <c r="J2" s="37"/>
      <c r="K2" s="37"/>
      <c r="L2" s="37"/>
      <c r="M2" s="37"/>
      <c r="N2" s="37"/>
      <c r="O2" s="46"/>
      <c r="P2" s="46"/>
      <c r="Q2" s="46"/>
      <c r="R2" s="46"/>
      <c r="S2" s="46"/>
      <c r="T2" s="46"/>
      <c r="U2" s="46"/>
      <c r="V2" s="46"/>
      <c r="W2" s="46"/>
      <c r="X2" s="46"/>
      <c r="Y2" s="46"/>
      <c r="Z2" s="46"/>
      <c r="AA2" s="46"/>
    </row>
    <row r="3" spans="1:32" x14ac:dyDescent="0.2">
      <c r="A3" s="86" t="s">
        <v>570</v>
      </c>
      <c r="B3" s="2"/>
      <c r="C3" s="50"/>
      <c r="D3" s="9">
        <v>1</v>
      </c>
      <c r="E3" s="9">
        <v>2</v>
      </c>
      <c r="F3" s="9">
        <v>3</v>
      </c>
      <c r="G3" s="9">
        <v>4</v>
      </c>
      <c r="H3" s="44"/>
      <c r="I3" s="9">
        <v>5</v>
      </c>
      <c r="J3" s="9">
        <v>6</v>
      </c>
      <c r="K3" s="9">
        <v>7</v>
      </c>
      <c r="L3" s="9">
        <v>8</v>
      </c>
      <c r="M3" s="9">
        <v>9</v>
      </c>
      <c r="N3" s="9">
        <v>10</v>
      </c>
      <c r="O3" s="9">
        <v>11</v>
      </c>
      <c r="P3" s="9">
        <v>12</v>
      </c>
      <c r="Q3" s="45"/>
      <c r="R3" s="9">
        <v>13</v>
      </c>
      <c r="S3" s="9">
        <v>14</v>
      </c>
      <c r="T3" s="44"/>
      <c r="U3" s="9">
        <v>15</v>
      </c>
      <c r="V3" s="9">
        <v>16</v>
      </c>
      <c r="W3" s="44"/>
      <c r="X3" s="9">
        <v>17</v>
      </c>
      <c r="Y3" s="9">
        <v>18</v>
      </c>
      <c r="Z3" s="9">
        <v>19</v>
      </c>
      <c r="AA3" s="9">
        <v>20</v>
      </c>
    </row>
    <row r="4" spans="1:32" x14ac:dyDescent="0.2">
      <c r="A4" s="2" t="s">
        <v>509</v>
      </c>
      <c r="B4" s="7"/>
      <c r="C4" s="48"/>
      <c r="D4" s="9" t="s">
        <v>586</v>
      </c>
      <c r="E4" s="9" t="s">
        <v>586</v>
      </c>
      <c r="F4" s="9" t="s">
        <v>586</v>
      </c>
      <c r="G4" s="9" t="s">
        <v>586</v>
      </c>
      <c r="H4" s="44"/>
      <c r="I4" s="9" t="s">
        <v>587</v>
      </c>
      <c r="J4" s="9" t="s">
        <v>587</v>
      </c>
      <c r="K4" s="9" t="s">
        <v>587</v>
      </c>
      <c r="L4" s="9" t="s">
        <v>587</v>
      </c>
      <c r="M4" s="9" t="s">
        <v>587</v>
      </c>
      <c r="N4" s="9" t="s">
        <v>587</v>
      </c>
      <c r="O4" s="9" t="s">
        <v>587</v>
      </c>
      <c r="P4" s="9" t="s">
        <v>587</v>
      </c>
      <c r="Q4" s="45"/>
      <c r="R4" s="9" t="s">
        <v>587</v>
      </c>
      <c r="S4" s="9" t="s">
        <v>587</v>
      </c>
      <c r="T4" s="44"/>
      <c r="U4" s="9" t="s">
        <v>586</v>
      </c>
      <c r="V4" s="9" t="s">
        <v>587</v>
      </c>
      <c r="W4" s="44"/>
      <c r="X4" s="9" t="s">
        <v>586</v>
      </c>
      <c r="Y4" s="9" t="s">
        <v>587</v>
      </c>
      <c r="Z4" s="9" t="s">
        <v>587</v>
      </c>
      <c r="AA4" s="9" t="s">
        <v>587</v>
      </c>
    </row>
    <row r="5" spans="1:32" s="147" customFormat="1" ht="87" customHeight="1" x14ac:dyDescent="0.2">
      <c r="A5" s="139"/>
      <c r="B5" s="139"/>
      <c r="C5" s="140"/>
      <c r="D5" s="141" t="s">
        <v>519</v>
      </c>
      <c r="E5" s="141" t="s">
        <v>3</v>
      </c>
      <c r="F5" s="141" t="s">
        <v>4</v>
      </c>
      <c r="G5" s="141" t="s">
        <v>504</v>
      </c>
      <c r="H5" s="142"/>
      <c r="I5" s="141" t="s">
        <v>5</v>
      </c>
      <c r="J5" s="143" t="s">
        <v>6</v>
      </c>
      <c r="K5" s="144" t="s">
        <v>7</v>
      </c>
      <c r="L5" s="141" t="s">
        <v>8</v>
      </c>
      <c r="M5" s="145" t="s">
        <v>9</v>
      </c>
      <c r="N5" s="141" t="s">
        <v>10</v>
      </c>
      <c r="O5" s="141" t="s">
        <v>11</v>
      </c>
      <c r="P5" s="146" t="s">
        <v>12</v>
      </c>
      <c r="Q5" s="141"/>
      <c r="R5" s="141" t="s">
        <v>511</v>
      </c>
      <c r="S5" s="141" t="s">
        <v>510</v>
      </c>
      <c r="T5" s="142"/>
      <c r="U5" s="141" t="s">
        <v>13</v>
      </c>
      <c r="V5" s="141" t="s">
        <v>13</v>
      </c>
      <c r="W5" s="142"/>
      <c r="X5" s="141" t="s">
        <v>14</v>
      </c>
      <c r="Y5" s="141" t="s">
        <v>15</v>
      </c>
      <c r="Z5" s="141" t="s">
        <v>14</v>
      </c>
      <c r="AA5" s="141" t="s">
        <v>520</v>
      </c>
    </row>
    <row r="6" spans="1:32"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95"/>
      <c r="R6" s="93" t="s">
        <v>17</v>
      </c>
      <c r="S6" s="93" t="s">
        <v>17</v>
      </c>
      <c r="T6" s="94"/>
      <c r="U6" s="93"/>
      <c r="V6" s="93"/>
      <c r="W6" s="94"/>
      <c r="X6" s="93" t="s">
        <v>17</v>
      </c>
      <c r="Y6" s="93" t="s">
        <v>17</v>
      </c>
      <c r="Z6" s="93" t="s">
        <v>17</v>
      </c>
      <c r="AA6" s="93"/>
    </row>
    <row r="7" spans="1:32" x14ac:dyDescent="0.2">
      <c r="A7" s="12"/>
      <c r="B7" s="12"/>
      <c r="C7" s="52"/>
      <c r="D7" s="14"/>
      <c r="E7" s="14"/>
      <c r="F7" s="14"/>
      <c r="G7" s="14"/>
      <c r="H7" s="15"/>
      <c r="I7" s="16"/>
      <c r="J7" s="17"/>
      <c r="K7" s="16"/>
      <c r="L7" s="16"/>
      <c r="M7" s="16"/>
      <c r="N7" s="98"/>
      <c r="O7" s="99"/>
      <c r="P7" s="14"/>
      <c r="Q7" s="16"/>
      <c r="R7" s="16"/>
      <c r="S7" s="16"/>
      <c r="T7" s="15"/>
      <c r="U7" s="16"/>
      <c r="V7" s="16"/>
      <c r="W7" s="15"/>
      <c r="X7" s="16"/>
      <c r="Y7" s="16"/>
      <c r="Z7" s="16"/>
      <c r="AA7" s="16"/>
    </row>
    <row r="8" spans="1:32" x14ac:dyDescent="0.2">
      <c r="A8" s="18" t="s">
        <v>19</v>
      </c>
      <c r="B8" s="18" t="s">
        <v>20</v>
      </c>
      <c r="D8" s="19">
        <v>150787</v>
      </c>
      <c r="E8" s="20">
        <v>-131</v>
      </c>
      <c r="F8" s="20">
        <v>150656</v>
      </c>
      <c r="G8" s="21">
        <v>2.1555073839819139E-2</v>
      </c>
      <c r="I8" s="21">
        <v>2.0956648065836969E-2</v>
      </c>
      <c r="J8" s="19">
        <v>158018</v>
      </c>
      <c r="K8" s="21">
        <v>4.8866291418861563E-2</v>
      </c>
      <c r="L8" s="21">
        <v>4.850322573444843E-2</v>
      </c>
      <c r="M8" s="19">
        <v>158262</v>
      </c>
      <c r="N8" s="21">
        <v>5.0485875106202283E-2</v>
      </c>
      <c r="O8" s="21">
        <v>5.012224880194216E-2</v>
      </c>
      <c r="P8" s="21">
        <v>1.4722149308302068E-2</v>
      </c>
      <c r="R8" s="43">
        <v>744</v>
      </c>
      <c r="S8" s="42">
        <v>159006</v>
      </c>
      <c r="U8" s="19">
        <v>108355</v>
      </c>
      <c r="V8" s="19">
        <v>108392</v>
      </c>
      <c r="X8" s="19">
        <v>147477.11979317426</v>
      </c>
      <c r="Y8" s="19">
        <v>147614.65925758347</v>
      </c>
      <c r="Z8" s="19">
        <v>155965.84750602051</v>
      </c>
      <c r="AA8" s="19">
        <v>118289.25519344764</v>
      </c>
      <c r="AF8" s="100"/>
    </row>
    <row r="9" spans="1:32" x14ac:dyDescent="0.2">
      <c r="A9" s="18" t="s">
        <v>21</v>
      </c>
      <c r="B9" s="18" t="s">
        <v>22</v>
      </c>
      <c r="D9" s="19">
        <v>458529</v>
      </c>
      <c r="E9" s="20">
        <v>-369</v>
      </c>
      <c r="F9" s="20">
        <v>458160</v>
      </c>
      <c r="G9" s="21">
        <v>4.251465239019514E-2</v>
      </c>
      <c r="I9" s="21">
        <v>4.4105118475819438E-2</v>
      </c>
      <c r="J9" s="19">
        <v>481914</v>
      </c>
      <c r="K9" s="21">
        <v>5.1846516500785755E-2</v>
      </c>
      <c r="L9" s="21">
        <v>4.8499726961235279E-2</v>
      </c>
      <c r="M9" s="19">
        <v>483146</v>
      </c>
      <c r="N9" s="21">
        <v>5.4535533438100137E-2</v>
      </c>
      <c r="O9" s="21">
        <v>5.1180187922353237E-2</v>
      </c>
      <c r="P9" s="21">
        <v>3.877471685586964E-2</v>
      </c>
      <c r="R9" s="43">
        <v>2154</v>
      </c>
      <c r="S9" s="42">
        <v>485300</v>
      </c>
      <c r="U9" s="19">
        <v>292190</v>
      </c>
      <c r="V9" s="19">
        <v>293123</v>
      </c>
      <c r="X9" s="19">
        <v>439475.83753337857</v>
      </c>
      <c r="Y9" s="19">
        <v>440207.05305736774</v>
      </c>
      <c r="Z9" s="19">
        <v>465111.43577153183</v>
      </c>
      <c r="AA9" s="19">
        <v>352754.6972566914</v>
      </c>
      <c r="AF9" s="100"/>
    </row>
    <row r="10" spans="1:32" x14ac:dyDescent="0.2">
      <c r="A10" s="18" t="s">
        <v>23</v>
      </c>
      <c r="B10" s="18" t="s">
        <v>24</v>
      </c>
      <c r="D10" s="19">
        <v>188549</v>
      </c>
      <c r="E10" s="20">
        <v>11</v>
      </c>
      <c r="F10" s="20">
        <v>188560</v>
      </c>
      <c r="G10" s="21">
        <v>4.3487491318188187E-2</v>
      </c>
      <c r="I10" s="21">
        <v>4.1890349752480072E-2</v>
      </c>
      <c r="J10" s="19">
        <v>197638</v>
      </c>
      <c r="K10" s="21">
        <v>4.8143826898599862E-2</v>
      </c>
      <c r="L10" s="21">
        <v>4.8497694636385313E-2</v>
      </c>
      <c r="M10" s="19">
        <v>197838</v>
      </c>
      <c r="N10" s="21">
        <v>4.9204497242257172E-2</v>
      </c>
      <c r="O10" s="21">
        <v>4.9558723076904343E-2</v>
      </c>
      <c r="P10" s="21">
        <v>3.4972324749742656E-2</v>
      </c>
      <c r="R10" s="43">
        <v>959</v>
      </c>
      <c r="S10" s="42">
        <v>198797</v>
      </c>
      <c r="U10" s="19">
        <v>144072</v>
      </c>
      <c r="V10" s="19">
        <v>144023</v>
      </c>
      <c r="X10" s="19">
        <v>180701.73487350682</v>
      </c>
      <c r="Y10" s="19">
        <v>180917.65710939799</v>
      </c>
      <c r="Z10" s="19">
        <v>191152.9373965023</v>
      </c>
      <c r="AA10" s="19">
        <v>144976.21725678854</v>
      </c>
      <c r="AF10" s="100"/>
    </row>
    <row r="11" spans="1:32" x14ac:dyDescent="0.2">
      <c r="A11" s="18" t="s">
        <v>25</v>
      </c>
      <c r="B11" s="18" t="s">
        <v>26</v>
      </c>
      <c r="D11" s="19">
        <v>412110</v>
      </c>
      <c r="E11" s="20">
        <v>60</v>
      </c>
      <c r="F11" s="20">
        <v>412170</v>
      </c>
      <c r="G11" s="21">
        <v>-2.1630304841486203E-2</v>
      </c>
      <c r="I11" s="21">
        <v>-1.8250493843312676E-2</v>
      </c>
      <c r="J11" s="19">
        <v>433372</v>
      </c>
      <c r="K11" s="21">
        <v>5.1439939830652426E-2</v>
      </c>
      <c r="L11" s="21">
        <v>4.8501093286094532E-2</v>
      </c>
      <c r="M11" s="19">
        <v>434076</v>
      </c>
      <c r="N11" s="21">
        <v>5.3147972923793585E-2</v>
      </c>
      <c r="O11" s="21">
        <v>5.0204352309920264E-2</v>
      </c>
      <c r="P11" s="21">
        <v>-2.4169284071381192E-2</v>
      </c>
      <c r="R11" s="43">
        <v>2123</v>
      </c>
      <c r="S11" s="42">
        <v>436199</v>
      </c>
      <c r="U11" s="19">
        <v>297299</v>
      </c>
      <c r="V11" s="19">
        <v>298132</v>
      </c>
      <c r="X11" s="19">
        <v>421282.46821179485</v>
      </c>
      <c r="Y11" s="19">
        <v>421008.89260808128</v>
      </c>
      <c r="Z11" s="19">
        <v>444827.15384391765</v>
      </c>
      <c r="AA11" s="19">
        <v>337370.47923896945</v>
      </c>
      <c r="AF11" s="100"/>
    </row>
    <row r="12" spans="1:32" x14ac:dyDescent="0.2">
      <c r="A12" s="18" t="s">
        <v>27</v>
      </c>
      <c r="B12" s="18" t="s">
        <v>28</v>
      </c>
      <c r="D12" s="19">
        <v>731230</v>
      </c>
      <c r="E12" s="20">
        <v>-439</v>
      </c>
      <c r="F12" s="20">
        <v>730791</v>
      </c>
      <c r="G12" s="21">
        <v>2.7066218350100701E-2</v>
      </c>
      <c r="I12" s="21">
        <v>3.2021955033016303E-2</v>
      </c>
      <c r="J12" s="19">
        <v>769411</v>
      </c>
      <c r="K12" s="21">
        <v>5.2846846772880429E-2</v>
      </c>
      <c r="L12" s="21">
        <v>4.8500270826235425E-2</v>
      </c>
      <c r="M12" s="19">
        <v>769411</v>
      </c>
      <c r="N12" s="21">
        <v>5.2846846772880429E-2</v>
      </c>
      <c r="O12" s="21">
        <v>4.8500270826235425E-2</v>
      </c>
      <c r="P12" s="21">
        <v>2.4135598651115364E-2</v>
      </c>
      <c r="R12" s="43">
        <v>3791</v>
      </c>
      <c r="S12" s="42">
        <v>773202</v>
      </c>
      <c r="U12" s="19">
        <v>525567</v>
      </c>
      <c r="V12" s="19">
        <v>527746</v>
      </c>
      <c r="X12" s="19">
        <v>711532.50583390519</v>
      </c>
      <c r="Y12" s="19">
        <v>711051.25536241173</v>
      </c>
      <c r="Z12" s="19">
        <v>751278.44497680571</v>
      </c>
      <c r="AA12" s="19">
        <v>569792.48418963933</v>
      </c>
      <c r="AF12" s="100"/>
    </row>
    <row r="13" spans="1:32" x14ac:dyDescent="0.2">
      <c r="A13" s="18" t="s">
        <v>29</v>
      </c>
      <c r="B13" s="18" t="s">
        <v>30</v>
      </c>
      <c r="D13" s="19">
        <v>457926</v>
      </c>
      <c r="E13" s="20">
        <v>52</v>
      </c>
      <c r="F13" s="20">
        <v>457978</v>
      </c>
      <c r="G13" s="21">
        <v>1.5105927609178949E-2</v>
      </c>
      <c r="I13" s="21">
        <v>1.4105337260825301E-2</v>
      </c>
      <c r="J13" s="19">
        <v>479569</v>
      </c>
      <c r="K13" s="21">
        <v>4.7144185965264818E-2</v>
      </c>
      <c r="L13" s="21">
        <v>4.8499676509786704E-2</v>
      </c>
      <c r="M13" s="19">
        <v>480262</v>
      </c>
      <c r="N13" s="21">
        <v>4.8657359087117769E-2</v>
      </c>
      <c r="O13" s="21">
        <v>5.0014808379905906E-2</v>
      </c>
      <c r="P13" s="21">
        <v>7.8095543502130216E-3</v>
      </c>
      <c r="R13" s="43">
        <v>739</v>
      </c>
      <c r="S13" s="42">
        <v>481001</v>
      </c>
      <c r="U13" s="19">
        <v>324183</v>
      </c>
      <c r="V13" s="19">
        <v>323764</v>
      </c>
      <c r="X13" s="19">
        <v>451162.76788832218</v>
      </c>
      <c r="Y13" s="19">
        <v>451024.08352754643</v>
      </c>
      <c r="Z13" s="19">
        <v>476540.43159935094</v>
      </c>
      <c r="AA13" s="19">
        <v>361422.79623925593</v>
      </c>
      <c r="AF13" s="100"/>
    </row>
    <row r="14" spans="1:32" x14ac:dyDescent="0.2">
      <c r="A14" s="18" t="s">
        <v>31</v>
      </c>
      <c r="B14" s="18" t="s">
        <v>32</v>
      </c>
      <c r="D14" s="19">
        <v>354161</v>
      </c>
      <c r="E14" s="20">
        <v>-251</v>
      </c>
      <c r="F14" s="20">
        <v>353910</v>
      </c>
      <c r="G14" s="21">
        <v>4.6730620294692882E-2</v>
      </c>
      <c r="I14" s="21">
        <v>4.7323699273249087E-2</v>
      </c>
      <c r="J14" s="19">
        <v>372060</v>
      </c>
      <c r="K14" s="21">
        <v>5.1284224802915945E-2</v>
      </c>
      <c r="L14" s="21">
        <v>4.8500880353934184E-2</v>
      </c>
      <c r="M14" s="19">
        <v>372716</v>
      </c>
      <c r="N14" s="21">
        <v>5.3137803396343664E-2</v>
      </c>
      <c r="O14" s="21">
        <v>5.0349551475560306E-2</v>
      </c>
      <c r="P14" s="21">
        <v>4.1153502007535758E-2</v>
      </c>
      <c r="R14" s="43">
        <v>1697</v>
      </c>
      <c r="S14" s="42">
        <v>374413</v>
      </c>
      <c r="U14" s="19">
        <v>259368</v>
      </c>
      <c r="V14" s="19">
        <v>260056</v>
      </c>
      <c r="X14" s="19">
        <v>338109.91399139678</v>
      </c>
      <c r="Y14" s="19">
        <v>338815.48532803048</v>
      </c>
      <c r="Z14" s="19">
        <v>357983.71640813281</v>
      </c>
      <c r="AA14" s="19">
        <v>271505.76784873247</v>
      </c>
      <c r="AF14" s="100"/>
    </row>
    <row r="15" spans="1:32" x14ac:dyDescent="0.2">
      <c r="A15" s="18" t="s">
        <v>33</v>
      </c>
      <c r="B15" s="18" t="s">
        <v>34</v>
      </c>
      <c r="D15" s="19">
        <v>322314</v>
      </c>
      <c r="E15" s="20">
        <v>-288</v>
      </c>
      <c r="F15" s="20">
        <v>322026</v>
      </c>
      <c r="G15" s="21">
        <v>4.1796426634132189E-2</v>
      </c>
      <c r="I15" s="21">
        <v>4.5024813320478252E-2</v>
      </c>
      <c r="J15" s="19">
        <v>338607</v>
      </c>
      <c r="K15" s="21">
        <v>5.1489631272009007E-2</v>
      </c>
      <c r="L15" s="21">
        <v>4.849935149509399E-2</v>
      </c>
      <c r="M15" s="19">
        <v>338607</v>
      </c>
      <c r="N15" s="21">
        <v>5.1489631272009007E-2</v>
      </c>
      <c r="O15" s="21">
        <v>4.849935149509399E-2</v>
      </c>
      <c r="P15" s="21">
        <v>3.7038184291438014E-2</v>
      </c>
      <c r="R15" s="43">
        <v>1518</v>
      </c>
      <c r="S15" s="42">
        <v>340125</v>
      </c>
      <c r="U15" s="19">
        <v>219096</v>
      </c>
      <c r="V15" s="19">
        <v>219720</v>
      </c>
      <c r="X15" s="19">
        <v>309106.45474222972</v>
      </c>
      <c r="Y15" s="19">
        <v>309030.37098796549</v>
      </c>
      <c r="Z15" s="19">
        <v>326513.53164141695</v>
      </c>
      <c r="AA15" s="19">
        <v>247637.81998462524</v>
      </c>
      <c r="AF15" s="100"/>
    </row>
    <row r="16" spans="1:32" x14ac:dyDescent="0.2">
      <c r="A16" s="18" t="s">
        <v>35</v>
      </c>
      <c r="B16" s="18" t="s">
        <v>36</v>
      </c>
      <c r="D16" s="19">
        <v>468097</v>
      </c>
      <c r="E16" s="20">
        <v>-470</v>
      </c>
      <c r="F16" s="20">
        <v>467627</v>
      </c>
      <c r="G16" s="21">
        <v>8.2089752840945884E-3</v>
      </c>
      <c r="I16" s="21">
        <v>7.0755677300577968E-3</v>
      </c>
      <c r="J16" s="19">
        <v>490392</v>
      </c>
      <c r="K16" s="21">
        <v>4.868196233322708E-2</v>
      </c>
      <c r="L16" s="21">
        <v>4.8499616780162569E-2</v>
      </c>
      <c r="M16" s="19">
        <v>491193</v>
      </c>
      <c r="N16" s="21">
        <v>5.0394865993623084E-2</v>
      </c>
      <c r="O16" s="21">
        <v>5.0212222599671952E-2</v>
      </c>
      <c r="P16" s="21">
        <v>1.0115928371192684E-3</v>
      </c>
      <c r="R16" s="43">
        <v>2295</v>
      </c>
      <c r="S16" s="42">
        <v>493488</v>
      </c>
      <c r="U16" s="19">
        <v>325418</v>
      </c>
      <c r="V16" s="19">
        <v>325475</v>
      </c>
      <c r="X16" s="19">
        <v>463819.51704827009</v>
      </c>
      <c r="Y16" s="19">
        <v>464422.27419433766</v>
      </c>
      <c r="Z16" s="19">
        <v>490696.61481925019</v>
      </c>
      <c r="AA16" s="19">
        <v>372159.27731021104</v>
      </c>
      <c r="AF16" s="100"/>
    </row>
    <row r="17" spans="1:32" x14ac:dyDescent="0.2">
      <c r="A17" s="18" t="s">
        <v>37</v>
      </c>
      <c r="B17" s="18" t="s">
        <v>38</v>
      </c>
      <c r="D17" s="19">
        <v>429911</v>
      </c>
      <c r="E17" s="20">
        <v>-256</v>
      </c>
      <c r="F17" s="20">
        <v>429655</v>
      </c>
      <c r="G17" s="21">
        <v>-1.5661596665399014E-2</v>
      </c>
      <c r="I17" s="21">
        <v>-1.1523558253760391E-2</v>
      </c>
      <c r="J17" s="19">
        <v>450936</v>
      </c>
      <c r="K17" s="21">
        <v>4.9530437211250833E-2</v>
      </c>
      <c r="L17" s="21">
        <v>4.8499335468286775E-2</v>
      </c>
      <c r="M17" s="19">
        <v>451372</v>
      </c>
      <c r="N17" s="21">
        <v>5.054520487367764E-2</v>
      </c>
      <c r="O17" s="21">
        <v>4.95131061813463E-2</v>
      </c>
      <c r="P17" s="21">
        <v>-1.812959823180027E-2</v>
      </c>
      <c r="R17" s="43">
        <v>2260</v>
      </c>
      <c r="S17" s="42">
        <v>453632</v>
      </c>
      <c r="U17" s="19">
        <v>296988</v>
      </c>
      <c r="V17" s="19">
        <v>297280</v>
      </c>
      <c r="X17" s="19">
        <v>436491.14831289341</v>
      </c>
      <c r="Y17" s="19">
        <v>435091.32604023837</v>
      </c>
      <c r="Z17" s="19">
        <v>459706.2903486524</v>
      </c>
      <c r="AA17" s="19">
        <v>348655.27012883895</v>
      </c>
      <c r="AF17" s="100"/>
    </row>
    <row r="18" spans="1:32" x14ac:dyDescent="0.2">
      <c r="A18" s="18" t="s">
        <v>39</v>
      </c>
      <c r="B18" s="18" t="s">
        <v>40</v>
      </c>
      <c r="D18" s="19">
        <v>250751</v>
      </c>
      <c r="E18" s="20">
        <v>-153</v>
      </c>
      <c r="F18" s="20">
        <v>250598</v>
      </c>
      <c r="G18" s="21">
        <v>4.2283366207420459E-2</v>
      </c>
      <c r="I18" s="21">
        <v>4.5373116938020486E-2</v>
      </c>
      <c r="J18" s="19">
        <v>263006</v>
      </c>
      <c r="K18" s="21">
        <v>4.9513563555974027E-2</v>
      </c>
      <c r="L18" s="21">
        <v>4.8500493409142198E-2</v>
      </c>
      <c r="M18" s="19">
        <v>263465</v>
      </c>
      <c r="N18" s="21">
        <v>5.13451823238813E-2</v>
      </c>
      <c r="O18" s="21">
        <v>5.0330344159599694E-2</v>
      </c>
      <c r="P18" s="21">
        <v>3.919540763051943E-2</v>
      </c>
      <c r="R18" s="43">
        <v>1161</v>
      </c>
      <c r="S18" s="42">
        <v>264626</v>
      </c>
      <c r="U18" s="19">
        <v>157204</v>
      </c>
      <c r="V18" s="19">
        <v>157356</v>
      </c>
      <c r="X18" s="19">
        <v>240431.73682398527</v>
      </c>
      <c r="Y18" s="19">
        <v>239952.72679886664</v>
      </c>
      <c r="Z18" s="19">
        <v>253527.87172215222</v>
      </c>
      <c r="AA18" s="19">
        <v>192283.26967950905</v>
      </c>
      <c r="AF18" s="100"/>
    </row>
    <row r="19" spans="1:32" x14ac:dyDescent="0.2">
      <c r="A19" s="18" t="s">
        <v>41</v>
      </c>
      <c r="B19" s="18" t="s">
        <v>42</v>
      </c>
      <c r="D19" s="19">
        <v>448406</v>
      </c>
      <c r="E19" s="20">
        <v>-438</v>
      </c>
      <c r="F19" s="20">
        <v>447968</v>
      </c>
      <c r="G19" s="21">
        <v>7.3466331592900058E-2</v>
      </c>
      <c r="I19" s="21">
        <v>7.6252097026221266E-2</v>
      </c>
      <c r="J19" s="19">
        <v>466919</v>
      </c>
      <c r="K19" s="21">
        <v>4.2304361025787607E-2</v>
      </c>
      <c r="L19" s="21">
        <v>4.1434649319030736E-2</v>
      </c>
      <c r="M19" s="19">
        <v>469621</v>
      </c>
      <c r="N19" s="21">
        <v>4.833604186013285E-2</v>
      </c>
      <c r="O19" s="21">
        <v>4.7461297243959866E-2</v>
      </c>
      <c r="P19" s="21">
        <v>6.6969425497156898E-2</v>
      </c>
      <c r="R19" s="43">
        <v>2100</v>
      </c>
      <c r="S19" s="42">
        <v>471721</v>
      </c>
      <c r="U19" s="19">
        <v>284072</v>
      </c>
      <c r="V19" s="19">
        <v>284309</v>
      </c>
      <c r="X19" s="19">
        <v>417309.78123484063</v>
      </c>
      <c r="Y19" s="19">
        <v>416577.21593145636</v>
      </c>
      <c r="Z19" s="19">
        <v>440144.75839472067</v>
      </c>
      <c r="AA19" s="19">
        <v>333819.20773265255</v>
      </c>
    </row>
    <row r="20" spans="1:32" ht="25.5" customHeight="1" x14ac:dyDescent="0.2">
      <c r="A20" s="22" t="s">
        <v>43</v>
      </c>
      <c r="B20" s="22" t="s">
        <v>44</v>
      </c>
      <c r="C20" s="54"/>
      <c r="D20" s="24">
        <v>4672772</v>
      </c>
      <c r="E20" s="25">
        <v>-2673</v>
      </c>
      <c r="F20" s="25">
        <v>4670099</v>
      </c>
      <c r="G20" s="26">
        <v>2.4841007968558149E-2</v>
      </c>
      <c r="H20" s="23"/>
      <c r="I20" s="26">
        <v>2.6872548635629379E-2</v>
      </c>
      <c r="J20" s="24">
        <v>4901842</v>
      </c>
      <c r="K20" s="26">
        <v>4.96227167775245E-2</v>
      </c>
      <c r="L20" s="26">
        <v>4.7819334668950608E-2</v>
      </c>
      <c r="M20" s="24">
        <v>4909969</v>
      </c>
      <c r="N20" s="26">
        <v>5.1362936845664287E-2</v>
      </c>
      <c r="O20" s="26">
        <v>4.9556564823013849E-2</v>
      </c>
      <c r="P20" s="26">
        <v>2.005214242036879E-2</v>
      </c>
      <c r="Q20" s="23"/>
      <c r="R20" s="24">
        <v>21542</v>
      </c>
      <c r="S20" s="41">
        <v>4931511</v>
      </c>
      <c r="T20" s="23"/>
      <c r="U20" s="24">
        <v>3233811</v>
      </c>
      <c r="V20" s="24">
        <v>3239377</v>
      </c>
      <c r="W20" s="23"/>
      <c r="X20" s="24">
        <v>4556900.9862876972</v>
      </c>
      <c r="Y20" s="24">
        <v>4555713.0002032835</v>
      </c>
      <c r="Z20" s="24">
        <v>4813449.034428454</v>
      </c>
      <c r="AA20" s="24">
        <f>SUM(AA8:AA19)</f>
        <v>3650666.5420593619</v>
      </c>
    </row>
    <row r="21" spans="1:32" x14ac:dyDescent="0.2">
      <c r="A21" s="18" t="s">
        <v>45</v>
      </c>
      <c r="B21" s="18" t="s">
        <v>46</v>
      </c>
      <c r="D21" s="19">
        <v>210356</v>
      </c>
      <c r="E21" s="20">
        <v>37</v>
      </c>
      <c r="F21" s="20">
        <v>210393</v>
      </c>
      <c r="G21" s="21">
        <v>-2.2351841735079869E-3</v>
      </c>
      <c r="I21" s="21">
        <v>2.4674326899376542E-3</v>
      </c>
      <c r="J21" s="19">
        <v>221324</v>
      </c>
      <c r="K21" s="21">
        <v>5.1955150599116928E-2</v>
      </c>
      <c r="L21" s="21">
        <v>4.8501387812858177E-2</v>
      </c>
      <c r="M21" s="19">
        <v>221769</v>
      </c>
      <c r="N21" s="21">
        <v>5.4070239979467027E-2</v>
      </c>
      <c r="O21" s="21">
        <v>5.0609532964656978E-2</v>
      </c>
      <c r="P21" s="21">
        <v>-3.1918306818689013E-3</v>
      </c>
      <c r="R21" s="43">
        <v>110</v>
      </c>
      <c r="S21" s="42">
        <v>221879</v>
      </c>
      <c r="U21" s="19">
        <v>159178</v>
      </c>
      <c r="V21" s="19">
        <v>159703</v>
      </c>
      <c r="X21" s="19">
        <v>210864.32059214509</v>
      </c>
      <c r="Y21" s="19">
        <v>210566.47577870058</v>
      </c>
      <c r="Z21" s="19">
        <v>222479.11566746247</v>
      </c>
      <c r="AA21" s="19">
        <v>168734.94620279066</v>
      </c>
    </row>
    <row r="22" spans="1:32" x14ac:dyDescent="0.2">
      <c r="A22" s="18" t="s">
        <v>47</v>
      </c>
      <c r="B22" s="18" t="s">
        <v>48</v>
      </c>
      <c r="D22" s="19">
        <v>151386</v>
      </c>
      <c r="E22" s="20">
        <v>-4692</v>
      </c>
      <c r="F22" s="20">
        <v>146694</v>
      </c>
      <c r="G22" s="21">
        <v>-0.1249178939582487</v>
      </c>
      <c r="I22" s="21">
        <v>-0.11941813761782072</v>
      </c>
      <c r="J22" s="19">
        <v>167146</v>
      </c>
      <c r="K22" s="21">
        <v>0.13941947182570513</v>
      </c>
      <c r="L22" s="21">
        <v>0.1399884965297129</v>
      </c>
      <c r="M22" s="19">
        <v>169066</v>
      </c>
      <c r="N22" s="21">
        <v>0.15250794170177384</v>
      </c>
      <c r="O22" s="21">
        <v>0.15308350277178318</v>
      </c>
      <c r="P22" s="21">
        <v>-3.8984320430512587E-2</v>
      </c>
      <c r="R22" s="43">
        <v>77</v>
      </c>
      <c r="S22" s="42">
        <v>169143</v>
      </c>
      <c r="U22" s="19">
        <v>140423</v>
      </c>
      <c r="V22" s="19">
        <v>140353</v>
      </c>
      <c r="X22" s="19">
        <v>167634.55564591449</v>
      </c>
      <c r="Y22" s="19">
        <v>166504.42624896904</v>
      </c>
      <c r="Z22" s="19">
        <v>175924.28884795887</v>
      </c>
      <c r="AA22" s="19">
        <v>133426.3457739279</v>
      </c>
    </row>
    <row r="23" spans="1:32" x14ac:dyDescent="0.2">
      <c r="A23" s="18" t="s">
        <v>49</v>
      </c>
      <c r="B23" s="18" t="s">
        <v>50</v>
      </c>
      <c r="D23" s="19">
        <v>435473</v>
      </c>
      <c r="E23" s="20">
        <v>4784</v>
      </c>
      <c r="F23" s="20">
        <v>440257</v>
      </c>
      <c r="G23" s="21">
        <v>1.6867027769720266E-3</v>
      </c>
      <c r="I23" s="21">
        <v>7.6942230029646286E-3</v>
      </c>
      <c r="J23" s="19">
        <v>462927</v>
      </c>
      <c r="K23" s="21">
        <v>5.1492650883461222E-2</v>
      </c>
      <c r="L23" s="21">
        <v>4.8499699998919787E-2</v>
      </c>
      <c r="M23" s="19">
        <v>464197</v>
      </c>
      <c r="N23" s="21">
        <v>5.4377329605207914E-2</v>
      </c>
      <c r="O23" s="21">
        <v>5.1376167819977336E-2</v>
      </c>
      <c r="P23" s="21">
        <v>2.7366208776102852E-3</v>
      </c>
      <c r="R23" s="43">
        <v>240</v>
      </c>
      <c r="S23" s="42">
        <v>464437</v>
      </c>
      <c r="U23" s="19">
        <v>333179</v>
      </c>
      <c r="V23" s="19">
        <v>334130</v>
      </c>
      <c r="X23" s="19">
        <v>439515.66770276305</v>
      </c>
      <c r="Y23" s="19">
        <v>438142.55067974393</v>
      </c>
      <c r="Z23" s="19">
        <v>462930.13572569808</v>
      </c>
      <c r="AA23" s="19">
        <v>351100.33277946094</v>
      </c>
    </row>
    <row r="24" spans="1:32" x14ac:dyDescent="0.2">
      <c r="A24" s="18" t="s">
        <v>51</v>
      </c>
      <c r="B24" s="18" t="s">
        <v>52</v>
      </c>
      <c r="D24" s="19">
        <v>285583</v>
      </c>
      <c r="E24" s="20">
        <v>-150</v>
      </c>
      <c r="F24" s="20">
        <v>285433</v>
      </c>
      <c r="G24" s="21">
        <v>3.7110625272326336E-2</v>
      </c>
      <c r="I24" s="21">
        <v>4.1996096614175249E-2</v>
      </c>
      <c r="J24" s="19">
        <v>300337</v>
      </c>
      <c r="K24" s="21">
        <v>5.2215406067273262E-2</v>
      </c>
      <c r="L24" s="21">
        <v>4.8501706569304304E-2</v>
      </c>
      <c r="M24" s="19">
        <v>300756</v>
      </c>
      <c r="N24" s="21">
        <v>5.3683351259314893E-2</v>
      </c>
      <c r="O24" s="21">
        <v>4.996447078101518E-2</v>
      </c>
      <c r="P24" s="21">
        <v>3.5477518839369671E-2</v>
      </c>
      <c r="R24" s="43">
        <v>156</v>
      </c>
      <c r="S24" s="42">
        <v>300912</v>
      </c>
      <c r="U24" s="19">
        <v>220615</v>
      </c>
      <c r="V24" s="19">
        <v>221396</v>
      </c>
      <c r="X24" s="19">
        <v>275219.43469150219</v>
      </c>
      <c r="Y24" s="19">
        <v>274899.28143742384</v>
      </c>
      <c r="Z24" s="19">
        <v>290451.50138759828</v>
      </c>
      <c r="AA24" s="19">
        <v>220287.276466929</v>
      </c>
    </row>
    <row r="25" spans="1:32" x14ac:dyDescent="0.2">
      <c r="A25" s="18" t="s">
        <v>53</v>
      </c>
      <c r="B25" s="18" t="s">
        <v>54</v>
      </c>
      <c r="D25" s="19">
        <v>302588</v>
      </c>
      <c r="E25" s="20">
        <v>-8</v>
      </c>
      <c r="F25" s="20">
        <v>302580</v>
      </c>
      <c r="G25" s="21">
        <v>2.1388823360728226E-2</v>
      </c>
      <c r="I25" s="21">
        <v>2.6916013891356227E-2</v>
      </c>
      <c r="J25" s="19">
        <v>318738</v>
      </c>
      <c r="K25" s="21">
        <v>5.3400753519730282E-2</v>
      </c>
      <c r="L25" s="21">
        <v>4.849887373960371E-2</v>
      </c>
      <c r="M25" s="19">
        <v>319421</v>
      </c>
      <c r="N25" s="21">
        <v>5.5658007799590292E-2</v>
      </c>
      <c r="O25" s="21">
        <v>5.0745624145153601E-2</v>
      </c>
      <c r="P25" s="21">
        <v>2.1251001191547214E-2</v>
      </c>
      <c r="R25" s="43">
        <v>171</v>
      </c>
      <c r="S25" s="42">
        <v>319592</v>
      </c>
      <c r="U25" s="19">
        <v>248803</v>
      </c>
      <c r="V25" s="19">
        <v>249966</v>
      </c>
      <c r="X25" s="19">
        <v>296243.69591631659</v>
      </c>
      <c r="Y25" s="19">
        <v>296026.74412223307</v>
      </c>
      <c r="Z25" s="19">
        <v>312774.23437266127</v>
      </c>
      <c r="AA25" s="19">
        <v>237217.51793266644</v>
      </c>
    </row>
    <row r="26" spans="1:32" x14ac:dyDescent="0.2">
      <c r="A26" s="18" t="s">
        <v>55</v>
      </c>
      <c r="B26" s="18" t="s">
        <v>56</v>
      </c>
      <c r="D26" s="19">
        <v>197185</v>
      </c>
      <c r="E26" s="20">
        <v>57</v>
      </c>
      <c r="F26" s="20">
        <v>197242</v>
      </c>
      <c r="G26" s="21">
        <v>2.9322374716140187E-2</v>
      </c>
      <c r="I26" s="21">
        <v>2.8492376181883605E-2</v>
      </c>
      <c r="J26" s="19">
        <v>206951</v>
      </c>
      <c r="K26" s="21">
        <v>4.9223796148893273E-2</v>
      </c>
      <c r="L26" s="21">
        <v>4.8497631331840152E-2</v>
      </c>
      <c r="M26" s="19">
        <v>207241</v>
      </c>
      <c r="N26" s="21">
        <v>5.0694071242433081E-2</v>
      </c>
      <c r="O26" s="21">
        <v>4.9966888852152724E-2</v>
      </c>
      <c r="P26" s="21">
        <v>2.2060629543792398E-2</v>
      </c>
      <c r="R26" s="43">
        <v>1020</v>
      </c>
      <c r="S26" s="42">
        <v>208261</v>
      </c>
      <c r="U26" s="19">
        <v>163132</v>
      </c>
      <c r="V26" s="19">
        <v>163245</v>
      </c>
      <c r="X26" s="19">
        <v>191623.15407201182</v>
      </c>
      <c r="Y26" s="19">
        <v>191910.61571719154</v>
      </c>
      <c r="Z26" s="19">
        <v>202767.81436391326</v>
      </c>
      <c r="AA26" s="19">
        <v>153785.2941643823</v>
      </c>
    </row>
    <row r="27" spans="1:32" x14ac:dyDescent="0.2">
      <c r="A27" s="18" t="s">
        <v>57</v>
      </c>
      <c r="B27" s="18" t="s">
        <v>58</v>
      </c>
      <c r="D27" s="19">
        <v>1085862</v>
      </c>
      <c r="E27" s="20">
        <v>848</v>
      </c>
      <c r="F27" s="20">
        <v>1086710</v>
      </c>
      <c r="G27" s="21">
        <v>1.6930881718524304E-4</v>
      </c>
      <c r="I27" s="21">
        <v>7.3492245803818967E-3</v>
      </c>
      <c r="J27" s="19">
        <v>1145748</v>
      </c>
      <c r="K27" s="21">
        <v>5.432761355984228E-2</v>
      </c>
      <c r="L27" s="21">
        <v>4.8499749592419317E-2</v>
      </c>
      <c r="M27" s="19">
        <v>1146178</v>
      </c>
      <c r="N27" s="21">
        <v>5.472330342692544E-2</v>
      </c>
      <c r="O27" s="21">
        <v>4.8893252258210396E-2</v>
      </c>
      <c r="P27" s="21">
        <v>2.6081421997670162E-5</v>
      </c>
      <c r="R27" s="43">
        <v>2726</v>
      </c>
      <c r="S27" s="42">
        <v>1148904</v>
      </c>
      <c r="U27" s="19">
        <v>879777</v>
      </c>
      <c r="V27" s="19">
        <v>884667</v>
      </c>
      <c r="X27" s="19">
        <v>1086525.6992855561</v>
      </c>
      <c r="Y27" s="19">
        <v>1084777.6289071417</v>
      </c>
      <c r="Z27" s="19">
        <v>1146148.1068275541</v>
      </c>
      <c r="AA27" s="19">
        <v>869273.67796195229</v>
      </c>
    </row>
    <row r="28" spans="1:32" x14ac:dyDescent="0.2">
      <c r="A28" s="18" t="s">
        <v>59</v>
      </c>
      <c r="B28" s="18" t="s">
        <v>60</v>
      </c>
      <c r="D28" s="19">
        <v>247525</v>
      </c>
      <c r="E28" s="20">
        <v>43</v>
      </c>
      <c r="F28" s="20">
        <v>247568</v>
      </c>
      <c r="G28" s="21">
        <v>2.8872408670774119E-2</v>
      </c>
      <c r="I28" s="21">
        <v>3.3849643278508257E-2</v>
      </c>
      <c r="J28" s="19">
        <v>260752</v>
      </c>
      <c r="K28" s="21">
        <v>5.3254055451431581E-2</v>
      </c>
      <c r="L28" s="21">
        <v>4.8501077562017825E-2</v>
      </c>
      <c r="M28" s="19">
        <v>261178</v>
      </c>
      <c r="N28" s="21">
        <v>5.4974794803851923E-2</v>
      </c>
      <c r="O28" s="21">
        <v>5.0214051802067505E-2</v>
      </c>
      <c r="P28" s="21">
        <v>2.7626241623043502E-2</v>
      </c>
      <c r="R28" s="43">
        <v>134</v>
      </c>
      <c r="S28" s="42">
        <v>261312</v>
      </c>
      <c r="U28" s="19">
        <v>193734</v>
      </c>
      <c r="V28" s="19">
        <v>194612</v>
      </c>
      <c r="X28" s="19">
        <v>240620.70079208293</v>
      </c>
      <c r="Y28" s="19">
        <v>240547.79753149141</v>
      </c>
      <c r="Z28" s="19">
        <v>254156.60813360778</v>
      </c>
      <c r="AA28" s="19">
        <v>192760.12254834757</v>
      </c>
    </row>
    <row r="29" spans="1:32" x14ac:dyDescent="0.2">
      <c r="A29" s="18" t="s">
        <v>61</v>
      </c>
      <c r="B29" s="18" t="s">
        <v>62</v>
      </c>
      <c r="D29" s="19">
        <v>511093</v>
      </c>
      <c r="E29" s="20">
        <v>37</v>
      </c>
      <c r="F29" s="20">
        <v>511130</v>
      </c>
      <c r="G29" s="21">
        <v>1.5397648904560413E-3</v>
      </c>
      <c r="I29" s="21">
        <v>5.8614333655131468E-3</v>
      </c>
      <c r="J29" s="19">
        <v>538785</v>
      </c>
      <c r="K29" s="21">
        <v>5.4105609140531863E-2</v>
      </c>
      <c r="L29" s="21">
        <v>4.8499932053681638E-2</v>
      </c>
      <c r="M29" s="19">
        <v>540204</v>
      </c>
      <c r="N29" s="21">
        <v>5.688181088959765E-2</v>
      </c>
      <c r="O29" s="21">
        <v>5.1261370110762261E-2</v>
      </c>
      <c r="P29" s="21">
        <v>8.0356038624951331E-4</v>
      </c>
      <c r="R29" s="43">
        <v>2521</v>
      </c>
      <c r="S29" s="42">
        <v>542725</v>
      </c>
      <c r="U29" s="19">
        <v>373747</v>
      </c>
      <c r="V29" s="19">
        <v>375746</v>
      </c>
      <c r="X29" s="19">
        <v>510344.189934291</v>
      </c>
      <c r="Y29" s="19">
        <v>510868.27389822388</v>
      </c>
      <c r="Z29" s="19">
        <v>539770.26199978148</v>
      </c>
      <c r="AA29" s="19">
        <v>409378.22791660583</v>
      </c>
    </row>
    <row r="30" spans="1:32" ht="25.5" customHeight="1" x14ac:dyDescent="0.2">
      <c r="A30" s="22" t="s">
        <v>63</v>
      </c>
      <c r="B30" s="22" t="s">
        <v>64</v>
      </c>
      <c r="C30" s="54"/>
      <c r="D30" s="24">
        <v>3427051</v>
      </c>
      <c r="E30" s="25">
        <v>956</v>
      </c>
      <c r="F30" s="25">
        <v>3428007</v>
      </c>
      <c r="G30" s="26">
        <v>2.7541282010608015E-3</v>
      </c>
      <c r="H30" s="23"/>
      <c r="I30" s="26">
        <v>8.1874148694942583E-3</v>
      </c>
      <c r="J30" s="24">
        <v>3622708</v>
      </c>
      <c r="K30" s="26">
        <v>5.6797247431832787E-2</v>
      </c>
      <c r="L30" s="26">
        <v>5.2440445014627635E-2</v>
      </c>
      <c r="M30" s="24">
        <v>3630010</v>
      </c>
      <c r="N30" s="26">
        <v>5.8927348312374894E-2</v>
      </c>
      <c r="O30" s="26">
        <v>5.4561764240327548E-2</v>
      </c>
      <c r="P30" s="26">
        <v>6.2670953367063298E-3</v>
      </c>
      <c r="Q30" s="23"/>
      <c r="R30" s="24">
        <v>7155</v>
      </c>
      <c r="S30" s="41">
        <v>3637165</v>
      </c>
      <c r="T30" s="23"/>
      <c r="U30" s="24">
        <v>2712588</v>
      </c>
      <c r="V30" s="24">
        <v>2723817</v>
      </c>
      <c r="W30" s="23"/>
      <c r="X30" s="24">
        <v>3418591.4186325832</v>
      </c>
      <c r="Y30" s="24">
        <v>3414243.7943211189</v>
      </c>
      <c r="Z30" s="24">
        <v>3607402.0673262347</v>
      </c>
      <c r="AA30" s="24">
        <f>SUM(AA21:AA29)</f>
        <v>2735963.7417470627</v>
      </c>
    </row>
    <row r="31" spans="1:32" x14ac:dyDescent="0.2">
      <c r="A31" s="18" t="s">
        <v>65</v>
      </c>
      <c r="B31" s="18" t="s">
        <v>66</v>
      </c>
      <c r="D31" s="19">
        <v>391825</v>
      </c>
      <c r="E31" s="20">
        <v>4</v>
      </c>
      <c r="F31" s="20">
        <v>391829</v>
      </c>
      <c r="G31" s="21">
        <v>-1.9420168094845147E-2</v>
      </c>
      <c r="I31" s="21">
        <v>-1.9312368684776926E-2</v>
      </c>
      <c r="J31" s="19">
        <v>411614</v>
      </c>
      <c r="K31" s="21">
        <v>5.0493965479839309E-2</v>
      </c>
      <c r="L31" s="21">
        <v>4.850003453323315E-2</v>
      </c>
      <c r="M31" s="19">
        <v>412107</v>
      </c>
      <c r="N31" s="21">
        <v>5.1752167399554461E-2</v>
      </c>
      <c r="O31" s="21">
        <v>4.9755848273837167E-2</v>
      </c>
      <c r="P31" s="21">
        <v>-2.5641048071653905E-2</v>
      </c>
      <c r="R31" s="43">
        <v>238</v>
      </c>
      <c r="S31" s="42">
        <v>412345</v>
      </c>
      <c r="U31" s="19">
        <v>304285</v>
      </c>
      <c r="V31" s="19">
        <v>304864</v>
      </c>
      <c r="X31" s="19">
        <v>399589.08724312729</v>
      </c>
      <c r="Y31" s="19">
        <v>400304.97794332635</v>
      </c>
      <c r="Z31" s="19">
        <v>422951.93078936904</v>
      </c>
      <c r="AA31" s="19">
        <v>320779.64295211376</v>
      </c>
    </row>
    <row r="32" spans="1:32" x14ac:dyDescent="0.2">
      <c r="A32" s="18" t="s">
        <v>67</v>
      </c>
      <c r="B32" s="18" t="s">
        <v>68</v>
      </c>
      <c r="D32" s="19">
        <v>401011</v>
      </c>
      <c r="E32" s="20">
        <v>0</v>
      </c>
      <c r="F32" s="20">
        <v>401011</v>
      </c>
      <c r="G32" s="21">
        <v>-1.0073560608572119E-2</v>
      </c>
      <c r="I32" s="21">
        <v>-4.2761620466871264E-3</v>
      </c>
      <c r="J32" s="19">
        <v>421285</v>
      </c>
      <c r="K32" s="21">
        <v>5.0557216634955049E-2</v>
      </c>
      <c r="L32" s="21">
        <v>4.8500412956495431E-2</v>
      </c>
      <c r="M32" s="19">
        <v>421810</v>
      </c>
      <c r="N32" s="21">
        <v>5.1866407654652891E-2</v>
      </c>
      <c r="O32" s="21">
        <v>4.9807040813651948E-2</v>
      </c>
      <c r="P32" s="21">
        <v>-1.0653630456840313E-2</v>
      </c>
      <c r="R32" s="43">
        <v>202</v>
      </c>
      <c r="S32" s="42">
        <v>422012</v>
      </c>
      <c r="U32" s="19">
        <v>299081</v>
      </c>
      <c r="V32" s="19">
        <v>299668</v>
      </c>
      <c r="X32" s="19">
        <v>405091.71595267981</v>
      </c>
      <c r="Y32" s="19">
        <v>403523.17864171544</v>
      </c>
      <c r="Z32" s="19">
        <v>426352.19877015857</v>
      </c>
      <c r="AA32" s="19">
        <v>323358.5098857237</v>
      </c>
    </row>
    <row r="33" spans="1:27" x14ac:dyDescent="0.2">
      <c r="A33" s="18" t="s">
        <v>69</v>
      </c>
      <c r="B33" s="18" t="s">
        <v>70</v>
      </c>
      <c r="D33" s="19">
        <v>229988</v>
      </c>
      <c r="E33" s="20">
        <v>2</v>
      </c>
      <c r="F33" s="20">
        <v>229990</v>
      </c>
      <c r="G33" s="21">
        <v>3.7524347817785575E-3</v>
      </c>
      <c r="I33" s="21">
        <v>6.0068903658001549E-3</v>
      </c>
      <c r="J33" s="19">
        <v>241021</v>
      </c>
      <c r="K33" s="21">
        <v>4.7962954911083155E-2</v>
      </c>
      <c r="L33" s="21">
        <v>4.8498633089773646E-2</v>
      </c>
      <c r="M33" s="19">
        <v>241591</v>
      </c>
      <c r="N33" s="21">
        <v>5.0441323535805882E-2</v>
      </c>
      <c r="O33" s="21">
        <v>5.097826856079557E-2</v>
      </c>
      <c r="P33" s="21">
        <v>6.7873358410674989E-4</v>
      </c>
      <c r="R33" s="43">
        <v>189</v>
      </c>
      <c r="S33" s="42">
        <v>241780</v>
      </c>
      <c r="U33" s="19">
        <v>169649</v>
      </c>
      <c r="V33" s="19">
        <v>169562</v>
      </c>
      <c r="X33" s="19">
        <v>229130.20385350409</v>
      </c>
      <c r="Y33" s="19">
        <v>228499.92406673476</v>
      </c>
      <c r="Z33" s="19">
        <v>241427.13529516046</v>
      </c>
      <c r="AA33" s="19">
        <v>183105.70214065522</v>
      </c>
    </row>
    <row r="34" spans="1:27" x14ac:dyDescent="0.2">
      <c r="A34" s="18" t="s">
        <v>71</v>
      </c>
      <c r="B34" s="18" t="s">
        <v>72</v>
      </c>
      <c r="D34" s="19">
        <v>225459</v>
      </c>
      <c r="E34" s="20">
        <v>5349</v>
      </c>
      <c r="F34" s="20">
        <v>230808</v>
      </c>
      <c r="G34" s="21">
        <v>5.9809988771086786E-3</v>
      </c>
      <c r="I34" s="21">
        <v>7.3370424126897316E-3</v>
      </c>
      <c r="J34" s="19">
        <v>242651</v>
      </c>
      <c r="K34" s="21">
        <v>5.1311046410869698E-2</v>
      </c>
      <c r="L34" s="21">
        <v>4.8501170659686954E-2</v>
      </c>
      <c r="M34" s="19">
        <v>242651</v>
      </c>
      <c r="N34" s="21">
        <v>5.1311046410869698E-2</v>
      </c>
      <c r="O34" s="21">
        <v>4.8501170659686954E-2</v>
      </c>
      <c r="P34" s="21">
        <v>-3.5982246724231004E-4</v>
      </c>
      <c r="R34" s="43">
        <v>198</v>
      </c>
      <c r="S34" s="42">
        <v>242849</v>
      </c>
      <c r="U34" s="19">
        <v>177178</v>
      </c>
      <c r="V34" s="19">
        <v>177653</v>
      </c>
      <c r="X34" s="19">
        <v>229435.74506638933</v>
      </c>
      <c r="Y34" s="19">
        <v>229740.92290564268</v>
      </c>
      <c r="Z34" s="19">
        <v>242738.34270936801</v>
      </c>
      <c r="AA34" s="19">
        <v>184100.16183109963</v>
      </c>
    </row>
    <row r="35" spans="1:27" x14ac:dyDescent="0.2">
      <c r="A35" s="18" t="s">
        <v>73</v>
      </c>
      <c r="B35" s="18" t="s">
        <v>74</v>
      </c>
      <c r="D35" s="19">
        <v>163883</v>
      </c>
      <c r="E35" s="20">
        <v>17</v>
      </c>
      <c r="F35" s="20">
        <v>163900</v>
      </c>
      <c r="G35" s="21">
        <v>-1.6407597632938087E-2</v>
      </c>
      <c r="I35" s="21">
        <v>-1.3088719003778282E-2</v>
      </c>
      <c r="J35" s="19">
        <v>172059</v>
      </c>
      <c r="K35" s="21">
        <v>4.9780353874313565E-2</v>
      </c>
      <c r="L35" s="21">
        <v>4.8499855959307503E-2</v>
      </c>
      <c r="M35" s="19">
        <v>172327</v>
      </c>
      <c r="N35" s="21">
        <v>5.1415497254423403E-2</v>
      </c>
      <c r="O35" s="21">
        <v>5.0133004829155059E-2</v>
      </c>
      <c r="P35" s="21">
        <v>-1.9105271975877303E-2</v>
      </c>
      <c r="R35" s="43">
        <v>110</v>
      </c>
      <c r="S35" s="42">
        <v>172437</v>
      </c>
      <c r="U35" s="19">
        <v>120480</v>
      </c>
      <c r="V35" s="19">
        <v>120627</v>
      </c>
      <c r="X35" s="19">
        <v>166634.06468529734</v>
      </c>
      <c r="Y35" s="19">
        <v>166276.51214970279</v>
      </c>
      <c r="Z35" s="19">
        <v>175683.48068006136</v>
      </c>
      <c r="AA35" s="19">
        <v>133243.7095155381</v>
      </c>
    </row>
    <row r="36" spans="1:27" x14ac:dyDescent="0.2">
      <c r="A36" s="18" t="s">
        <v>75</v>
      </c>
      <c r="B36" s="18" t="s">
        <v>76</v>
      </c>
      <c r="D36" s="19">
        <v>412235</v>
      </c>
      <c r="E36" s="20">
        <v>71</v>
      </c>
      <c r="F36" s="20">
        <v>412306</v>
      </c>
      <c r="G36" s="21">
        <v>2.5155649800609581E-2</v>
      </c>
      <c r="I36" s="21">
        <v>2.9967187431907627E-2</v>
      </c>
      <c r="J36" s="19">
        <v>434439</v>
      </c>
      <c r="K36" s="21">
        <v>5.3681003914568315E-2</v>
      </c>
      <c r="L36" s="21">
        <v>4.8500340778349305E-2</v>
      </c>
      <c r="M36" s="19">
        <v>434439</v>
      </c>
      <c r="N36" s="21">
        <v>5.3681003914568315E-2</v>
      </c>
      <c r="O36" s="21">
        <v>4.8500340778349305E-2</v>
      </c>
      <c r="P36" s="21">
        <v>2.2096601066964983E-2</v>
      </c>
      <c r="R36" s="43">
        <v>248</v>
      </c>
      <c r="S36" s="42">
        <v>434687</v>
      </c>
      <c r="U36" s="19">
        <v>357152</v>
      </c>
      <c r="V36" s="19">
        <v>358916</v>
      </c>
      <c r="X36" s="19">
        <v>402188.68235296028</v>
      </c>
      <c r="Y36" s="19">
        <v>402287.77967654454</v>
      </c>
      <c r="Z36" s="19">
        <v>425046.90803833009</v>
      </c>
      <c r="AA36" s="19">
        <v>322368.53758763487</v>
      </c>
    </row>
    <row r="37" spans="1:27" ht="25.5" customHeight="1" x14ac:dyDescent="0.2">
      <c r="A37" s="22" t="s">
        <v>77</v>
      </c>
      <c r="B37" s="22" t="s">
        <v>78</v>
      </c>
      <c r="C37" s="54"/>
      <c r="D37" s="24">
        <v>1824402</v>
      </c>
      <c r="E37" s="25">
        <v>5442</v>
      </c>
      <c r="F37" s="25">
        <v>1829844</v>
      </c>
      <c r="G37" s="26">
        <v>-1.2147460317339931E-3</v>
      </c>
      <c r="H37" s="23"/>
      <c r="I37" s="26">
        <v>1.994795704850727E-3</v>
      </c>
      <c r="J37" s="24">
        <v>1923069</v>
      </c>
      <c r="K37" s="26">
        <v>5.0946965970869673E-2</v>
      </c>
      <c r="L37" s="26">
        <v>4.840249115935924E-2</v>
      </c>
      <c r="M37" s="24">
        <v>1924925</v>
      </c>
      <c r="N37" s="26">
        <v>5.1961260085559235E-2</v>
      </c>
      <c r="O37" s="26">
        <v>4.9414329540401258E-2</v>
      </c>
      <c r="P37" s="26">
        <v>-4.7952622791201938E-3</v>
      </c>
      <c r="Q37" s="23"/>
      <c r="R37" s="24">
        <v>1184</v>
      </c>
      <c r="S37" s="41">
        <v>1926109</v>
      </c>
      <c r="T37" s="23"/>
      <c r="U37" s="24">
        <v>1427825</v>
      </c>
      <c r="V37" s="24">
        <v>1431290</v>
      </c>
      <c r="W37" s="23"/>
      <c r="X37" s="24">
        <v>1832069.4991539582</v>
      </c>
      <c r="Y37" s="24">
        <v>1830633.2953836664</v>
      </c>
      <c r="Z37" s="24">
        <v>1934199.9962824476</v>
      </c>
      <c r="AA37" s="24">
        <f>SUM(AA31:AA36)</f>
        <v>1466956.2639127653</v>
      </c>
    </row>
    <row r="38" spans="1:27" x14ac:dyDescent="0.2">
      <c r="A38" s="18" t="s">
        <v>79</v>
      </c>
      <c r="B38" s="18" t="s">
        <v>80</v>
      </c>
      <c r="D38" s="19">
        <v>377332</v>
      </c>
      <c r="E38" s="20">
        <v>68</v>
      </c>
      <c r="F38" s="20">
        <v>377400</v>
      </c>
      <c r="G38" s="21">
        <v>4.356999294302244E-2</v>
      </c>
      <c r="I38" s="21">
        <v>4.8493312449435777E-2</v>
      </c>
      <c r="J38" s="19">
        <v>398563</v>
      </c>
      <c r="K38" s="21">
        <v>5.6075781664016944E-2</v>
      </c>
      <c r="L38" s="21">
        <v>4.849938656789754E-2</v>
      </c>
      <c r="M38" s="19">
        <v>399162</v>
      </c>
      <c r="N38" s="21">
        <v>5.7662957074721799E-2</v>
      </c>
      <c r="O38" s="21">
        <v>5.0075175420736917E-2</v>
      </c>
      <c r="P38" s="21">
        <v>4.2043946970366841E-2</v>
      </c>
      <c r="R38" s="43">
        <v>1682</v>
      </c>
      <c r="S38" s="42">
        <v>400844</v>
      </c>
      <c r="U38" s="19">
        <v>260350</v>
      </c>
      <c r="V38" s="19">
        <v>262231</v>
      </c>
      <c r="X38" s="19">
        <v>361643.20798040187</v>
      </c>
      <c r="Y38" s="19">
        <v>362546.01317945676</v>
      </c>
      <c r="Z38" s="19">
        <v>383056.78101247217</v>
      </c>
      <c r="AA38" s="19">
        <v>290521.94469058886</v>
      </c>
    </row>
    <row r="39" spans="1:27" x14ac:dyDescent="0.2">
      <c r="A39" s="18" t="s">
        <v>81</v>
      </c>
      <c r="B39" s="18" t="s">
        <v>82</v>
      </c>
      <c r="D39" s="19">
        <v>159737</v>
      </c>
      <c r="E39" s="20">
        <v>-3</v>
      </c>
      <c r="F39" s="20">
        <v>159734</v>
      </c>
      <c r="G39" s="21">
        <v>5.2525357592778654E-3</v>
      </c>
      <c r="I39" s="21">
        <v>5.7069422791762303E-3</v>
      </c>
      <c r="J39" s="19">
        <v>167980</v>
      </c>
      <c r="K39" s="21">
        <v>5.1623323775777274E-2</v>
      </c>
      <c r="L39" s="21">
        <v>4.8499689294412507E-2</v>
      </c>
      <c r="M39" s="19">
        <v>168373</v>
      </c>
      <c r="N39" s="21">
        <v>5.4083664091552297E-2</v>
      </c>
      <c r="O39" s="21">
        <v>5.0952721666675416E-2</v>
      </c>
      <c r="P39" s="21">
        <v>3.5605715094844115E-4</v>
      </c>
      <c r="R39" s="43">
        <v>140</v>
      </c>
      <c r="S39" s="42">
        <v>168513</v>
      </c>
      <c r="U39" s="19">
        <v>117383</v>
      </c>
      <c r="V39" s="19">
        <v>117732</v>
      </c>
      <c r="X39" s="19">
        <v>158899.37534885324</v>
      </c>
      <c r="Y39" s="19">
        <v>159300.75084291163</v>
      </c>
      <c r="Z39" s="19">
        <v>168313.07092749816</v>
      </c>
      <c r="AA39" s="19">
        <v>127653.76598596141</v>
      </c>
    </row>
    <row r="40" spans="1:27" x14ac:dyDescent="0.2">
      <c r="A40" s="18" t="s">
        <v>83</v>
      </c>
      <c r="B40" s="18" t="s">
        <v>84</v>
      </c>
      <c r="D40" s="19">
        <v>451375</v>
      </c>
      <c r="E40" s="20">
        <v>193</v>
      </c>
      <c r="F40" s="20">
        <v>451568</v>
      </c>
      <c r="G40" s="21">
        <v>2.9788866773044376E-2</v>
      </c>
      <c r="I40" s="21">
        <v>3.3138208258609136E-2</v>
      </c>
      <c r="J40" s="19">
        <v>474501</v>
      </c>
      <c r="K40" s="21">
        <v>5.0785263791942814E-2</v>
      </c>
      <c r="L40" s="21">
        <v>4.8499694182720043E-2</v>
      </c>
      <c r="M40" s="19">
        <v>475253</v>
      </c>
      <c r="N40" s="21">
        <v>5.2450572228324388E-2</v>
      </c>
      <c r="O40" s="21">
        <v>5.0161380396290367E-2</v>
      </c>
      <c r="P40" s="21">
        <v>2.6867586092087947E-2</v>
      </c>
      <c r="R40" s="43">
        <v>188</v>
      </c>
      <c r="S40" s="42">
        <v>475441</v>
      </c>
      <c r="U40" s="19">
        <v>320731</v>
      </c>
      <c r="V40" s="19">
        <v>321431</v>
      </c>
      <c r="X40" s="19">
        <v>438505.42045092944</v>
      </c>
      <c r="Y40" s="19">
        <v>438036.60133022896</v>
      </c>
      <c r="Z40" s="19">
        <v>462818.19237147487</v>
      </c>
      <c r="AA40" s="19">
        <v>351015.43152571429</v>
      </c>
    </row>
    <row r="41" spans="1:27" x14ac:dyDescent="0.2">
      <c r="A41" s="18" t="s">
        <v>85</v>
      </c>
      <c r="B41" s="18" t="s">
        <v>86</v>
      </c>
      <c r="D41" s="19">
        <v>363665</v>
      </c>
      <c r="E41" s="20">
        <v>86</v>
      </c>
      <c r="F41" s="20">
        <v>363751</v>
      </c>
      <c r="G41" s="21">
        <v>3.3959586410830411E-2</v>
      </c>
      <c r="I41" s="21">
        <v>3.7419012045977418E-2</v>
      </c>
      <c r="J41" s="19">
        <v>382596</v>
      </c>
      <c r="K41" s="21">
        <v>5.1807417711566384E-2</v>
      </c>
      <c r="L41" s="21">
        <v>4.8499465304294942E-2</v>
      </c>
      <c r="M41" s="19">
        <v>383197</v>
      </c>
      <c r="N41" s="21">
        <v>5.3459646846331754E-2</v>
      </c>
      <c r="O41" s="21">
        <v>5.0146498150032803E-2</v>
      </c>
      <c r="P41" s="21">
        <v>3.1107795145531858E-2</v>
      </c>
      <c r="R41" s="43">
        <v>148</v>
      </c>
      <c r="S41" s="42">
        <v>383345</v>
      </c>
      <c r="U41" s="19">
        <v>263163</v>
      </c>
      <c r="V41" s="19">
        <v>263993</v>
      </c>
      <c r="X41" s="19">
        <v>351803.88554903178</v>
      </c>
      <c r="Y41" s="19">
        <v>351736.96276135335</v>
      </c>
      <c r="Z41" s="19">
        <v>371636.21670216846</v>
      </c>
      <c r="AA41" s="19">
        <v>281860.24042804161</v>
      </c>
    </row>
    <row r="42" spans="1:27" x14ac:dyDescent="0.2">
      <c r="A42" s="18" t="s">
        <v>87</v>
      </c>
      <c r="B42" s="18" t="s">
        <v>88</v>
      </c>
      <c r="D42" s="19">
        <v>764771</v>
      </c>
      <c r="E42" s="20">
        <v>727</v>
      </c>
      <c r="F42" s="20">
        <v>765498</v>
      </c>
      <c r="G42" s="21">
        <v>5.3182779813433223E-2</v>
      </c>
      <c r="I42" s="21">
        <v>5.9025489361144157E-2</v>
      </c>
      <c r="J42" s="19">
        <v>805392</v>
      </c>
      <c r="K42" s="21">
        <v>5.2115093703706705E-2</v>
      </c>
      <c r="L42" s="21">
        <v>4.6070224943730809E-2</v>
      </c>
      <c r="M42" s="19">
        <v>805733</v>
      </c>
      <c r="N42" s="21">
        <v>5.2560555350895655E-2</v>
      </c>
      <c r="O42" s="21">
        <v>4.6513127215799255E-2</v>
      </c>
      <c r="P42" s="21">
        <v>4.8941027504834311E-2</v>
      </c>
      <c r="R42" s="43">
        <v>3840</v>
      </c>
      <c r="S42" s="42">
        <v>809573</v>
      </c>
      <c r="U42" s="19">
        <v>601173</v>
      </c>
      <c r="V42" s="19">
        <v>604647</v>
      </c>
      <c r="X42" s="19">
        <v>726842.4955975872</v>
      </c>
      <c r="Y42" s="19">
        <v>727009.45268389187</v>
      </c>
      <c r="Z42" s="19">
        <v>768139.46530114778</v>
      </c>
      <c r="AA42" s="19">
        <v>582580.39620923076</v>
      </c>
    </row>
    <row r="43" spans="1:27" ht="25.5" customHeight="1" x14ac:dyDescent="0.2">
      <c r="A43" s="22" t="s">
        <v>89</v>
      </c>
      <c r="B43" s="22" t="s">
        <v>90</v>
      </c>
      <c r="C43" s="54"/>
      <c r="D43" s="24">
        <v>2116881</v>
      </c>
      <c r="E43" s="25">
        <v>1070</v>
      </c>
      <c r="F43" s="25">
        <v>2117951</v>
      </c>
      <c r="G43" s="26">
        <v>3.9385992161959704E-2</v>
      </c>
      <c r="H43" s="23"/>
      <c r="I43" s="26">
        <v>4.3718292436083717E-2</v>
      </c>
      <c r="J43" s="24">
        <v>2229032</v>
      </c>
      <c r="K43" s="26">
        <v>5.2447389009471879E-2</v>
      </c>
      <c r="L43" s="26">
        <v>4.7597959847574867E-2</v>
      </c>
      <c r="M43" s="24">
        <v>2231718</v>
      </c>
      <c r="N43" s="26">
        <v>5.3715595875447608E-2</v>
      </c>
      <c r="O43" s="26">
        <v>4.8860323115644144E-2</v>
      </c>
      <c r="P43" s="26">
        <v>3.6098227994892707E-2</v>
      </c>
      <c r="Q43" s="23"/>
      <c r="R43" s="24">
        <v>5998</v>
      </c>
      <c r="S43" s="41">
        <v>2237716</v>
      </c>
      <c r="T43" s="23"/>
      <c r="U43" s="24">
        <v>1562800</v>
      </c>
      <c r="V43" s="24">
        <v>1570034</v>
      </c>
      <c r="W43" s="23"/>
      <c r="X43" s="24">
        <v>2037694.3849268036</v>
      </c>
      <c r="Y43" s="24">
        <v>2038629.7807978427</v>
      </c>
      <c r="Z43" s="24">
        <v>2153963.7263147612</v>
      </c>
      <c r="AA43" s="24">
        <f>SUM(AA38:AA42)</f>
        <v>1633631.7788395369</v>
      </c>
    </row>
    <row r="44" spans="1:27" ht="25.5" customHeight="1" x14ac:dyDescent="0.2">
      <c r="A44" s="22" t="s">
        <v>91</v>
      </c>
      <c r="B44" s="22" t="s">
        <v>92</v>
      </c>
      <c r="C44" s="54"/>
      <c r="D44" s="24">
        <v>12041105</v>
      </c>
      <c r="E44" s="25">
        <v>4795</v>
      </c>
      <c r="F44" s="25">
        <v>12045901</v>
      </c>
      <c r="G44" s="26">
        <v>1.693879505602669E-2</v>
      </c>
      <c r="H44" s="23"/>
      <c r="I44" s="26">
        <v>2.0587495635422615E-2</v>
      </c>
      <c r="J44" s="24">
        <v>12676651</v>
      </c>
      <c r="K44" s="26">
        <v>5.2362240089703693E-2</v>
      </c>
      <c r="L44" s="26">
        <v>4.9134587366320259E-2</v>
      </c>
      <c r="M44" s="24">
        <v>12696622</v>
      </c>
      <c r="N44" s="26">
        <v>5.4020148499174914E-2</v>
      </c>
      <c r="O44" s="26">
        <v>5.078741087974592E-2</v>
      </c>
      <c r="P44" s="26">
        <v>1.4997757879611662E-2</v>
      </c>
      <c r="Q44" s="23"/>
      <c r="R44" s="24">
        <v>35879</v>
      </c>
      <c r="S44" s="41">
        <v>12732501</v>
      </c>
      <c r="T44" s="23"/>
      <c r="U44" s="24">
        <v>8937023</v>
      </c>
      <c r="V44" s="24">
        <v>8964518</v>
      </c>
      <c r="W44" s="23"/>
      <c r="X44" s="24">
        <v>11845256.289001044</v>
      </c>
      <c r="Y44" s="24">
        <v>11839219.870705914</v>
      </c>
      <c r="Z44" s="24">
        <v>12509014.824351897</v>
      </c>
      <c r="AA44" s="24">
        <f>AA43+AA37+AA30+AA20</f>
        <v>9487218.3265587278</v>
      </c>
    </row>
    <row r="45" spans="1:27" x14ac:dyDescent="0.2">
      <c r="A45" s="18" t="s">
        <v>93</v>
      </c>
      <c r="B45" s="18" t="s">
        <v>94</v>
      </c>
      <c r="D45" s="19">
        <v>228622</v>
      </c>
      <c r="E45" s="20">
        <v>-195</v>
      </c>
      <c r="F45" s="20">
        <v>228427</v>
      </c>
      <c r="G45" s="21">
        <v>-4.5144010174801519E-2</v>
      </c>
      <c r="I45" s="21">
        <v>-4.0694486860295642E-2</v>
      </c>
      <c r="J45" s="19">
        <v>240719</v>
      </c>
      <c r="K45" s="21">
        <v>5.3811502142916634E-2</v>
      </c>
      <c r="L45" s="21">
        <v>5.3590317014645894E-2</v>
      </c>
      <c r="M45" s="19">
        <v>241524</v>
      </c>
      <c r="N45" s="21">
        <v>5.7335603934736357E-2</v>
      </c>
      <c r="O45" s="21">
        <v>5.7113679130626815E-2</v>
      </c>
      <c r="P45" s="21">
        <v>-4.0204715448416195E-2</v>
      </c>
      <c r="R45" s="43">
        <v>1273</v>
      </c>
      <c r="S45" s="42">
        <v>242797</v>
      </c>
      <c r="U45" s="19">
        <v>175121</v>
      </c>
      <c r="V45" s="19">
        <v>175158</v>
      </c>
      <c r="X45" s="19">
        <v>239226.65033689234</v>
      </c>
      <c r="Y45" s="19">
        <v>238167.04023467854</v>
      </c>
      <c r="Z45" s="19">
        <v>251641.16128455452</v>
      </c>
      <c r="AA45" s="19">
        <v>190852.33094517799</v>
      </c>
    </row>
    <row r="46" spans="1:27" x14ac:dyDescent="0.2">
      <c r="A46" s="18" t="s">
        <v>95</v>
      </c>
      <c r="B46" s="18" t="s">
        <v>96</v>
      </c>
      <c r="D46" s="19">
        <v>265216</v>
      </c>
      <c r="E46" s="20">
        <v>-223</v>
      </c>
      <c r="F46" s="20">
        <v>264993</v>
      </c>
      <c r="G46" s="21">
        <v>-0.10784430504834763</v>
      </c>
      <c r="I46" s="21">
        <v>-0.10227503624607248</v>
      </c>
      <c r="J46" s="19">
        <v>295684</v>
      </c>
      <c r="K46" s="21">
        <v>0.1158181536870786</v>
      </c>
      <c r="L46" s="21">
        <v>0.11821585235079501</v>
      </c>
      <c r="M46" s="19">
        <v>295684</v>
      </c>
      <c r="N46" s="21">
        <v>0.1158181536870786</v>
      </c>
      <c r="O46" s="21">
        <v>0.11821585235079501</v>
      </c>
      <c r="P46" s="21">
        <v>-4.9900858346288435E-2</v>
      </c>
      <c r="R46" s="43">
        <v>1463</v>
      </c>
      <c r="S46" s="42">
        <v>297147</v>
      </c>
      <c r="U46" s="19">
        <v>173469</v>
      </c>
      <c r="V46" s="19">
        <v>173097</v>
      </c>
      <c r="X46" s="19">
        <v>297025.50967223325</v>
      </c>
      <c r="Y46" s="19">
        <v>294549.89878957142</v>
      </c>
      <c r="Z46" s="19">
        <v>311213.83762682078</v>
      </c>
      <c r="AA46" s="19">
        <v>236034.06545365733</v>
      </c>
    </row>
    <row r="47" spans="1:27" x14ac:dyDescent="0.2">
      <c r="A47" s="18" t="s">
        <v>97</v>
      </c>
      <c r="B47" s="18" t="s">
        <v>98</v>
      </c>
      <c r="D47" s="19">
        <v>242725</v>
      </c>
      <c r="E47" s="20">
        <v>-260</v>
      </c>
      <c r="F47" s="20">
        <v>242465</v>
      </c>
      <c r="G47" s="21">
        <v>2.1840395226736975E-2</v>
      </c>
      <c r="I47" s="21">
        <v>2.4031482261180903E-2</v>
      </c>
      <c r="J47" s="19">
        <v>256031</v>
      </c>
      <c r="K47" s="21">
        <v>5.5950343348524445E-2</v>
      </c>
      <c r="L47" s="21">
        <v>4.8498094225734478E-2</v>
      </c>
      <c r="M47" s="19">
        <v>256031</v>
      </c>
      <c r="N47" s="21">
        <v>5.5950343348524445E-2</v>
      </c>
      <c r="O47" s="21">
        <v>4.8498094225734478E-2</v>
      </c>
      <c r="P47" s="21">
        <v>1.6204076759883002E-2</v>
      </c>
      <c r="R47" s="43">
        <v>171</v>
      </c>
      <c r="S47" s="42">
        <v>256202</v>
      </c>
      <c r="U47" s="19">
        <v>183605</v>
      </c>
      <c r="V47" s="19">
        <v>184910</v>
      </c>
      <c r="X47" s="19">
        <v>237282.65307636349</v>
      </c>
      <c r="Y47" s="19">
        <v>238457.83604289318</v>
      </c>
      <c r="Z47" s="19">
        <v>251948.40864675757</v>
      </c>
      <c r="AA47" s="19">
        <v>191085.35671470579</v>
      </c>
    </row>
    <row r="48" spans="1:27" x14ac:dyDescent="0.2">
      <c r="A48" s="18" t="s">
        <v>99</v>
      </c>
      <c r="B48" s="18" t="s">
        <v>100</v>
      </c>
      <c r="D48" s="19">
        <v>552258</v>
      </c>
      <c r="E48" s="20">
        <v>-381</v>
      </c>
      <c r="F48" s="20">
        <v>551877</v>
      </c>
      <c r="G48" s="21">
        <v>3.2612005406251976E-2</v>
      </c>
      <c r="I48" s="21">
        <v>3.608510838011969E-2</v>
      </c>
      <c r="J48" s="19">
        <v>579151</v>
      </c>
      <c r="K48" s="21">
        <v>4.9420432451434015E-2</v>
      </c>
      <c r="L48" s="21">
        <v>4.8500024499233074E-2</v>
      </c>
      <c r="M48" s="19">
        <v>579151</v>
      </c>
      <c r="N48" s="21">
        <v>4.9420432451434015E-2</v>
      </c>
      <c r="O48" s="21">
        <v>4.8500024499233074E-2</v>
      </c>
      <c r="P48" s="21">
        <v>2.8167461229355428E-2</v>
      </c>
      <c r="R48" s="43">
        <v>480</v>
      </c>
      <c r="S48" s="42">
        <v>579631</v>
      </c>
      <c r="U48" s="19">
        <v>382164</v>
      </c>
      <c r="V48" s="19">
        <v>382500</v>
      </c>
      <c r="X48" s="19">
        <v>534447.59223274724</v>
      </c>
      <c r="Y48" s="19">
        <v>533123.63182405976</v>
      </c>
      <c r="Z48" s="19">
        <v>563284.70005024562</v>
      </c>
      <c r="AA48" s="19">
        <v>427212.29484702466</v>
      </c>
    </row>
    <row r="49" spans="1:27" x14ac:dyDescent="0.2">
      <c r="A49" s="18" t="s">
        <v>101</v>
      </c>
      <c r="B49" s="18" t="s">
        <v>102</v>
      </c>
      <c r="D49" s="19">
        <v>226485</v>
      </c>
      <c r="E49" s="20">
        <v>35933</v>
      </c>
      <c r="F49" s="20">
        <v>262418</v>
      </c>
      <c r="G49" s="21">
        <v>2.0250621043993E-2</v>
      </c>
      <c r="I49" s="21">
        <v>2.3641447272237714E-2</v>
      </c>
      <c r="J49" s="19">
        <v>276156</v>
      </c>
      <c r="K49" s="21">
        <v>5.2351591735323E-2</v>
      </c>
      <c r="L49" s="21">
        <v>4.8498500712382597E-2</v>
      </c>
      <c r="M49" s="19">
        <v>276848</v>
      </c>
      <c r="N49" s="21">
        <v>5.4988605964529924E-2</v>
      </c>
      <c r="O49" s="21">
        <v>5.1125859750364766E-2</v>
      </c>
      <c r="P49" s="21">
        <v>1.8362882700697636E-2</v>
      </c>
      <c r="R49" s="43">
        <v>1132</v>
      </c>
      <c r="S49" s="42">
        <v>277980</v>
      </c>
      <c r="U49" s="19">
        <v>177597</v>
      </c>
      <c r="V49" s="19">
        <v>178249</v>
      </c>
      <c r="X49" s="19">
        <v>257209.35090583452</v>
      </c>
      <c r="Y49" s="19">
        <v>257299.42019309002</v>
      </c>
      <c r="Z49" s="19">
        <v>271855.94123953074</v>
      </c>
      <c r="AA49" s="19">
        <v>206183.83654726995</v>
      </c>
    </row>
    <row r="50" spans="1:27" x14ac:dyDescent="0.2">
      <c r="A50" s="18" t="s">
        <v>103</v>
      </c>
      <c r="B50" s="18" t="s">
        <v>104</v>
      </c>
      <c r="D50" s="19">
        <v>276788</v>
      </c>
      <c r="E50" s="20">
        <v>-10526</v>
      </c>
      <c r="F50" s="20">
        <v>266262</v>
      </c>
      <c r="G50" s="21">
        <v>-4.6353739280592388E-3</v>
      </c>
      <c r="I50" s="21">
        <v>-5.4765896263475611E-4</v>
      </c>
      <c r="J50" s="19">
        <v>279226</v>
      </c>
      <c r="K50" s="21">
        <v>4.8688885383569636E-2</v>
      </c>
      <c r="L50" s="21">
        <v>4.8501289712570728E-2</v>
      </c>
      <c r="M50" s="19">
        <v>279286</v>
      </c>
      <c r="N50" s="21">
        <v>4.8914227339988514E-2</v>
      </c>
      <c r="O50" s="21">
        <v>4.8726591358487559E-2</v>
      </c>
      <c r="P50" s="21">
        <v>-7.9710446763809895E-3</v>
      </c>
      <c r="R50" s="43">
        <v>225</v>
      </c>
      <c r="S50" s="42">
        <v>279511</v>
      </c>
      <c r="U50" s="19">
        <v>209212</v>
      </c>
      <c r="V50" s="19">
        <v>209249</v>
      </c>
      <c r="X50" s="19">
        <v>267501.97166516114</v>
      </c>
      <c r="Y50" s="19">
        <v>266455.56582226744</v>
      </c>
      <c r="Z50" s="19">
        <v>281530.08891649893</v>
      </c>
      <c r="AA50" s="19">
        <v>213521.00517513775</v>
      </c>
    </row>
    <row r="51" spans="1:27" x14ac:dyDescent="0.2">
      <c r="A51" s="18" t="s">
        <v>105</v>
      </c>
      <c r="B51" s="18" t="s">
        <v>106</v>
      </c>
      <c r="D51" s="19">
        <v>513758</v>
      </c>
      <c r="E51" s="20">
        <v>-26255</v>
      </c>
      <c r="F51" s="20">
        <v>487503</v>
      </c>
      <c r="G51" s="21">
        <v>-4.1572103922796755E-3</v>
      </c>
      <c r="I51" s="21">
        <v>6.8133275893322853E-4</v>
      </c>
      <c r="J51" s="19">
        <v>512458</v>
      </c>
      <c r="K51" s="21">
        <v>5.118942857787534E-2</v>
      </c>
      <c r="L51" s="21">
        <v>4.8500169418561168E-2</v>
      </c>
      <c r="M51" s="19">
        <v>513282</v>
      </c>
      <c r="N51" s="21">
        <v>5.287967458661802E-2</v>
      </c>
      <c r="O51" s="21">
        <v>5.0186091268939137E-2</v>
      </c>
      <c r="P51" s="21">
        <v>-5.3688890575396275E-3</v>
      </c>
      <c r="R51" s="43">
        <v>2661</v>
      </c>
      <c r="S51" s="42">
        <v>515943</v>
      </c>
      <c r="U51" s="19">
        <v>345956</v>
      </c>
      <c r="V51" s="19">
        <v>346843</v>
      </c>
      <c r="X51" s="19">
        <v>489538.11293049162</v>
      </c>
      <c r="Y51" s="19">
        <v>488420.60139044462</v>
      </c>
      <c r="Z51" s="19">
        <v>516052.62931464193</v>
      </c>
      <c r="AA51" s="19">
        <v>391390.05197848176</v>
      </c>
    </row>
    <row r="52" spans="1:27" x14ac:dyDescent="0.2">
      <c r="A52" s="18" t="s">
        <v>107</v>
      </c>
      <c r="B52" s="18" t="s">
        <v>108</v>
      </c>
      <c r="D52" s="19">
        <v>152633</v>
      </c>
      <c r="E52" s="20">
        <v>-147</v>
      </c>
      <c r="F52" s="20">
        <v>152486</v>
      </c>
      <c r="G52" s="21">
        <v>-2.4281317653409573E-3</v>
      </c>
      <c r="I52" s="21">
        <v>-8.4029101706017961E-4</v>
      </c>
      <c r="J52" s="19">
        <v>160053</v>
      </c>
      <c r="K52" s="21">
        <v>4.9624227797961717E-2</v>
      </c>
      <c r="L52" s="21">
        <v>4.8497034709074738E-2</v>
      </c>
      <c r="M52" s="19">
        <v>160160</v>
      </c>
      <c r="N52" s="21">
        <v>5.0325931560930126E-2</v>
      </c>
      <c r="O52" s="21">
        <v>4.91979849112818E-2</v>
      </c>
      <c r="P52" s="21">
        <v>-7.8157253237897129E-3</v>
      </c>
      <c r="R52" s="43">
        <v>108</v>
      </c>
      <c r="S52" s="42">
        <v>160268</v>
      </c>
      <c r="U52" s="19">
        <v>113599</v>
      </c>
      <c r="V52" s="19">
        <v>113721</v>
      </c>
      <c r="X52" s="19">
        <v>152857.15731924659</v>
      </c>
      <c r="Y52" s="19">
        <v>152778.30923890483</v>
      </c>
      <c r="Z52" s="19">
        <v>161421.62709872282</v>
      </c>
      <c r="AA52" s="19">
        <v>122427.08481986927</v>
      </c>
    </row>
    <row r="53" spans="1:27" ht="25.5" customHeight="1" x14ac:dyDescent="0.2">
      <c r="A53" s="22" t="s">
        <v>109</v>
      </c>
      <c r="B53" s="22" t="s">
        <v>110</v>
      </c>
      <c r="C53" s="54"/>
      <c r="D53" s="24">
        <v>2458485</v>
      </c>
      <c r="E53" s="25">
        <v>-2054</v>
      </c>
      <c r="F53" s="25">
        <v>2456431</v>
      </c>
      <c r="G53" s="26">
        <v>-7.5383140375963054E-3</v>
      </c>
      <c r="H53" s="23"/>
      <c r="I53" s="26">
        <v>-3.4946737122794058E-3</v>
      </c>
      <c r="J53" s="24">
        <v>2599478</v>
      </c>
      <c r="K53" s="26">
        <v>5.8233673162405353E-2</v>
      </c>
      <c r="L53" s="26">
        <v>5.6430799635468487E-2</v>
      </c>
      <c r="M53" s="24">
        <v>2601966</v>
      </c>
      <c r="N53" s="26">
        <v>5.9246524734462458E-2</v>
      </c>
      <c r="O53" s="26">
        <v>5.7441925649803993E-2</v>
      </c>
      <c r="P53" s="26">
        <v>-2.6763251405641508E-3</v>
      </c>
      <c r="Q53" s="23"/>
      <c r="R53" s="24">
        <v>7515</v>
      </c>
      <c r="S53" s="41">
        <v>2609481</v>
      </c>
      <c r="T53" s="23"/>
      <c r="U53" s="24">
        <v>1760720</v>
      </c>
      <c r="V53" s="24">
        <v>1763725</v>
      </c>
      <c r="W53" s="23"/>
      <c r="X53" s="24">
        <v>2475088.9981389707</v>
      </c>
      <c r="Y53" s="24">
        <v>2469252.3035359099</v>
      </c>
      <c r="Z53" s="24">
        <v>2608948.3941777726</v>
      </c>
      <c r="AA53" s="24">
        <f>SUM(AA45:AA52)</f>
        <v>1978706.0264813246</v>
      </c>
    </row>
    <row r="54" spans="1:27" x14ac:dyDescent="0.2">
      <c r="A54" s="18" t="s">
        <v>111</v>
      </c>
      <c r="B54" s="18" t="s">
        <v>112</v>
      </c>
      <c r="D54" s="19">
        <v>412827</v>
      </c>
      <c r="E54" s="20">
        <v>-165</v>
      </c>
      <c r="F54" s="20">
        <v>412662</v>
      </c>
      <c r="G54" s="21">
        <v>-8.1695814070013029E-3</v>
      </c>
      <c r="I54" s="21">
        <v>-2.712091445052689E-3</v>
      </c>
      <c r="J54" s="19">
        <v>434415</v>
      </c>
      <c r="K54" s="21">
        <v>5.2713843290634887E-2</v>
      </c>
      <c r="L54" s="21">
        <v>4.8499484081319766E-2</v>
      </c>
      <c r="M54" s="19">
        <v>434793</v>
      </c>
      <c r="N54" s="21">
        <v>5.3629847187286472E-2</v>
      </c>
      <c r="O54" s="21">
        <v>4.941182091357188E-2</v>
      </c>
      <c r="P54" s="21">
        <v>-9.472620882302607E-3</v>
      </c>
      <c r="R54" s="43">
        <v>273</v>
      </c>
      <c r="S54" s="42">
        <v>435066</v>
      </c>
      <c r="U54" s="19">
        <v>309358</v>
      </c>
      <c r="V54" s="19">
        <v>310602</v>
      </c>
      <c r="X54" s="19">
        <v>416061.0445739287</v>
      </c>
      <c r="Y54" s="19">
        <v>415447.3929854008</v>
      </c>
      <c r="Z54" s="19">
        <v>438951.01656582946</v>
      </c>
      <c r="AA54" s="19">
        <v>332913.8375244257</v>
      </c>
    </row>
    <row r="55" spans="1:27" x14ac:dyDescent="0.2">
      <c r="A55" s="18" t="s">
        <v>113</v>
      </c>
      <c r="B55" s="18" t="s">
        <v>114</v>
      </c>
      <c r="D55" s="19">
        <v>263053</v>
      </c>
      <c r="E55" s="20">
        <v>-148</v>
      </c>
      <c r="F55" s="20">
        <v>262905</v>
      </c>
      <c r="G55" s="21">
        <v>-2.2989803819152055E-2</v>
      </c>
      <c r="I55" s="21">
        <v>-1.8619095505895689E-2</v>
      </c>
      <c r="J55" s="19">
        <v>276586</v>
      </c>
      <c r="K55" s="21">
        <v>5.2037808333808888E-2</v>
      </c>
      <c r="L55" s="21">
        <v>4.8500788636495873E-2</v>
      </c>
      <c r="M55" s="19">
        <v>276738</v>
      </c>
      <c r="N55" s="21">
        <v>5.261596394134771E-2</v>
      </c>
      <c r="O55" s="21">
        <v>4.9077000447190322E-2</v>
      </c>
      <c r="P55" s="21">
        <v>-2.5582784982233875E-2</v>
      </c>
      <c r="R55" s="43">
        <v>214</v>
      </c>
      <c r="S55" s="42">
        <v>276952</v>
      </c>
      <c r="U55" s="19">
        <v>204180</v>
      </c>
      <c r="V55" s="19">
        <v>204868</v>
      </c>
      <c r="X55" s="19">
        <v>269091.35751878622</v>
      </c>
      <c r="Y55" s="19">
        <v>268796.63574921776</v>
      </c>
      <c r="Z55" s="19">
        <v>284003.60311260959</v>
      </c>
      <c r="AA55" s="19">
        <v>215396.99377550781</v>
      </c>
    </row>
    <row r="56" spans="1:27" x14ac:dyDescent="0.2">
      <c r="A56" s="18" t="s">
        <v>115</v>
      </c>
      <c r="B56" s="18" t="s">
        <v>116</v>
      </c>
      <c r="D56" s="19">
        <v>324598</v>
      </c>
      <c r="E56" s="20">
        <v>-172</v>
      </c>
      <c r="F56" s="20">
        <v>324426</v>
      </c>
      <c r="G56" s="21">
        <v>-1.8438808593499334E-2</v>
      </c>
      <c r="I56" s="21">
        <v>-1.3189444167040598E-2</v>
      </c>
      <c r="J56" s="19">
        <v>341530</v>
      </c>
      <c r="K56" s="21">
        <v>5.2720805360852774E-2</v>
      </c>
      <c r="L56" s="21">
        <v>4.8498885127663316E-2</v>
      </c>
      <c r="M56" s="19">
        <v>341670</v>
      </c>
      <c r="N56" s="21">
        <v>5.3152336742431139E-2</v>
      </c>
      <c r="O56" s="21">
        <v>4.8928685859422671E-2</v>
      </c>
      <c r="P56" s="21">
        <v>-2.0330183044361738E-2</v>
      </c>
      <c r="R56" s="43">
        <v>240</v>
      </c>
      <c r="S56" s="42">
        <v>341910</v>
      </c>
      <c r="U56" s="19">
        <v>233537</v>
      </c>
      <c r="V56" s="19">
        <v>234478</v>
      </c>
      <c r="X56" s="19">
        <v>330520.40243677812</v>
      </c>
      <c r="Y56" s="19">
        <v>330085.99524908524</v>
      </c>
      <c r="Z56" s="19">
        <v>348760.36199803796</v>
      </c>
      <c r="AA56" s="19">
        <v>264510.49458217196</v>
      </c>
    </row>
    <row r="57" spans="1:27" x14ac:dyDescent="0.2">
      <c r="A57" s="18" t="s">
        <v>117</v>
      </c>
      <c r="B57" s="18" t="s">
        <v>118</v>
      </c>
      <c r="D57" s="19">
        <v>817950</v>
      </c>
      <c r="E57" s="20">
        <v>-271</v>
      </c>
      <c r="F57" s="20">
        <v>817679</v>
      </c>
      <c r="G57" s="21">
        <v>-1.4885537687993278E-2</v>
      </c>
      <c r="I57" s="21">
        <v>-5.9884444091693467E-3</v>
      </c>
      <c r="J57" s="19">
        <v>866092</v>
      </c>
      <c r="K57" s="21">
        <v>5.9207830945884554E-2</v>
      </c>
      <c r="L57" s="21">
        <v>4.8499625573152239E-2</v>
      </c>
      <c r="M57" s="19">
        <v>866092</v>
      </c>
      <c r="N57" s="21">
        <v>5.9207830945884554E-2</v>
      </c>
      <c r="O57" s="21">
        <v>4.8499625573152239E-2</v>
      </c>
      <c r="P57" s="21">
        <v>-1.3584945454071296E-2</v>
      </c>
      <c r="R57" s="43">
        <v>651</v>
      </c>
      <c r="S57" s="42">
        <v>866743</v>
      </c>
      <c r="U57" s="19">
        <v>641324</v>
      </c>
      <c r="V57" s="19">
        <v>647874</v>
      </c>
      <c r="X57" s="19">
        <v>830034.50998065202</v>
      </c>
      <c r="Y57" s="19">
        <v>831006.29603538115</v>
      </c>
      <c r="Z57" s="19">
        <v>878019.8517942162</v>
      </c>
      <c r="AA57" s="19">
        <v>665917.03231561626</v>
      </c>
    </row>
    <row r="58" spans="1:27" x14ac:dyDescent="0.2">
      <c r="A58" s="18" t="s">
        <v>119</v>
      </c>
      <c r="B58" s="18" t="s">
        <v>120</v>
      </c>
      <c r="D58" s="19">
        <v>341773</v>
      </c>
      <c r="E58" s="20">
        <v>-118</v>
      </c>
      <c r="F58" s="20">
        <v>341655</v>
      </c>
      <c r="G58" s="21">
        <v>1.23880831855403E-2</v>
      </c>
      <c r="I58" s="21">
        <v>1.8491233643596949E-2</v>
      </c>
      <c r="J58" s="19">
        <v>360268</v>
      </c>
      <c r="K58" s="21">
        <v>5.4478933426995058E-2</v>
      </c>
      <c r="L58" s="21">
        <v>4.8500037270622132E-2</v>
      </c>
      <c r="M58" s="19">
        <v>360783</v>
      </c>
      <c r="N58" s="21">
        <v>5.5986301971286734E-2</v>
      </c>
      <c r="O58" s="21">
        <v>4.9998859034404486E-2</v>
      </c>
      <c r="P58" s="21">
        <v>1.2152847680305667E-2</v>
      </c>
      <c r="R58" s="43">
        <v>264</v>
      </c>
      <c r="S58" s="42">
        <v>361047</v>
      </c>
      <c r="U58" s="19">
        <v>255302</v>
      </c>
      <c r="V58" s="19">
        <v>256758</v>
      </c>
      <c r="X58" s="19">
        <v>337474.33980550413</v>
      </c>
      <c r="Y58" s="19">
        <v>337364.93664707732</v>
      </c>
      <c r="Z58" s="19">
        <v>356451.10402727965</v>
      </c>
      <c r="AA58" s="19">
        <v>270343.38787946146</v>
      </c>
    </row>
    <row r="59" spans="1:27" x14ac:dyDescent="0.2">
      <c r="A59" s="18" t="s">
        <v>121</v>
      </c>
      <c r="B59" s="18" t="s">
        <v>122</v>
      </c>
      <c r="D59" s="19">
        <v>395707</v>
      </c>
      <c r="E59" s="20">
        <v>-101</v>
      </c>
      <c r="F59" s="20">
        <v>395606</v>
      </c>
      <c r="G59" s="21">
        <v>2.2124935566281811E-2</v>
      </c>
      <c r="I59" s="21">
        <v>3.1478645732519128E-2</v>
      </c>
      <c r="J59" s="19">
        <v>418831</v>
      </c>
      <c r="K59" s="21">
        <v>5.8707400797763487E-2</v>
      </c>
      <c r="L59" s="21">
        <v>4.8499732918576566E-2</v>
      </c>
      <c r="M59" s="19">
        <v>418831</v>
      </c>
      <c r="N59" s="21">
        <v>5.8707400797763487E-2</v>
      </c>
      <c r="O59" s="21">
        <v>4.8499732918576566E-2</v>
      </c>
      <c r="P59" s="21">
        <v>2.3595916001840411E-2</v>
      </c>
      <c r="R59" s="43">
        <v>269</v>
      </c>
      <c r="S59" s="42">
        <v>419100</v>
      </c>
      <c r="U59" s="19">
        <v>272953</v>
      </c>
      <c r="V59" s="19">
        <v>275611</v>
      </c>
      <c r="X59" s="19">
        <v>387042.7050885171</v>
      </c>
      <c r="Y59" s="19">
        <v>387266.78771900112</v>
      </c>
      <c r="Z59" s="19">
        <v>409176.11476602155</v>
      </c>
      <c r="AA59" s="19">
        <v>310331.64396297076</v>
      </c>
    </row>
    <row r="60" spans="1:27" x14ac:dyDescent="0.2">
      <c r="A60" s="18" t="s">
        <v>123</v>
      </c>
      <c r="B60" s="18" t="s">
        <v>124</v>
      </c>
      <c r="D60" s="19">
        <v>412512</v>
      </c>
      <c r="E60" s="20">
        <v>429</v>
      </c>
      <c r="F60" s="20">
        <v>412941</v>
      </c>
      <c r="G60" s="21">
        <v>-1.9779880191509003E-2</v>
      </c>
      <c r="I60" s="21">
        <v>-1.2884007085521398E-2</v>
      </c>
      <c r="J60" s="19">
        <v>434972</v>
      </c>
      <c r="K60" s="21">
        <v>5.3351447301188237E-2</v>
      </c>
      <c r="L60" s="21">
        <v>4.8499108231410792E-2</v>
      </c>
      <c r="M60" s="19">
        <v>435354</v>
      </c>
      <c r="N60" s="21">
        <v>5.4276518921589245E-2</v>
      </c>
      <c r="O60" s="21">
        <v>4.9419918442974664E-2</v>
      </c>
      <c r="P60" s="21">
        <v>-1.9568016771618124E-2</v>
      </c>
      <c r="R60" s="43">
        <v>291</v>
      </c>
      <c r="S60" s="42">
        <v>435645</v>
      </c>
      <c r="U60" s="19">
        <v>312022</v>
      </c>
      <c r="V60" s="19">
        <v>313466</v>
      </c>
      <c r="X60" s="19">
        <v>421273.74418786436</v>
      </c>
      <c r="Y60" s="19">
        <v>420266.76572129031</v>
      </c>
      <c r="Z60" s="19">
        <v>444043.04168705258</v>
      </c>
      <c r="AA60" s="19">
        <v>336775.78466636367</v>
      </c>
    </row>
    <row r="61" spans="1:27" x14ac:dyDescent="0.2">
      <c r="A61" s="18" t="s">
        <v>125</v>
      </c>
      <c r="B61" s="18" t="s">
        <v>126</v>
      </c>
      <c r="D61" s="19">
        <v>355545</v>
      </c>
      <c r="E61" s="20">
        <v>-249</v>
      </c>
      <c r="F61" s="20">
        <v>355296</v>
      </c>
      <c r="G61" s="21">
        <v>7.4734207031292854E-3</v>
      </c>
      <c r="I61" s="21">
        <v>1.2435792261156431E-2</v>
      </c>
      <c r="J61" s="19">
        <v>373507</v>
      </c>
      <c r="K61" s="21">
        <v>5.1255854273619672E-2</v>
      </c>
      <c r="L61" s="21">
        <v>4.8500231600833166E-2</v>
      </c>
      <c r="M61" s="19">
        <v>373507</v>
      </c>
      <c r="N61" s="21">
        <v>5.1255854273619672E-2</v>
      </c>
      <c r="O61" s="21">
        <v>4.8500231600833166E-2</v>
      </c>
      <c r="P61" s="21">
        <v>4.6990690034924842E-3</v>
      </c>
      <c r="R61" s="43">
        <v>275</v>
      </c>
      <c r="S61" s="42">
        <v>373782</v>
      </c>
      <c r="U61" s="19">
        <v>247905</v>
      </c>
      <c r="V61" s="19">
        <v>248556</v>
      </c>
      <c r="X61" s="19">
        <v>352660.42031365365</v>
      </c>
      <c r="Y61" s="19">
        <v>351854.18789607054</v>
      </c>
      <c r="Z61" s="19">
        <v>371760.07376065524</v>
      </c>
      <c r="AA61" s="19">
        <v>281954.17739843047</v>
      </c>
    </row>
    <row r="62" spans="1:27" x14ac:dyDescent="0.2">
      <c r="A62" s="18" t="s">
        <v>127</v>
      </c>
      <c r="B62" s="18" t="s">
        <v>128</v>
      </c>
      <c r="D62" s="19">
        <v>308423</v>
      </c>
      <c r="E62" s="20">
        <v>130</v>
      </c>
      <c r="F62" s="20">
        <v>308553</v>
      </c>
      <c r="G62" s="21">
        <v>3.3026493911481714E-2</v>
      </c>
      <c r="I62" s="21">
        <v>3.9744458904352076E-2</v>
      </c>
      <c r="J62" s="19">
        <v>325563</v>
      </c>
      <c r="K62" s="21">
        <v>5.512829238412853E-2</v>
      </c>
      <c r="L62" s="21">
        <v>4.8500629540642493E-2</v>
      </c>
      <c r="M62" s="19">
        <v>325563</v>
      </c>
      <c r="N62" s="21">
        <v>5.512829238412853E-2</v>
      </c>
      <c r="O62" s="21">
        <v>4.8500629540642493E-2</v>
      </c>
      <c r="P62" s="21">
        <v>3.1799442807848299E-2</v>
      </c>
      <c r="R62" s="43">
        <v>191</v>
      </c>
      <c r="S62" s="42">
        <v>325754</v>
      </c>
      <c r="U62" s="19">
        <v>242027</v>
      </c>
      <c r="V62" s="19">
        <v>243557</v>
      </c>
      <c r="X62" s="19">
        <v>298688.3703550389</v>
      </c>
      <c r="Y62" s="19">
        <v>298634.33023974299</v>
      </c>
      <c r="Z62" s="19">
        <v>315529.34271222464</v>
      </c>
      <c r="AA62" s="19">
        <v>239307.0761191253</v>
      </c>
    </row>
    <row r="63" spans="1:27" x14ac:dyDescent="0.2">
      <c r="A63" s="18" t="s">
        <v>129</v>
      </c>
      <c r="B63" s="18" t="s">
        <v>130</v>
      </c>
      <c r="D63" s="19">
        <v>465292</v>
      </c>
      <c r="E63" s="20">
        <v>-176</v>
      </c>
      <c r="F63" s="20">
        <v>465116</v>
      </c>
      <c r="G63" s="21">
        <v>-4.660347740299331E-3</v>
      </c>
      <c r="I63" s="21">
        <v>-2.7946940850612778E-3</v>
      </c>
      <c r="J63" s="19">
        <v>488991</v>
      </c>
      <c r="K63" s="21">
        <v>5.1331280798768475E-2</v>
      </c>
      <c r="L63" s="21">
        <v>4.8498963350144253E-2</v>
      </c>
      <c r="M63" s="19">
        <v>489882</v>
      </c>
      <c r="N63" s="21">
        <v>5.3246931948159215E-2</v>
      </c>
      <c r="O63" s="21">
        <v>5.0409453678892824E-2</v>
      </c>
      <c r="P63" s="21">
        <v>-8.613087818413856E-3</v>
      </c>
      <c r="R63" s="43">
        <v>306</v>
      </c>
      <c r="S63" s="42">
        <v>490188</v>
      </c>
      <c r="U63" s="19">
        <v>327904</v>
      </c>
      <c r="V63" s="19">
        <v>328789</v>
      </c>
      <c r="X63" s="19">
        <v>467293.75137829181</v>
      </c>
      <c r="Y63" s="19">
        <v>467679.44201455935</v>
      </c>
      <c r="Z63" s="19">
        <v>494138.05445746228</v>
      </c>
      <c r="AA63" s="19">
        <v>374769.37008441018</v>
      </c>
    </row>
    <row r="64" spans="1:27" ht="25.5" customHeight="1" x14ac:dyDescent="0.2">
      <c r="A64" s="22" t="s">
        <v>131</v>
      </c>
      <c r="B64" s="22" t="s">
        <v>132</v>
      </c>
      <c r="C64" s="54"/>
      <c r="D64" s="24">
        <v>4097679</v>
      </c>
      <c r="E64" s="25">
        <v>-840</v>
      </c>
      <c r="F64" s="25">
        <v>4096839</v>
      </c>
      <c r="G64" s="26">
        <v>-3.2362993838491727E-3</v>
      </c>
      <c r="H64" s="23"/>
      <c r="I64" s="26">
        <v>3.0923858260893944E-3</v>
      </c>
      <c r="J64" s="24">
        <v>4320755</v>
      </c>
      <c r="K64" s="26">
        <v>5.4655796822867586E-2</v>
      </c>
      <c r="L64" s="26">
        <v>4.8445099155539628E-2</v>
      </c>
      <c r="M64" s="24">
        <v>4323213</v>
      </c>
      <c r="N64" s="26">
        <v>5.5255771583896829E-2</v>
      </c>
      <c r="O64" s="26">
        <v>4.9041540762093216E-2</v>
      </c>
      <c r="P64" s="26">
        <v>-4.0590289116277933E-3</v>
      </c>
      <c r="Q64" s="23"/>
      <c r="R64" s="24">
        <v>2973</v>
      </c>
      <c r="S64" s="41">
        <v>4326186</v>
      </c>
      <c r="T64" s="23"/>
      <c r="U64" s="24">
        <v>3046512</v>
      </c>
      <c r="V64" s="24">
        <v>3064559</v>
      </c>
      <c r="W64" s="23"/>
      <c r="X64" s="24">
        <v>4110140.6456390149</v>
      </c>
      <c r="Y64" s="24">
        <v>4108402.7702568262</v>
      </c>
      <c r="Z64" s="24">
        <v>4340832.564881389</v>
      </c>
      <c r="AA64" s="24">
        <f>SUM(AA54:AA63)</f>
        <v>3292219.7983084838</v>
      </c>
    </row>
    <row r="65" spans="1:27" x14ac:dyDescent="0.2">
      <c r="A65" s="18" t="s">
        <v>133</v>
      </c>
      <c r="B65" s="18" t="s">
        <v>134</v>
      </c>
      <c r="D65" s="19">
        <v>256674</v>
      </c>
      <c r="E65" s="20">
        <v>-81</v>
      </c>
      <c r="F65" s="20">
        <v>256593</v>
      </c>
      <c r="G65" s="21">
        <v>2.2303204570452984E-3</v>
      </c>
      <c r="I65" s="21">
        <v>3.5762029949808483E-3</v>
      </c>
      <c r="J65" s="19">
        <v>269888</v>
      </c>
      <c r="K65" s="21">
        <v>5.181357246690288E-2</v>
      </c>
      <c r="L65" s="21">
        <v>4.8499380231620925E-2</v>
      </c>
      <c r="M65" s="19">
        <v>270154</v>
      </c>
      <c r="N65" s="21">
        <v>5.2850233638485955E-2</v>
      </c>
      <c r="O65" s="21">
        <v>4.9532774955141967E-2</v>
      </c>
      <c r="P65" s="21">
        <v>-3.1120672976837627E-3</v>
      </c>
      <c r="R65" s="43">
        <v>210</v>
      </c>
      <c r="S65" s="42">
        <v>270364</v>
      </c>
      <c r="U65" s="19">
        <v>208597</v>
      </c>
      <c r="V65" s="19">
        <v>209257</v>
      </c>
      <c r="X65" s="19">
        <v>256021.98892065682</v>
      </c>
      <c r="Y65" s="19">
        <v>256486.81358873571</v>
      </c>
      <c r="Z65" s="19">
        <v>270997.36202812631</v>
      </c>
      <c r="AA65" s="19">
        <v>205532.66388950148</v>
      </c>
    </row>
    <row r="66" spans="1:27" x14ac:dyDescent="0.2">
      <c r="A66" s="18" t="s">
        <v>135</v>
      </c>
      <c r="B66" s="18" t="s">
        <v>136</v>
      </c>
      <c r="D66" s="19">
        <v>201919</v>
      </c>
      <c r="E66" s="20">
        <v>-28</v>
      </c>
      <c r="F66" s="20">
        <v>201891</v>
      </c>
      <c r="G66" s="21">
        <v>4.085471675186203E-2</v>
      </c>
      <c r="I66" s="21">
        <v>4.4064680430953018E-2</v>
      </c>
      <c r="J66" s="19">
        <v>212048</v>
      </c>
      <c r="K66" s="21">
        <v>5.030932532901411E-2</v>
      </c>
      <c r="L66" s="21">
        <v>4.8501518752064765E-2</v>
      </c>
      <c r="M66" s="19">
        <v>212344</v>
      </c>
      <c r="N66" s="21">
        <v>5.1775462997359911E-2</v>
      </c>
      <c r="O66" s="21">
        <v>4.9965132884481234E-2</v>
      </c>
      <c r="P66" s="21">
        <v>3.7533816157517164E-2</v>
      </c>
      <c r="R66" s="43">
        <v>979</v>
      </c>
      <c r="S66" s="42">
        <v>213323</v>
      </c>
      <c r="U66" s="19">
        <v>131379</v>
      </c>
      <c r="V66" s="19">
        <v>131606</v>
      </c>
      <c r="X66" s="19">
        <v>193966.55147995113</v>
      </c>
      <c r="Y66" s="19">
        <v>193703.6090306431</v>
      </c>
      <c r="Z66" s="19">
        <v>204662.24492461476</v>
      </c>
      <c r="AA66" s="19">
        <v>155222.0880755136</v>
      </c>
    </row>
    <row r="67" spans="1:27" x14ac:dyDescent="0.2">
      <c r="A67" s="18" t="s">
        <v>137</v>
      </c>
      <c r="B67" s="18" t="s">
        <v>138</v>
      </c>
      <c r="D67" s="19">
        <v>274946</v>
      </c>
      <c r="E67" s="20">
        <v>0</v>
      </c>
      <c r="F67" s="20">
        <v>274946</v>
      </c>
      <c r="G67" s="21">
        <v>5.1848880630179117E-2</v>
      </c>
      <c r="I67" s="21">
        <v>5.8320185921274525E-2</v>
      </c>
      <c r="J67" s="19">
        <v>288479</v>
      </c>
      <c r="K67" s="21">
        <v>4.9220574221847224E-2</v>
      </c>
      <c r="L67" s="21">
        <v>4.625961512000254E-2</v>
      </c>
      <c r="M67" s="19">
        <v>288479</v>
      </c>
      <c r="N67" s="21">
        <v>4.9220574221847224E-2</v>
      </c>
      <c r="O67" s="21">
        <v>4.625961512000254E-2</v>
      </c>
      <c r="P67" s="21">
        <v>4.798850923235598E-2</v>
      </c>
      <c r="R67" s="43">
        <v>1285</v>
      </c>
      <c r="S67" s="42">
        <v>289764</v>
      </c>
      <c r="U67" s="19">
        <v>165152</v>
      </c>
      <c r="V67" s="19">
        <v>165619</v>
      </c>
      <c r="X67" s="19">
        <v>261393.06231449859</v>
      </c>
      <c r="Y67" s="19">
        <v>260529.9535182557</v>
      </c>
      <c r="Z67" s="19">
        <v>275269.2395561749</v>
      </c>
      <c r="AA67" s="19">
        <v>208772.58608497435</v>
      </c>
    </row>
    <row r="68" spans="1:27" x14ac:dyDescent="0.2">
      <c r="A68" s="18" t="s">
        <v>139</v>
      </c>
      <c r="B68" s="18" t="s">
        <v>140</v>
      </c>
      <c r="D68" s="19">
        <v>802595</v>
      </c>
      <c r="E68" s="20">
        <v>-598</v>
      </c>
      <c r="F68" s="20">
        <v>801997</v>
      </c>
      <c r="G68" s="21">
        <v>1.8122085410309241E-2</v>
      </c>
      <c r="I68" s="21">
        <v>2.5951971844846877E-2</v>
      </c>
      <c r="J68" s="19">
        <v>846846</v>
      </c>
      <c r="K68" s="21">
        <v>5.5921655567290118E-2</v>
      </c>
      <c r="L68" s="21">
        <v>4.8499675824248412E-2</v>
      </c>
      <c r="M68" s="19">
        <v>846846</v>
      </c>
      <c r="N68" s="21">
        <v>5.5921655567290118E-2</v>
      </c>
      <c r="O68" s="21">
        <v>4.8499675824248412E-2</v>
      </c>
      <c r="P68" s="21">
        <v>1.8111422426865031E-2</v>
      </c>
      <c r="R68" s="43">
        <v>633</v>
      </c>
      <c r="S68" s="42">
        <v>847479</v>
      </c>
      <c r="U68" s="19">
        <v>532851</v>
      </c>
      <c r="V68" s="19">
        <v>536623</v>
      </c>
      <c r="X68" s="19">
        <v>787721.83757981285</v>
      </c>
      <c r="Y68" s="19">
        <v>787243.54709043168</v>
      </c>
      <c r="Z68" s="19">
        <v>831781.2582648166</v>
      </c>
      <c r="AA68" s="19">
        <v>630848.2728580425</v>
      </c>
    </row>
    <row r="69" spans="1:27" x14ac:dyDescent="0.2">
      <c r="A69" s="18" t="s">
        <v>141</v>
      </c>
      <c r="B69" s="18" t="s">
        <v>142</v>
      </c>
      <c r="D69" s="19">
        <v>230689</v>
      </c>
      <c r="E69" s="20">
        <v>-45</v>
      </c>
      <c r="F69" s="20">
        <v>230644</v>
      </c>
      <c r="G69" s="21">
        <v>-3.5364758788339223E-2</v>
      </c>
      <c r="I69" s="21">
        <v>-3.3297441371128333E-2</v>
      </c>
      <c r="J69" s="19">
        <v>242954</v>
      </c>
      <c r="K69" s="21">
        <v>5.3372296699675692E-2</v>
      </c>
      <c r="L69" s="21">
        <v>5.1191911746408802E-2</v>
      </c>
      <c r="M69" s="19">
        <v>242954</v>
      </c>
      <c r="N69" s="21">
        <v>5.3372296699675692E-2</v>
      </c>
      <c r="O69" s="21">
        <v>5.1191911746408802E-2</v>
      </c>
      <c r="P69" s="21">
        <v>-3.8221958159910918E-2</v>
      </c>
      <c r="R69" s="43">
        <v>1106</v>
      </c>
      <c r="S69" s="42">
        <v>244060</v>
      </c>
      <c r="U69" s="19">
        <v>185925</v>
      </c>
      <c r="V69" s="19">
        <v>186311</v>
      </c>
      <c r="X69" s="19">
        <v>239099.70333479863</v>
      </c>
      <c r="Y69" s="19">
        <v>239083.26331815528</v>
      </c>
      <c r="Z69" s="19">
        <v>252609.21899940295</v>
      </c>
      <c r="AA69" s="19">
        <v>191586.53543869231</v>
      </c>
    </row>
    <row r="70" spans="1:27" x14ac:dyDescent="0.2">
      <c r="A70" s="18" t="s">
        <v>143</v>
      </c>
      <c r="B70" s="18" t="s">
        <v>144</v>
      </c>
      <c r="D70" s="19">
        <v>243960</v>
      </c>
      <c r="E70" s="20">
        <v>10</v>
      </c>
      <c r="F70" s="20">
        <v>243970</v>
      </c>
      <c r="G70" s="21">
        <v>4.8541999332264218E-2</v>
      </c>
      <c r="I70" s="21">
        <v>5.3082480342411476E-2</v>
      </c>
      <c r="J70" s="19">
        <v>255747</v>
      </c>
      <c r="K70" s="21">
        <v>4.8272328564987532E-2</v>
      </c>
      <c r="L70" s="21">
        <v>4.7670001154771935E-2</v>
      </c>
      <c r="M70" s="19">
        <v>255747</v>
      </c>
      <c r="N70" s="21">
        <v>4.8272328564987532E-2</v>
      </c>
      <c r="O70" s="21">
        <v>4.7670001154771935E-2</v>
      </c>
      <c r="P70" s="21">
        <v>4.4207660882836119E-2</v>
      </c>
      <c r="R70" s="43">
        <v>177</v>
      </c>
      <c r="S70" s="42">
        <v>255924</v>
      </c>
      <c r="U70" s="19">
        <v>155093</v>
      </c>
      <c r="V70" s="19">
        <v>155182</v>
      </c>
      <c r="X70" s="19">
        <v>232675.46760679662</v>
      </c>
      <c r="Y70" s="19">
        <v>231805.45495320001</v>
      </c>
      <c r="Z70" s="19">
        <v>244919.67410368935</v>
      </c>
      <c r="AA70" s="19">
        <v>185754.55008397915</v>
      </c>
    </row>
    <row r="71" spans="1:27" x14ac:dyDescent="0.2">
      <c r="A71" s="18" t="s">
        <v>145</v>
      </c>
      <c r="B71" s="18" t="s">
        <v>146</v>
      </c>
      <c r="D71" s="19">
        <v>183931</v>
      </c>
      <c r="E71" s="20">
        <v>8</v>
      </c>
      <c r="F71" s="20">
        <v>183939</v>
      </c>
      <c r="G71" s="21">
        <v>1.4812372729113843E-2</v>
      </c>
      <c r="I71" s="21">
        <v>1.8290393189853926E-2</v>
      </c>
      <c r="J71" s="19">
        <v>193215</v>
      </c>
      <c r="K71" s="21">
        <v>5.0429762040676618E-2</v>
      </c>
      <c r="L71" s="21">
        <v>4.8499898626442883E-2</v>
      </c>
      <c r="M71" s="19">
        <v>193240</v>
      </c>
      <c r="N71" s="21">
        <v>5.0565676664546366E-2</v>
      </c>
      <c r="O71" s="21">
        <v>4.8635563546172822E-2</v>
      </c>
      <c r="P71" s="21">
        <v>1.0639359205641297E-2</v>
      </c>
      <c r="R71" s="43">
        <v>140</v>
      </c>
      <c r="S71" s="42">
        <v>193380</v>
      </c>
      <c r="U71" s="19">
        <v>125038</v>
      </c>
      <c r="V71" s="19">
        <v>125268</v>
      </c>
      <c r="X71" s="19">
        <v>181254.19530049351</v>
      </c>
      <c r="Y71" s="19">
        <v>180967.58880481581</v>
      </c>
      <c r="Z71" s="19">
        <v>191205.69394000832</v>
      </c>
      <c r="AA71" s="19">
        <v>145016.22942828442</v>
      </c>
    </row>
    <row r="72" spans="1:27" x14ac:dyDescent="0.2">
      <c r="A72" s="18" t="s">
        <v>147</v>
      </c>
      <c r="B72" s="18" t="s">
        <v>148</v>
      </c>
      <c r="D72" s="19">
        <v>301737</v>
      </c>
      <c r="E72" s="20">
        <v>-277</v>
      </c>
      <c r="F72" s="20">
        <v>301460</v>
      </c>
      <c r="G72" s="21">
        <v>1.0301102436528486E-2</v>
      </c>
      <c r="I72" s="21">
        <v>1.4477851003900089E-2</v>
      </c>
      <c r="J72" s="19">
        <v>316985</v>
      </c>
      <c r="K72" s="21">
        <v>5.1499369733961409E-2</v>
      </c>
      <c r="L72" s="21">
        <v>4.85015518740326E-2</v>
      </c>
      <c r="M72" s="19">
        <v>317484</v>
      </c>
      <c r="N72" s="21">
        <v>5.3154647382737341E-2</v>
      </c>
      <c r="O72" s="21">
        <v>5.0152110337004396E-2</v>
      </c>
      <c r="P72" s="21">
        <v>8.3115869733336734E-3</v>
      </c>
      <c r="R72" s="43">
        <v>198</v>
      </c>
      <c r="S72" s="42">
        <v>317682</v>
      </c>
      <c r="U72" s="19">
        <v>197590</v>
      </c>
      <c r="V72" s="19">
        <v>198154</v>
      </c>
      <c r="X72" s="19">
        <v>298386.29223800043</v>
      </c>
      <c r="Y72" s="19">
        <v>298007.41092673194</v>
      </c>
      <c r="Z72" s="19">
        <v>314866.9559109176</v>
      </c>
      <c r="AA72" s="19">
        <v>238804.70176839732</v>
      </c>
    </row>
    <row r="73" spans="1:27" x14ac:dyDescent="0.2">
      <c r="A73" s="18" t="s">
        <v>149</v>
      </c>
      <c r="B73" s="18" t="s">
        <v>150</v>
      </c>
      <c r="D73" s="19">
        <v>134228</v>
      </c>
      <c r="E73" s="20">
        <v>17</v>
      </c>
      <c r="F73" s="20">
        <v>134245</v>
      </c>
      <c r="G73" s="21">
        <v>-2.8223395708202315E-2</v>
      </c>
      <c r="I73" s="21">
        <v>-2.3882087383821915E-2</v>
      </c>
      <c r="J73" s="19">
        <v>141117</v>
      </c>
      <c r="K73" s="21">
        <v>5.1189988453946178E-2</v>
      </c>
      <c r="L73" s="21">
        <v>4.8503656018267893E-2</v>
      </c>
      <c r="M73" s="19">
        <v>141357</v>
      </c>
      <c r="N73" s="21">
        <v>5.2977764534992033E-2</v>
      </c>
      <c r="O73" s="21">
        <v>5.0286863409612748E-2</v>
      </c>
      <c r="P73" s="21">
        <v>-2.9690697733316562E-2</v>
      </c>
      <c r="R73" s="43">
        <v>587</v>
      </c>
      <c r="S73" s="42">
        <v>141944</v>
      </c>
      <c r="U73" s="19">
        <v>107018</v>
      </c>
      <c r="V73" s="19">
        <v>107292</v>
      </c>
      <c r="X73" s="19">
        <v>138143.88966261831</v>
      </c>
      <c r="Y73" s="19">
        <v>137881.85055267072</v>
      </c>
      <c r="Z73" s="19">
        <v>145682.41247382056</v>
      </c>
      <c r="AA73" s="19">
        <v>110489.98445411361</v>
      </c>
    </row>
    <row r="74" spans="1:27" x14ac:dyDescent="0.2">
      <c r="A74" s="18" t="s">
        <v>151</v>
      </c>
      <c r="B74" s="18" t="s">
        <v>152</v>
      </c>
      <c r="D74" s="19">
        <v>282934</v>
      </c>
      <c r="E74" s="20">
        <v>-94</v>
      </c>
      <c r="F74" s="20">
        <v>282840</v>
      </c>
      <c r="G74" s="21">
        <v>-9.0178016682562756E-3</v>
      </c>
      <c r="I74" s="21">
        <v>-6.2103328708772443E-3</v>
      </c>
      <c r="J74" s="19">
        <v>298016</v>
      </c>
      <c r="K74" s="21">
        <v>5.3655777117805226E-2</v>
      </c>
      <c r="L74" s="21">
        <v>4.8501654527353111E-2</v>
      </c>
      <c r="M74" s="19">
        <v>298398</v>
      </c>
      <c r="N74" s="21">
        <v>5.5006364022061938E-2</v>
      </c>
      <c r="O74" s="21">
        <v>4.9845634823811658E-2</v>
      </c>
      <c r="P74" s="21">
        <v>-1.2539112547491515E-2</v>
      </c>
      <c r="R74" s="43">
        <v>1471</v>
      </c>
      <c r="S74" s="42">
        <v>299869</v>
      </c>
      <c r="U74" s="19">
        <v>218209</v>
      </c>
      <c r="V74" s="19">
        <v>219282</v>
      </c>
      <c r="X74" s="19">
        <v>285413.80508766288</v>
      </c>
      <c r="Y74" s="19">
        <v>286006.55329847196</v>
      </c>
      <c r="Z74" s="19">
        <v>302187.15879453131</v>
      </c>
      <c r="AA74" s="19">
        <v>229187.95694326202</v>
      </c>
    </row>
    <row r="75" spans="1:27" x14ac:dyDescent="0.2">
      <c r="A75" s="18" t="s">
        <v>153</v>
      </c>
      <c r="B75" s="18" t="s">
        <v>154</v>
      </c>
      <c r="D75" s="19">
        <v>346882</v>
      </c>
      <c r="E75" s="20">
        <v>-409</v>
      </c>
      <c r="F75" s="20">
        <v>346473</v>
      </c>
      <c r="G75" s="21">
        <v>1.2982455111564484E-2</v>
      </c>
      <c r="I75" s="21">
        <v>1.5319141328797192E-2</v>
      </c>
      <c r="J75" s="19">
        <v>364474</v>
      </c>
      <c r="K75" s="21">
        <v>5.195498639143592E-2</v>
      </c>
      <c r="L75" s="21">
        <v>4.8500761939966663E-2</v>
      </c>
      <c r="M75" s="19">
        <v>364927</v>
      </c>
      <c r="N75" s="21">
        <v>5.3262447578887873E-2</v>
      </c>
      <c r="O75" s="21">
        <v>4.9803929916719003E-2</v>
      </c>
      <c r="P75" s="21">
        <v>8.8131783816645104E-3</v>
      </c>
      <c r="R75" s="43">
        <v>1807</v>
      </c>
      <c r="S75" s="42">
        <v>366734</v>
      </c>
      <c r="U75" s="19">
        <v>263907</v>
      </c>
      <c r="V75" s="19">
        <v>264777</v>
      </c>
      <c r="X75" s="19">
        <v>342032.57741699123</v>
      </c>
      <c r="Y75" s="19">
        <v>342369.62634657393</v>
      </c>
      <c r="Z75" s="19">
        <v>361738.93027985113</v>
      </c>
      <c r="AA75" s="19">
        <v>274353.83657070389</v>
      </c>
    </row>
    <row r="76" spans="1:27" x14ac:dyDescent="0.2">
      <c r="A76" s="18" t="s">
        <v>155</v>
      </c>
      <c r="B76" s="18" t="s">
        <v>156</v>
      </c>
      <c r="D76" s="19">
        <v>517134</v>
      </c>
      <c r="E76" s="20">
        <v>-1834</v>
      </c>
      <c r="F76" s="20">
        <v>515300</v>
      </c>
      <c r="G76" s="21">
        <v>1.1324811826628256E-2</v>
      </c>
      <c r="I76" s="21">
        <v>1.5714358721977462E-2</v>
      </c>
      <c r="J76" s="19">
        <v>540853</v>
      </c>
      <c r="K76" s="21">
        <v>4.9588589171356556E-2</v>
      </c>
      <c r="L76" s="21">
        <v>4.8499617421436714E-2</v>
      </c>
      <c r="M76" s="19">
        <v>541630</v>
      </c>
      <c r="N76" s="21">
        <v>5.1096448670677308E-2</v>
      </c>
      <c r="O76" s="21">
        <v>5.0005912482639081E-2</v>
      </c>
      <c r="P76" s="21">
        <v>9.4000347871576739E-3</v>
      </c>
      <c r="R76" s="43">
        <v>387</v>
      </c>
      <c r="S76" s="42">
        <v>542017</v>
      </c>
      <c r="U76" s="19">
        <v>336408</v>
      </c>
      <c r="V76" s="19">
        <v>336758</v>
      </c>
      <c r="X76" s="19">
        <v>509529.67234065844</v>
      </c>
      <c r="Y76" s="19">
        <v>507854.58153046004</v>
      </c>
      <c r="Z76" s="19">
        <v>536586.07225450338</v>
      </c>
      <c r="AA76" s="19">
        <v>406963.24130648258</v>
      </c>
    </row>
    <row r="77" spans="1:27" ht="25.5" customHeight="1" x14ac:dyDescent="0.2">
      <c r="A77" s="22" t="s">
        <v>157</v>
      </c>
      <c r="B77" s="22" t="s">
        <v>158</v>
      </c>
      <c r="C77" s="54"/>
      <c r="D77" s="24">
        <v>3777628</v>
      </c>
      <c r="E77" s="25">
        <v>-3330</v>
      </c>
      <c r="F77" s="25">
        <v>3774298</v>
      </c>
      <c r="G77" s="26">
        <v>1.306056656368515E-2</v>
      </c>
      <c r="H77" s="23"/>
      <c r="I77" s="26">
        <v>1.7526085185560314E-2</v>
      </c>
      <c r="J77" s="24">
        <v>3970622</v>
      </c>
      <c r="K77" s="26">
        <v>5.2016030530710244E-2</v>
      </c>
      <c r="L77" s="26">
        <v>4.8440033689405304E-2</v>
      </c>
      <c r="M77" s="24">
        <v>3973560</v>
      </c>
      <c r="N77" s="26">
        <v>5.2794453432134736E-2</v>
      </c>
      <c r="O77" s="26">
        <v>4.9215810587579067E-2</v>
      </c>
      <c r="P77" s="26">
        <v>1.0439596571970799E-2</v>
      </c>
      <c r="Q77" s="23"/>
      <c r="R77" s="24">
        <v>8981</v>
      </c>
      <c r="S77" s="41">
        <v>3982541</v>
      </c>
      <c r="T77" s="23"/>
      <c r="U77" s="24">
        <v>2627169</v>
      </c>
      <c r="V77" s="24">
        <v>2636129</v>
      </c>
      <c r="W77" s="23"/>
      <c r="X77" s="24">
        <v>3725639.0432829396</v>
      </c>
      <c r="Y77" s="24">
        <v>3721940.2529591452</v>
      </c>
      <c r="Z77" s="24">
        <v>3932506.221530457</v>
      </c>
      <c r="AA77" s="24">
        <f>SUM(AA65:AA76)</f>
        <v>2982532.6469019465</v>
      </c>
    </row>
    <row r="78" spans="1:27" ht="25.5" customHeight="1" x14ac:dyDescent="0.2">
      <c r="A78" s="22" t="s">
        <v>159</v>
      </c>
      <c r="B78" s="22" t="s">
        <v>160</v>
      </c>
      <c r="C78" s="54"/>
      <c r="D78" s="24">
        <v>10333792</v>
      </c>
      <c r="E78" s="25">
        <v>-6224</v>
      </c>
      <c r="F78" s="25">
        <v>10327568</v>
      </c>
      <c r="G78" s="26">
        <v>1.6195835138532733E-3</v>
      </c>
      <c r="H78" s="23"/>
      <c r="I78" s="26">
        <v>6.7637966444096254E-3</v>
      </c>
      <c r="J78" s="24">
        <v>10890855</v>
      </c>
      <c r="K78" s="26">
        <v>5.4542076120922545E-2</v>
      </c>
      <c r="L78" s="26">
        <v>5.0302077513466603E-2</v>
      </c>
      <c r="M78" s="24">
        <v>10898739</v>
      </c>
      <c r="N78" s="26">
        <v>5.5305469787272576E-2</v>
      </c>
      <c r="O78" s="26">
        <v>5.10624018019743E-2</v>
      </c>
      <c r="P78" s="26">
        <v>1.511797946274207E-3</v>
      </c>
      <c r="Q78" s="23"/>
      <c r="R78" s="24">
        <v>19468</v>
      </c>
      <c r="S78" s="41">
        <v>10918207</v>
      </c>
      <c r="T78" s="23"/>
      <c r="U78" s="24">
        <v>7434401</v>
      </c>
      <c r="V78" s="24">
        <v>7464413</v>
      </c>
      <c r="W78" s="23"/>
      <c r="X78" s="24">
        <v>10310868.687060926</v>
      </c>
      <c r="Y78" s="24">
        <v>10299595.326751878</v>
      </c>
      <c r="Z78" s="24">
        <v>10882287.180589618</v>
      </c>
      <c r="AA78" s="24">
        <f>AA77+AA64+AA53</f>
        <v>8253458.4716917556</v>
      </c>
    </row>
    <row r="79" spans="1:27" x14ac:dyDescent="0.2">
      <c r="A79" s="18" t="s">
        <v>161</v>
      </c>
      <c r="B79" s="18" t="s">
        <v>162</v>
      </c>
      <c r="D79" s="19">
        <v>171049</v>
      </c>
      <c r="E79" s="20">
        <v>282</v>
      </c>
      <c r="F79" s="20">
        <v>171331</v>
      </c>
      <c r="G79" s="21">
        <v>-1.9177097879228056E-2</v>
      </c>
      <c r="I79" s="21">
        <v>-1.8898916984550262E-2</v>
      </c>
      <c r="J79" s="19">
        <v>179905</v>
      </c>
      <c r="K79" s="21">
        <v>5.0043483082454321E-2</v>
      </c>
      <c r="L79" s="21">
        <v>4.8502867229838209E-2</v>
      </c>
      <c r="M79" s="19">
        <v>180255</v>
      </c>
      <c r="N79" s="21">
        <v>5.2086312459508122E-2</v>
      </c>
      <c r="O79" s="21">
        <v>5.0542699383088197E-2</v>
      </c>
      <c r="P79" s="21">
        <v>-2.4499619706585651E-2</v>
      </c>
      <c r="R79" s="43">
        <v>452</v>
      </c>
      <c r="S79" s="42">
        <v>180707</v>
      </c>
      <c r="U79" s="19">
        <v>133195</v>
      </c>
      <c r="V79" s="19">
        <v>133391</v>
      </c>
      <c r="X79" s="19">
        <v>174680.87218349174</v>
      </c>
      <c r="Y79" s="19">
        <v>174887.93751769033</v>
      </c>
      <c r="Z79" s="19">
        <v>184782.09095703508</v>
      </c>
      <c r="AA79" s="19">
        <v>140144.37302725419</v>
      </c>
    </row>
    <row r="80" spans="1:27" x14ac:dyDescent="0.2">
      <c r="A80" s="18" t="s">
        <v>163</v>
      </c>
      <c r="B80" s="18" t="s">
        <v>164</v>
      </c>
      <c r="D80" s="19">
        <v>163205</v>
      </c>
      <c r="E80" s="20">
        <v>-62</v>
      </c>
      <c r="F80" s="20">
        <v>163143</v>
      </c>
      <c r="G80" s="21">
        <v>-4.6193287950245354E-2</v>
      </c>
      <c r="I80" s="21">
        <v>-4.5058168481885041E-2</v>
      </c>
      <c r="J80" s="19">
        <v>172788</v>
      </c>
      <c r="K80" s="21">
        <v>5.9119913204979779E-2</v>
      </c>
      <c r="L80" s="21">
        <v>5.5006233139490268E-2</v>
      </c>
      <c r="M80" s="19">
        <v>173114</v>
      </c>
      <c r="N80" s="21">
        <v>6.1118160141716116E-2</v>
      </c>
      <c r="O80" s="21">
        <v>5.6996718775086608E-2</v>
      </c>
      <c r="P80" s="21">
        <v>-4.4676334817753127E-2</v>
      </c>
      <c r="R80" s="43">
        <v>141</v>
      </c>
      <c r="S80" s="42">
        <v>173255</v>
      </c>
      <c r="U80" s="19">
        <v>142070</v>
      </c>
      <c r="V80" s="19">
        <v>142624</v>
      </c>
      <c r="X80" s="19">
        <v>171044.08884835962</v>
      </c>
      <c r="Y80" s="19">
        <v>171506.91460265219</v>
      </c>
      <c r="Z80" s="19">
        <v>181209.78921523428</v>
      </c>
      <c r="AA80" s="19">
        <v>137435.03044282997</v>
      </c>
    </row>
    <row r="81" spans="1:27" x14ac:dyDescent="0.2">
      <c r="A81" s="18" t="s">
        <v>165</v>
      </c>
      <c r="B81" s="18" t="s">
        <v>166</v>
      </c>
      <c r="D81" s="19">
        <v>289240</v>
      </c>
      <c r="E81" s="20">
        <v>41</v>
      </c>
      <c r="F81" s="20">
        <v>289281</v>
      </c>
      <c r="G81" s="21">
        <v>3.2982806728335534E-2</v>
      </c>
      <c r="I81" s="21">
        <v>3.5831496278036834E-2</v>
      </c>
      <c r="J81" s="19">
        <v>304330</v>
      </c>
      <c r="K81" s="21">
        <v>5.2022082335168918E-2</v>
      </c>
      <c r="L81" s="21">
        <v>4.8498459439316077E-2</v>
      </c>
      <c r="M81" s="19">
        <v>304489</v>
      </c>
      <c r="N81" s="21">
        <v>5.2571720921871901E-2</v>
      </c>
      <c r="O81" s="21">
        <v>4.9046257076916344E-2</v>
      </c>
      <c r="P81" s="21">
        <v>2.8451296098278567E-2</v>
      </c>
      <c r="R81" s="43">
        <v>249</v>
      </c>
      <c r="S81" s="42">
        <v>304738</v>
      </c>
      <c r="U81" s="19">
        <v>218066</v>
      </c>
      <c r="V81" s="19">
        <v>218799</v>
      </c>
      <c r="X81" s="19">
        <v>280044.35128616629</v>
      </c>
      <c r="Y81" s="19">
        <v>280212.72718991386</v>
      </c>
      <c r="Z81" s="19">
        <v>296065.55133448256</v>
      </c>
      <c r="AA81" s="19">
        <v>224545.14315668694</v>
      </c>
    </row>
    <row r="82" spans="1:27" x14ac:dyDescent="0.2">
      <c r="A82" s="18" t="s">
        <v>167</v>
      </c>
      <c r="B82" s="18" t="s">
        <v>168</v>
      </c>
      <c r="D82" s="19">
        <v>258928</v>
      </c>
      <c r="E82" s="20">
        <v>-2</v>
      </c>
      <c r="F82" s="20">
        <v>258926</v>
      </c>
      <c r="G82" s="21">
        <v>-5.1252986274765933E-2</v>
      </c>
      <c r="I82" s="21">
        <v>-5.2823021274033266E-2</v>
      </c>
      <c r="J82" s="19">
        <v>274711</v>
      </c>
      <c r="K82" s="21">
        <v>6.0963364049960278E-2</v>
      </c>
      <c r="L82" s="21">
        <v>5.9835737233923325E-2</v>
      </c>
      <c r="M82" s="19">
        <v>274711</v>
      </c>
      <c r="N82" s="21">
        <v>6.0963364049960278E-2</v>
      </c>
      <c r="O82" s="21">
        <v>5.9835737233923325E-2</v>
      </c>
      <c r="P82" s="21">
        <v>-4.9899224747556814E-2</v>
      </c>
      <c r="R82" s="43">
        <v>257</v>
      </c>
      <c r="S82" s="42">
        <v>274968</v>
      </c>
      <c r="U82" s="19">
        <v>217891</v>
      </c>
      <c r="V82" s="19">
        <v>218123</v>
      </c>
      <c r="X82" s="19">
        <v>272913.63899353193</v>
      </c>
      <c r="Y82" s="19">
        <v>273656.87057680194</v>
      </c>
      <c r="Z82" s="19">
        <v>289138.80206761108</v>
      </c>
      <c r="AA82" s="19">
        <v>219291.68526964306</v>
      </c>
    </row>
    <row r="83" spans="1:27" x14ac:dyDescent="0.2">
      <c r="A83" s="18" t="s">
        <v>169</v>
      </c>
      <c r="B83" s="18" t="s">
        <v>170</v>
      </c>
      <c r="D83" s="19">
        <v>175754</v>
      </c>
      <c r="E83" s="20">
        <v>752</v>
      </c>
      <c r="F83" s="20">
        <v>176506</v>
      </c>
      <c r="G83" s="21">
        <v>-4.212146189432131E-2</v>
      </c>
      <c r="I83" s="21">
        <v>-4.0866951399415763E-2</v>
      </c>
      <c r="J83" s="19">
        <v>186558</v>
      </c>
      <c r="K83" s="21">
        <v>5.6949905385652588E-2</v>
      </c>
      <c r="L83" s="21">
        <v>5.3647652203871576E-2</v>
      </c>
      <c r="M83" s="19">
        <v>186558</v>
      </c>
      <c r="N83" s="21">
        <v>5.6949905385652588E-2</v>
      </c>
      <c r="O83" s="21">
        <v>5.3647652203871576E-2</v>
      </c>
      <c r="P83" s="21">
        <v>-4.3523645097690133E-2</v>
      </c>
      <c r="R83" s="43">
        <v>967</v>
      </c>
      <c r="S83" s="42">
        <v>187525</v>
      </c>
      <c r="U83" s="19">
        <v>149033</v>
      </c>
      <c r="V83" s="19">
        <v>149501</v>
      </c>
      <c r="X83" s="19">
        <v>184267.62160165116</v>
      </c>
      <c r="Y83" s="19">
        <v>184603.36697375434</v>
      </c>
      <c r="Z83" s="19">
        <v>195047.1635224628</v>
      </c>
      <c r="AA83" s="19">
        <v>147929.71711179335</v>
      </c>
    </row>
    <row r="84" spans="1:27" x14ac:dyDescent="0.2">
      <c r="A84" s="18" t="s">
        <v>171</v>
      </c>
      <c r="B84" s="18" t="s">
        <v>172</v>
      </c>
      <c r="D84" s="19">
        <v>397694</v>
      </c>
      <c r="E84" s="20">
        <v>-3</v>
      </c>
      <c r="F84" s="20">
        <v>397691</v>
      </c>
      <c r="G84" s="21">
        <v>-3.1323431676394398E-3</v>
      </c>
      <c r="I84" s="21">
        <v>2.6993841687970033E-3</v>
      </c>
      <c r="J84" s="19">
        <v>418513</v>
      </c>
      <c r="K84" s="21">
        <v>5.23572321224266E-2</v>
      </c>
      <c r="L84" s="21">
        <v>4.8499953949187935E-2</v>
      </c>
      <c r="M84" s="19">
        <v>418751</v>
      </c>
      <c r="N84" s="21">
        <v>5.2955686701484428E-2</v>
      </c>
      <c r="O84" s="21">
        <v>4.9096214971043883E-2</v>
      </c>
      <c r="P84" s="21">
        <v>-4.3973423518168797E-3</v>
      </c>
      <c r="R84" s="43">
        <v>410</v>
      </c>
      <c r="S84" s="42">
        <v>419161</v>
      </c>
      <c r="U84" s="19">
        <v>291169</v>
      </c>
      <c r="V84" s="19">
        <v>292240</v>
      </c>
      <c r="X84" s="19">
        <v>398940.61892197409</v>
      </c>
      <c r="Y84" s="19">
        <v>398079.47765724489</v>
      </c>
      <c r="Z84" s="19">
        <v>420600.5244995784</v>
      </c>
      <c r="AA84" s="19">
        <v>318996.26471178595</v>
      </c>
    </row>
    <row r="85" spans="1:27" ht="25.5" customHeight="1" x14ac:dyDescent="0.2">
      <c r="A85" s="22" t="s">
        <v>173</v>
      </c>
      <c r="B85" s="22" t="s">
        <v>174</v>
      </c>
      <c r="C85" s="54"/>
      <c r="D85" s="24">
        <v>1455869</v>
      </c>
      <c r="E85" s="25">
        <v>1009</v>
      </c>
      <c r="F85" s="25">
        <v>1456878</v>
      </c>
      <c r="G85" s="26">
        <v>-1.6879236460133229E-2</v>
      </c>
      <c r="H85" s="23"/>
      <c r="I85" s="26">
        <v>-1.480419687429535E-2</v>
      </c>
      <c r="J85" s="24">
        <v>1536805</v>
      </c>
      <c r="K85" s="26">
        <v>5.4861834690344446E-2</v>
      </c>
      <c r="L85" s="26">
        <v>5.1890410009612697E-2</v>
      </c>
      <c r="M85" s="24">
        <v>1537878</v>
      </c>
      <c r="N85" s="26">
        <v>5.5598341110236982E-2</v>
      </c>
      <c r="O85" s="26">
        <v>5.2624841775477771E-2</v>
      </c>
      <c r="P85" s="26">
        <v>-1.8486794502729942E-2</v>
      </c>
      <c r="Q85" s="23"/>
      <c r="R85" s="24">
        <v>2476</v>
      </c>
      <c r="S85" s="41">
        <v>1540354</v>
      </c>
      <c r="T85" s="23"/>
      <c r="U85" s="24">
        <v>1151425</v>
      </c>
      <c r="V85" s="24">
        <v>1154678</v>
      </c>
      <c r="W85" s="23"/>
      <c r="X85" s="24">
        <v>1481891.1918351748</v>
      </c>
      <c r="Y85" s="24">
        <v>1482947.2945180577</v>
      </c>
      <c r="Z85" s="24">
        <v>1566843.9215964042</v>
      </c>
      <c r="AA85" s="24">
        <f>SUM(AA79:AA84)</f>
        <v>1188342.2137199934</v>
      </c>
    </row>
    <row r="86" spans="1:27" x14ac:dyDescent="0.2">
      <c r="A86" s="18" t="s">
        <v>175</v>
      </c>
      <c r="B86" s="18" t="s">
        <v>176</v>
      </c>
      <c r="D86" s="19">
        <v>393571</v>
      </c>
      <c r="E86" s="20">
        <v>-24</v>
      </c>
      <c r="F86" s="20">
        <v>393547</v>
      </c>
      <c r="G86" s="21">
        <v>-2.3875239999372688E-2</v>
      </c>
      <c r="I86" s="21">
        <v>-2.4962546334107438E-2</v>
      </c>
      <c r="J86" s="19">
        <v>414261</v>
      </c>
      <c r="K86" s="21">
        <v>5.2634119939930946E-2</v>
      </c>
      <c r="L86" s="21">
        <v>4.8500029427257285E-2</v>
      </c>
      <c r="M86" s="19">
        <v>414885</v>
      </c>
      <c r="N86" s="21">
        <v>5.4219699298940105E-2</v>
      </c>
      <c r="O86" s="21">
        <v>5.0079381619142493E-2</v>
      </c>
      <c r="P86" s="21">
        <v>-3.0956197400687002E-2</v>
      </c>
      <c r="R86" s="43">
        <v>420</v>
      </c>
      <c r="S86" s="42">
        <v>415305</v>
      </c>
      <c r="U86" s="19">
        <v>310002</v>
      </c>
      <c r="V86" s="19">
        <v>311224</v>
      </c>
      <c r="X86" s="19">
        <v>403172.84851963707</v>
      </c>
      <c r="Y86" s="19">
        <v>405213.87139747309</v>
      </c>
      <c r="Z86" s="19">
        <v>428138.54119610891</v>
      </c>
      <c r="AA86" s="19">
        <v>324713.32645912748</v>
      </c>
    </row>
    <row r="87" spans="1:27" x14ac:dyDescent="0.2">
      <c r="A87" s="18" t="s">
        <v>177</v>
      </c>
      <c r="B87" s="18" t="s">
        <v>178</v>
      </c>
      <c r="D87" s="19">
        <v>215895</v>
      </c>
      <c r="E87" s="20">
        <v>470</v>
      </c>
      <c r="F87" s="20">
        <v>216365</v>
      </c>
      <c r="G87" s="21">
        <v>-4.3764347111383994E-2</v>
      </c>
      <c r="I87" s="21">
        <v>-4.3433233831695506E-2</v>
      </c>
      <c r="J87" s="19">
        <v>229538</v>
      </c>
      <c r="K87" s="21">
        <v>6.0883229727543675E-2</v>
      </c>
      <c r="L87" s="21">
        <v>5.4479308871510757E-2</v>
      </c>
      <c r="M87" s="19">
        <v>229538</v>
      </c>
      <c r="N87" s="21">
        <v>6.0883229727543675E-2</v>
      </c>
      <c r="O87" s="21">
        <v>5.4479308871510757E-2</v>
      </c>
      <c r="P87" s="21">
        <v>-4.5329880991936355E-2</v>
      </c>
      <c r="R87" s="43">
        <v>680</v>
      </c>
      <c r="S87" s="42">
        <v>230218</v>
      </c>
      <c r="U87" s="19">
        <v>186593</v>
      </c>
      <c r="V87" s="19">
        <v>187727</v>
      </c>
      <c r="X87" s="19">
        <v>226267.44709465728</v>
      </c>
      <c r="Y87" s="19">
        <v>227562.78630958361</v>
      </c>
      <c r="Z87" s="19">
        <v>240436.97967471546</v>
      </c>
      <c r="AA87" s="19">
        <v>182354.73792162308</v>
      </c>
    </row>
    <row r="88" spans="1:27" ht="25.5" customHeight="1" x14ac:dyDescent="0.2">
      <c r="A88" s="22" t="s">
        <v>179</v>
      </c>
      <c r="B88" s="22" t="s">
        <v>180</v>
      </c>
      <c r="C88" s="54"/>
      <c r="D88" s="24">
        <v>609466</v>
      </c>
      <c r="E88" s="25">
        <v>446</v>
      </c>
      <c r="F88" s="25">
        <v>609912</v>
      </c>
      <c r="G88" s="26">
        <v>-3.1024857719405996E-2</v>
      </c>
      <c r="H88" s="23"/>
      <c r="I88" s="26">
        <v>-3.1561968112773897E-2</v>
      </c>
      <c r="J88" s="24">
        <v>643799</v>
      </c>
      <c r="K88" s="26">
        <v>5.5560474297931428E-2</v>
      </c>
      <c r="L88" s="26">
        <v>5.0577296115830617E-2</v>
      </c>
      <c r="M88" s="24">
        <v>644423</v>
      </c>
      <c r="N88" s="26">
        <v>5.6583572712128882E-2</v>
      </c>
      <c r="O88" s="26">
        <v>5.1595564601454758E-2</v>
      </c>
      <c r="P88" s="26">
        <v>-3.6125344283268856E-2</v>
      </c>
      <c r="Q88" s="23"/>
      <c r="R88" s="24">
        <v>1100</v>
      </c>
      <c r="S88" s="41">
        <v>645523</v>
      </c>
      <c r="T88" s="23"/>
      <c r="U88" s="24">
        <v>496595</v>
      </c>
      <c r="V88" s="24">
        <v>498950</v>
      </c>
      <c r="W88" s="23"/>
      <c r="X88" s="24">
        <v>629440.29561429436</v>
      </c>
      <c r="Y88" s="24">
        <v>632776.65770705673</v>
      </c>
      <c r="Z88" s="24">
        <v>668575.52087082434</v>
      </c>
      <c r="AA88" s="24">
        <f>SUM(AA86:AA87)</f>
        <v>507068.06438075053</v>
      </c>
    </row>
    <row r="89" spans="1:27" x14ac:dyDescent="0.2">
      <c r="A89" s="18" t="s">
        <v>181</v>
      </c>
      <c r="B89" s="18" t="s">
        <v>182</v>
      </c>
      <c r="D89" s="19">
        <v>1377119</v>
      </c>
      <c r="E89" s="20">
        <v>758</v>
      </c>
      <c r="F89" s="20">
        <v>1377877</v>
      </c>
      <c r="G89" s="21">
        <v>3.1841710406851798E-2</v>
      </c>
      <c r="I89" s="21">
        <v>3.3818095696874995E-2</v>
      </c>
      <c r="J89" s="19">
        <v>1450372</v>
      </c>
      <c r="K89" s="21">
        <v>5.2613549685494476E-2</v>
      </c>
      <c r="L89" s="21">
        <v>4.8500214594823676E-2</v>
      </c>
      <c r="M89" s="19">
        <v>1452682</v>
      </c>
      <c r="N89" s="21">
        <v>5.4290041854243798E-2</v>
      </c>
      <c r="O89" s="21">
        <v>5.0170155476000344E-2</v>
      </c>
      <c r="P89" s="21">
        <v>2.755193304515613E-2</v>
      </c>
      <c r="R89" s="43">
        <v>2884</v>
      </c>
      <c r="S89" s="42">
        <v>1455566</v>
      </c>
      <c r="U89" s="19">
        <v>1049689</v>
      </c>
      <c r="V89" s="19">
        <v>1053808</v>
      </c>
      <c r="X89" s="19">
        <v>1335356.950686465</v>
      </c>
      <c r="Y89" s="19">
        <v>1338032.7811772218</v>
      </c>
      <c r="Z89" s="19">
        <v>1413730.9787301635</v>
      </c>
      <c r="AA89" s="19">
        <v>1072216.6884095541</v>
      </c>
    </row>
    <row r="90" spans="1:27" ht="25.5" customHeight="1" x14ac:dyDescent="0.2">
      <c r="A90" s="22" t="s">
        <v>183</v>
      </c>
      <c r="B90" s="22" t="s">
        <v>184</v>
      </c>
      <c r="C90" s="54"/>
      <c r="D90" s="24">
        <v>1377119</v>
      </c>
      <c r="E90" s="25">
        <v>758</v>
      </c>
      <c r="F90" s="25">
        <v>1377877</v>
      </c>
      <c r="G90" s="26">
        <v>3.1841710406851798E-2</v>
      </c>
      <c r="H90" s="23"/>
      <c r="I90" s="26">
        <v>3.3818095696874995E-2</v>
      </c>
      <c r="J90" s="24">
        <v>1450372</v>
      </c>
      <c r="K90" s="26">
        <v>5.2613549685494476E-2</v>
      </c>
      <c r="L90" s="26">
        <v>4.8500214594823676E-2</v>
      </c>
      <c r="M90" s="24">
        <v>1452682</v>
      </c>
      <c r="N90" s="26">
        <v>5.4290041854243798E-2</v>
      </c>
      <c r="O90" s="26">
        <v>5.0170155476000344E-2</v>
      </c>
      <c r="P90" s="26">
        <v>2.755193304515613E-2</v>
      </c>
      <c r="Q90" s="23"/>
      <c r="R90" s="24">
        <v>2884</v>
      </c>
      <c r="S90" s="41">
        <v>1455566</v>
      </c>
      <c r="T90" s="23"/>
      <c r="U90" s="24">
        <v>1049689</v>
      </c>
      <c r="V90" s="24">
        <v>1053808</v>
      </c>
      <c r="W90" s="23"/>
      <c r="X90" s="24">
        <v>1335356.950686465</v>
      </c>
      <c r="Y90" s="24">
        <v>1338032.7811772218</v>
      </c>
      <c r="Z90" s="24">
        <v>1413730.9787301635</v>
      </c>
      <c r="AA90" s="24">
        <f>AA89</f>
        <v>1072216.6884095541</v>
      </c>
    </row>
    <row r="91" spans="1:27" x14ac:dyDescent="0.2">
      <c r="A91" s="18" t="s">
        <v>185</v>
      </c>
      <c r="B91" s="18" t="s">
        <v>186</v>
      </c>
      <c r="D91" s="19">
        <v>349549</v>
      </c>
      <c r="E91" s="20">
        <v>-3</v>
      </c>
      <c r="F91" s="20">
        <v>349546</v>
      </c>
      <c r="G91" s="21">
        <v>-2.5469197572293711E-2</v>
      </c>
      <c r="I91" s="21">
        <v>-2.2900871374895493E-2</v>
      </c>
      <c r="J91" s="19">
        <v>368014</v>
      </c>
      <c r="K91" s="21">
        <v>5.2834247852929339E-2</v>
      </c>
      <c r="L91" s="21">
        <v>4.8499283591026732E-2</v>
      </c>
      <c r="M91" s="19">
        <v>369604</v>
      </c>
      <c r="N91" s="21">
        <v>5.7383005384126884E-2</v>
      </c>
      <c r="O91" s="21">
        <v>5.3029311961984682E-2</v>
      </c>
      <c r="P91" s="21">
        <v>-2.6179158071625741E-2</v>
      </c>
      <c r="R91" s="43">
        <v>325</v>
      </c>
      <c r="S91" s="42">
        <v>369929</v>
      </c>
      <c r="U91" s="19">
        <v>250451</v>
      </c>
      <c r="V91" s="19">
        <v>251487</v>
      </c>
      <c r="X91" s="19">
        <v>358681.32554581866</v>
      </c>
      <c r="Y91" s="19">
        <v>359217.5747337403</v>
      </c>
      <c r="Z91" s="19">
        <v>379540.03866676829</v>
      </c>
      <c r="AA91" s="19">
        <v>287854.7400465433</v>
      </c>
    </row>
    <row r="92" spans="1:27" x14ac:dyDescent="0.2">
      <c r="A92" s="18" t="s">
        <v>187</v>
      </c>
      <c r="B92" s="18" t="s">
        <v>188</v>
      </c>
      <c r="D92" s="19">
        <v>289936</v>
      </c>
      <c r="E92" s="20">
        <v>-5346</v>
      </c>
      <c r="F92" s="20">
        <v>284590</v>
      </c>
      <c r="G92" s="21">
        <v>-5.7188660741811503E-3</v>
      </c>
      <c r="I92" s="21">
        <v>-3.8116981111480097E-3</v>
      </c>
      <c r="J92" s="19">
        <v>299877</v>
      </c>
      <c r="K92" s="21">
        <v>5.3715871956147465E-2</v>
      </c>
      <c r="L92" s="21">
        <v>4.8501014338588E-2</v>
      </c>
      <c r="M92" s="19">
        <v>299877</v>
      </c>
      <c r="N92" s="21">
        <v>5.3715871956147465E-2</v>
      </c>
      <c r="O92" s="21">
        <v>4.8501014338588E-2</v>
      </c>
      <c r="P92" s="21">
        <v>-1.1423525037090765E-2</v>
      </c>
      <c r="R92" s="43">
        <v>254</v>
      </c>
      <c r="S92" s="42">
        <v>300131</v>
      </c>
      <c r="U92" s="19">
        <v>237516</v>
      </c>
      <c r="V92" s="19">
        <v>238698</v>
      </c>
      <c r="X92" s="19">
        <v>286226.89326943684</v>
      </c>
      <c r="Y92" s="19">
        <v>287099.78347600595</v>
      </c>
      <c r="Z92" s="19">
        <v>303342.23764656263</v>
      </c>
      <c r="AA92" s="19">
        <v>230064.00397074484</v>
      </c>
    </row>
    <row r="93" spans="1:27" x14ac:dyDescent="0.2">
      <c r="A93" s="18" t="s">
        <v>189</v>
      </c>
      <c r="B93" s="18" t="s">
        <v>190</v>
      </c>
      <c r="D93" s="19">
        <v>206403</v>
      </c>
      <c r="E93" s="20">
        <v>0</v>
      </c>
      <c r="F93" s="20">
        <v>206403</v>
      </c>
      <c r="G93" s="21">
        <v>-1.8233121740591662E-2</v>
      </c>
      <c r="I93" s="21">
        <v>-1.2683351614833027E-2</v>
      </c>
      <c r="J93" s="19">
        <v>218002</v>
      </c>
      <c r="K93" s="21">
        <v>5.6195888625649726E-2</v>
      </c>
      <c r="L93" s="21">
        <v>4.850071029817693E-2</v>
      </c>
      <c r="M93" s="19">
        <v>218375</v>
      </c>
      <c r="N93" s="21">
        <v>5.8003032901653651E-2</v>
      </c>
      <c r="O93" s="21">
        <v>5.0294688174257196E-2</v>
      </c>
      <c r="P93" s="21">
        <v>-1.855129071610806E-2</v>
      </c>
      <c r="R93" s="43">
        <v>153</v>
      </c>
      <c r="S93" s="42">
        <v>218528</v>
      </c>
      <c r="U93" s="19">
        <v>167158</v>
      </c>
      <c r="V93" s="19">
        <v>168385</v>
      </c>
      <c r="X93" s="19">
        <v>210236.26338457811</v>
      </c>
      <c r="Y93" s="19">
        <v>210588.80912384446</v>
      </c>
      <c r="Z93" s="19">
        <v>222502.71250479913</v>
      </c>
      <c r="AA93" s="19">
        <v>168752.84276385265</v>
      </c>
    </row>
    <row r="94" spans="1:27" x14ac:dyDescent="0.2">
      <c r="A94" s="18" t="s">
        <v>191</v>
      </c>
      <c r="B94" s="18" t="s">
        <v>192</v>
      </c>
      <c r="D94" s="19">
        <v>162737</v>
      </c>
      <c r="E94" s="20">
        <v>-1</v>
      </c>
      <c r="F94" s="20">
        <v>162736</v>
      </c>
      <c r="G94" s="21">
        <v>5.1298190478843431E-3</v>
      </c>
      <c r="I94" s="21">
        <v>5.1276115212877116E-3</v>
      </c>
      <c r="J94" s="19">
        <v>171838</v>
      </c>
      <c r="K94" s="21">
        <v>5.5931078556680669E-2</v>
      </c>
      <c r="L94" s="21">
        <v>4.850216503158622E-2</v>
      </c>
      <c r="M94" s="19">
        <v>172077</v>
      </c>
      <c r="N94" s="21">
        <v>5.7399714875626673E-2</v>
      </c>
      <c r="O94" s="21">
        <v>4.9960468884299614E-2</v>
      </c>
      <c r="P94" s="21">
        <v>-1.1641293479358605E-3</v>
      </c>
      <c r="R94" s="43">
        <v>130</v>
      </c>
      <c r="S94" s="42">
        <v>172207</v>
      </c>
      <c r="U94" s="19">
        <v>133650</v>
      </c>
      <c r="V94" s="19">
        <v>134597</v>
      </c>
      <c r="X94" s="19">
        <v>161905.45431649088</v>
      </c>
      <c r="Y94" s="19">
        <v>163052.95513732653</v>
      </c>
      <c r="Z94" s="19">
        <v>172277.55335585214</v>
      </c>
      <c r="AA94" s="19">
        <v>130660.55036328734</v>
      </c>
    </row>
    <row r="95" spans="1:27" ht="25.5" customHeight="1" x14ac:dyDescent="0.2">
      <c r="A95" s="22" t="s">
        <v>193</v>
      </c>
      <c r="B95" s="22" t="s">
        <v>194</v>
      </c>
      <c r="C95" s="54"/>
      <c r="D95" s="24">
        <v>1008625</v>
      </c>
      <c r="E95" s="25">
        <v>-5350</v>
      </c>
      <c r="F95" s="25">
        <v>1003275</v>
      </c>
      <c r="G95" s="26">
        <v>-1.354401197202515E-2</v>
      </c>
      <c r="H95" s="23"/>
      <c r="I95" s="26">
        <v>-1.0882402665866264E-2</v>
      </c>
      <c r="J95" s="24">
        <v>1057731</v>
      </c>
      <c r="K95" s="26">
        <v>5.4278238768034726E-2</v>
      </c>
      <c r="L95" s="26">
        <v>4.8442307971045651E-2</v>
      </c>
      <c r="M95" s="24">
        <v>1059933</v>
      </c>
      <c r="N95" s="26">
        <v>5.6473050758765186E-2</v>
      </c>
      <c r="O95" s="26">
        <v>5.0624970634948196E-2</v>
      </c>
      <c r="P95" s="26">
        <v>-1.6451849702612931E-2</v>
      </c>
      <c r="Q95" s="23"/>
      <c r="R95" s="24">
        <v>862</v>
      </c>
      <c r="S95" s="41">
        <v>1060795</v>
      </c>
      <c r="T95" s="23"/>
      <c r="U95" s="24">
        <v>788776</v>
      </c>
      <c r="V95" s="24">
        <v>793167</v>
      </c>
      <c r="W95" s="23"/>
      <c r="X95" s="24">
        <v>1017049.9365163244</v>
      </c>
      <c r="Y95" s="24">
        <v>1019959.1224709172</v>
      </c>
      <c r="Z95" s="24">
        <v>1077662.5421739821</v>
      </c>
      <c r="AA95" s="24">
        <f>SUM(AA91:AA94)</f>
        <v>817332.1371444281</v>
      </c>
    </row>
    <row r="96" spans="1:27" x14ac:dyDescent="0.2">
      <c r="A96" s="18" t="s">
        <v>195</v>
      </c>
      <c r="B96" s="18" t="s">
        <v>196</v>
      </c>
      <c r="D96" s="19">
        <v>266001</v>
      </c>
      <c r="E96" s="20">
        <v>872</v>
      </c>
      <c r="F96" s="20">
        <v>266873</v>
      </c>
      <c r="G96" s="21">
        <v>-3.7208480547166189E-3</v>
      </c>
      <c r="I96" s="21">
        <v>-4.2122872633276742E-5</v>
      </c>
      <c r="J96" s="19">
        <v>281565</v>
      </c>
      <c r="K96" s="21">
        <v>5.5052403203021738E-2</v>
      </c>
      <c r="L96" s="21">
        <v>4.8499522276075568E-2</v>
      </c>
      <c r="M96" s="19">
        <v>282023</v>
      </c>
      <c r="N96" s="21">
        <v>5.6768575314850134E-2</v>
      </c>
      <c r="O96" s="21">
        <v>5.0205035323515501E-2</v>
      </c>
      <c r="P96" s="21">
        <v>-6.0700416619744457E-3</v>
      </c>
      <c r="R96" s="43">
        <v>1406</v>
      </c>
      <c r="S96" s="42">
        <v>283429</v>
      </c>
      <c r="U96" s="19">
        <v>193960</v>
      </c>
      <c r="V96" s="19">
        <v>195173</v>
      </c>
      <c r="X96" s="19">
        <v>267869.70246132073</v>
      </c>
      <c r="Y96" s="19">
        <v>268552.207076833</v>
      </c>
      <c r="Z96" s="19">
        <v>283745.34607204871</v>
      </c>
      <c r="AA96" s="19">
        <v>215201.12375995694</v>
      </c>
    </row>
    <row r="97" spans="1:27" x14ac:dyDescent="0.2">
      <c r="A97" s="18" t="s">
        <v>197</v>
      </c>
      <c r="B97" s="18" t="s">
        <v>198</v>
      </c>
      <c r="D97" s="19">
        <v>172422</v>
      </c>
      <c r="E97" s="20">
        <v>1637</v>
      </c>
      <c r="F97" s="20">
        <v>174059</v>
      </c>
      <c r="G97" s="21">
        <v>-4.6374703609777246E-3</v>
      </c>
      <c r="I97" s="21">
        <v>-2.3133029871903465E-3</v>
      </c>
      <c r="J97" s="19">
        <v>183816</v>
      </c>
      <c r="K97" s="21">
        <v>5.6055705249369536E-2</v>
      </c>
      <c r="L97" s="21">
        <v>4.8501213569665413E-2</v>
      </c>
      <c r="M97" s="19">
        <v>184157</v>
      </c>
      <c r="N97" s="21">
        <v>5.8014811069809769E-2</v>
      </c>
      <c r="O97" s="21">
        <v>5.0446304931828001E-2</v>
      </c>
      <c r="P97" s="21">
        <v>-8.0997081233361579E-3</v>
      </c>
      <c r="R97" s="43">
        <v>907</v>
      </c>
      <c r="S97" s="42">
        <v>185064</v>
      </c>
      <c r="U97" s="19">
        <v>135028</v>
      </c>
      <c r="V97" s="19">
        <v>136001</v>
      </c>
      <c r="X97" s="19">
        <v>174869.95422976607</v>
      </c>
      <c r="Y97" s="19">
        <v>175719.5944704623</v>
      </c>
      <c r="Z97" s="19">
        <v>185660.79827598104</v>
      </c>
      <c r="AA97" s="19">
        <v>140810.81145562316</v>
      </c>
    </row>
    <row r="98" spans="1:27" x14ac:dyDescent="0.2">
      <c r="A98" s="18" t="s">
        <v>199</v>
      </c>
      <c r="B98" s="18" t="s">
        <v>200</v>
      </c>
      <c r="D98" s="19">
        <v>440287</v>
      </c>
      <c r="E98" s="20">
        <v>-134</v>
      </c>
      <c r="F98" s="20">
        <v>440153</v>
      </c>
      <c r="G98" s="21">
        <v>-3.3717353578690434E-2</v>
      </c>
      <c r="I98" s="21">
        <v>-2.7230209481426848E-2</v>
      </c>
      <c r="J98" s="19">
        <v>464461</v>
      </c>
      <c r="K98" s="21">
        <v>5.5226250871855953E-2</v>
      </c>
      <c r="L98" s="21">
        <v>4.9223308598764337E-2</v>
      </c>
      <c r="M98" s="19">
        <v>464461</v>
      </c>
      <c r="N98" s="21">
        <v>5.5226250871855953E-2</v>
      </c>
      <c r="O98" s="21">
        <v>4.9223308598764337E-2</v>
      </c>
      <c r="P98" s="21">
        <v>-3.3998092748937725E-2</v>
      </c>
      <c r="R98" s="43">
        <v>2650</v>
      </c>
      <c r="S98" s="42">
        <v>467111</v>
      </c>
      <c r="U98" s="19">
        <v>379334</v>
      </c>
      <c r="V98" s="19">
        <v>381504</v>
      </c>
      <c r="X98" s="19">
        <v>455511.64727022179</v>
      </c>
      <c r="Y98" s="19">
        <v>455062.70904517762</v>
      </c>
      <c r="Z98" s="19">
        <v>480807.53931605577</v>
      </c>
      <c r="AA98" s="19">
        <v>364659.10086434212</v>
      </c>
    </row>
    <row r="99" spans="1:27" x14ac:dyDescent="0.2">
      <c r="A99" s="18" t="s">
        <v>201</v>
      </c>
      <c r="B99" s="18" t="s">
        <v>202</v>
      </c>
      <c r="D99" s="19">
        <v>190916</v>
      </c>
      <c r="E99" s="20">
        <v>-2004</v>
      </c>
      <c r="F99" s="20">
        <v>188912</v>
      </c>
      <c r="G99" s="21">
        <v>-2.6940873023954204E-2</v>
      </c>
      <c r="I99" s="21">
        <v>-2.3331676528290046E-2</v>
      </c>
      <c r="J99" s="19">
        <v>199383</v>
      </c>
      <c r="K99" s="21">
        <v>5.5427924112814386E-2</v>
      </c>
      <c r="L99" s="21">
        <v>4.8497659505629231E-2</v>
      </c>
      <c r="M99" s="19">
        <v>199556</v>
      </c>
      <c r="N99" s="21">
        <v>5.6343694418565349E-2</v>
      </c>
      <c r="O99" s="21">
        <v>4.9407416581681352E-2</v>
      </c>
      <c r="P99" s="21">
        <v>-2.995649880567286E-2</v>
      </c>
      <c r="R99" s="43">
        <v>143</v>
      </c>
      <c r="S99" s="42">
        <v>199699</v>
      </c>
      <c r="U99" s="19">
        <v>152472</v>
      </c>
      <c r="V99" s="19">
        <v>153480</v>
      </c>
      <c r="X99" s="19">
        <v>194142.36479860955</v>
      </c>
      <c r="Y99" s="19">
        <v>194703.41037068589</v>
      </c>
      <c r="Z99" s="19">
        <v>205718.60927299105</v>
      </c>
      <c r="AA99" s="19">
        <v>156023.26701295708</v>
      </c>
    </row>
    <row r="100" spans="1:27" x14ac:dyDescent="0.2">
      <c r="A100" s="18" t="s">
        <v>203</v>
      </c>
      <c r="B100" s="18" t="s">
        <v>204</v>
      </c>
      <c r="D100" s="19">
        <v>121956</v>
      </c>
      <c r="E100" s="20">
        <v>-2310</v>
      </c>
      <c r="F100" s="20">
        <v>119646</v>
      </c>
      <c r="G100" s="21">
        <v>2.3387730886061942E-2</v>
      </c>
      <c r="I100" s="21">
        <v>2.7737806482120764E-2</v>
      </c>
      <c r="J100" s="19">
        <v>126115</v>
      </c>
      <c r="K100" s="21">
        <v>5.406783344198729E-2</v>
      </c>
      <c r="L100" s="21">
        <v>4.8498075564205267E-2</v>
      </c>
      <c r="M100" s="19">
        <v>126270</v>
      </c>
      <c r="N100" s="21">
        <v>5.5363321799307919E-2</v>
      </c>
      <c r="O100" s="21">
        <v>4.9786718483068482E-2</v>
      </c>
      <c r="P100" s="21">
        <v>2.1135525508339859E-2</v>
      </c>
      <c r="R100" s="43">
        <v>101</v>
      </c>
      <c r="S100" s="42">
        <v>126371</v>
      </c>
      <c r="U100" s="19">
        <v>94123</v>
      </c>
      <c r="V100" s="19">
        <v>94623</v>
      </c>
      <c r="X100" s="19">
        <v>116911.70060873115</v>
      </c>
      <c r="Y100" s="19">
        <v>117035.27331973468</v>
      </c>
      <c r="Z100" s="19">
        <v>123656.45582366796</v>
      </c>
      <c r="AA100" s="19">
        <v>93784.827211473414</v>
      </c>
    </row>
    <row r="101" spans="1:27" x14ac:dyDescent="0.2">
      <c r="A101" s="18" t="s">
        <v>205</v>
      </c>
      <c r="B101" s="18" t="s">
        <v>206</v>
      </c>
      <c r="D101" s="19">
        <v>144433</v>
      </c>
      <c r="E101" s="20">
        <v>1574</v>
      </c>
      <c r="F101" s="20">
        <v>146007</v>
      </c>
      <c r="G101" s="21">
        <v>2.73952631796468E-2</v>
      </c>
      <c r="I101" s="21">
        <v>2.9295247280463288E-2</v>
      </c>
      <c r="J101" s="19">
        <v>154152</v>
      </c>
      <c r="K101" s="21">
        <v>5.5784996609751669E-2</v>
      </c>
      <c r="L101" s="21">
        <v>4.8497438938854165E-2</v>
      </c>
      <c r="M101" s="19">
        <v>154278</v>
      </c>
      <c r="N101" s="21">
        <v>5.6647968932996395E-2</v>
      </c>
      <c r="O101" s="21">
        <v>4.9354454594222164E-2</v>
      </c>
      <c r="P101" s="21">
        <v>2.2261857615643033E-2</v>
      </c>
      <c r="R101" s="43">
        <v>770</v>
      </c>
      <c r="S101" s="42">
        <v>155048</v>
      </c>
      <c r="U101" s="19">
        <v>127118</v>
      </c>
      <c r="V101" s="19">
        <v>128002</v>
      </c>
      <c r="X101" s="19">
        <v>142113.75624618752</v>
      </c>
      <c r="Y101" s="19">
        <v>142837.36248731165</v>
      </c>
      <c r="Z101" s="19">
        <v>150918.27876650222</v>
      </c>
      <c r="AA101" s="19">
        <v>114461.02512716792</v>
      </c>
    </row>
    <row r="102" spans="1:27" ht="25.5" customHeight="1" x14ac:dyDescent="0.2">
      <c r="A102" s="22" t="s">
        <v>207</v>
      </c>
      <c r="B102" s="22" t="s">
        <v>208</v>
      </c>
      <c r="C102" s="54"/>
      <c r="D102" s="24">
        <v>1336015</v>
      </c>
      <c r="E102" s="25">
        <v>-365</v>
      </c>
      <c r="F102" s="25">
        <v>1335650</v>
      </c>
      <c r="G102" s="26">
        <v>-1.1668567741826785E-2</v>
      </c>
      <c r="H102" s="23"/>
      <c r="I102" s="26">
        <v>-7.3361711298258747E-3</v>
      </c>
      <c r="J102" s="24">
        <v>1409492</v>
      </c>
      <c r="K102" s="26">
        <v>5.5285441545315006E-2</v>
      </c>
      <c r="L102" s="26">
        <v>4.8746304592673484E-2</v>
      </c>
      <c r="M102" s="24">
        <v>1410745</v>
      </c>
      <c r="N102" s="26">
        <v>5.6223561561786317E-2</v>
      </c>
      <c r="O102" s="26">
        <v>4.96786114944896E-2</v>
      </c>
      <c r="P102" s="26">
        <v>-1.3814701463862877E-2</v>
      </c>
      <c r="Q102" s="23"/>
      <c r="R102" s="24">
        <v>5977</v>
      </c>
      <c r="S102" s="41">
        <v>1416722</v>
      </c>
      <c r="T102" s="23"/>
      <c r="U102" s="24">
        <v>1082036</v>
      </c>
      <c r="V102" s="24">
        <v>1088783</v>
      </c>
      <c r="W102" s="23"/>
      <c r="X102" s="24">
        <v>1351419.125614837</v>
      </c>
      <c r="Y102" s="24">
        <v>1353910.5567702053</v>
      </c>
      <c r="Z102" s="24">
        <v>1430507.0275272469</v>
      </c>
      <c r="AA102" s="24">
        <f>SUM(AA96:AA101)</f>
        <v>1084940.1554315204</v>
      </c>
    </row>
    <row r="103" spans="1:27" x14ac:dyDescent="0.2">
      <c r="A103" s="18" t="s">
        <v>209</v>
      </c>
      <c r="B103" s="18" t="s">
        <v>210</v>
      </c>
      <c r="D103" s="19">
        <v>374036</v>
      </c>
      <c r="E103" s="20">
        <v>-541</v>
      </c>
      <c r="F103" s="20">
        <v>373495</v>
      </c>
      <c r="G103" s="21">
        <v>-1.1907921761420082E-2</v>
      </c>
      <c r="I103" s="21">
        <v>-1.0301250636439496E-2</v>
      </c>
      <c r="J103" s="19">
        <v>393572</v>
      </c>
      <c r="K103" s="21">
        <v>5.3754400995997376E-2</v>
      </c>
      <c r="L103" s="21">
        <v>4.8500106582519908E-2</v>
      </c>
      <c r="M103" s="19">
        <v>393963</v>
      </c>
      <c r="N103" s="21">
        <v>5.4801269093294414E-2</v>
      </c>
      <c r="O103" s="21">
        <v>4.9541754722310705E-2</v>
      </c>
      <c r="P103" s="21">
        <v>-1.6888624118917228E-2</v>
      </c>
      <c r="R103" s="43">
        <v>276</v>
      </c>
      <c r="S103" s="42">
        <v>394239</v>
      </c>
      <c r="U103" s="19">
        <v>331538</v>
      </c>
      <c r="V103" s="19">
        <v>333199</v>
      </c>
      <c r="X103" s="19">
        <v>377996.14856320882</v>
      </c>
      <c r="Y103" s="19">
        <v>379273.66932443617</v>
      </c>
      <c r="Z103" s="19">
        <v>400730.79171413614</v>
      </c>
      <c r="AA103" s="19">
        <v>303926.45340587123</v>
      </c>
    </row>
    <row r="104" spans="1:27" x14ac:dyDescent="0.2">
      <c r="A104" s="18" t="s">
        <v>211</v>
      </c>
      <c r="B104" s="18" t="s">
        <v>212</v>
      </c>
      <c r="D104" s="19">
        <v>449169</v>
      </c>
      <c r="E104" s="20">
        <v>-385</v>
      </c>
      <c r="F104" s="20">
        <v>448784</v>
      </c>
      <c r="G104" s="21">
        <v>-9.0283830096402617E-3</v>
      </c>
      <c r="I104" s="21">
        <v>-1.7384826511356311E-3</v>
      </c>
      <c r="J104" s="19">
        <v>474522</v>
      </c>
      <c r="K104" s="21">
        <v>5.7350529430639341E-2</v>
      </c>
      <c r="L104" s="21">
        <v>4.8499913093147384E-2</v>
      </c>
      <c r="M104" s="19">
        <v>474842</v>
      </c>
      <c r="N104" s="21">
        <v>5.8063567328603405E-2</v>
      </c>
      <c r="O104" s="21">
        <v>4.9206982464408799E-2</v>
      </c>
      <c r="P104" s="21">
        <v>-8.6991454372571386E-3</v>
      </c>
      <c r="R104" s="43">
        <v>2824</v>
      </c>
      <c r="S104" s="42">
        <v>477666</v>
      </c>
      <c r="U104" s="19">
        <v>406179</v>
      </c>
      <c r="V104" s="19">
        <v>409608</v>
      </c>
      <c r="X104" s="19">
        <v>452872.70826482796</v>
      </c>
      <c r="Y104" s="19">
        <v>453360.44284268847</v>
      </c>
      <c r="Z104" s="19">
        <v>479008.96868433559</v>
      </c>
      <c r="AA104" s="19">
        <v>363295.01004676247</v>
      </c>
    </row>
    <row r="105" spans="1:27" x14ac:dyDescent="0.2">
      <c r="A105" s="18" t="s">
        <v>213</v>
      </c>
      <c r="B105" s="18" t="s">
        <v>214</v>
      </c>
      <c r="D105" s="19">
        <v>432615</v>
      </c>
      <c r="E105" s="20">
        <v>-533</v>
      </c>
      <c r="F105" s="20">
        <v>432082</v>
      </c>
      <c r="G105" s="21">
        <v>-1.7021115287614297E-2</v>
      </c>
      <c r="I105" s="21">
        <v>-1.3375380530314951E-2</v>
      </c>
      <c r="J105" s="19">
        <v>456988</v>
      </c>
      <c r="K105" s="21">
        <v>5.7641836503256272E-2</v>
      </c>
      <c r="L105" s="21">
        <v>4.849937876212751E-2</v>
      </c>
      <c r="M105" s="19">
        <v>457437</v>
      </c>
      <c r="N105" s="21">
        <v>5.8680991108169378E-2</v>
      </c>
      <c r="O105" s="21">
        <v>4.952955071645504E-2</v>
      </c>
      <c r="P105" s="21">
        <v>-1.9953688844612683E-2</v>
      </c>
      <c r="R105" s="43">
        <v>335</v>
      </c>
      <c r="S105" s="42">
        <v>457772</v>
      </c>
      <c r="U105" s="19">
        <v>392938</v>
      </c>
      <c r="V105" s="19">
        <v>396364</v>
      </c>
      <c r="X105" s="19">
        <v>439563.86726091767</v>
      </c>
      <c r="Y105" s="19">
        <v>441758.25149368111</v>
      </c>
      <c r="Z105" s="19">
        <v>466750.39209190279</v>
      </c>
      <c r="AA105" s="19">
        <v>353997.73171283281</v>
      </c>
    </row>
    <row r="106" spans="1:27" ht="25.5" customHeight="1" x14ac:dyDescent="0.2">
      <c r="A106" s="22" t="s">
        <v>215</v>
      </c>
      <c r="B106" s="22" t="s">
        <v>216</v>
      </c>
      <c r="C106" s="54"/>
      <c r="D106" s="24">
        <v>1255820</v>
      </c>
      <c r="E106" s="25">
        <v>-1459</v>
      </c>
      <c r="F106" s="25">
        <v>1254361</v>
      </c>
      <c r="G106" s="26">
        <v>-1.2650590451752985E-2</v>
      </c>
      <c r="H106" s="23"/>
      <c r="I106" s="26">
        <v>-8.3045633258411744E-3</v>
      </c>
      <c r="J106" s="24">
        <v>1325082</v>
      </c>
      <c r="K106" s="26">
        <v>5.6380101103270963E-2</v>
      </c>
      <c r="L106" s="26">
        <v>4.8482724830561708E-2</v>
      </c>
      <c r="M106" s="24">
        <v>1326242</v>
      </c>
      <c r="N106" s="26">
        <v>5.7304874752961865E-2</v>
      </c>
      <c r="O106" s="26">
        <v>4.9400584978690931E-2</v>
      </c>
      <c r="P106" s="26">
        <v>-1.5037727868209894E-2</v>
      </c>
      <c r="Q106" s="23"/>
      <c r="R106" s="24">
        <v>3435</v>
      </c>
      <c r="S106" s="41">
        <v>1329677</v>
      </c>
      <c r="T106" s="23"/>
      <c r="U106" s="24">
        <v>1130655</v>
      </c>
      <c r="V106" s="24">
        <v>1139171</v>
      </c>
      <c r="W106" s="23"/>
      <c r="X106" s="24">
        <v>1270432.7240889543</v>
      </c>
      <c r="Y106" s="24">
        <v>1274392.3636608059</v>
      </c>
      <c r="Z106" s="24">
        <v>1346490.1524903746</v>
      </c>
      <c r="AA106" s="24">
        <f>SUM(AA103:AA105)</f>
        <v>1021219.1951654665</v>
      </c>
    </row>
    <row r="107" spans="1:27" x14ac:dyDescent="0.2">
      <c r="A107" s="18" t="s">
        <v>217</v>
      </c>
      <c r="B107" s="18" t="s">
        <v>218</v>
      </c>
      <c r="D107" s="19">
        <v>427395</v>
      </c>
      <c r="E107" s="20">
        <v>-489</v>
      </c>
      <c r="F107" s="20">
        <v>426906</v>
      </c>
      <c r="G107" s="21">
        <v>-1.2566562878312371E-2</v>
      </c>
      <c r="I107" s="21">
        <v>-7.1441643452191395E-3</v>
      </c>
      <c r="J107" s="19">
        <v>448804</v>
      </c>
      <c r="K107" s="21">
        <v>5.1294664399188505E-2</v>
      </c>
      <c r="L107" s="21">
        <v>4.849991265090714E-2</v>
      </c>
      <c r="M107" s="19">
        <v>449511</v>
      </c>
      <c r="N107" s="21">
        <v>5.2950766679315864E-2</v>
      </c>
      <c r="O107" s="21">
        <v>5.0151612364466525E-2</v>
      </c>
      <c r="P107" s="21">
        <v>-1.3179472003406634E-2</v>
      </c>
      <c r="R107" s="43">
        <v>2264</v>
      </c>
      <c r="S107" s="42">
        <v>451775</v>
      </c>
      <c r="U107" s="19">
        <v>319480</v>
      </c>
      <c r="V107" s="19">
        <v>320332</v>
      </c>
      <c r="X107" s="19">
        <v>432339.01542204886</v>
      </c>
      <c r="Y107" s="19">
        <v>431123.92805329699</v>
      </c>
      <c r="Z107" s="19">
        <v>455514.43980657827</v>
      </c>
      <c r="AA107" s="19">
        <v>345476.04284008872</v>
      </c>
    </row>
    <row r="108" spans="1:27" x14ac:dyDescent="0.2">
      <c r="A108" s="18" t="s">
        <v>219</v>
      </c>
      <c r="B108" s="18" t="s">
        <v>220</v>
      </c>
      <c r="D108" s="19">
        <v>686063</v>
      </c>
      <c r="E108" s="20">
        <v>71</v>
      </c>
      <c r="F108" s="20">
        <v>686134</v>
      </c>
      <c r="G108" s="21">
        <v>-6.1026484917373391E-2</v>
      </c>
      <c r="I108" s="21">
        <v>-5.4971026591617345E-2</v>
      </c>
      <c r="J108" s="19">
        <v>734420</v>
      </c>
      <c r="K108" s="21">
        <v>7.0374008575584401E-2</v>
      </c>
      <c r="L108" s="21">
        <v>6.2243815426181959E-2</v>
      </c>
      <c r="M108" s="19">
        <v>734420</v>
      </c>
      <c r="N108" s="21">
        <v>7.0374008575584401E-2</v>
      </c>
      <c r="O108" s="21">
        <v>6.2243815426181959E-2</v>
      </c>
      <c r="P108" s="21">
        <v>-4.9900009488836217E-2</v>
      </c>
      <c r="R108" s="43">
        <v>4359</v>
      </c>
      <c r="S108" s="42">
        <v>738779</v>
      </c>
      <c r="U108" s="19">
        <v>571257</v>
      </c>
      <c r="V108" s="19">
        <v>575629</v>
      </c>
      <c r="X108" s="19">
        <v>730727.7457550253</v>
      </c>
      <c r="Y108" s="19">
        <v>731602.46546004701</v>
      </c>
      <c r="Z108" s="19">
        <v>772992.32431827975</v>
      </c>
      <c r="AA108" s="19">
        <v>586260.95248404727</v>
      </c>
    </row>
    <row r="109" spans="1:27" x14ac:dyDescent="0.2">
      <c r="A109" s="18" t="s">
        <v>221</v>
      </c>
      <c r="B109" s="18" t="s">
        <v>222</v>
      </c>
      <c r="D109" s="19">
        <v>388204</v>
      </c>
      <c r="E109" s="20">
        <v>948</v>
      </c>
      <c r="F109" s="20">
        <v>389152</v>
      </c>
      <c r="G109" s="21">
        <v>2.1349684213794351E-2</v>
      </c>
      <c r="I109" s="21">
        <v>2.7950997234219788E-2</v>
      </c>
      <c r="J109" s="19">
        <v>410527</v>
      </c>
      <c r="K109" s="21">
        <v>5.4927123591809845E-2</v>
      </c>
      <c r="L109" s="21">
        <v>4.8500405580039097E-2</v>
      </c>
      <c r="M109" s="19">
        <v>411102</v>
      </c>
      <c r="N109" s="21">
        <v>5.6404695337554545E-2</v>
      </c>
      <c r="O109" s="21">
        <v>4.996897581587878E-2</v>
      </c>
      <c r="P109" s="21">
        <v>2.1524666572581674E-2</v>
      </c>
      <c r="R109" s="43">
        <v>362</v>
      </c>
      <c r="S109" s="42">
        <v>411464</v>
      </c>
      <c r="U109" s="19">
        <v>285891</v>
      </c>
      <c r="V109" s="19">
        <v>287644</v>
      </c>
      <c r="X109" s="19">
        <v>381017.3988544952</v>
      </c>
      <c r="Y109" s="19">
        <v>380890.99969689245</v>
      </c>
      <c r="Z109" s="19">
        <v>402439.62133516453</v>
      </c>
      <c r="AA109" s="19">
        <v>305222.48190413689</v>
      </c>
    </row>
    <row r="110" spans="1:27" x14ac:dyDescent="0.2">
      <c r="A110" s="18" t="s">
        <v>223</v>
      </c>
      <c r="B110" s="18" t="s">
        <v>224</v>
      </c>
      <c r="D110" s="19">
        <v>360601</v>
      </c>
      <c r="E110" s="20">
        <v>-455</v>
      </c>
      <c r="F110" s="20">
        <v>360146</v>
      </c>
      <c r="G110" s="21">
        <v>-5.0935938369650269E-2</v>
      </c>
      <c r="I110" s="21">
        <v>-4.405727531625292E-2</v>
      </c>
      <c r="J110" s="19">
        <v>381997</v>
      </c>
      <c r="K110" s="21">
        <v>6.0672616105690524E-2</v>
      </c>
      <c r="L110" s="21">
        <v>5.46788633571067E-2</v>
      </c>
      <c r="M110" s="19">
        <v>381997</v>
      </c>
      <c r="N110" s="21">
        <v>6.0672616105690524E-2</v>
      </c>
      <c r="O110" s="21">
        <v>5.46788633571067E-2</v>
      </c>
      <c r="P110" s="21">
        <v>-4.5772136872980207E-2</v>
      </c>
      <c r="R110" s="43">
        <v>366</v>
      </c>
      <c r="S110" s="42">
        <v>382363</v>
      </c>
      <c r="U110" s="19">
        <v>280643</v>
      </c>
      <c r="V110" s="19">
        <v>282238</v>
      </c>
      <c r="X110" s="19">
        <v>379474.91066232469</v>
      </c>
      <c r="Y110" s="19">
        <v>378885.37118979963</v>
      </c>
      <c r="Z110" s="19">
        <v>400320.52590477688</v>
      </c>
      <c r="AA110" s="19">
        <v>303615.29530429671</v>
      </c>
    </row>
    <row r="111" spans="1:27" ht="25.5" customHeight="1" x14ac:dyDescent="0.2">
      <c r="A111" s="22" t="s">
        <v>225</v>
      </c>
      <c r="B111" s="22" t="s">
        <v>226</v>
      </c>
      <c r="C111" s="54"/>
      <c r="D111" s="24">
        <v>1862263</v>
      </c>
      <c r="E111" s="25">
        <v>75</v>
      </c>
      <c r="F111" s="25">
        <v>1862338</v>
      </c>
      <c r="G111" s="26">
        <v>-3.1826977204193474E-2</v>
      </c>
      <c r="H111" s="23"/>
      <c r="I111" s="26">
        <v>-2.5597478610615898E-2</v>
      </c>
      <c r="J111" s="24">
        <v>1975748</v>
      </c>
      <c r="K111" s="26">
        <v>6.0896571943438893E-2</v>
      </c>
      <c r="L111" s="26">
        <v>5.4693280115562404E-2</v>
      </c>
      <c r="M111" s="24">
        <v>1977030</v>
      </c>
      <c r="N111" s="26">
        <v>6.1584953966465905E-2</v>
      </c>
      <c r="O111" s="26">
        <v>5.537763701993903E-2</v>
      </c>
      <c r="P111" s="26">
        <v>-2.6701026369970182E-2</v>
      </c>
      <c r="Q111" s="23"/>
      <c r="R111" s="24">
        <v>7351</v>
      </c>
      <c r="S111" s="41">
        <v>1984381</v>
      </c>
      <c r="T111" s="23"/>
      <c r="U111" s="24">
        <v>1457271</v>
      </c>
      <c r="V111" s="24">
        <v>1465843</v>
      </c>
      <c r="W111" s="23"/>
      <c r="X111" s="24">
        <v>1923559.0706938941</v>
      </c>
      <c r="Y111" s="24">
        <v>1922502.7644000361</v>
      </c>
      <c r="Z111" s="24">
        <v>2031266.9113647994</v>
      </c>
      <c r="AA111" s="24">
        <f>SUM(AA107:AA110)</f>
        <v>1540574.7725325697</v>
      </c>
    </row>
    <row r="112" spans="1:27" x14ac:dyDescent="0.2">
      <c r="A112" s="18" t="s">
        <v>227</v>
      </c>
      <c r="B112" s="18" t="s">
        <v>228</v>
      </c>
      <c r="D112" s="19">
        <v>1619811</v>
      </c>
      <c r="E112" s="20">
        <v>-4032</v>
      </c>
      <c r="F112" s="20">
        <v>1615780</v>
      </c>
      <c r="G112" s="21">
        <v>-2.0381965386204626E-2</v>
      </c>
      <c r="I112" s="21">
        <v>-1.4821397919529189E-2</v>
      </c>
      <c r="J112" s="19">
        <v>1706681</v>
      </c>
      <c r="K112" s="21">
        <v>5.6258584989298921E-2</v>
      </c>
      <c r="L112" s="21">
        <v>4.8499899147366854E-2</v>
      </c>
      <c r="M112" s="19">
        <v>1706826</v>
      </c>
      <c r="N112" s="21">
        <v>5.6348324955246554E-2</v>
      </c>
      <c r="O112" s="21">
        <v>4.8588979933627652E-2</v>
      </c>
      <c r="P112" s="21">
        <v>-2.226707874210021E-2</v>
      </c>
      <c r="R112" s="43">
        <v>2178</v>
      </c>
      <c r="S112" s="42">
        <v>1709004</v>
      </c>
      <c r="U112" s="19">
        <v>1310470</v>
      </c>
      <c r="V112" s="19">
        <v>1320168</v>
      </c>
      <c r="X112" s="19">
        <v>1649397.4925902572</v>
      </c>
      <c r="Y112" s="19">
        <v>1652224.2425858574</v>
      </c>
      <c r="Z112" s="19">
        <v>1745697.5855984141</v>
      </c>
      <c r="AA112" s="19">
        <v>1323990.2869470518</v>
      </c>
    </row>
    <row r="113" spans="1:27" ht="25.5" customHeight="1" x14ac:dyDescent="0.2">
      <c r="A113" s="22" t="s">
        <v>229</v>
      </c>
      <c r="B113" s="22" t="s">
        <v>230</v>
      </c>
      <c r="C113" s="54"/>
      <c r="D113" s="24">
        <v>1619811</v>
      </c>
      <c r="E113" s="25">
        <v>-4032</v>
      </c>
      <c r="F113" s="25">
        <v>1615780</v>
      </c>
      <c r="G113" s="26">
        <v>-2.0381965386204626E-2</v>
      </c>
      <c r="H113" s="23"/>
      <c r="I113" s="26">
        <v>-1.4821397919529189E-2</v>
      </c>
      <c r="J113" s="24">
        <v>1706681</v>
      </c>
      <c r="K113" s="26">
        <v>5.6258584989298921E-2</v>
      </c>
      <c r="L113" s="26">
        <v>4.8499899147366854E-2</v>
      </c>
      <c r="M113" s="24">
        <v>1706826</v>
      </c>
      <c r="N113" s="26">
        <v>5.6348324955246554E-2</v>
      </c>
      <c r="O113" s="26">
        <v>4.8588979933627652E-2</v>
      </c>
      <c r="P113" s="26">
        <v>-2.226707874210021E-2</v>
      </c>
      <c r="Q113" s="23"/>
      <c r="R113" s="24">
        <v>2178</v>
      </c>
      <c r="S113" s="41">
        <v>1709004</v>
      </c>
      <c r="T113" s="23"/>
      <c r="U113" s="24">
        <v>1310470</v>
      </c>
      <c r="V113" s="24">
        <v>1320168</v>
      </c>
      <c r="W113" s="23"/>
      <c r="X113" s="24">
        <v>1649397.4925902572</v>
      </c>
      <c r="Y113" s="24">
        <v>1652224.2425858574</v>
      </c>
      <c r="Z113" s="24">
        <v>1745697.5855984141</v>
      </c>
      <c r="AA113" s="24">
        <f>AA112</f>
        <v>1323990.2869470518</v>
      </c>
    </row>
    <row r="114" spans="1:27" x14ac:dyDescent="0.2">
      <c r="A114" s="18" t="s">
        <v>231</v>
      </c>
      <c r="B114" s="18" t="s">
        <v>232</v>
      </c>
      <c r="D114" s="19">
        <v>603399</v>
      </c>
      <c r="E114" s="20">
        <v>238</v>
      </c>
      <c r="F114" s="20">
        <v>603637</v>
      </c>
      <c r="G114" s="21">
        <v>-1.6751448418733439E-2</v>
      </c>
      <c r="I114" s="21">
        <v>-7.1982105600790769E-3</v>
      </c>
      <c r="J114" s="19">
        <v>641617</v>
      </c>
      <c r="K114" s="21">
        <v>6.2918608368937035E-2</v>
      </c>
      <c r="L114" s="21">
        <v>4.8500173066111651E-2</v>
      </c>
      <c r="M114" s="19">
        <v>641970</v>
      </c>
      <c r="N114" s="21">
        <v>6.3503396909069476E-2</v>
      </c>
      <c r="O114" s="21">
        <v>4.9077028980297754E-2</v>
      </c>
      <c r="P114" s="21">
        <v>-1.4242913620669095E-2</v>
      </c>
      <c r="R114" s="43">
        <v>2260</v>
      </c>
      <c r="S114" s="42">
        <v>644230</v>
      </c>
      <c r="U114" s="19">
        <v>514598</v>
      </c>
      <c r="V114" s="19">
        <v>521674</v>
      </c>
      <c r="X114" s="19">
        <v>613921.06708850688</v>
      </c>
      <c r="Y114" s="19">
        <v>616374.70054777234</v>
      </c>
      <c r="Z114" s="19">
        <v>651245.6353298407</v>
      </c>
      <c r="AA114" s="19">
        <v>493924.55068201263</v>
      </c>
    </row>
    <row r="115" spans="1:27" x14ac:dyDescent="0.2">
      <c r="A115" s="18" t="s">
        <v>233</v>
      </c>
      <c r="B115" s="18" t="s">
        <v>234</v>
      </c>
      <c r="D115" s="19">
        <v>335643</v>
      </c>
      <c r="E115" s="20">
        <v>174</v>
      </c>
      <c r="F115" s="20">
        <v>335817</v>
      </c>
      <c r="G115" s="21">
        <v>-1.6224270437932398E-2</v>
      </c>
      <c r="I115" s="21">
        <v>-1.5154365073195675E-2</v>
      </c>
      <c r="J115" s="19">
        <v>353060</v>
      </c>
      <c r="K115" s="21">
        <v>5.1346417840669067E-2</v>
      </c>
      <c r="L115" s="21">
        <v>4.8500592836402179E-2</v>
      </c>
      <c r="M115" s="19">
        <v>353359</v>
      </c>
      <c r="N115" s="21">
        <v>5.2236783724469049E-2</v>
      </c>
      <c r="O115" s="21">
        <v>4.9388548643511943E-2</v>
      </c>
      <c r="P115" s="21">
        <v>-2.1852241766062264E-2</v>
      </c>
      <c r="R115" s="43">
        <v>313</v>
      </c>
      <c r="S115" s="42">
        <v>353672</v>
      </c>
      <c r="U115" s="19">
        <v>287549</v>
      </c>
      <c r="V115" s="19">
        <v>288329</v>
      </c>
      <c r="X115" s="19">
        <v>341355.23972469877</v>
      </c>
      <c r="Y115" s="19">
        <v>341909.89700081747</v>
      </c>
      <c r="Z115" s="19">
        <v>361253.19209236407</v>
      </c>
      <c r="AA115" s="19">
        <v>273985.4379158981</v>
      </c>
    </row>
    <row r="116" spans="1:27" x14ac:dyDescent="0.2">
      <c r="A116" s="18" t="s">
        <v>235</v>
      </c>
      <c r="B116" s="18" t="s">
        <v>236</v>
      </c>
      <c r="D116" s="19">
        <v>238693</v>
      </c>
      <c r="E116" s="20">
        <v>94</v>
      </c>
      <c r="F116" s="20">
        <v>238787</v>
      </c>
      <c r="G116" s="21">
        <v>-1.5158238919143585E-2</v>
      </c>
      <c r="I116" s="21">
        <v>-1.2491828406249073E-2</v>
      </c>
      <c r="J116" s="19">
        <v>251270</v>
      </c>
      <c r="K116" s="21">
        <v>5.2276715231566184E-2</v>
      </c>
      <c r="L116" s="21">
        <v>4.8498212721879597E-2</v>
      </c>
      <c r="M116" s="19">
        <v>251503</v>
      </c>
      <c r="N116" s="21">
        <v>5.3252480243899392E-2</v>
      </c>
      <c r="O116" s="21">
        <v>4.9470473969001061E-2</v>
      </c>
      <c r="P116" s="21">
        <v>-1.9131242816701755E-2</v>
      </c>
      <c r="R116" s="43">
        <v>236</v>
      </c>
      <c r="S116" s="42">
        <v>251739</v>
      </c>
      <c r="U116" s="19">
        <v>191659</v>
      </c>
      <c r="V116" s="19">
        <v>192349</v>
      </c>
      <c r="X116" s="19">
        <v>242462.3014949458</v>
      </c>
      <c r="Y116" s="19">
        <v>242679.02820857763</v>
      </c>
      <c r="Z116" s="19">
        <v>256408.41158222433</v>
      </c>
      <c r="AA116" s="19">
        <v>194467.95895637022</v>
      </c>
    </row>
    <row r="117" spans="1:27" ht="25.5" customHeight="1" x14ac:dyDescent="0.2">
      <c r="A117" s="22" t="s">
        <v>237</v>
      </c>
      <c r="B117" s="22" t="s">
        <v>238</v>
      </c>
      <c r="C117" s="54"/>
      <c r="D117" s="24">
        <v>1177734</v>
      </c>
      <c r="E117" s="25">
        <v>507</v>
      </c>
      <c r="F117" s="25">
        <v>1178241</v>
      </c>
      <c r="G117" s="26">
        <v>-1.6278683990734955E-2</v>
      </c>
      <c r="H117" s="23"/>
      <c r="I117" s="26">
        <v>-1.0482147910217177E-2</v>
      </c>
      <c r="J117" s="24">
        <v>1245947</v>
      </c>
      <c r="K117" s="26">
        <v>5.7463625862620438E-2</v>
      </c>
      <c r="L117" s="26">
        <v>4.8446033576276637E-2</v>
      </c>
      <c r="M117" s="24">
        <v>1246832</v>
      </c>
      <c r="N117" s="26">
        <v>5.8214745540173585E-2</v>
      </c>
      <c r="O117" s="26">
        <v>4.9190748030193854E-2</v>
      </c>
      <c r="P117" s="26">
        <v>-1.7397047101527452E-2</v>
      </c>
      <c r="Q117" s="23"/>
      <c r="R117" s="24">
        <v>2808</v>
      </c>
      <c r="S117" s="41">
        <v>1249640</v>
      </c>
      <c r="T117" s="23"/>
      <c r="U117" s="24">
        <v>993805</v>
      </c>
      <c r="V117" s="24">
        <v>1002353</v>
      </c>
      <c r="W117" s="23"/>
      <c r="X117" s="24">
        <v>1197738.6083081514</v>
      </c>
      <c r="Y117" s="24">
        <v>1200963.6257571673</v>
      </c>
      <c r="Z117" s="24">
        <v>1268907.2390044292</v>
      </c>
      <c r="AA117" s="24">
        <f>SUM(AA114:AA116)</f>
        <v>962377.94755428098</v>
      </c>
    </row>
    <row r="118" spans="1:27" x14ac:dyDescent="0.2">
      <c r="A118" s="18" t="s">
        <v>239</v>
      </c>
      <c r="B118" s="18" t="s">
        <v>240</v>
      </c>
      <c r="D118" s="19">
        <v>238855</v>
      </c>
      <c r="E118" s="20">
        <v>586</v>
      </c>
      <c r="F118" s="20">
        <v>239441</v>
      </c>
      <c r="G118" s="21">
        <v>6.8294691725936385E-3</v>
      </c>
      <c r="I118" s="21">
        <v>1.0180775958861688E-2</v>
      </c>
      <c r="J118" s="19">
        <v>252215</v>
      </c>
      <c r="K118" s="21">
        <v>5.334925931649126E-2</v>
      </c>
      <c r="L118" s="21">
        <v>4.8500657877231346E-2</v>
      </c>
      <c r="M118" s="19">
        <v>252582</v>
      </c>
      <c r="N118" s="21">
        <v>5.4881995982308807E-2</v>
      </c>
      <c r="O118" s="21">
        <v>5.0026339305540235E-2</v>
      </c>
      <c r="P118" s="21">
        <v>3.9203821748774459E-3</v>
      </c>
      <c r="R118" s="43">
        <v>1394</v>
      </c>
      <c r="S118" s="42">
        <v>253976</v>
      </c>
      <c r="U118" s="19">
        <v>187474</v>
      </c>
      <c r="V118" s="19">
        <v>188340</v>
      </c>
      <c r="X118" s="19">
        <v>237816.83724133656</v>
      </c>
      <c r="Y118" s="19">
        <v>238123.96481247997</v>
      </c>
      <c r="Z118" s="19">
        <v>251595.64890276486</v>
      </c>
      <c r="AA118" s="19">
        <v>190817.81296685091</v>
      </c>
    </row>
    <row r="119" spans="1:27" x14ac:dyDescent="0.2">
      <c r="A119" s="18" t="s">
        <v>241</v>
      </c>
      <c r="B119" s="18" t="s">
        <v>242</v>
      </c>
      <c r="D119" s="19">
        <v>206152</v>
      </c>
      <c r="E119" s="20">
        <v>94</v>
      </c>
      <c r="F119" s="20">
        <v>206246</v>
      </c>
      <c r="G119" s="21">
        <v>-3.9447406516410988E-2</v>
      </c>
      <c r="I119" s="21">
        <v>-3.8577092480084008E-2</v>
      </c>
      <c r="J119" s="19">
        <v>217945</v>
      </c>
      <c r="K119" s="21">
        <v>5.6723524335017483E-2</v>
      </c>
      <c r="L119" s="21">
        <v>5.2904766034247874E-2</v>
      </c>
      <c r="M119" s="19">
        <v>217945</v>
      </c>
      <c r="N119" s="21">
        <v>5.6723524335017483E-2</v>
      </c>
      <c r="O119" s="21">
        <v>5.2904766034247874E-2</v>
      </c>
      <c r="P119" s="21">
        <v>-4.1916113305861757E-2</v>
      </c>
      <c r="R119" s="43">
        <v>238</v>
      </c>
      <c r="S119" s="42">
        <v>218183</v>
      </c>
      <c r="U119" s="19">
        <v>177843</v>
      </c>
      <c r="V119" s="19">
        <v>178488</v>
      </c>
      <c r="X119" s="19">
        <v>214715.98889969965</v>
      </c>
      <c r="Y119" s="19">
        <v>215299.6643723482</v>
      </c>
      <c r="Z119" s="19">
        <v>227480.0808434611</v>
      </c>
      <c r="AA119" s="19">
        <v>172527.83070524185</v>
      </c>
    </row>
    <row r="120" spans="1:27" x14ac:dyDescent="0.2">
      <c r="A120" s="18" t="s">
        <v>243</v>
      </c>
      <c r="B120" s="18" t="s">
        <v>244</v>
      </c>
      <c r="D120" s="19">
        <v>354395</v>
      </c>
      <c r="E120" s="20">
        <v>197</v>
      </c>
      <c r="F120" s="20">
        <v>354592</v>
      </c>
      <c r="G120" s="21">
        <v>-6.7390677975769586E-2</v>
      </c>
      <c r="I120" s="21">
        <v>-6.647430140388122E-2</v>
      </c>
      <c r="J120" s="19">
        <v>383568</v>
      </c>
      <c r="K120" s="21">
        <v>8.1716451583792038E-2</v>
      </c>
      <c r="L120" s="21">
        <v>7.5332074650292125E-2</v>
      </c>
      <c r="M120" s="19">
        <v>383568</v>
      </c>
      <c r="N120" s="21">
        <v>8.1716451583792038E-2</v>
      </c>
      <c r="O120" s="21">
        <v>7.5332074650292125E-2</v>
      </c>
      <c r="P120" s="21">
        <v>-4.990100912599682E-2</v>
      </c>
      <c r="R120" s="43">
        <v>2147</v>
      </c>
      <c r="S120" s="42">
        <v>385715</v>
      </c>
      <c r="U120" s="19">
        <v>311742</v>
      </c>
      <c r="V120" s="19">
        <v>313593</v>
      </c>
      <c r="X120" s="19">
        <v>380214.94276977348</v>
      </c>
      <c r="Y120" s="19">
        <v>382096.87879192596</v>
      </c>
      <c r="Z120" s="19">
        <v>403713.72213242005</v>
      </c>
      <c r="AA120" s="19">
        <v>306188.79880465521</v>
      </c>
    </row>
    <row r="121" spans="1:27" x14ac:dyDescent="0.2">
      <c r="A121" s="18" t="s">
        <v>245</v>
      </c>
      <c r="B121" s="18" t="s">
        <v>246</v>
      </c>
      <c r="D121" s="19">
        <v>143083</v>
      </c>
      <c r="E121" s="20">
        <v>76</v>
      </c>
      <c r="F121" s="20">
        <v>143159</v>
      </c>
      <c r="G121" s="21">
        <v>-6.7964026024645907E-2</v>
      </c>
      <c r="I121" s="21">
        <v>-6.7911362603217618E-2</v>
      </c>
      <c r="J121" s="19">
        <v>154701</v>
      </c>
      <c r="K121" s="21">
        <v>8.0623642243938587E-2</v>
      </c>
      <c r="L121" s="21">
        <v>7.6990307555338866E-2</v>
      </c>
      <c r="M121" s="19">
        <v>154701</v>
      </c>
      <c r="N121" s="21">
        <v>8.0623642243938587E-2</v>
      </c>
      <c r="O121" s="21">
        <v>7.6990307555338866E-2</v>
      </c>
      <c r="P121" s="21">
        <v>-4.9900723251084966E-2</v>
      </c>
      <c r="R121" s="43">
        <v>135</v>
      </c>
      <c r="S121" s="42">
        <v>154836</v>
      </c>
      <c r="U121" s="19">
        <v>116333</v>
      </c>
      <c r="V121" s="19">
        <v>116726</v>
      </c>
      <c r="X121" s="19">
        <v>153598.14856651184</v>
      </c>
      <c r="Y121" s="19">
        <v>154107.6196663407</v>
      </c>
      <c r="Z121" s="19">
        <v>162826.1422631134</v>
      </c>
      <c r="AA121" s="19">
        <v>123492.31195363168</v>
      </c>
    </row>
    <row r="122" spans="1:27" ht="25.5" customHeight="1" x14ac:dyDescent="0.2">
      <c r="A122" s="22" t="s">
        <v>247</v>
      </c>
      <c r="B122" s="22" t="s">
        <v>248</v>
      </c>
      <c r="C122" s="54"/>
      <c r="D122" s="24">
        <v>942486</v>
      </c>
      <c r="E122" s="25">
        <v>952</v>
      </c>
      <c r="F122" s="25">
        <v>943438</v>
      </c>
      <c r="G122" s="26">
        <v>-4.3501895954578207E-2</v>
      </c>
      <c r="H122" s="23"/>
      <c r="I122" s="26">
        <v>-4.2161965666064116E-2</v>
      </c>
      <c r="J122" s="24">
        <v>1008429</v>
      </c>
      <c r="K122" s="26">
        <v>6.888740966550011E-2</v>
      </c>
      <c r="L122" s="26">
        <v>6.3852008161919827E-2</v>
      </c>
      <c r="M122" s="24">
        <v>1008796</v>
      </c>
      <c r="N122" s="26">
        <v>6.9276412440457236E-2</v>
      </c>
      <c r="O122" s="26">
        <v>6.4239178391054086E-2</v>
      </c>
      <c r="P122" s="26">
        <v>-3.5213317731724314E-2</v>
      </c>
      <c r="Q122" s="23"/>
      <c r="R122" s="24">
        <v>3913</v>
      </c>
      <c r="S122" s="41">
        <v>1012709</v>
      </c>
      <c r="T122" s="23"/>
      <c r="U122" s="24">
        <v>793392</v>
      </c>
      <c r="V122" s="24">
        <v>797147</v>
      </c>
      <c r="W122" s="23"/>
      <c r="X122" s="24">
        <v>986345.91747732146</v>
      </c>
      <c r="Y122" s="24">
        <v>989628.12764309486</v>
      </c>
      <c r="Z122" s="24">
        <v>1045615.5941417594</v>
      </c>
      <c r="AA122" s="24">
        <f>SUM(AA118:AA121)</f>
        <v>793026.75443037972</v>
      </c>
    </row>
    <row r="123" spans="1:27" x14ac:dyDescent="0.2">
      <c r="A123" s="18" t="s">
        <v>249</v>
      </c>
      <c r="B123" s="18" t="s">
        <v>250</v>
      </c>
      <c r="D123" s="19">
        <v>99990</v>
      </c>
      <c r="E123" s="20">
        <v>-246</v>
      </c>
      <c r="F123" s="20">
        <v>99744</v>
      </c>
      <c r="G123" s="21">
        <v>3.8362271923710889E-3</v>
      </c>
      <c r="I123" s="21">
        <v>1.0086463863813844E-2</v>
      </c>
      <c r="J123" s="19">
        <v>106278</v>
      </c>
      <c r="K123" s="21">
        <v>6.5507699711260914E-2</v>
      </c>
      <c r="L123" s="21">
        <v>4.8503912106024893E-2</v>
      </c>
      <c r="M123" s="19">
        <v>106278</v>
      </c>
      <c r="N123" s="21">
        <v>6.5507699711260914E-2</v>
      </c>
      <c r="O123" s="21">
        <v>4.8503912106024893E-2</v>
      </c>
      <c r="P123" s="21">
        <v>2.3712120200714004E-3</v>
      </c>
      <c r="R123" s="43">
        <v>81</v>
      </c>
      <c r="S123" s="42">
        <v>106359</v>
      </c>
      <c r="U123" s="19">
        <v>78638</v>
      </c>
      <c r="V123" s="19">
        <v>79913</v>
      </c>
      <c r="X123" s="19">
        <v>99362.821641707356</v>
      </c>
      <c r="Y123" s="19">
        <v>100349.39687652008</v>
      </c>
      <c r="Z123" s="19">
        <v>106026.58847895155</v>
      </c>
      <c r="AA123" s="19">
        <v>80413.798164327134</v>
      </c>
    </row>
    <row r="124" spans="1:27" x14ac:dyDescent="0.2">
      <c r="A124" s="18" t="s">
        <v>251</v>
      </c>
      <c r="B124" s="18" t="s">
        <v>252</v>
      </c>
      <c r="D124" s="19">
        <v>802079</v>
      </c>
      <c r="E124" s="20">
        <v>-1302</v>
      </c>
      <c r="F124" s="20">
        <v>800777</v>
      </c>
      <c r="G124" s="21">
        <v>-4.5112149176737004E-3</v>
      </c>
      <c r="I124" s="21">
        <v>-1.7262712801421332E-3</v>
      </c>
      <c r="J124" s="19">
        <v>845781</v>
      </c>
      <c r="K124" s="21">
        <v>5.6200415346594701E-2</v>
      </c>
      <c r="L124" s="21">
        <v>4.8500212830919986E-2</v>
      </c>
      <c r="M124" s="19">
        <v>846248</v>
      </c>
      <c r="N124" s="21">
        <v>5.6783598929539769E-2</v>
      </c>
      <c r="O124" s="21">
        <v>4.9079144728647828E-2</v>
      </c>
      <c r="P124" s="21">
        <v>-8.8078030140654739E-3</v>
      </c>
      <c r="R124" s="43">
        <v>657</v>
      </c>
      <c r="S124" s="42">
        <v>846905</v>
      </c>
      <c r="U124" s="19">
        <v>685995</v>
      </c>
      <c r="V124" s="19">
        <v>691033</v>
      </c>
      <c r="X124" s="19">
        <v>804405.84765982698</v>
      </c>
      <c r="Y124" s="19">
        <v>808052.83764179738</v>
      </c>
      <c r="Z124" s="19">
        <v>853767.81876745203</v>
      </c>
      <c r="AA124" s="19">
        <v>647523.55086095294</v>
      </c>
    </row>
    <row r="125" spans="1:27" ht="25.5" customHeight="1" x14ac:dyDescent="0.2">
      <c r="A125" s="22" t="s">
        <v>253</v>
      </c>
      <c r="B125" s="22" t="s">
        <v>254</v>
      </c>
      <c r="C125" s="54"/>
      <c r="D125" s="24">
        <v>902069</v>
      </c>
      <c r="E125" s="25">
        <v>-1548</v>
      </c>
      <c r="F125" s="25">
        <v>900521</v>
      </c>
      <c r="G125" s="26">
        <v>-3.5934740955826383E-3</v>
      </c>
      <c r="H125" s="23"/>
      <c r="I125" s="26">
        <v>-4.9099291615217755E-4</v>
      </c>
      <c r="J125" s="24">
        <v>952059</v>
      </c>
      <c r="K125" s="26">
        <v>5.7231313872746936E-2</v>
      </c>
      <c r="L125" s="26">
        <v>4.8573690881879017E-2</v>
      </c>
      <c r="M125" s="24">
        <v>952526</v>
      </c>
      <c r="N125" s="26">
        <v>5.7749902556408994E-2</v>
      </c>
      <c r="O125" s="26">
        <v>4.9088032864510245E-2</v>
      </c>
      <c r="P125" s="26">
        <v>-7.5728793495017932E-3</v>
      </c>
      <c r="Q125" s="23"/>
      <c r="R125" s="24">
        <v>738</v>
      </c>
      <c r="S125" s="41">
        <v>953264</v>
      </c>
      <c r="T125" s="23"/>
      <c r="U125" s="24">
        <v>764633</v>
      </c>
      <c r="V125" s="24">
        <v>770946</v>
      </c>
      <c r="W125" s="23"/>
      <c r="X125" s="24">
        <v>903768.6693015343</v>
      </c>
      <c r="Y125" s="24">
        <v>908402.23451831751</v>
      </c>
      <c r="Z125" s="24">
        <v>959794.40724640363</v>
      </c>
      <c r="AA125" s="24">
        <f>SUM(AA123:AA124)</f>
        <v>727937.3490252801</v>
      </c>
    </row>
    <row r="126" spans="1:27" ht="25.5" customHeight="1" x14ac:dyDescent="0.2">
      <c r="A126" s="22" t="s">
        <v>255</v>
      </c>
      <c r="B126" s="22" t="s">
        <v>256</v>
      </c>
      <c r="C126" s="54"/>
      <c r="D126" s="24">
        <v>13547278</v>
      </c>
      <c r="E126" s="25">
        <v>-9008</v>
      </c>
      <c r="F126" s="25">
        <v>13538271</v>
      </c>
      <c r="G126" s="26">
        <v>-1.5140651588819276E-2</v>
      </c>
      <c r="H126" s="23"/>
      <c r="I126" s="26">
        <v>-1.1328127099510032E-2</v>
      </c>
      <c r="J126" s="24">
        <v>14312145</v>
      </c>
      <c r="K126" s="26">
        <v>5.7161988918571716E-2</v>
      </c>
      <c r="L126" s="26">
        <v>5.084247444683454E-2</v>
      </c>
      <c r="M126" s="24">
        <v>14323913</v>
      </c>
      <c r="N126" s="26">
        <v>5.8031228455034833E-2</v>
      </c>
      <c r="O126" s="26">
        <v>5.1706517833712606E-2</v>
      </c>
      <c r="P126" s="26">
        <v>-1.5883024486477604E-2</v>
      </c>
      <c r="Q126" s="23"/>
      <c r="R126" s="24">
        <v>33722</v>
      </c>
      <c r="S126" s="41">
        <v>14357635</v>
      </c>
      <c r="T126" s="23"/>
      <c r="U126" s="24">
        <v>11018749</v>
      </c>
      <c r="V126" s="24">
        <v>11085013</v>
      </c>
      <c r="W126" s="23"/>
      <c r="X126" s="24">
        <v>13746399.982727215</v>
      </c>
      <c r="Y126" s="24">
        <v>13775739.771208733</v>
      </c>
      <c r="Z126" s="24">
        <v>14555091.880744802</v>
      </c>
      <c r="AA126" s="24">
        <f>AA125+AA122+AA117+AA113+AA111+AA106+AA102+AA95+AA90+AA88+AA85</f>
        <v>11039025.564741274</v>
      </c>
    </row>
    <row r="127" spans="1:27" x14ac:dyDescent="0.2">
      <c r="A127" s="18" t="s">
        <v>257</v>
      </c>
      <c r="B127" s="18" t="s">
        <v>258</v>
      </c>
      <c r="D127" s="19">
        <v>1033942</v>
      </c>
      <c r="E127" s="20">
        <v>-4</v>
      </c>
      <c r="F127" s="20">
        <v>1033938</v>
      </c>
      <c r="G127" s="21">
        <v>-3.582070417038119E-2</v>
      </c>
      <c r="I127" s="21">
        <v>-3.1638284484960755E-2</v>
      </c>
      <c r="J127" s="19">
        <v>1092562</v>
      </c>
      <c r="K127" s="21">
        <v>5.6699724741715585E-2</v>
      </c>
      <c r="L127" s="21">
        <v>5.0652867277914071E-2</v>
      </c>
      <c r="M127" s="19">
        <v>1092562</v>
      </c>
      <c r="N127" s="21">
        <v>5.6699724741715585E-2</v>
      </c>
      <c r="O127" s="21">
        <v>5.0652867277914071E-2</v>
      </c>
      <c r="P127" s="21">
        <v>-3.7065293329353044E-2</v>
      </c>
      <c r="R127" s="43">
        <v>2133</v>
      </c>
      <c r="S127" s="42">
        <v>1094695</v>
      </c>
      <c r="U127" s="19">
        <v>967902</v>
      </c>
      <c r="V127" s="19">
        <v>973472</v>
      </c>
      <c r="X127" s="19">
        <v>1072350.344455756</v>
      </c>
      <c r="Y127" s="19">
        <v>1073863.8683975567</v>
      </c>
      <c r="Z127" s="19">
        <v>1134616.9085311508</v>
      </c>
      <c r="AA127" s="19">
        <v>860528.06551037484</v>
      </c>
    </row>
    <row r="128" spans="1:27" ht="25.5" customHeight="1" x14ac:dyDescent="0.2">
      <c r="A128" s="22" t="s">
        <v>259</v>
      </c>
      <c r="B128" s="22" t="s">
        <v>260</v>
      </c>
      <c r="C128" s="54"/>
      <c r="D128" s="24">
        <v>1033942</v>
      </c>
      <c r="E128" s="25">
        <v>-4</v>
      </c>
      <c r="F128" s="25">
        <v>1033938</v>
      </c>
      <c r="G128" s="26">
        <v>-3.582070417038119E-2</v>
      </c>
      <c r="H128" s="23"/>
      <c r="I128" s="26">
        <v>-3.1638284484960755E-2</v>
      </c>
      <c r="J128" s="24">
        <v>1092562</v>
      </c>
      <c r="K128" s="26">
        <v>5.6699724741715585E-2</v>
      </c>
      <c r="L128" s="26">
        <v>5.0652867277914071E-2</v>
      </c>
      <c r="M128" s="24">
        <v>1092562</v>
      </c>
      <c r="N128" s="26">
        <v>5.6699724741715585E-2</v>
      </c>
      <c r="O128" s="26">
        <v>5.0652867277914071E-2</v>
      </c>
      <c r="P128" s="26">
        <v>-3.7065293329353044E-2</v>
      </c>
      <c r="Q128" s="23"/>
      <c r="R128" s="24">
        <v>2133</v>
      </c>
      <c r="S128" s="41">
        <v>1094695</v>
      </c>
      <c r="T128" s="23"/>
      <c r="U128" s="24">
        <v>967902</v>
      </c>
      <c r="V128" s="24">
        <v>973472</v>
      </c>
      <c r="W128" s="23"/>
      <c r="X128" s="24">
        <v>1072350.344455756</v>
      </c>
      <c r="Y128" s="24">
        <v>1073863.8683975567</v>
      </c>
      <c r="Z128" s="24">
        <v>1134616.9085311508</v>
      </c>
      <c r="AA128" s="24">
        <f>AA127</f>
        <v>860528.06551037484</v>
      </c>
    </row>
    <row r="129" spans="1:27" x14ac:dyDescent="0.2">
      <c r="A129" s="18" t="s">
        <v>261</v>
      </c>
      <c r="B129" s="18" t="s">
        <v>262</v>
      </c>
      <c r="D129" s="19">
        <v>331136</v>
      </c>
      <c r="E129" s="20">
        <v>-1</v>
      </c>
      <c r="F129" s="20">
        <v>331135</v>
      </c>
      <c r="G129" s="21">
        <v>-1.5992124883731362E-2</v>
      </c>
      <c r="I129" s="21">
        <v>-1.4327760023979508E-2</v>
      </c>
      <c r="J129" s="19">
        <v>348279</v>
      </c>
      <c r="K129" s="21">
        <v>5.1773445875549218E-2</v>
      </c>
      <c r="L129" s="21">
        <v>4.8499191219133264E-2</v>
      </c>
      <c r="M129" s="19">
        <v>348843</v>
      </c>
      <c r="N129" s="21">
        <v>5.3476678696000146E-2</v>
      </c>
      <c r="O129" s="21">
        <v>5.0197121739915751E-2</v>
      </c>
      <c r="P129" s="21">
        <v>-2.0276945063387175E-2</v>
      </c>
      <c r="R129" s="43">
        <v>234</v>
      </c>
      <c r="S129" s="42">
        <v>349077</v>
      </c>
      <c r="U129" s="19">
        <v>239834</v>
      </c>
      <c r="V129" s="19">
        <v>240583</v>
      </c>
      <c r="X129" s="19">
        <v>336516.61574443564</v>
      </c>
      <c r="Y129" s="19">
        <v>336997.48795052385</v>
      </c>
      <c r="Z129" s="19">
        <v>356062.8671972712</v>
      </c>
      <c r="AA129" s="19">
        <v>270048.93722763786</v>
      </c>
    </row>
    <row r="130" spans="1:27" x14ac:dyDescent="0.2">
      <c r="A130" s="18" t="s">
        <v>263</v>
      </c>
      <c r="B130" s="18" t="s">
        <v>264</v>
      </c>
      <c r="D130" s="19">
        <v>234054</v>
      </c>
      <c r="E130" s="20">
        <v>0</v>
      </c>
      <c r="F130" s="20">
        <v>234054</v>
      </c>
      <c r="G130" s="21">
        <v>-7.4584091394499508E-3</v>
      </c>
      <c r="I130" s="21">
        <v>-6.7734398649008654E-3</v>
      </c>
      <c r="J130" s="19">
        <v>246409</v>
      </c>
      <c r="K130" s="21">
        <v>5.2786963692139421E-2</v>
      </c>
      <c r="L130" s="21">
        <v>4.850050958682206E-2</v>
      </c>
      <c r="M130" s="19">
        <v>246739</v>
      </c>
      <c r="N130" s="21">
        <v>5.4196894733693934E-2</v>
      </c>
      <c r="O130" s="21">
        <v>4.9904700051308426E-2</v>
      </c>
      <c r="P130" s="21">
        <v>-1.3043109562570265E-2</v>
      </c>
      <c r="R130" s="43">
        <v>140</v>
      </c>
      <c r="S130" s="42">
        <v>246879</v>
      </c>
      <c r="U130" s="19">
        <v>173764</v>
      </c>
      <c r="V130" s="19">
        <v>174475</v>
      </c>
      <c r="X130" s="19">
        <v>235812.78825512118</v>
      </c>
      <c r="Y130" s="19">
        <v>236613.54142483568</v>
      </c>
      <c r="Z130" s="19">
        <v>249999.77444875293</v>
      </c>
      <c r="AA130" s="19">
        <v>189607.45311201131</v>
      </c>
    </row>
    <row r="131" spans="1:27" x14ac:dyDescent="0.2">
      <c r="A131" s="18" t="s">
        <v>265</v>
      </c>
      <c r="B131" s="18" t="s">
        <v>266</v>
      </c>
      <c r="D131" s="19">
        <v>264783</v>
      </c>
      <c r="E131" s="20">
        <v>-3</v>
      </c>
      <c r="F131" s="20">
        <v>264780</v>
      </c>
      <c r="G131" s="21">
        <v>-7.8117652219387157E-3</v>
      </c>
      <c r="I131" s="21">
        <v>-3.8173192227983765E-3</v>
      </c>
      <c r="J131" s="19">
        <v>279071</v>
      </c>
      <c r="K131" s="21">
        <v>5.3973109751491721E-2</v>
      </c>
      <c r="L131" s="21">
        <v>4.8498189586520635E-2</v>
      </c>
      <c r="M131" s="19">
        <v>279620</v>
      </c>
      <c r="N131" s="21">
        <v>5.6046529194047956E-2</v>
      </c>
      <c r="O131" s="21">
        <v>5.0560838539951858E-2</v>
      </c>
      <c r="P131" s="21">
        <v>-9.4870142252205802E-3</v>
      </c>
      <c r="R131" s="43">
        <v>183</v>
      </c>
      <c r="S131" s="42">
        <v>279803</v>
      </c>
      <c r="U131" s="19">
        <v>235862</v>
      </c>
      <c r="V131" s="19">
        <v>237094</v>
      </c>
      <c r="X131" s="19">
        <v>266864.6842594617</v>
      </c>
      <c r="Y131" s="19">
        <v>267182.51691810502</v>
      </c>
      <c r="Z131" s="19">
        <v>282298.16672345914</v>
      </c>
      <c r="AA131" s="19">
        <v>214103.53880778083</v>
      </c>
    </row>
    <row r="132" spans="1:27" x14ac:dyDescent="0.2">
      <c r="A132" s="18" t="s">
        <v>267</v>
      </c>
      <c r="B132" s="18" t="s">
        <v>268</v>
      </c>
      <c r="D132" s="19">
        <v>262273</v>
      </c>
      <c r="E132" s="20">
        <v>0</v>
      </c>
      <c r="F132" s="20">
        <v>262273</v>
      </c>
      <c r="G132" s="21">
        <v>-3.2319254597075409E-2</v>
      </c>
      <c r="I132" s="21">
        <v>-3.1444955360996674E-2</v>
      </c>
      <c r="J132" s="19">
        <v>278061</v>
      </c>
      <c r="K132" s="21">
        <v>6.0196817819600179E-2</v>
      </c>
      <c r="L132" s="21">
        <v>5.0588231413678741E-2</v>
      </c>
      <c r="M132" s="19">
        <v>278061</v>
      </c>
      <c r="N132" s="21">
        <v>6.0196817819600179E-2</v>
      </c>
      <c r="O132" s="21">
        <v>5.0588231413678741E-2</v>
      </c>
      <c r="P132" s="21">
        <v>-3.6932298978600286E-2</v>
      </c>
      <c r="R132" s="43">
        <v>177</v>
      </c>
      <c r="S132" s="42">
        <v>278238</v>
      </c>
      <c r="U132" s="19">
        <v>228211</v>
      </c>
      <c r="V132" s="19">
        <v>230298</v>
      </c>
      <c r="X132" s="19">
        <v>271032.57065510208</v>
      </c>
      <c r="Y132" s="19">
        <v>273264.51600932167</v>
      </c>
      <c r="Z132" s="19">
        <v>288724.25033577299</v>
      </c>
      <c r="AA132" s="19">
        <v>218977.27659375404</v>
      </c>
    </row>
    <row r="133" spans="1:27" x14ac:dyDescent="0.2">
      <c r="A133" s="18" t="s">
        <v>269</v>
      </c>
      <c r="B133" s="18" t="s">
        <v>270</v>
      </c>
      <c r="D133" s="19">
        <v>244323</v>
      </c>
      <c r="E133" s="20">
        <v>0</v>
      </c>
      <c r="F133" s="20">
        <v>244323</v>
      </c>
      <c r="G133" s="21">
        <v>-3.01807876301462E-2</v>
      </c>
      <c r="I133" s="21">
        <v>-2.7746208845490505E-2</v>
      </c>
      <c r="J133" s="19">
        <v>257733</v>
      </c>
      <c r="K133" s="21">
        <v>5.4886359450399658E-2</v>
      </c>
      <c r="L133" s="21">
        <v>4.939161766349387E-2</v>
      </c>
      <c r="M133" s="19">
        <v>259198</v>
      </c>
      <c r="N133" s="21">
        <v>6.0882520270297835E-2</v>
      </c>
      <c r="O133" s="21">
        <v>5.5356545398308699E-2</v>
      </c>
      <c r="P133" s="21">
        <v>-2.886673148029284E-2</v>
      </c>
      <c r="R133" s="43">
        <v>164</v>
      </c>
      <c r="S133" s="42">
        <v>259362</v>
      </c>
      <c r="U133" s="19">
        <v>175842</v>
      </c>
      <c r="V133" s="19">
        <v>176763</v>
      </c>
      <c r="X133" s="19">
        <v>251926.33522176923</v>
      </c>
      <c r="Y133" s="19">
        <v>252611.31105427619</v>
      </c>
      <c r="Z133" s="19">
        <v>266902.60585459502</v>
      </c>
      <c r="AA133" s="19">
        <v>202427.07593091269</v>
      </c>
    </row>
    <row r="134" spans="1:27" ht="25.5" customHeight="1" x14ac:dyDescent="0.2">
      <c r="A134" s="22" t="s">
        <v>271</v>
      </c>
      <c r="B134" s="22" t="s">
        <v>272</v>
      </c>
      <c r="C134" s="54"/>
      <c r="D134" s="24">
        <v>1336568</v>
      </c>
      <c r="E134" s="25">
        <v>-3</v>
      </c>
      <c r="F134" s="25">
        <v>1336565</v>
      </c>
      <c r="G134" s="26">
        <v>-1.8784963396951015E-2</v>
      </c>
      <c r="H134" s="23"/>
      <c r="I134" s="26">
        <v>-1.6737320493826813E-2</v>
      </c>
      <c r="J134" s="24">
        <v>1409553</v>
      </c>
      <c r="K134" s="26">
        <v>5.4608642303217492E-2</v>
      </c>
      <c r="L134" s="26">
        <v>4.8934555077971398E-2</v>
      </c>
      <c r="M134" s="24">
        <v>1412461</v>
      </c>
      <c r="N134" s="26">
        <v>5.6784368885912873E-2</v>
      </c>
      <c r="O134" s="26">
        <v>5.109857564773157E-2</v>
      </c>
      <c r="P134" s="26">
        <v>-2.1833056703750464E-2</v>
      </c>
      <c r="Q134" s="23"/>
      <c r="R134" s="24">
        <v>897</v>
      </c>
      <c r="S134" s="41">
        <v>1413358</v>
      </c>
      <c r="T134" s="23"/>
      <c r="U134" s="24">
        <v>1053514</v>
      </c>
      <c r="V134" s="24">
        <v>1059213</v>
      </c>
      <c r="W134" s="23"/>
      <c r="X134" s="24">
        <v>1362152.9941358899</v>
      </c>
      <c r="Y134" s="24">
        <v>1366669.3733570622</v>
      </c>
      <c r="Z134" s="24">
        <v>1443987.6645598514</v>
      </c>
      <c r="AA134" s="24">
        <f>SUM(AA129:AA133)</f>
        <v>1095164.2816720968</v>
      </c>
    </row>
    <row r="135" spans="1:27" x14ac:dyDescent="0.2">
      <c r="A135" s="18" t="s">
        <v>273</v>
      </c>
      <c r="B135" s="18" t="s">
        <v>274</v>
      </c>
      <c r="D135" s="19">
        <v>483593</v>
      </c>
      <c r="E135" s="20">
        <v>15</v>
      </c>
      <c r="F135" s="20">
        <v>483608</v>
      </c>
      <c r="G135" s="21">
        <v>-2.7892585896697741E-2</v>
      </c>
      <c r="I135" s="21">
        <v>-2.6001972015619934E-2</v>
      </c>
      <c r="J135" s="19">
        <v>509657</v>
      </c>
      <c r="K135" s="21">
        <v>5.3863873219632374E-2</v>
      </c>
      <c r="L135" s="21">
        <v>4.8825828593696219E-2</v>
      </c>
      <c r="M135" s="19">
        <v>510117</v>
      </c>
      <c r="N135" s="21">
        <v>5.4815056822881347E-2</v>
      </c>
      <c r="O135" s="21">
        <v>4.9772465020063494E-2</v>
      </c>
      <c r="P135" s="21">
        <v>-3.2272163261675924E-2</v>
      </c>
      <c r="R135" s="43">
        <v>2586</v>
      </c>
      <c r="S135" s="42">
        <v>512703</v>
      </c>
      <c r="U135" s="19">
        <v>407773</v>
      </c>
      <c r="V135" s="19">
        <v>409732</v>
      </c>
      <c r="X135" s="19">
        <v>497484.11850771954</v>
      </c>
      <c r="Y135" s="19">
        <v>498903.49011598487</v>
      </c>
      <c r="Z135" s="19">
        <v>527128.57958010444</v>
      </c>
      <c r="AA135" s="19">
        <v>399790.39043982764</v>
      </c>
    </row>
    <row r="136" spans="1:27" x14ac:dyDescent="0.2">
      <c r="A136" s="18" t="s">
        <v>275</v>
      </c>
      <c r="B136" s="18" t="s">
        <v>276</v>
      </c>
      <c r="D136" s="19">
        <v>468504</v>
      </c>
      <c r="E136" s="20">
        <v>-1</v>
      </c>
      <c r="F136" s="20">
        <v>468503</v>
      </c>
      <c r="G136" s="21">
        <v>-7.8752454649918535E-3</v>
      </c>
      <c r="I136" s="21">
        <v>-1.5886153166801975E-3</v>
      </c>
      <c r="J136" s="19">
        <v>496277</v>
      </c>
      <c r="K136" s="21">
        <v>5.9282437892606898E-2</v>
      </c>
      <c r="L136" s="21">
        <v>4.8500612744047933E-2</v>
      </c>
      <c r="M136" s="19">
        <v>496951</v>
      </c>
      <c r="N136" s="21">
        <v>6.0721062618595889E-2</v>
      </c>
      <c r="O136" s="21">
        <v>4.9924594538468314E-2</v>
      </c>
      <c r="P136" s="21">
        <v>-7.8722145136089772E-3</v>
      </c>
      <c r="R136" s="43">
        <v>266</v>
      </c>
      <c r="S136" s="42">
        <v>497217</v>
      </c>
      <c r="U136" s="19">
        <v>351814</v>
      </c>
      <c r="V136" s="19">
        <v>355431</v>
      </c>
      <c r="X136" s="19">
        <v>472221.86308573594</v>
      </c>
      <c r="Y136" s="19">
        <v>474073.77892612747</v>
      </c>
      <c r="Z136" s="19">
        <v>500894.14616723952</v>
      </c>
      <c r="AA136" s="19">
        <v>379893.39607566019</v>
      </c>
    </row>
    <row r="137" spans="1:27" x14ac:dyDescent="0.2">
      <c r="A137" s="18" t="s">
        <v>277</v>
      </c>
      <c r="B137" s="18" t="s">
        <v>278</v>
      </c>
      <c r="D137" s="19">
        <v>307735</v>
      </c>
      <c r="E137" s="20">
        <v>7</v>
      </c>
      <c r="F137" s="20">
        <v>307742</v>
      </c>
      <c r="G137" s="21">
        <v>-1.7055363748460395E-2</v>
      </c>
      <c r="I137" s="21">
        <v>-1.6202113419173214E-2</v>
      </c>
      <c r="J137" s="19">
        <v>324440</v>
      </c>
      <c r="K137" s="21">
        <v>5.4259737052466006E-2</v>
      </c>
      <c r="L137" s="21">
        <v>4.8498613697516291E-2</v>
      </c>
      <c r="M137" s="19">
        <v>324848</v>
      </c>
      <c r="N137" s="21">
        <v>5.5585522938045528E-2</v>
      </c>
      <c r="O137" s="21">
        <v>4.9817154673932995E-2</v>
      </c>
      <c r="P137" s="21">
        <v>-2.249378059867313E-2</v>
      </c>
      <c r="R137" s="43">
        <v>165</v>
      </c>
      <c r="S137" s="42">
        <v>325013</v>
      </c>
      <c r="U137" s="19">
        <v>250880</v>
      </c>
      <c r="V137" s="19">
        <v>252258</v>
      </c>
      <c r="X137" s="19">
        <v>313081.72266301228</v>
      </c>
      <c r="Y137" s="19">
        <v>314528.96575323155</v>
      </c>
      <c r="Z137" s="19">
        <v>332323.20526712656</v>
      </c>
      <c r="AA137" s="19">
        <v>252044.05363828246</v>
      </c>
    </row>
    <row r="138" spans="1:27" ht="25.5" customHeight="1" x14ac:dyDescent="0.2">
      <c r="A138" s="22" t="s">
        <v>279</v>
      </c>
      <c r="B138" s="22" t="s">
        <v>280</v>
      </c>
      <c r="C138" s="54"/>
      <c r="D138" s="24">
        <v>1259832</v>
      </c>
      <c r="E138" s="25">
        <v>21</v>
      </c>
      <c r="F138" s="25">
        <v>1259853</v>
      </c>
      <c r="G138" s="26">
        <v>-1.7878799570940074E-2</v>
      </c>
      <c r="H138" s="23"/>
      <c r="I138" s="26">
        <v>-1.4743042346409108E-2</v>
      </c>
      <c r="J138" s="24">
        <v>1330374</v>
      </c>
      <c r="K138" s="26">
        <v>5.5975578103159673E-2</v>
      </c>
      <c r="L138" s="26">
        <v>4.8757060129917429E-2</v>
      </c>
      <c r="M138" s="24">
        <v>1331916</v>
      </c>
      <c r="N138" s="26">
        <v>5.7199530421406353E-2</v>
      </c>
      <c r="O138" s="26">
        <v>4.9972645662046178E-2</v>
      </c>
      <c r="P138" s="26">
        <v>-2.089904513719465E-2</v>
      </c>
      <c r="Q138" s="23"/>
      <c r="R138" s="24">
        <v>3018</v>
      </c>
      <c r="S138" s="41">
        <v>1334934</v>
      </c>
      <c r="T138" s="23"/>
      <c r="U138" s="24">
        <v>1010466</v>
      </c>
      <c r="V138" s="24">
        <v>1017421</v>
      </c>
      <c r="W138" s="23"/>
      <c r="X138" s="24">
        <v>1282787.7042564678</v>
      </c>
      <c r="Y138" s="24">
        <v>1287506.2347953441</v>
      </c>
      <c r="Z138" s="24">
        <v>1360345.9310144705</v>
      </c>
      <c r="AA138" s="24">
        <f>SUM(AA135:AA137)</f>
        <v>1031727.8401537703</v>
      </c>
    </row>
    <row r="139" spans="1:27" x14ac:dyDescent="0.2">
      <c r="A139" s="18" t="s">
        <v>281</v>
      </c>
      <c r="B139" s="18" t="s">
        <v>282</v>
      </c>
      <c r="D139" s="19">
        <v>569471</v>
      </c>
      <c r="E139" s="20">
        <v>-557</v>
      </c>
      <c r="F139" s="20">
        <v>568914</v>
      </c>
      <c r="G139" s="21">
        <v>-1.2771245540056375E-3</v>
      </c>
      <c r="I139" s="21">
        <v>6.8578059297497163E-3</v>
      </c>
      <c r="J139" s="19">
        <v>603994</v>
      </c>
      <c r="K139" s="21">
        <v>6.1661340729881831E-2</v>
      </c>
      <c r="L139" s="21">
        <v>4.8500001633596579E-2</v>
      </c>
      <c r="M139" s="19">
        <v>604626</v>
      </c>
      <c r="N139" s="21">
        <v>6.2772229194570706E-2</v>
      </c>
      <c r="O139" s="21">
        <v>4.9597118494082659E-2</v>
      </c>
      <c r="P139" s="21">
        <v>2.0898149524595233E-4</v>
      </c>
      <c r="R139" s="43">
        <v>261</v>
      </c>
      <c r="S139" s="42">
        <v>604887</v>
      </c>
      <c r="U139" s="19">
        <v>480292</v>
      </c>
      <c r="V139" s="19">
        <v>486321</v>
      </c>
      <c r="X139" s="19">
        <v>569641.50315065437</v>
      </c>
      <c r="Y139" s="19">
        <v>572131.74773000134</v>
      </c>
      <c r="Z139" s="19">
        <v>604499.67075492989</v>
      </c>
      <c r="AA139" s="19">
        <v>458470.9855503767</v>
      </c>
    </row>
    <row r="140" spans="1:27" x14ac:dyDescent="0.2">
      <c r="A140" s="18" t="s">
        <v>283</v>
      </c>
      <c r="B140" s="18" t="s">
        <v>284</v>
      </c>
      <c r="D140" s="19">
        <v>278932</v>
      </c>
      <c r="E140" s="20">
        <v>-227</v>
      </c>
      <c r="F140" s="20">
        <v>278705</v>
      </c>
      <c r="G140" s="21">
        <v>-2.9176208986059771E-2</v>
      </c>
      <c r="I140" s="21">
        <v>-1.8506153441419926E-2</v>
      </c>
      <c r="J140" s="19">
        <v>294895</v>
      </c>
      <c r="K140" s="21">
        <v>5.8090095262015362E-2</v>
      </c>
      <c r="L140" s="21">
        <v>4.8501111028825594E-2</v>
      </c>
      <c r="M140" s="19">
        <v>295132</v>
      </c>
      <c r="N140" s="21">
        <v>5.8940456755350645E-2</v>
      </c>
      <c r="O140" s="21">
        <v>4.9343766086774377E-2</v>
      </c>
      <c r="P140" s="21">
        <v>-2.5222835118894116E-2</v>
      </c>
      <c r="R140" s="43">
        <v>157</v>
      </c>
      <c r="S140" s="42">
        <v>295289</v>
      </c>
      <c r="U140" s="19">
        <v>234034</v>
      </c>
      <c r="V140" s="19">
        <v>236175</v>
      </c>
      <c r="X140" s="19">
        <v>287080.93330605043</v>
      </c>
      <c r="Y140" s="19">
        <v>286556.94132659788</v>
      </c>
      <c r="Z140" s="19">
        <v>302768.68461111048</v>
      </c>
      <c r="AA140" s="19">
        <v>229629.00385717858</v>
      </c>
    </row>
    <row r="141" spans="1:27" x14ac:dyDescent="0.2">
      <c r="A141" s="18" t="s">
        <v>285</v>
      </c>
      <c r="B141" s="18" t="s">
        <v>286</v>
      </c>
      <c r="D141" s="19">
        <v>318243</v>
      </c>
      <c r="E141" s="20">
        <v>-208</v>
      </c>
      <c r="F141" s="20">
        <v>318035</v>
      </c>
      <c r="G141" s="21">
        <v>-3.4416575586806664E-2</v>
      </c>
      <c r="I141" s="21">
        <v>-3.008129524943981E-2</v>
      </c>
      <c r="J141" s="19">
        <v>337315</v>
      </c>
      <c r="K141" s="21">
        <v>6.0622258556448205E-2</v>
      </c>
      <c r="L141" s="21">
        <v>5.0148074079743088E-2</v>
      </c>
      <c r="M141" s="19">
        <v>337491</v>
      </c>
      <c r="N141" s="21">
        <v>6.1175656767336939E-2</v>
      </c>
      <c r="O141" s="21">
        <v>5.0696007201715076E-2</v>
      </c>
      <c r="P141" s="21">
        <v>-3.5477428181389103E-2</v>
      </c>
      <c r="R141" s="43">
        <v>1578</v>
      </c>
      <c r="S141" s="42">
        <v>339069</v>
      </c>
      <c r="U141" s="19">
        <v>294317</v>
      </c>
      <c r="V141" s="19">
        <v>297252</v>
      </c>
      <c r="X141" s="19">
        <v>329370.81557015853</v>
      </c>
      <c r="Y141" s="19">
        <v>331169.07820636337</v>
      </c>
      <c r="Z141" s="19">
        <v>349904.71955846454</v>
      </c>
      <c r="AA141" s="19">
        <v>265378.4102551376</v>
      </c>
    </row>
    <row r="142" spans="1:27" ht="25.5" customHeight="1" x14ac:dyDescent="0.2">
      <c r="A142" s="22" t="s">
        <v>287</v>
      </c>
      <c r="B142" s="22" t="s">
        <v>288</v>
      </c>
      <c r="C142" s="54"/>
      <c r="D142" s="24">
        <v>1166645</v>
      </c>
      <c r="E142" s="25">
        <v>-991</v>
      </c>
      <c r="F142" s="25">
        <v>1165654</v>
      </c>
      <c r="G142" s="26">
        <v>-1.7232415741288198E-2</v>
      </c>
      <c r="H142" s="23"/>
      <c r="I142" s="26">
        <v>-9.5560971745851653E-3</v>
      </c>
      <c r="J142" s="24">
        <v>1236204</v>
      </c>
      <c r="K142" s="26">
        <v>6.0523963371635237E-2</v>
      </c>
      <c r="L142" s="26">
        <v>4.8975178363616978E-2</v>
      </c>
      <c r="M142" s="24">
        <v>1237249</v>
      </c>
      <c r="N142" s="26">
        <v>6.1420455812788433E-2</v>
      </c>
      <c r="O142" s="26">
        <v>4.9861908273397093E-2</v>
      </c>
      <c r="P142" s="26">
        <v>-1.5848315018758496E-2</v>
      </c>
      <c r="Q142" s="23"/>
      <c r="R142" s="24">
        <v>1996</v>
      </c>
      <c r="S142" s="41">
        <v>1239245</v>
      </c>
      <c r="T142" s="23"/>
      <c r="U142" s="24">
        <v>1008643</v>
      </c>
      <c r="V142" s="24">
        <v>1019748</v>
      </c>
      <c r="W142" s="23"/>
      <c r="X142" s="24">
        <v>1186093.2520268634</v>
      </c>
      <c r="Y142" s="24">
        <v>1189857.7672629626</v>
      </c>
      <c r="Z142" s="24">
        <v>1257173.0749245049</v>
      </c>
      <c r="AA142" s="24">
        <f>SUM(AA139:AA141)</f>
        <v>953478.39966269291</v>
      </c>
    </row>
    <row r="143" spans="1:27" x14ac:dyDescent="0.2">
      <c r="A143" s="18" t="s">
        <v>289</v>
      </c>
      <c r="B143" s="18" t="s">
        <v>290</v>
      </c>
      <c r="D143" s="19">
        <v>734299</v>
      </c>
      <c r="E143" s="20">
        <v>9</v>
      </c>
      <c r="F143" s="20">
        <v>734308</v>
      </c>
      <c r="G143" s="21">
        <v>2.4142942331154771E-2</v>
      </c>
      <c r="I143" s="21">
        <v>3.4998827796361098E-2</v>
      </c>
      <c r="J143" s="19">
        <v>776279</v>
      </c>
      <c r="K143" s="21">
        <v>5.7157214683756674E-2</v>
      </c>
      <c r="L143" s="21">
        <v>4.8500070695048247E-2</v>
      </c>
      <c r="M143" s="19">
        <v>776279</v>
      </c>
      <c r="N143" s="21">
        <v>5.7157214683756674E-2</v>
      </c>
      <c r="O143" s="21">
        <v>4.8500070695048247E-2</v>
      </c>
      <c r="P143" s="21">
        <v>2.7089527133476121E-2</v>
      </c>
      <c r="R143" s="43">
        <v>362</v>
      </c>
      <c r="S143" s="42">
        <v>776641</v>
      </c>
      <c r="U143" s="19">
        <v>598378</v>
      </c>
      <c r="V143" s="19">
        <v>603319</v>
      </c>
      <c r="X143" s="19">
        <v>716997.56903911056</v>
      </c>
      <c r="Y143" s="19">
        <v>715335.06743790838</v>
      </c>
      <c r="Z143" s="19">
        <v>755804.61049635278</v>
      </c>
      <c r="AA143" s="19">
        <v>573225.26615281124</v>
      </c>
    </row>
    <row r="144" spans="1:27" x14ac:dyDescent="0.2">
      <c r="A144" s="18" t="s">
        <v>291</v>
      </c>
      <c r="B144" s="18" t="s">
        <v>292</v>
      </c>
      <c r="D144" s="19">
        <v>778727</v>
      </c>
      <c r="E144" s="20">
        <v>22</v>
      </c>
      <c r="F144" s="20">
        <v>778749</v>
      </c>
      <c r="G144" s="21">
        <v>2.1143868821334788E-2</v>
      </c>
      <c r="I144" s="21">
        <v>3.3817027461209292E-2</v>
      </c>
      <c r="J144" s="19">
        <v>822835</v>
      </c>
      <c r="K144" s="21">
        <v>5.6611308650155623E-2</v>
      </c>
      <c r="L144" s="21">
        <v>4.850045357071453E-2</v>
      </c>
      <c r="M144" s="19">
        <v>823449</v>
      </c>
      <c r="N144" s="21">
        <v>5.7399752680260319E-2</v>
      </c>
      <c r="O144" s="21">
        <v>4.928284527560356E-2</v>
      </c>
      <c r="P144" s="21">
        <v>2.6682672578785427E-2</v>
      </c>
      <c r="R144" s="43">
        <v>990</v>
      </c>
      <c r="S144" s="42">
        <v>824439</v>
      </c>
      <c r="U144" s="19">
        <v>646356</v>
      </c>
      <c r="V144" s="19">
        <v>651356</v>
      </c>
      <c r="X144" s="19">
        <v>762624.17449450935</v>
      </c>
      <c r="Y144" s="19">
        <v>759102.5545152768</v>
      </c>
      <c r="Z144" s="19">
        <v>802048.210214447</v>
      </c>
      <c r="AA144" s="19">
        <v>608297.82245656312</v>
      </c>
    </row>
    <row r="145" spans="1:27" x14ac:dyDescent="0.2">
      <c r="A145" s="18" t="s">
        <v>293</v>
      </c>
      <c r="B145" s="18" t="s">
        <v>294</v>
      </c>
      <c r="D145" s="19">
        <v>393627</v>
      </c>
      <c r="E145" s="20">
        <v>-320</v>
      </c>
      <c r="F145" s="20">
        <v>393307</v>
      </c>
      <c r="G145" s="21">
        <v>6.7916358593551607E-3</v>
      </c>
      <c r="I145" s="21">
        <v>1.7613044805381062E-2</v>
      </c>
      <c r="J145" s="19">
        <v>415977</v>
      </c>
      <c r="K145" s="21">
        <v>5.7639452132812297E-2</v>
      </c>
      <c r="L145" s="21">
        <v>4.8499766054911575E-2</v>
      </c>
      <c r="M145" s="19">
        <v>415977</v>
      </c>
      <c r="N145" s="21">
        <v>5.7639452132812297E-2</v>
      </c>
      <c r="O145" s="21">
        <v>4.8499766054911575E-2</v>
      </c>
      <c r="P145" s="21">
        <v>9.8363101955603049E-3</v>
      </c>
      <c r="R145" s="43">
        <v>2007</v>
      </c>
      <c r="S145" s="42">
        <v>417984</v>
      </c>
      <c r="U145" s="19">
        <v>313283</v>
      </c>
      <c r="V145" s="19">
        <v>316014</v>
      </c>
      <c r="X145" s="19">
        <v>390653.82149732462</v>
      </c>
      <c r="Y145" s="19">
        <v>389868.65070255997</v>
      </c>
      <c r="Z145" s="19">
        <v>411925.17618963792</v>
      </c>
      <c r="AA145" s="19">
        <v>312416.61598396441</v>
      </c>
    </row>
    <row r="146" spans="1:27" ht="25.5" customHeight="1" x14ac:dyDescent="0.2">
      <c r="A146" s="22" t="s">
        <v>295</v>
      </c>
      <c r="B146" s="22" t="s">
        <v>296</v>
      </c>
      <c r="C146" s="54"/>
      <c r="D146" s="24">
        <v>1906652</v>
      </c>
      <c r="E146" s="25">
        <v>-288</v>
      </c>
      <c r="F146" s="25">
        <v>1906364</v>
      </c>
      <c r="G146" s="26">
        <v>1.9295784879945543E-2</v>
      </c>
      <c r="H146" s="23"/>
      <c r="I146" s="26">
        <v>3.0876014239864968E-2</v>
      </c>
      <c r="J146" s="24">
        <v>2015091</v>
      </c>
      <c r="K146" s="26">
        <v>5.7033703951606229E-2</v>
      </c>
      <c r="L146" s="26">
        <v>4.8506115021483165E-2</v>
      </c>
      <c r="M146" s="24">
        <v>2015705</v>
      </c>
      <c r="N146" s="26">
        <v>5.7355783050875742E-2</v>
      </c>
      <c r="O146" s="26">
        <v>4.8825595756905482E-2</v>
      </c>
      <c r="P146" s="26">
        <v>2.3315827048444593E-2</v>
      </c>
      <c r="Q146" s="23"/>
      <c r="R146" s="24">
        <v>3358</v>
      </c>
      <c r="S146" s="41">
        <v>2019063</v>
      </c>
      <c r="T146" s="23"/>
      <c r="U146" s="24">
        <v>1558017</v>
      </c>
      <c r="V146" s="24">
        <v>1570689</v>
      </c>
      <c r="W146" s="23"/>
      <c r="X146" s="24">
        <v>1870275.5650309445</v>
      </c>
      <c r="Y146" s="24">
        <v>1864306.272655745</v>
      </c>
      <c r="Z146" s="24">
        <v>1969777.9969004376</v>
      </c>
      <c r="AA146" s="24">
        <f>SUM(AA143:AA145)</f>
        <v>1493939.7045933388</v>
      </c>
    </row>
    <row r="147" spans="1:27" x14ac:dyDescent="0.2">
      <c r="A147" s="18" t="s">
        <v>297</v>
      </c>
      <c r="B147" s="18" t="s">
        <v>298</v>
      </c>
      <c r="D147" s="19">
        <v>349140</v>
      </c>
      <c r="E147" s="20">
        <v>-242</v>
      </c>
      <c r="F147" s="20">
        <v>348898</v>
      </c>
      <c r="G147" s="21">
        <v>1.1816357664355071E-2</v>
      </c>
      <c r="I147" s="21">
        <v>2.4919039380688401E-2</v>
      </c>
      <c r="J147" s="19">
        <v>368996</v>
      </c>
      <c r="K147" s="21">
        <v>5.7604228169837679E-2</v>
      </c>
      <c r="L147" s="21">
        <v>4.8498621720588941E-2</v>
      </c>
      <c r="M147" s="19">
        <v>368996</v>
      </c>
      <c r="N147" s="21">
        <v>5.7604228169837679E-2</v>
      </c>
      <c r="O147" s="21">
        <v>4.8498621720588941E-2</v>
      </c>
      <c r="P147" s="21">
        <v>1.7085361336103055E-2</v>
      </c>
      <c r="R147" s="43">
        <v>655</v>
      </c>
      <c r="S147" s="42">
        <v>369651</v>
      </c>
      <c r="U147" s="19">
        <v>279039</v>
      </c>
      <c r="V147" s="19">
        <v>281462</v>
      </c>
      <c r="X147" s="19">
        <v>344823.44286801718</v>
      </c>
      <c r="Y147" s="19">
        <v>343371.49042434915</v>
      </c>
      <c r="Z147" s="19">
        <v>362797.47406379459</v>
      </c>
      <c r="AA147" s="19">
        <v>275156.66845854709</v>
      </c>
    </row>
    <row r="148" spans="1:27" x14ac:dyDescent="0.2">
      <c r="A148" s="18" t="s">
        <v>299</v>
      </c>
      <c r="B148" s="18" t="s">
        <v>300</v>
      </c>
      <c r="D148" s="19">
        <v>233559</v>
      </c>
      <c r="E148" s="20">
        <v>0</v>
      </c>
      <c r="F148" s="20">
        <v>233559</v>
      </c>
      <c r="G148" s="21">
        <v>8.5254879263185757E-3</v>
      </c>
      <c r="I148" s="21">
        <v>1.4957325506840702E-2</v>
      </c>
      <c r="J148" s="19">
        <v>246130</v>
      </c>
      <c r="K148" s="21">
        <v>5.382365911825282E-2</v>
      </c>
      <c r="L148" s="21">
        <v>4.8501695131403677E-2</v>
      </c>
      <c r="M148" s="19">
        <v>246451</v>
      </c>
      <c r="N148" s="21">
        <v>5.5198044177274364E-2</v>
      </c>
      <c r="O148" s="21">
        <v>4.9869139344369096E-2</v>
      </c>
      <c r="P148" s="21">
        <v>8.5163219266726209E-3</v>
      </c>
      <c r="R148" s="43">
        <v>118</v>
      </c>
      <c r="S148" s="42">
        <v>246569</v>
      </c>
      <c r="U148" s="19">
        <v>185222</v>
      </c>
      <c r="V148" s="19">
        <v>186162</v>
      </c>
      <c r="X148" s="19">
        <v>231584.62804964179</v>
      </c>
      <c r="Y148" s="19">
        <v>231285.08777011122</v>
      </c>
      <c r="Z148" s="19">
        <v>244369.86753886071</v>
      </c>
      <c r="AA148" s="19">
        <v>185337.56001792295</v>
      </c>
    </row>
    <row r="149" spans="1:27" x14ac:dyDescent="0.2">
      <c r="A149" s="18" t="s">
        <v>301</v>
      </c>
      <c r="B149" s="18" t="s">
        <v>302</v>
      </c>
      <c r="D149" s="19">
        <v>462624</v>
      </c>
      <c r="E149" s="20">
        <v>9</v>
      </c>
      <c r="F149" s="20">
        <v>462633</v>
      </c>
      <c r="G149" s="21">
        <v>8.341218952154783E-4</v>
      </c>
      <c r="I149" s="21">
        <v>7.6505558453834333E-3</v>
      </c>
      <c r="J149" s="19">
        <v>487667</v>
      </c>
      <c r="K149" s="21">
        <v>5.4112006709421845E-2</v>
      </c>
      <c r="L149" s="21">
        <v>4.8500734697055625E-2</v>
      </c>
      <c r="M149" s="19">
        <v>488168</v>
      </c>
      <c r="N149" s="21">
        <v>5.5194938536593741E-2</v>
      </c>
      <c r="O149" s="21">
        <v>4.957790183791877E-2</v>
      </c>
      <c r="P149" s="21">
        <v>9.781696094675052E-4</v>
      </c>
      <c r="R149" s="43">
        <v>281</v>
      </c>
      <c r="S149" s="42">
        <v>488449</v>
      </c>
      <c r="U149" s="19">
        <v>391510</v>
      </c>
      <c r="V149" s="19">
        <v>393605</v>
      </c>
      <c r="X149" s="19">
        <v>462247.42929821531</v>
      </c>
      <c r="Y149" s="19">
        <v>461577.55287140282</v>
      </c>
      <c r="Z149" s="19">
        <v>487690.95552848984</v>
      </c>
      <c r="AA149" s="19">
        <v>369879.69364138518</v>
      </c>
    </row>
    <row r="150" spans="1:27" x14ac:dyDescent="0.2">
      <c r="A150" s="18" t="s">
        <v>303</v>
      </c>
      <c r="B150" s="18" t="s">
        <v>304</v>
      </c>
      <c r="D150" s="19">
        <v>245967</v>
      </c>
      <c r="E150" s="20">
        <v>-7</v>
      </c>
      <c r="F150" s="20">
        <v>245960</v>
      </c>
      <c r="G150" s="21">
        <v>-1.461947202397107E-2</v>
      </c>
      <c r="I150" s="21">
        <v>-6.2519363636718284E-3</v>
      </c>
      <c r="J150" s="19">
        <v>259718</v>
      </c>
      <c r="K150" s="21">
        <v>5.5935924540575721E-2</v>
      </c>
      <c r="L150" s="21">
        <v>4.8498431556544208E-2</v>
      </c>
      <c r="M150" s="19">
        <v>260050</v>
      </c>
      <c r="N150" s="21">
        <v>5.7285737518295576E-2</v>
      </c>
      <c r="O150" s="21">
        <v>4.9838737115946108E-2</v>
      </c>
      <c r="P150" s="21">
        <v>-1.2586938650828938E-2</v>
      </c>
      <c r="R150" s="43">
        <v>159</v>
      </c>
      <c r="S150" s="42">
        <v>260209</v>
      </c>
      <c r="U150" s="19">
        <v>188323</v>
      </c>
      <c r="V150" s="19">
        <v>189659</v>
      </c>
      <c r="X150" s="19">
        <v>249609.15404448035</v>
      </c>
      <c r="Y150" s="19">
        <v>249263.08703024924</v>
      </c>
      <c r="Z150" s="19">
        <v>263364.95857637899</v>
      </c>
      <c r="AA150" s="19">
        <v>199744.01634851823</v>
      </c>
    </row>
    <row r="151" spans="1:27" x14ac:dyDescent="0.2">
      <c r="A151" s="18" t="s">
        <v>305</v>
      </c>
      <c r="B151" s="18" t="s">
        <v>306</v>
      </c>
      <c r="D151" s="19">
        <v>211678</v>
      </c>
      <c r="E151" s="20">
        <v>-8</v>
      </c>
      <c r="F151" s="20">
        <v>211670</v>
      </c>
      <c r="G151" s="21">
        <v>1.8128929995719245E-2</v>
      </c>
      <c r="I151" s="21">
        <v>3.1118428063273029E-2</v>
      </c>
      <c r="J151" s="19">
        <v>224492</v>
      </c>
      <c r="K151" s="21">
        <v>6.0575424009070789E-2</v>
      </c>
      <c r="L151" s="21">
        <v>4.8502218970176258E-2</v>
      </c>
      <c r="M151" s="19">
        <v>224492</v>
      </c>
      <c r="N151" s="21">
        <v>6.0575424009070789E-2</v>
      </c>
      <c r="O151" s="21">
        <v>4.8502218970176258E-2</v>
      </c>
      <c r="P151" s="21">
        <v>2.3240877331048848E-2</v>
      </c>
      <c r="R151" s="43">
        <v>101</v>
      </c>
      <c r="S151" s="42">
        <v>224593</v>
      </c>
      <c r="U151" s="19">
        <v>176522</v>
      </c>
      <c r="V151" s="19">
        <v>178555</v>
      </c>
      <c r="X151" s="19">
        <v>207900.97772871456</v>
      </c>
      <c r="Y151" s="19">
        <v>207645.71174413274</v>
      </c>
      <c r="Z151" s="19">
        <v>219393.11160589042</v>
      </c>
      <c r="AA151" s="19">
        <v>166394.42660953023</v>
      </c>
    </row>
    <row r="152" spans="1:27" ht="25.5" customHeight="1" x14ac:dyDescent="0.2">
      <c r="A152" s="22" t="s">
        <v>307</v>
      </c>
      <c r="B152" s="22" t="s">
        <v>308</v>
      </c>
      <c r="C152" s="54"/>
      <c r="D152" s="24">
        <v>1502968</v>
      </c>
      <c r="E152" s="25">
        <v>-248</v>
      </c>
      <c r="F152" s="25">
        <v>1502720</v>
      </c>
      <c r="G152" s="26">
        <v>4.3807770147861191E-3</v>
      </c>
      <c r="H152" s="23"/>
      <c r="I152" s="26">
        <v>1.3692138188766245E-2</v>
      </c>
      <c r="J152" s="24">
        <v>1587003</v>
      </c>
      <c r="K152" s="26">
        <v>5.6086962308347754E-2</v>
      </c>
      <c r="L152" s="26">
        <v>4.8504472318331215E-2</v>
      </c>
      <c r="M152" s="24">
        <v>1588157</v>
      </c>
      <c r="N152" s="26">
        <v>5.6854903109029076E-2</v>
      </c>
      <c r="O152" s="26">
        <v>4.926689945996543E-2</v>
      </c>
      <c r="P152" s="26">
        <v>6.6813662085261072E-3</v>
      </c>
      <c r="Q152" s="23"/>
      <c r="R152" s="24">
        <v>1313</v>
      </c>
      <c r="S152" s="41">
        <v>1589470</v>
      </c>
      <c r="T152" s="23"/>
      <c r="U152" s="24">
        <v>1220617</v>
      </c>
      <c r="V152" s="24">
        <v>1229444</v>
      </c>
      <c r="W152" s="23"/>
      <c r="X152" s="24">
        <v>1496165.6319890691</v>
      </c>
      <c r="Y152" s="24">
        <v>1493142.9298402451</v>
      </c>
      <c r="Z152" s="24">
        <v>1577616.3673134146</v>
      </c>
      <c r="AA152" s="24">
        <f>SUM(AA147:AA151)</f>
        <v>1196512.3650759035</v>
      </c>
    </row>
    <row r="153" spans="1:27" ht="25.5" customHeight="1" x14ac:dyDescent="0.2">
      <c r="A153" s="22" t="s">
        <v>309</v>
      </c>
      <c r="B153" s="22" t="s">
        <v>310</v>
      </c>
      <c r="C153" s="54"/>
      <c r="D153" s="24">
        <v>8206608</v>
      </c>
      <c r="E153" s="25">
        <v>-1514</v>
      </c>
      <c r="F153" s="25">
        <v>8205094</v>
      </c>
      <c r="G153" s="26">
        <v>-7.8274314202194661E-3</v>
      </c>
      <c r="H153" s="23"/>
      <c r="I153" s="26">
        <v>-1.098965953248654E-3</v>
      </c>
      <c r="J153" s="24">
        <v>8670787</v>
      </c>
      <c r="K153" s="26">
        <v>5.6756570978955256E-2</v>
      </c>
      <c r="L153" s="26">
        <v>4.8938124763332036E-2</v>
      </c>
      <c r="M153" s="24">
        <v>8678050</v>
      </c>
      <c r="N153" s="26">
        <v>5.7641752794056922E-2</v>
      </c>
      <c r="O153" s="26">
        <v>4.9816757533362788E-2</v>
      </c>
      <c r="P153" s="26">
        <v>-7.4875975172461473E-3</v>
      </c>
      <c r="Q153" s="23"/>
      <c r="R153" s="24">
        <v>12716</v>
      </c>
      <c r="S153" s="41">
        <v>8690766</v>
      </c>
      <c r="T153" s="23"/>
      <c r="U153" s="24">
        <v>6819159</v>
      </c>
      <c r="V153" s="24">
        <v>6869987</v>
      </c>
      <c r="W153" s="23"/>
      <c r="X153" s="24">
        <v>8269825.4918949911</v>
      </c>
      <c r="Y153" s="24">
        <v>8275346.4463089164</v>
      </c>
      <c r="Z153" s="24">
        <v>8743517.9432438295</v>
      </c>
      <c r="AA153" s="24">
        <f>AA152+AA146+AA142+AA138+AA134+AA128</f>
        <v>6631350.6566681769</v>
      </c>
    </row>
    <row r="154" spans="1:27" x14ac:dyDescent="0.2">
      <c r="A154" s="18" t="s">
        <v>311</v>
      </c>
      <c r="B154" s="18" t="s">
        <v>312</v>
      </c>
      <c r="D154" s="19">
        <v>427450</v>
      </c>
      <c r="E154" s="20">
        <v>-288</v>
      </c>
      <c r="F154" s="20">
        <v>427162</v>
      </c>
      <c r="G154" s="21">
        <v>-5.3388448898612939E-2</v>
      </c>
      <c r="I154" s="21">
        <v>-4.4476137023596429E-2</v>
      </c>
      <c r="J154" s="19">
        <v>452771</v>
      </c>
      <c r="K154" s="21">
        <v>5.9951493812651968E-2</v>
      </c>
      <c r="L154" s="21">
        <v>5.481623816786696E-2</v>
      </c>
      <c r="M154" s="19">
        <v>452771</v>
      </c>
      <c r="N154" s="21">
        <v>5.9951493812651968E-2</v>
      </c>
      <c r="O154" s="21">
        <v>5.481623816786696E-2</v>
      </c>
      <c r="P154" s="21">
        <v>-4.6066010853274775E-2</v>
      </c>
      <c r="R154" s="43">
        <v>499</v>
      </c>
      <c r="S154" s="42">
        <v>453270</v>
      </c>
      <c r="U154" s="19">
        <v>381905</v>
      </c>
      <c r="V154" s="19">
        <v>383764</v>
      </c>
      <c r="X154" s="19">
        <v>451253.73708253924</v>
      </c>
      <c r="Y154" s="19">
        <v>449221.21504519536</v>
      </c>
      <c r="Z154" s="19">
        <v>474635.56718950183</v>
      </c>
      <c r="AA154" s="19">
        <v>359978.08897873299</v>
      </c>
    </row>
    <row r="155" spans="1:27" x14ac:dyDescent="0.2">
      <c r="A155" s="18" t="s">
        <v>313</v>
      </c>
      <c r="B155" s="18" t="s">
        <v>314</v>
      </c>
      <c r="D155" s="19">
        <v>271947</v>
      </c>
      <c r="E155" s="20">
        <v>-229</v>
      </c>
      <c r="F155" s="20">
        <v>271718</v>
      </c>
      <c r="G155" s="21">
        <v>7.6000021644248017E-2</v>
      </c>
      <c r="I155" s="21">
        <v>8.8914181201910081E-2</v>
      </c>
      <c r="J155" s="19">
        <v>284312</v>
      </c>
      <c r="K155" s="21">
        <v>4.6349524138997067E-2</v>
      </c>
      <c r="L155" s="21">
        <v>3.8024762623328989E-2</v>
      </c>
      <c r="M155" s="19">
        <v>284363</v>
      </c>
      <c r="N155" s="21">
        <v>4.653721873412886E-2</v>
      </c>
      <c r="O155" s="21">
        <v>3.8210963919418584E-2</v>
      </c>
      <c r="P155" s="21">
        <v>6.9988828995281915E-2</v>
      </c>
      <c r="R155" s="43">
        <v>466</v>
      </c>
      <c r="S155" s="42">
        <v>284829</v>
      </c>
      <c r="U155" s="19">
        <v>229469</v>
      </c>
      <c r="V155" s="19">
        <v>231309</v>
      </c>
      <c r="X155" s="19">
        <v>252526.01722515267</v>
      </c>
      <c r="Y155" s="19">
        <v>251532.33514599831</v>
      </c>
      <c r="Z155" s="19">
        <v>265762.5876963748</v>
      </c>
      <c r="AA155" s="19">
        <v>201562.45139291781</v>
      </c>
    </row>
    <row r="156" spans="1:27" x14ac:dyDescent="0.2">
      <c r="A156" s="18" t="s">
        <v>315</v>
      </c>
      <c r="B156" s="18" t="s">
        <v>316</v>
      </c>
      <c r="D156" s="19">
        <v>497774</v>
      </c>
      <c r="E156" s="20">
        <v>-642</v>
      </c>
      <c r="F156" s="20">
        <v>497132</v>
      </c>
      <c r="G156" s="21">
        <v>-2.6354520084330146E-2</v>
      </c>
      <c r="I156" s="21">
        <v>-1.8055082644432896E-2</v>
      </c>
      <c r="J156" s="19">
        <v>522069</v>
      </c>
      <c r="K156" s="21">
        <v>5.0161727669914669E-2</v>
      </c>
      <c r="L156" s="21">
        <v>4.8499771069195674E-2</v>
      </c>
      <c r="M156" s="19">
        <v>522214</v>
      </c>
      <c r="N156" s="21">
        <v>5.0453400706452101E-2</v>
      </c>
      <c r="O156" s="21">
        <v>4.8790982512137093E-2</v>
      </c>
      <c r="P156" s="21">
        <v>-2.5288589790469107E-2</v>
      </c>
      <c r="R156" s="43">
        <v>501</v>
      </c>
      <c r="S156" s="42">
        <v>522715</v>
      </c>
      <c r="U156" s="19">
        <v>437491</v>
      </c>
      <c r="V156" s="19">
        <v>438185</v>
      </c>
      <c r="X156" s="19">
        <v>510588.30986721982</v>
      </c>
      <c r="Y156" s="19">
        <v>507075.28036113182</v>
      </c>
      <c r="Z156" s="19">
        <v>535762.682708045</v>
      </c>
      <c r="AA156" s="19">
        <v>406338.75756377814</v>
      </c>
    </row>
    <row r="157" spans="1:27" x14ac:dyDescent="0.2">
      <c r="A157" s="18" t="s">
        <v>317</v>
      </c>
      <c r="B157" s="18" t="s">
        <v>318</v>
      </c>
      <c r="D157" s="19">
        <v>266507</v>
      </c>
      <c r="E157" s="20">
        <v>-754</v>
      </c>
      <c r="F157" s="20">
        <v>265753</v>
      </c>
      <c r="G157" s="21">
        <v>-3.7304126088516742E-2</v>
      </c>
      <c r="I157" s="21">
        <v>-2.7587474798420608E-2</v>
      </c>
      <c r="J157" s="19">
        <v>278407</v>
      </c>
      <c r="K157" s="21">
        <v>4.7615643097161708E-2</v>
      </c>
      <c r="L157" s="21">
        <v>4.9340486731327182E-2</v>
      </c>
      <c r="M157" s="19">
        <v>278407</v>
      </c>
      <c r="N157" s="21">
        <v>4.7615643097161708E-2</v>
      </c>
      <c r="O157" s="21">
        <v>4.9340486731327182E-2</v>
      </c>
      <c r="P157" s="21">
        <v>-3.4245028177100179E-2</v>
      </c>
      <c r="R157" s="43">
        <v>294</v>
      </c>
      <c r="S157" s="42">
        <v>278701</v>
      </c>
      <c r="U157" s="19">
        <v>239940</v>
      </c>
      <c r="V157" s="19">
        <v>239546</v>
      </c>
      <c r="X157" s="19">
        <v>276050.83516171289</v>
      </c>
      <c r="Y157" s="19">
        <v>272843.22662428254</v>
      </c>
      <c r="Z157" s="19">
        <v>288279.12682084984</v>
      </c>
      <c r="AA157" s="19">
        <v>218639.68134523454</v>
      </c>
    </row>
    <row r="158" spans="1:27" x14ac:dyDescent="0.2">
      <c r="A158" s="18" t="s">
        <v>319</v>
      </c>
      <c r="B158" s="18" t="s">
        <v>320</v>
      </c>
      <c r="D158" s="19">
        <v>300103</v>
      </c>
      <c r="E158" s="20">
        <v>-204</v>
      </c>
      <c r="F158" s="20">
        <v>299899</v>
      </c>
      <c r="G158" s="21">
        <v>-1.3494903351544574E-2</v>
      </c>
      <c r="I158" s="21">
        <v>-3.6919767825853711E-3</v>
      </c>
      <c r="J158" s="19">
        <v>315736</v>
      </c>
      <c r="K158" s="21">
        <v>5.2807778618801704E-2</v>
      </c>
      <c r="L158" s="21">
        <v>4.8500442625216245E-2</v>
      </c>
      <c r="M158" s="19">
        <v>315824</v>
      </c>
      <c r="N158" s="21">
        <v>5.3101210740949423E-2</v>
      </c>
      <c r="O158" s="21">
        <v>4.8792674233113287E-2</v>
      </c>
      <c r="P158" s="21">
        <v>-1.1029694666496614E-2</v>
      </c>
      <c r="R158" s="43">
        <v>311</v>
      </c>
      <c r="S158" s="42">
        <v>316135</v>
      </c>
      <c r="U158" s="19">
        <v>267268</v>
      </c>
      <c r="V158" s="19">
        <v>268366</v>
      </c>
      <c r="X158" s="19">
        <v>304001.47046262049</v>
      </c>
      <c r="Y158" s="19">
        <v>302246.90114231291</v>
      </c>
      <c r="Z158" s="19">
        <v>319346.29209468217</v>
      </c>
      <c r="AA158" s="19">
        <v>242201.96693517116</v>
      </c>
    </row>
    <row r="159" spans="1:27" x14ac:dyDescent="0.2">
      <c r="A159" s="18" t="s">
        <v>321</v>
      </c>
      <c r="B159" s="18" t="s">
        <v>322</v>
      </c>
      <c r="D159" s="19">
        <v>367190</v>
      </c>
      <c r="E159" s="20">
        <v>-221</v>
      </c>
      <c r="F159" s="20">
        <v>366969</v>
      </c>
      <c r="G159" s="21">
        <v>-2.2837454557188552E-2</v>
      </c>
      <c r="I159" s="21">
        <v>-9.8136760687713709E-3</v>
      </c>
      <c r="J159" s="19">
        <v>389679</v>
      </c>
      <c r="K159" s="21">
        <v>6.1885336363562082E-2</v>
      </c>
      <c r="L159" s="21">
        <v>4.8501126595829724E-2</v>
      </c>
      <c r="M159" s="19">
        <v>389989</v>
      </c>
      <c r="N159" s="21">
        <v>6.2730094367644096E-2</v>
      </c>
      <c r="O159" s="21">
        <v>4.9335237105363694E-2</v>
      </c>
      <c r="P159" s="21">
        <v>-1.6597836274976241E-2</v>
      </c>
      <c r="R159" s="43">
        <v>536</v>
      </c>
      <c r="S159" s="42">
        <v>390525</v>
      </c>
      <c r="U159" s="19">
        <v>312904</v>
      </c>
      <c r="V159" s="19">
        <v>316898</v>
      </c>
      <c r="X159" s="19">
        <v>375545.50336730736</v>
      </c>
      <c r="Y159" s="19">
        <v>375336.82582007046</v>
      </c>
      <c r="Z159" s="19">
        <v>396571.22425149317</v>
      </c>
      <c r="AA159" s="19">
        <v>300771.71058908926</v>
      </c>
    </row>
    <row r="160" spans="1:27" x14ac:dyDescent="0.2">
      <c r="A160" s="18" t="s">
        <v>323</v>
      </c>
      <c r="B160" s="18" t="s">
        <v>324</v>
      </c>
      <c r="D160" s="19">
        <v>353744</v>
      </c>
      <c r="E160" s="20">
        <v>-2750</v>
      </c>
      <c r="F160" s="20">
        <v>350994</v>
      </c>
      <c r="G160" s="21">
        <v>-2.1858120117961843E-2</v>
      </c>
      <c r="I160" s="21">
        <v>-1.0423403549502219E-2</v>
      </c>
      <c r="J160" s="19">
        <v>370445</v>
      </c>
      <c r="K160" s="21">
        <v>5.541690171341962E-2</v>
      </c>
      <c r="L160" s="21">
        <v>4.8498806379802195E-2</v>
      </c>
      <c r="M160" s="19">
        <v>370638</v>
      </c>
      <c r="N160" s="21">
        <v>5.5966768662712107E-2</v>
      </c>
      <c r="O160" s="21">
        <v>4.9045069035881239E-2</v>
      </c>
      <c r="P160" s="21">
        <v>-1.747515470618477E-2</v>
      </c>
      <c r="R160" s="43">
        <v>410</v>
      </c>
      <c r="S160" s="42">
        <v>371048</v>
      </c>
      <c r="U160" s="19">
        <v>316827</v>
      </c>
      <c r="V160" s="19">
        <v>318918</v>
      </c>
      <c r="X160" s="19">
        <v>358837.51347230846</v>
      </c>
      <c r="Y160" s="19">
        <v>357031.37404941698</v>
      </c>
      <c r="Z160" s="19">
        <v>377230.15532412723</v>
      </c>
      <c r="AA160" s="19">
        <v>286102.8540756469</v>
      </c>
    </row>
    <row r="161" spans="1:27" x14ac:dyDescent="0.2">
      <c r="A161" s="18" t="s">
        <v>325</v>
      </c>
      <c r="B161" s="18" t="s">
        <v>326</v>
      </c>
      <c r="D161" s="19">
        <v>362336</v>
      </c>
      <c r="E161" s="20">
        <v>-378</v>
      </c>
      <c r="F161" s="20">
        <v>361958</v>
      </c>
      <c r="G161" s="21">
        <v>0.20988674175734001</v>
      </c>
      <c r="I161" s="21">
        <v>0.22100192629433213</v>
      </c>
      <c r="J161" s="19">
        <v>374980</v>
      </c>
      <c r="K161" s="21">
        <v>3.5976549765442289E-2</v>
      </c>
      <c r="L161" s="21">
        <v>3.5043731546643864E-2</v>
      </c>
      <c r="M161" s="19">
        <v>374980</v>
      </c>
      <c r="N161" s="21">
        <v>3.5976549765442289E-2</v>
      </c>
      <c r="O161" s="21">
        <v>3.5043731546643864E-2</v>
      </c>
      <c r="P161" s="21">
        <v>0.19612075834880982</v>
      </c>
      <c r="R161" s="43">
        <v>369</v>
      </c>
      <c r="S161" s="42">
        <v>375349</v>
      </c>
      <c r="U161" s="19">
        <v>250221</v>
      </c>
      <c r="V161" s="19">
        <v>250446</v>
      </c>
      <c r="X161" s="19">
        <v>299166.84554643696</v>
      </c>
      <c r="Y161" s="19">
        <v>296710.59612572246</v>
      </c>
      <c r="Z161" s="19">
        <v>313496.77478856134</v>
      </c>
      <c r="AA161" s="19">
        <v>237765.51461918897</v>
      </c>
    </row>
    <row r="162" spans="1:27" ht="25.5" customHeight="1" x14ac:dyDescent="0.2">
      <c r="A162" s="22" t="s">
        <v>327</v>
      </c>
      <c r="B162" s="22" t="s">
        <v>328</v>
      </c>
      <c r="C162" s="54"/>
      <c r="D162" s="24">
        <v>2847051</v>
      </c>
      <c r="E162" s="25">
        <v>-5466</v>
      </c>
      <c r="F162" s="25">
        <v>2841585</v>
      </c>
      <c r="G162" s="26">
        <v>4.8143250094188073E-3</v>
      </c>
      <c r="H162" s="23"/>
      <c r="I162" s="26">
        <v>1.5253599165154341E-2</v>
      </c>
      <c r="J162" s="24">
        <v>2988399</v>
      </c>
      <c r="K162" s="26">
        <v>5.1666235569233443E-2</v>
      </c>
      <c r="L162" s="26">
        <v>4.6764715895620812E-2</v>
      </c>
      <c r="M162" s="24">
        <v>2989186</v>
      </c>
      <c r="N162" s="26">
        <v>5.194319367536071E-2</v>
      </c>
      <c r="O162" s="26">
        <v>4.7040383178138745E-2</v>
      </c>
      <c r="P162" s="26">
        <v>6.092586619254714E-3</v>
      </c>
      <c r="Q162" s="23"/>
      <c r="R162" s="24">
        <v>3386</v>
      </c>
      <c r="S162" s="41">
        <v>2992572</v>
      </c>
      <c r="T162" s="23"/>
      <c r="U162" s="24">
        <v>2436025</v>
      </c>
      <c r="V162" s="24">
        <v>2447432</v>
      </c>
      <c r="W162" s="23"/>
      <c r="X162" s="24">
        <v>2827970.2321852981</v>
      </c>
      <c r="Y162" s="24">
        <v>2811997.7543141306</v>
      </c>
      <c r="Z162" s="24">
        <v>2971084.4108736352</v>
      </c>
      <c r="AA162" s="24">
        <f>SUM(AA154:AA161)</f>
        <v>2253361.0254997602</v>
      </c>
    </row>
    <row r="163" spans="1:27" x14ac:dyDescent="0.2">
      <c r="A163" s="18" t="s">
        <v>329</v>
      </c>
      <c r="B163" s="18" t="s">
        <v>330</v>
      </c>
      <c r="D163" s="19">
        <v>495656</v>
      </c>
      <c r="E163" s="20">
        <v>-408</v>
      </c>
      <c r="F163" s="20">
        <v>495248</v>
      </c>
      <c r="G163" s="21">
        <v>1.8780740756965342E-2</v>
      </c>
      <c r="I163" s="21">
        <v>3.1758882312802106E-2</v>
      </c>
      <c r="J163" s="19">
        <v>525288</v>
      </c>
      <c r="K163" s="21">
        <v>6.0656479178108791E-2</v>
      </c>
      <c r="L163" s="21">
        <v>4.8499136127031273E-2</v>
      </c>
      <c r="M163" s="19">
        <v>525288</v>
      </c>
      <c r="N163" s="21">
        <v>6.0656479178108791E-2</v>
      </c>
      <c r="O163" s="21">
        <v>4.8499136127031273E-2</v>
      </c>
      <c r="P163" s="21">
        <v>2.3873428193087243E-2</v>
      </c>
      <c r="R163" s="43">
        <v>531</v>
      </c>
      <c r="S163" s="42">
        <v>525819</v>
      </c>
      <c r="U163" s="19">
        <v>423733</v>
      </c>
      <c r="V163" s="19">
        <v>428646</v>
      </c>
      <c r="X163" s="19">
        <v>486118.33752572245</v>
      </c>
      <c r="Y163" s="19">
        <v>485569.26143772557</v>
      </c>
      <c r="Z163" s="19">
        <v>513039.9769500987</v>
      </c>
      <c r="AA163" s="19">
        <v>389105.16454923322</v>
      </c>
    </row>
    <row r="164" spans="1:27" x14ac:dyDescent="0.2">
      <c r="A164" s="18" t="s">
        <v>331</v>
      </c>
      <c r="B164" s="18" t="s">
        <v>332</v>
      </c>
      <c r="D164" s="19">
        <v>364251</v>
      </c>
      <c r="E164" s="20">
        <v>-203</v>
      </c>
      <c r="F164" s="20">
        <v>364048</v>
      </c>
      <c r="G164" s="21">
        <v>0.11851414686714157</v>
      </c>
      <c r="I164" s="21">
        <v>0.13297835498440702</v>
      </c>
      <c r="J164" s="19">
        <v>381741</v>
      </c>
      <c r="K164" s="21">
        <v>4.8600733969146992E-2</v>
      </c>
      <c r="L164" s="21">
        <v>3.5041080600358709E-2</v>
      </c>
      <c r="M164" s="19">
        <v>381741</v>
      </c>
      <c r="N164" s="21">
        <v>4.8600733969146992E-2</v>
      </c>
      <c r="O164" s="21">
        <v>3.5041080600358709E-2</v>
      </c>
      <c r="P164" s="21">
        <v>0.10988805922317169</v>
      </c>
      <c r="R164" s="43">
        <v>438</v>
      </c>
      <c r="S164" s="42">
        <v>382179</v>
      </c>
      <c r="U164" s="19">
        <v>284026</v>
      </c>
      <c r="V164" s="19">
        <v>287747</v>
      </c>
      <c r="X164" s="19">
        <v>325474.64957834105</v>
      </c>
      <c r="Y164" s="19">
        <v>325528.94198032341</v>
      </c>
      <c r="Z164" s="19">
        <v>343945.49687036598</v>
      </c>
      <c r="AA164" s="19">
        <v>260858.75403181053</v>
      </c>
    </row>
    <row r="165" spans="1:27" x14ac:dyDescent="0.2">
      <c r="A165" s="18" t="s">
        <v>333</v>
      </c>
      <c r="B165" s="18" t="s">
        <v>334</v>
      </c>
      <c r="D165" s="19">
        <v>412617</v>
      </c>
      <c r="E165" s="20">
        <v>-282</v>
      </c>
      <c r="F165" s="20">
        <v>412335</v>
      </c>
      <c r="G165" s="21">
        <v>-1.6596594531923525E-2</v>
      </c>
      <c r="I165" s="21">
        <v>-4.2016277851872896E-3</v>
      </c>
      <c r="J165" s="19">
        <v>436688</v>
      </c>
      <c r="K165" s="21">
        <v>5.9061200237670919E-2</v>
      </c>
      <c r="L165" s="21">
        <v>4.8499870176375914E-2</v>
      </c>
      <c r="M165" s="19">
        <v>436688</v>
      </c>
      <c r="N165" s="21">
        <v>5.9061200237670919E-2</v>
      </c>
      <c r="O165" s="21">
        <v>4.8499870176375914E-2</v>
      </c>
      <c r="P165" s="21">
        <v>-1.1811553625369453E-2</v>
      </c>
      <c r="R165" s="43">
        <v>497</v>
      </c>
      <c r="S165" s="42">
        <v>437185</v>
      </c>
      <c r="U165" s="19">
        <v>339924</v>
      </c>
      <c r="V165" s="19">
        <v>343348</v>
      </c>
      <c r="X165" s="19">
        <v>419293.85001848597</v>
      </c>
      <c r="Y165" s="19">
        <v>418245.6808856026</v>
      </c>
      <c r="Z165" s="19">
        <v>441907.61549791275</v>
      </c>
      <c r="AA165" s="19">
        <v>335156.21232105145</v>
      </c>
    </row>
    <row r="166" spans="1:27" x14ac:dyDescent="0.2">
      <c r="A166" s="18" t="s">
        <v>335</v>
      </c>
      <c r="B166" s="18" t="s">
        <v>336</v>
      </c>
      <c r="D166" s="19">
        <v>364893</v>
      </c>
      <c r="E166" s="20">
        <v>-239</v>
      </c>
      <c r="F166" s="20">
        <v>364654</v>
      </c>
      <c r="G166" s="21">
        <v>-4.65781043527429E-2</v>
      </c>
      <c r="I166" s="21">
        <v>-3.6290028639130334E-2</v>
      </c>
      <c r="J166" s="19">
        <v>387514</v>
      </c>
      <c r="K166" s="21">
        <v>6.2689563257224634E-2</v>
      </c>
      <c r="L166" s="21">
        <v>5.2162043005677727E-2</v>
      </c>
      <c r="M166" s="19">
        <v>387514</v>
      </c>
      <c r="N166" s="21">
        <v>6.2689563257224634E-2</v>
      </c>
      <c r="O166" s="21">
        <v>5.2162043005677727E-2</v>
      </c>
      <c r="P166" s="21">
        <v>-4.0314436155407862E-2</v>
      </c>
      <c r="R166" s="43">
        <v>423</v>
      </c>
      <c r="S166" s="42">
        <v>387937</v>
      </c>
      <c r="U166" s="19">
        <v>318494</v>
      </c>
      <c r="V166" s="19">
        <v>321681</v>
      </c>
      <c r="X166" s="19">
        <v>382468.66540907836</v>
      </c>
      <c r="Y166" s="19">
        <v>382171.60315962881</v>
      </c>
      <c r="Z166" s="19">
        <v>403792.67397498601</v>
      </c>
      <c r="AA166" s="19">
        <v>306248.67828982847</v>
      </c>
    </row>
    <row r="167" spans="1:27" x14ac:dyDescent="0.2">
      <c r="A167" s="18" t="s">
        <v>337</v>
      </c>
      <c r="B167" s="18" t="s">
        <v>338</v>
      </c>
      <c r="D167" s="19">
        <v>352403</v>
      </c>
      <c r="E167" s="20">
        <v>-158</v>
      </c>
      <c r="F167" s="20">
        <v>352245</v>
      </c>
      <c r="G167" s="21">
        <v>7.385079041041287E-2</v>
      </c>
      <c r="I167" s="21">
        <v>9.0239220128704112E-2</v>
      </c>
      <c r="J167" s="19">
        <v>370580</v>
      </c>
      <c r="K167" s="21">
        <v>5.2051838918934168E-2</v>
      </c>
      <c r="L167" s="21">
        <v>3.7668695509688543E-2</v>
      </c>
      <c r="M167" s="19">
        <v>371367</v>
      </c>
      <c r="N167" s="21">
        <v>5.4286079291402389E-2</v>
      </c>
      <c r="O167" s="21">
        <v>3.9872390429452675E-2</v>
      </c>
      <c r="P167" s="21">
        <v>7.3005202233555E-2</v>
      </c>
      <c r="R167" s="43">
        <v>391</v>
      </c>
      <c r="S167" s="42">
        <v>371758</v>
      </c>
      <c r="U167" s="19">
        <v>252448</v>
      </c>
      <c r="V167" s="19">
        <v>255947</v>
      </c>
      <c r="X167" s="19">
        <v>328020.43183799885</v>
      </c>
      <c r="Y167" s="19">
        <v>327567.9936412106</v>
      </c>
      <c r="Z167" s="19">
        <v>346099.90634431859</v>
      </c>
      <c r="AA167" s="19">
        <v>262492.72387925244</v>
      </c>
    </row>
    <row r="168" spans="1:27" ht="25.5" customHeight="1" x14ac:dyDescent="0.2">
      <c r="A168" s="22" t="s">
        <v>339</v>
      </c>
      <c r="B168" s="22" t="s">
        <v>340</v>
      </c>
      <c r="C168" s="54"/>
      <c r="D168" s="24">
        <v>1989820</v>
      </c>
      <c r="E168" s="25">
        <v>-1290</v>
      </c>
      <c r="F168" s="25">
        <v>1988530</v>
      </c>
      <c r="G168" s="26">
        <v>2.4288992562218281E-2</v>
      </c>
      <c r="H168" s="23"/>
      <c r="I168" s="26">
        <v>3.737543120045772E-2</v>
      </c>
      <c r="J168" s="24">
        <v>2101811</v>
      </c>
      <c r="K168" s="26">
        <v>5.69672069317535E-2</v>
      </c>
      <c r="L168" s="26">
        <v>4.4867439711918644E-2</v>
      </c>
      <c r="M168" s="24">
        <v>2102598</v>
      </c>
      <c r="N168" s="26">
        <v>5.7362976671209376E-2</v>
      </c>
      <c r="O168" s="26">
        <v>4.5258678826688437E-2</v>
      </c>
      <c r="P168" s="26">
        <v>2.6265475769280622E-2</v>
      </c>
      <c r="Q168" s="23"/>
      <c r="R168" s="24">
        <v>2281</v>
      </c>
      <c r="S168" s="41">
        <v>2104879</v>
      </c>
      <c r="T168" s="23"/>
      <c r="U168" s="24">
        <v>1618624</v>
      </c>
      <c r="V168" s="24">
        <v>1637368</v>
      </c>
      <c r="W168" s="23"/>
      <c r="X168" s="24">
        <v>1941375.9343696267</v>
      </c>
      <c r="Y168" s="24">
        <v>1939083.4811044913</v>
      </c>
      <c r="Z168" s="24">
        <v>2048785.6696376819</v>
      </c>
      <c r="AA168" s="24">
        <f>SUM(AA163:AA167)</f>
        <v>1553861.5330711761</v>
      </c>
    </row>
    <row r="169" spans="1:27" x14ac:dyDescent="0.2">
      <c r="A169" s="18" t="s">
        <v>341</v>
      </c>
      <c r="B169" s="18" t="s">
        <v>342</v>
      </c>
      <c r="D169" s="19">
        <v>282762</v>
      </c>
      <c r="E169" s="20">
        <v>-149</v>
      </c>
      <c r="F169" s="20">
        <v>282613</v>
      </c>
      <c r="G169" s="21">
        <v>4.1850445853276907E-2</v>
      </c>
      <c r="I169" s="21">
        <v>5.7277186271189828E-2</v>
      </c>
      <c r="J169" s="19">
        <v>300860</v>
      </c>
      <c r="K169" s="21">
        <v>6.4565324312752859E-2</v>
      </c>
      <c r="L169" s="21">
        <v>4.6540132623277053E-2</v>
      </c>
      <c r="M169" s="19">
        <v>301668</v>
      </c>
      <c r="N169" s="21">
        <v>6.7424357690551995E-2</v>
      </c>
      <c r="O169" s="21">
        <v>4.9350756924146477E-2</v>
      </c>
      <c r="P169" s="21">
        <v>5.0048890035691906E-2</v>
      </c>
      <c r="R169" s="43">
        <v>348</v>
      </c>
      <c r="S169" s="42">
        <v>302016</v>
      </c>
      <c r="U169" s="19">
        <v>224032</v>
      </c>
      <c r="V169" s="19">
        <v>227890</v>
      </c>
      <c r="X169" s="19">
        <v>271260.6220257837</v>
      </c>
      <c r="Y169" s="19">
        <v>271906.57078997121</v>
      </c>
      <c r="Z169" s="19">
        <v>287289.48038766661</v>
      </c>
      <c r="AA169" s="19">
        <v>217889.10330935026</v>
      </c>
    </row>
    <row r="170" spans="1:27" x14ac:dyDescent="0.2">
      <c r="A170" s="18" t="s">
        <v>343</v>
      </c>
      <c r="B170" s="18" t="s">
        <v>344</v>
      </c>
      <c r="D170" s="19">
        <v>395225</v>
      </c>
      <c r="E170" s="20">
        <v>-195</v>
      </c>
      <c r="F170" s="20">
        <v>395030</v>
      </c>
      <c r="G170" s="21">
        <v>3.8822867868533395E-2</v>
      </c>
      <c r="I170" s="21">
        <v>5.138557909629804E-2</v>
      </c>
      <c r="J170" s="19">
        <v>419869</v>
      </c>
      <c r="K170" s="21">
        <v>6.2878768701111198E-2</v>
      </c>
      <c r="L170" s="21">
        <v>4.8127257314660943E-2</v>
      </c>
      <c r="M170" s="19">
        <v>420105</v>
      </c>
      <c r="N170" s="21">
        <v>6.3476191681644423E-2</v>
      </c>
      <c r="O170" s="21">
        <v>4.871638876453277E-2</v>
      </c>
      <c r="P170" s="21">
        <v>4.3566309185013141E-2</v>
      </c>
      <c r="R170" s="43">
        <v>460</v>
      </c>
      <c r="S170" s="42">
        <v>420565</v>
      </c>
      <c r="U170" s="19">
        <v>319029</v>
      </c>
      <c r="V170" s="19">
        <v>323519</v>
      </c>
      <c r="X170" s="19">
        <v>380266.94657822297</v>
      </c>
      <c r="Y170" s="19">
        <v>381011.23283464892</v>
      </c>
      <c r="Z170" s="19">
        <v>402566.65657219861</v>
      </c>
      <c r="AA170" s="19">
        <v>305318.82930206001</v>
      </c>
    </row>
    <row r="171" spans="1:27" x14ac:dyDescent="0.2">
      <c r="A171" s="18" t="s">
        <v>345</v>
      </c>
      <c r="B171" s="18" t="s">
        <v>346</v>
      </c>
      <c r="D171" s="19">
        <v>369262</v>
      </c>
      <c r="E171" s="20">
        <v>-346</v>
      </c>
      <c r="F171" s="20">
        <v>368916</v>
      </c>
      <c r="G171" s="21">
        <v>7.088261418985109E-3</v>
      </c>
      <c r="I171" s="21">
        <v>2.1240890002237389E-2</v>
      </c>
      <c r="J171" s="19">
        <v>391611</v>
      </c>
      <c r="K171" s="21">
        <v>6.1518069153953636E-2</v>
      </c>
      <c r="L171" s="21">
        <v>4.8499634171326411E-2</v>
      </c>
      <c r="M171" s="19">
        <v>391916</v>
      </c>
      <c r="N171" s="21">
        <v>6.2344815621984351E-2</v>
      </c>
      <c r="O171" s="21">
        <v>4.9316241438288388E-2</v>
      </c>
      <c r="P171" s="21">
        <v>1.422560219175617E-2</v>
      </c>
      <c r="R171" s="43">
        <v>397</v>
      </c>
      <c r="S171" s="42">
        <v>392313</v>
      </c>
      <c r="U171" s="19">
        <v>278062</v>
      </c>
      <c r="V171" s="19">
        <v>281515</v>
      </c>
      <c r="X171" s="19">
        <v>366319.43210240401</v>
      </c>
      <c r="Y171" s="19">
        <v>365728.16211532609</v>
      </c>
      <c r="Z171" s="19">
        <v>386418.95762941096</v>
      </c>
      <c r="AA171" s="19">
        <v>293071.92197219323</v>
      </c>
    </row>
    <row r="172" spans="1:27" x14ac:dyDescent="0.2">
      <c r="A172" s="18" t="s">
        <v>347</v>
      </c>
      <c r="B172" s="18" t="s">
        <v>348</v>
      </c>
      <c r="D172" s="19">
        <v>442676</v>
      </c>
      <c r="E172" s="20">
        <v>-307</v>
      </c>
      <c r="F172" s="20">
        <v>442369</v>
      </c>
      <c r="G172" s="21">
        <v>1.0498190970480437E-3</v>
      </c>
      <c r="I172" s="21">
        <v>1.1276464287886423E-2</v>
      </c>
      <c r="J172" s="19">
        <v>470118</v>
      </c>
      <c r="K172" s="21">
        <v>6.2728174894714606E-2</v>
      </c>
      <c r="L172" s="21">
        <v>4.8499607054572236E-2</v>
      </c>
      <c r="M172" s="19">
        <v>470118</v>
      </c>
      <c r="N172" s="21">
        <v>6.2728174894714606E-2</v>
      </c>
      <c r="O172" s="21">
        <v>4.8499607054572236E-2</v>
      </c>
      <c r="P172" s="21">
        <v>3.5480024878780103E-3</v>
      </c>
      <c r="R172" s="43">
        <v>510</v>
      </c>
      <c r="S172" s="42">
        <v>470628</v>
      </c>
      <c r="U172" s="19">
        <v>400515</v>
      </c>
      <c r="V172" s="19">
        <v>405950</v>
      </c>
      <c r="X172" s="19">
        <v>441905.07960834465</v>
      </c>
      <c r="Y172" s="19">
        <v>443372.4543313061</v>
      </c>
      <c r="Z172" s="19">
        <v>468455.9172401707</v>
      </c>
      <c r="AA172" s="19">
        <v>355291.25399818132</v>
      </c>
    </row>
    <row r="173" spans="1:27" x14ac:dyDescent="0.2">
      <c r="A173" s="18" t="s">
        <v>349</v>
      </c>
      <c r="B173" s="18" t="s">
        <v>350</v>
      </c>
      <c r="D173" s="19">
        <v>358722</v>
      </c>
      <c r="E173" s="20">
        <v>-281</v>
      </c>
      <c r="F173" s="20">
        <v>358441</v>
      </c>
      <c r="G173" s="21">
        <v>1.0386753656050907E-3</v>
      </c>
      <c r="I173" s="21">
        <v>1.2816636286735239E-2</v>
      </c>
      <c r="J173" s="19">
        <v>380317</v>
      </c>
      <c r="K173" s="21">
        <v>6.1030964649691377E-2</v>
      </c>
      <c r="L173" s="21">
        <v>4.8501305492450797E-2</v>
      </c>
      <c r="M173" s="19">
        <v>380374</v>
      </c>
      <c r="N173" s="21">
        <v>6.118998663657349E-2</v>
      </c>
      <c r="O173" s="21">
        <v>4.865844959700838E-2</v>
      </c>
      <c r="P173" s="21">
        <v>5.2286681955053815E-3</v>
      </c>
      <c r="R173" s="43">
        <v>410</v>
      </c>
      <c r="S173" s="42">
        <v>380784</v>
      </c>
      <c r="U173" s="19">
        <v>320671</v>
      </c>
      <c r="V173" s="19">
        <v>324503</v>
      </c>
      <c r="X173" s="19">
        <v>358069.08246485895</v>
      </c>
      <c r="Y173" s="19">
        <v>358134.31611533486</v>
      </c>
      <c r="Z173" s="19">
        <v>378395.49550731835</v>
      </c>
      <c r="AA173" s="19">
        <v>286986.68360961811</v>
      </c>
    </row>
    <row r="174" spans="1:27" x14ac:dyDescent="0.2">
      <c r="A174" s="18" t="s">
        <v>351</v>
      </c>
      <c r="B174" s="18" t="s">
        <v>352</v>
      </c>
      <c r="D174" s="19">
        <v>378221</v>
      </c>
      <c r="E174" s="20">
        <v>-222</v>
      </c>
      <c r="F174" s="20">
        <v>377999</v>
      </c>
      <c r="G174" s="21">
        <v>6.9906047216870881E-2</v>
      </c>
      <c r="I174" s="21">
        <v>8.208186921379701E-2</v>
      </c>
      <c r="J174" s="19">
        <v>400656</v>
      </c>
      <c r="K174" s="21">
        <v>5.9939312008761902E-2</v>
      </c>
      <c r="L174" s="21">
        <v>3.9864652611692586E-2</v>
      </c>
      <c r="M174" s="19">
        <v>400656</v>
      </c>
      <c r="N174" s="21">
        <v>5.9939312008761902E-2</v>
      </c>
      <c r="O174" s="21">
        <v>3.9864652611692586E-2</v>
      </c>
      <c r="P174" s="21">
        <v>6.4968874480074268E-2</v>
      </c>
      <c r="R174" s="43">
        <v>423</v>
      </c>
      <c r="S174" s="42">
        <v>401079</v>
      </c>
      <c r="U174" s="19">
        <v>324834</v>
      </c>
      <c r="V174" s="19">
        <v>331105</v>
      </c>
      <c r="X174" s="19">
        <v>353301.11553559551</v>
      </c>
      <c r="Y174" s="19">
        <v>356069.45087132015</v>
      </c>
      <c r="Z174" s="19">
        <v>376213.81206620077</v>
      </c>
      <c r="AA174" s="19">
        <v>285332.02835371211</v>
      </c>
    </row>
    <row r="175" spans="1:27" x14ac:dyDescent="0.2">
      <c r="A175" s="18" t="s">
        <v>353</v>
      </c>
      <c r="B175" s="18" t="s">
        <v>354</v>
      </c>
      <c r="D175" s="19">
        <v>355571</v>
      </c>
      <c r="E175" s="20">
        <v>-242</v>
      </c>
      <c r="F175" s="20">
        <v>355329</v>
      </c>
      <c r="G175" s="21">
        <v>-5.9256971663939506E-2</v>
      </c>
      <c r="I175" s="21">
        <v>-4.869653679138819E-2</v>
      </c>
      <c r="J175" s="19">
        <v>378599</v>
      </c>
      <c r="K175" s="21">
        <v>6.5488603519555211E-2</v>
      </c>
      <c r="L175" s="21">
        <v>5.6184388743077518E-2</v>
      </c>
      <c r="M175" s="19">
        <v>378599</v>
      </c>
      <c r="N175" s="21">
        <v>6.5488603519555211E-2</v>
      </c>
      <c r="O175" s="21">
        <v>5.6184388743077518E-2</v>
      </c>
      <c r="P175" s="21">
        <v>-4.9047552220647939E-2</v>
      </c>
      <c r="R175" s="43">
        <v>397</v>
      </c>
      <c r="S175" s="42">
        <v>378996</v>
      </c>
      <c r="U175" s="19">
        <v>311576</v>
      </c>
      <c r="V175" s="19">
        <v>314321</v>
      </c>
      <c r="X175" s="19">
        <v>377711.01065557537</v>
      </c>
      <c r="Y175" s="19">
        <v>376808.45640673477</v>
      </c>
      <c r="Z175" s="19">
        <v>398126.11123100627</v>
      </c>
      <c r="AA175" s="19">
        <v>301950.98429328587</v>
      </c>
    </row>
    <row r="176" spans="1:27" ht="25.5" customHeight="1" x14ac:dyDescent="0.2">
      <c r="A176" s="22" t="s">
        <v>355</v>
      </c>
      <c r="B176" s="22" t="s">
        <v>356</v>
      </c>
      <c r="C176" s="54"/>
      <c r="D176" s="24">
        <v>2582438</v>
      </c>
      <c r="E176" s="25">
        <v>-1741</v>
      </c>
      <c r="F176" s="25">
        <v>2580697</v>
      </c>
      <c r="G176" s="26">
        <v>1.2501292715806356E-2</v>
      </c>
      <c r="H176" s="23"/>
      <c r="I176" s="26">
        <v>2.4794456939834397E-2</v>
      </c>
      <c r="J176" s="24">
        <v>2742030</v>
      </c>
      <c r="K176" s="26">
        <v>6.2515281724278227E-2</v>
      </c>
      <c r="L176" s="26">
        <v>4.8043736386574443E-2</v>
      </c>
      <c r="M176" s="24">
        <v>2743436</v>
      </c>
      <c r="N176" s="26">
        <v>6.3060095780325787E-2</v>
      </c>
      <c r="O176" s="26">
        <v>4.8581130030465935E-2</v>
      </c>
      <c r="P176" s="26">
        <v>1.7041757719010286E-2</v>
      </c>
      <c r="Q176" s="23"/>
      <c r="R176" s="24">
        <v>2946</v>
      </c>
      <c r="S176" s="41">
        <v>2746382</v>
      </c>
      <c r="T176" s="23"/>
      <c r="U176" s="24">
        <v>2178718</v>
      </c>
      <c r="V176" s="24">
        <v>2208802</v>
      </c>
      <c r="W176" s="23"/>
      <c r="X176" s="24">
        <v>2548833.2889707852</v>
      </c>
      <c r="Y176" s="24">
        <v>2553030.6434646421</v>
      </c>
      <c r="Z176" s="24">
        <v>2697466.4306339724</v>
      </c>
      <c r="AA176" s="24">
        <f>SUM(AA169:AA175)</f>
        <v>2045840.8048384008</v>
      </c>
    </row>
    <row r="177" spans="1:27" x14ac:dyDescent="0.2">
      <c r="A177" s="18" t="s">
        <v>357</v>
      </c>
      <c r="B177" s="18" t="s">
        <v>358</v>
      </c>
      <c r="D177" s="19">
        <v>309165</v>
      </c>
      <c r="E177" s="20">
        <v>-33</v>
      </c>
      <c r="F177" s="20">
        <v>309132</v>
      </c>
      <c r="G177" s="21">
        <v>1.2708803190744078E-3</v>
      </c>
      <c r="I177" s="21">
        <v>1.5293184805782234E-2</v>
      </c>
      <c r="J177" s="19">
        <v>327483</v>
      </c>
      <c r="K177" s="21">
        <v>5.9362990567136453E-2</v>
      </c>
      <c r="L177" s="21">
        <v>4.8501219217009561E-2</v>
      </c>
      <c r="M177" s="19">
        <v>327611</v>
      </c>
      <c r="N177" s="21">
        <v>5.9777053168225791E-2</v>
      </c>
      <c r="O177" s="21">
        <v>4.8911036386327433E-2</v>
      </c>
      <c r="P177" s="21">
        <v>7.9293805999609557E-3</v>
      </c>
      <c r="R177" s="43">
        <v>359</v>
      </c>
      <c r="S177" s="42">
        <v>327970</v>
      </c>
      <c r="U177" s="19">
        <v>241443</v>
      </c>
      <c r="V177" s="19">
        <v>243944</v>
      </c>
      <c r="X177" s="19">
        <v>308739.62888193561</v>
      </c>
      <c r="Y177" s="19">
        <v>307629.76195835078</v>
      </c>
      <c r="Z177" s="19">
        <v>325033.68421009067</v>
      </c>
      <c r="AA177" s="19">
        <v>246515.45856223261</v>
      </c>
    </row>
    <row r="178" spans="1:27" x14ac:dyDescent="0.2">
      <c r="A178" s="18" t="s">
        <v>359</v>
      </c>
      <c r="B178" s="18" t="s">
        <v>360</v>
      </c>
      <c r="D178" s="19">
        <v>439443</v>
      </c>
      <c r="E178" s="20">
        <v>1110</v>
      </c>
      <c r="F178" s="20">
        <v>440553</v>
      </c>
      <c r="G178" s="21">
        <v>1.3680586491905844E-2</v>
      </c>
      <c r="I178" s="21">
        <v>2.9386482676658776E-2</v>
      </c>
      <c r="J178" s="19">
        <v>466789</v>
      </c>
      <c r="K178" s="21">
        <v>5.9552426155309313E-2</v>
      </c>
      <c r="L178" s="21">
        <v>4.850014829474647E-2</v>
      </c>
      <c r="M178" s="19">
        <v>466885</v>
      </c>
      <c r="N178" s="21">
        <v>5.9770334102820843E-2</v>
      </c>
      <c r="O178" s="21">
        <v>4.8715783226667364E-2</v>
      </c>
      <c r="P178" s="21">
        <v>2.1730232503051949E-2</v>
      </c>
      <c r="R178" s="43">
        <v>456</v>
      </c>
      <c r="S178" s="42">
        <v>467341</v>
      </c>
      <c r="U178" s="19">
        <v>349361</v>
      </c>
      <c r="V178" s="19">
        <v>353043</v>
      </c>
      <c r="X178" s="19">
        <v>434607.31700963457</v>
      </c>
      <c r="Y178" s="19">
        <v>432487.59581228992</v>
      </c>
      <c r="Z178" s="19">
        <v>456955.25604270049</v>
      </c>
      <c r="AA178" s="19">
        <v>346568.80181371554</v>
      </c>
    </row>
    <row r="179" spans="1:27" x14ac:dyDescent="0.2">
      <c r="A179" s="18" t="s">
        <v>361</v>
      </c>
      <c r="B179" s="18" t="s">
        <v>362</v>
      </c>
      <c r="D179" s="19">
        <v>378322</v>
      </c>
      <c r="E179" s="20">
        <v>98</v>
      </c>
      <c r="F179" s="20">
        <v>378420</v>
      </c>
      <c r="G179" s="21">
        <v>2.8434184294406917E-2</v>
      </c>
      <c r="I179" s="21">
        <v>4.2331634329121348E-2</v>
      </c>
      <c r="J179" s="19">
        <v>402379</v>
      </c>
      <c r="K179" s="21">
        <v>6.3313249828233165E-2</v>
      </c>
      <c r="L179" s="21">
        <v>4.8498739436320992E-2</v>
      </c>
      <c r="M179" s="19">
        <v>402379</v>
      </c>
      <c r="N179" s="21">
        <v>6.3313249828233165E-2</v>
      </c>
      <c r="O179" s="21">
        <v>4.8498739436320992E-2</v>
      </c>
      <c r="P179" s="21">
        <v>3.4364984181605163E-2</v>
      </c>
      <c r="R179" s="43">
        <v>413</v>
      </c>
      <c r="S179" s="42">
        <v>402792</v>
      </c>
      <c r="U179" s="19">
        <v>296353</v>
      </c>
      <c r="V179" s="19">
        <v>300541</v>
      </c>
      <c r="X179" s="19">
        <v>367957.43060566217</v>
      </c>
      <c r="Y179" s="19">
        <v>368181.08709591418</v>
      </c>
      <c r="Z179" s="19">
        <v>389010.65499463357</v>
      </c>
      <c r="AA179" s="19">
        <v>295037.54429221537</v>
      </c>
    </row>
    <row r="180" spans="1:27" x14ac:dyDescent="0.2">
      <c r="A180" s="18" t="s">
        <v>363</v>
      </c>
      <c r="B180" s="18" t="s">
        <v>364</v>
      </c>
      <c r="D180" s="19">
        <v>472141</v>
      </c>
      <c r="E180" s="20">
        <v>1013</v>
      </c>
      <c r="F180" s="20">
        <v>473154</v>
      </c>
      <c r="G180" s="21">
        <v>-4.1660526752612448E-2</v>
      </c>
      <c r="I180" s="21">
        <v>-2.8304532213001665E-2</v>
      </c>
      <c r="J180" s="19">
        <v>500202</v>
      </c>
      <c r="K180" s="21">
        <v>5.7165320381947549E-2</v>
      </c>
      <c r="L180" s="21">
        <v>4.9571153728688921E-2</v>
      </c>
      <c r="M180" s="19">
        <v>500202</v>
      </c>
      <c r="N180" s="21">
        <v>5.7165320381947549E-2</v>
      </c>
      <c r="O180" s="21">
        <v>4.9571153728688921E-2</v>
      </c>
      <c r="P180" s="21">
        <v>-3.474503970193199E-2</v>
      </c>
      <c r="R180" s="43">
        <v>536</v>
      </c>
      <c r="S180" s="42">
        <v>500738</v>
      </c>
      <c r="U180" s="19">
        <v>413713</v>
      </c>
      <c r="V180" s="19">
        <v>416707</v>
      </c>
      <c r="X180" s="19">
        <v>493722.74982756464</v>
      </c>
      <c r="Y180" s="19">
        <v>490459.73673697497</v>
      </c>
      <c r="Z180" s="19">
        <v>518207.12720869004</v>
      </c>
      <c r="AA180" s="19">
        <v>393024.08888642059</v>
      </c>
    </row>
    <row r="181" spans="1:27" x14ac:dyDescent="0.2">
      <c r="A181" s="18" t="s">
        <v>365</v>
      </c>
      <c r="B181" s="18" t="s">
        <v>366</v>
      </c>
      <c r="D181" s="19">
        <v>425105</v>
      </c>
      <c r="E181" s="20">
        <v>294</v>
      </c>
      <c r="F181" s="20">
        <v>425399</v>
      </c>
      <c r="G181" s="21">
        <v>2.0918358989143737E-2</v>
      </c>
      <c r="I181" s="21">
        <v>3.5611619754171375E-2</v>
      </c>
      <c r="J181" s="19">
        <v>451617</v>
      </c>
      <c r="K181" s="21">
        <v>6.1631550614834607E-2</v>
      </c>
      <c r="L181" s="21">
        <v>4.8500485279020511E-2</v>
      </c>
      <c r="M181" s="19">
        <v>451617</v>
      </c>
      <c r="N181" s="21">
        <v>6.1631550614834607E-2</v>
      </c>
      <c r="O181" s="21">
        <v>4.8500485279020511E-2</v>
      </c>
      <c r="P181" s="21">
        <v>2.7698042588650384E-2</v>
      </c>
      <c r="R181" s="43">
        <v>443</v>
      </c>
      <c r="S181" s="42">
        <v>452060</v>
      </c>
      <c r="U181" s="19">
        <v>330342</v>
      </c>
      <c r="V181" s="19">
        <v>334479</v>
      </c>
      <c r="X181" s="19">
        <v>416682.68207186158</v>
      </c>
      <c r="Y181" s="19">
        <v>415915.14128812554</v>
      </c>
      <c r="Z181" s="19">
        <v>439445.2273767399</v>
      </c>
      <c r="AA181" s="19">
        <v>333288.66207522288</v>
      </c>
    </row>
    <row r="182" spans="1:27" x14ac:dyDescent="0.2">
      <c r="A182" s="18" t="s">
        <v>367</v>
      </c>
      <c r="B182" s="18" t="s">
        <v>368</v>
      </c>
      <c r="D182" s="19">
        <v>413881</v>
      </c>
      <c r="E182" s="20">
        <v>1083</v>
      </c>
      <c r="F182" s="20">
        <v>414964</v>
      </c>
      <c r="G182" s="21">
        <v>1.0382058763416913E-2</v>
      </c>
      <c r="I182" s="21">
        <v>2.5314051137129479E-2</v>
      </c>
      <c r="J182" s="19">
        <v>439773</v>
      </c>
      <c r="K182" s="21">
        <v>5.9785909139105975E-2</v>
      </c>
      <c r="L182" s="21">
        <v>4.8499236807965085E-2</v>
      </c>
      <c r="M182" s="19">
        <v>439773</v>
      </c>
      <c r="N182" s="21">
        <v>5.9785909139105975E-2</v>
      </c>
      <c r="O182" s="21">
        <v>4.8499236807965085E-2</v>
      </c>
      <c r="P182" s="21">
        <v>1.7477950821370047E-2</v>
      </c>
      <c r="R182" s="43">
        <v>529</v>
      </c>
      <c r="S182" s="42">
        <v>440302</v>
      </c>
      <c r="U182" s="19">
        <v>330855</v>
      </c>
      <c r="V182" s="19">
        <v>334417</v>
      </c>
      <c r="X182" s="19">
        <v>410700.0875568444</v>
      </c>
      <c r="Y182" s="19">
        <v>409075.56079882983</v>
      </c>
      <c r="Z182" s="19">
        <v>432218.70276892831</v>
      </c>
      <c r="AA182" s="19">
        <v>327807.84542744904</v>
      </c>
    </row>
    <row r="183" spans="1:27" ht="25.5" customHeight="1" x14ac:dyDescent="0.2">
      <c r="A183" s="22" t="s">
        <v>369</v>
      </c>
      <c r="B183" s="22" t="s">
        <v>370</v>
      </c>
      <c r="C183" s="54"/>
      <c r="D183" s="24">
        <v>2438056</v>
      </c>
      <c r="E183" s="25">
        <v>3566</v>
      </c>
      <c r="F183" s="25">
        <v>2441622</v>
      </c>
      <c r="G183" s="26">
        <v>3.7872334189323897E-3</v>
      </c>
      <c r="H183" s="23"/>
      <c r="I183" s="26">
        <v>1.8188479513003175E-2</v>
      </c>
      <c r="J183" s="24">
        <v>2588243</v>
      </c>
      <c r="K183" s="26">
        <v>6.0050654851570018E-2</v>
      </c>
      <c r="L183" s="26">
        <v>4.8791713253629743E-2</v>
      </c>
      <c r="M183" s="24">
        <v>2588467</v>
      </c>
      <c r="N183" s="26">
        <v>6.0142397144193449E-2</v>
      </c>
      <c r="O183" s="26">
        <v>4.8882481138936118E-2</v>
      </c>
      <c r="P183" s="26">
        <v>1.077615824531386E-2</v>
      </c>
      <c r="Q183" s="23"/>
      <c r="R183" s="24">
        <v>2734</v>
      </c>
      <c r="S183" s="41">
        <v>2591201</v>
      </c>
      <c r="T183" s="23"/>
      <c r="U183" s="24">
        <v>1962067</v>
      </c>
      <c r="V183" s="24">
        <v>1983130</v>
      </c>
      <c r="W183" s="23"/>
      <c r="X183" s="24">
        <v>2432409.895953503</v>
      </c>
      <c r="Y183" s="24">
        <v>2423748.8836904853</v>
      </c>
      <c r="Z183" s="24">
        <v>2560870.6526017832</v>
      </c>
      <c r="AA183" s="24">
        <f>SUM(AA177:AA182)</f>
        <v>1942242.4010572562</v>
      </c>
    </row>
    <row r="184" spans="1:27" x14ac:dyDescent="0.2">
      <c r="A184" s="18" t="s">
        <v>371</v>
      </c>
      <c r="B184" s="18" t="s">
        <v>372</v>
      </c>
      <c r="D184" s="19">
        <v>500521</v>
      </c>
      <c r="E184" s="20">
        <v>176</v>
      </c>
      <c r="F184" s="20">
        <v>500697</v>
      </c>
      <c r="G184" s="21">
        <v>-4.0082115064690615E-2</v>
      </c>
      <c r="I184" s="21">
        <v>-2.9842814092718606E-2</v>
      </c>
      <c r="J184" s="19">
        <v>530116</v>
      </c>
      <c r="K184" s="21">
        <v>5.8756094004957182E-2</v>
      </c>
      <c r="L184" s="21">
        <v>5.0070742730663698E-2</v>
      </c>
      <c r="M184" s="19">
        <v>530116</v>
      </c>
      <c r="N184" s="21">
        <v>5.8756094004957182E-2</v>
      </c>
      <c r="O184" s="21">
        <v>5.0070742730663698E-2</v>
      </c>
      <c r="P184" s="21">
        <v>-3.5814397988678137E-2</v>
      </c>
      <c r="R184" s="43">
        <v>609</v>
      </c>
      <c r="S184" s="42">
        <v>530725</v>
      </c>
      <c r="U184" s="19">
        <v>412238</v>
      </c>
      <c r="V184" s="19">
        <v>415648</v>
      </c>
      <c r="X184" s="19">
        <v>521603.99119320803</v>
      </c>
      <c r="Y184" s="19">
        <v>520367.60155037697</v>
      </c>
      <c r="Z184" s="19">
        <v>549807.00696438644</v>
      </c>
      <c r="AA184" s="19">
        <v>416990.4013854409</v>
      </c>
    </row>
    <row r="185" spans="1:27" x14ac:dyDescent="0.2">
      <c r="A185" s="18" t="s">
        <v>373</v>
      </c>
      <c r="B185" s="18" t="s">
        <v>374</v>
      </c>
      <c r="D185" s="19">
        <v>234274</v>
      </c>
      <c r="E185" s="20">
        <v>31</v>
      </c>
      <c r="F185" s="20">
        <v>234305</v>
      </c>
      <c r="G185" s="21">
        <v>8.1846417175340802E-2</v>
      </c>
      <c r="I185" s="21">
        <v>9.5292133473423579E-2</v>
      </c>
      <c r="J185" s="19">
        <v>245866</v>
      </c>
      <c r="K185" s="21">
        <v>4.9341670045453645E-2</v>
      </c>
      <c r="L185" s="21">
        <v>3.6309267579349047E-2</v>
      </c>
      <c r="M185" s="19">
        <v>246457</v>
      </c>
      <c r="N185" s="21">
        <v>5.1864023388318747E-2</v>
      </c>
      <c r="O185" s="21">
        <v>3.8800294305856076E-2</v>
      </c>
      <c r="P185" s="21">
        <v>7.6866858561120521E-2</v>
      </c>
      <c r="R185" s="43">
        <v>238</v>
      </c>
      <c r="S185" s="42">
        <v>246695</v>
      </c>
      <c r="U185" s="19">
        <v>209555</v>
      </c>
      <c r="V185" s="19">
        <v>212190</v>
      </c>
      <c r="X185" s="19">
        <v>216578.8010943007</v>
      </c>
      <c r="Y185" s="19">
        <v>216610.31065269659</v>
      </c>
      <c r="Z185" s="19">
        <v>228864.87595068992</v>
      </c>
      <c r="AA185" s="19">
        <v>173578.10154625596</v>
      </c>
    </row>
    <row r="186" spans="1:27" x14ac:dyDescent="0.2">
      <c r="A186" s="18" t="s">
        <v>375</v>
      </c>
      <c r="B186" s="18" t="s">
        <v>376</v>
      </c>
      <c r="D186" s="19">
        <v>256081</v>
      </c>
      <c r="E186" s="20">
        <v>383</v>
      </c>
      <c r="F186" s="20">
        <v>256464</v>
      </c>
      <c r="G186" s="21">
        <v>4.8201347130071959E-2</v>
      </c>
      <c r="I186" s="21">
        <v>6.0938895555947337E-2</v>
      </c>
      <c r="J186" s="19">
        <v>269793</v>
      </c>
      <c r="K186" s="21">
        <v>5.1972206625491291E-2</v>
      </c>
      <c r="L186" s="21">
        <v>4.5554624759596374E-2</v>
      </c>
      <c r="M186" s="19">
        <v>270852</v>
      </c>
      <c r="N186" s="21">
        <v>5.6101441137937469E-2</v>
      </c>
      <c r="O186" s="21">
        <v>4.965866877712255E-2</v>
      </c>
      <c r="P186" s="21">
        <v>5.3994749099732786E-2</v>
      </c>
      <c r="R186" s="43">
        <v>285</v>
      </c>
      <c r="S186" s="42">
        <v>271137</v>
      </c>
      <c r="U186" s="19">
        <v>225435</v>
      </c>
      <c r="V186" s="19">
        <v>226819</v>
      </c>
      <c r="X186" s="19">
        <v>244670.5498921432</v>
      </c>
      <c r="Y186" s="19">
        <v>243216.80462499175</v>
      </c>
      <c r="Z186" s="19">
        <v>256976.61229465101</v>
      </c>
      <c r="AA186" s="19">
        <v>194898.89970492572</v>
      </c>
    </row>
    <row r="187" spans="1:27" x14ac:dyDescent="0.2">
      <c r="A187" s="18" t="s">
        <v>377</v>
      </c>
      <c r="B187" s="18" t="s">
        <v>378</v>
      </c>
      <c r="D187" s="19">
        <v>239494</v>
      </c>
      <c r="E187" s="20">
        <v>-455</v>
      </c>
      <c r="F187" s="20">
        <v>239039</v>
      </c>
      <c r="G187" s="21">
        <v>5.3399857327151024E-2</v>
      </c>
      <c r="I187" s="21">
        <v>6.478801436788717E-2</v>
      </c>
      <c r="J187" s="19">
        <v>251704</v>
      </c>
      <c r="K187" s="21">
        <v>5.2982986039934898E-2</v>
      </c>
      <c r="L187" s="21">
        <v>4.4519406625125324E-2</v>
      </c>
      <c r="M187" s="19">
        <v>252806</v>
      </c>
      <c r="N187" s="21">
        <v>5.7593112420985637E-2</v>
      </c>
      <c r="O187" s="21">
        <v>4.9092478114258764E-2</v>
      </c>
      <c r="P187" s="21">
        <v>5.724808212861765E-2</v>
      </c>
      <c r="R187" s="43">
        <v>248</v>
      </c>
      <c r="S187" s="42">
        <v>253054</v>
      </c>
      <c r="U187" s="19">
        <v>217734</v>
      </c>
      <c r="V187" s="19">
        <v>219498</v>
      </c>
      <c r="X187" s="19">
        <v>226921.4281142269</v>
      </c>
      <c r="Y187" s="19">
        <v>226313.49418217581</v>
      </c>
      <c r="Z187" s="19">
        <v>239117.00978545292</v>
      </c>
      <c r="AA187" s="19">
        <v>181353.63250287034</v>
      </c>
    </row>
    <row r="188" spans="1:27" x14ac:dyDescent="0.2">
      <c r="A188" s="18" t="s">
        <v>379</v>
      </c>
      <c r="B188" s="18" t="s">
        <v>380</v>
      </c>
      <c r="D188" s="19">
        <v>249983</v>
      </c>
      <c r="E188" s="20">
        <v>872</v>
      </c>
      <c r="F188" s="20">
        <v>250855</v>
      </c>
      <c r="G188" s="21">
        <v>4.4078592587289078E-2</v>
      </c>
      <c r="I188" s="21">
        <v>5.7142956136849277E-2</v>
      </c>
      <c r="J188" s="19">
        <v>265003</v>
      </c>
      <c r="K188" s="21">
        <v>5.6399115026608992E-2</v>
      </c>
      <c r="L188" s="21">
        <v>4.6576642139788405E-2</v>
      </c>
      <c r="M188" s="19">
        <v>265771</v>
      </c>
      <c r="N188" s="21">
        <v>5.9460644595483503E-2</v>
      </c>
      <c r="O188" s="21">
        <v>4.9609705392518855E-2</v>
      </c>
      <c r="P188" s="21">
        <v>5.0174665442958011E-2</v>
      </c>
      <c r="R188" s="43">
        <v>285</v>
      </c>
      <c r="S188" s="42">
        <v>266056</v>
      </c>
      <c r="U188" s="19">
        <v>196404</v>
      </c>
      <c r="V188" s="19">
        <v>198247</v>
      </c>
      <c r="X188" s="19">
        <v>240264.47987824969</v>
      </c>
      <c r="Y188" s="19">
        <v>239522.343558814</v>
      </c>
      <c r="Z188" s="19">
        <v>253073.13987421247</v>
      </c>
      <c r="AA188" s="19">
        <v>191938.38717820722</v>
      </c>
    </row>
    <row r="189" spans="1:27" x14ac:dyDescent="0.2">
      <c r="A189" s="18" t="s">
        <v>381</v>
      </c>
      <c r="B189" s="18" t="s">
        <v>382</v>
      </c>
      <c r="D189" s="19">
        <v>431971</v>
      </c>
      <c r="E189" s="20">
        <v>395</v>
      </c>
      <c r="F189" s="20">
        <v>432366</v>
      </c>
      <c r="G189" s="21">
        <v>4.3561766735432883E-2</v>
      </c>
      <c r="I189" s="21">
        <v>5.664941747339447E-2</v>
      </c>
      <c r="J189" s="19">
        <v>455605</v>
      </c>
      <c r="K189" s="21">
        <v>5.3748444604802437E-2</v>
      </c>
      <c r="L189" s="21">
        <v>4.6710671516384306E-2</v>
      </c>
      <c r="M189" s="19">
        <v>456386</v>
      </c>
      <c r="N189" s="21">
        <v>5.5554784603784713E-2</v>
      </c>
      <c r="O189" s="21">
        <v>4.8504947335249904E-2</v>
      </c>
      <c r="P189" s="21">
        <v>4.8579543346234377E-2</v>
      </c>
      <c r="R189" s="43">
        <v>406</v>
      </c>
      <c r="S189" s="42">
        <v>456792</v>
      </c>
      <c r="U189" s="19">
        <v>403859</v>
      </c>
      <c r="V189" s="19">
        <v>406574</v>
      </c>
      <c r="X189" s="19">
        <v>414317.59363182459</v>
      </c>
      <c r="Y189" s="19">
        <v>411937.10416551022</v>
      </c>
      <c r="Z189" s="19">
        <v>435242.1357978984</v>
      </c>
      <c r="AA189" s="19">
        <v>330100.90924137365</v>
      </c>
    </row>
    <row r="190" spans="1:27" ht="25.5" customHeight="1" x14ac:dyDescent="0.2">
      <c r="A190" s="22" t="s">
        <v>383</v>
      </c>
      <c r="B190" s="22" t="s">
        <v>384</v>
      </c>
      <c r="C190" s="54"/>
      <c r="D190" s="24">
        <v>1912324</v>
      </c>
      <c r="E190" s="25">
        <v>1402</v>
      </c>
      <c r="F190" s="25">
        <v>1913726</v>
      </c>
      <c r="G190" s="26">
        <v>2.6480529390133345E-2</v>
      </c>
      <c r="H190" s="23"/>
      <c r="I190" s="26">
        <v>3.8516416114009688E-2</v>
      </c>
      <c r="J190" s="24">
        <v>2018087</v>
      </c>
      <c r="K190" s="26">
        <v>5.4532885062961167E-2</v>
      </c>
      <c r="L190" s="26">
        <v>4.5895679120238286E-2</v>
      </c>
      <c r="M190" s="24">
        <v>2022388</v>
      </c>
      <c r="N190" s="26">
        <v>5.6780333234747404E-2</v>
      </c>
      <c r="O190" s="26">
        <v>4.8124719451946518E-2</v>
      </c>
      <c r="P190" s="26">
        <v>3.021129844312842E-2</v>
      </c>
      <c r="Q190" s="23"/>
      <c r="R190" s="24">
        <v>2071</v>
      </c>
      <c r="S190" s="41">
        <v>2024459</v>
      </c>
      <c r="T190" s="23"/>
      <c r="U190" s="24">
        <v>1665225</v>
      </c>
      <c r="V190" s="24">
        <v>1678977</v>
      </c>
      <c r="W190" s="23"/>
      <c r="X190" s="24">
        <v>1864356.8438039529</v>
      </c>
      <c r="Y190" s="24">
        <v>1857967.6587345651</v>
      </c>
      <c r="Z190" s="24">
        <v>1963080.780667291</v>
      </c>
      <c r="AA190" s="24">
        <f>SUM(AA184:AA189)</f>
        <v>1488860.3315590739</v>
      </c>
    </row>
    <row r="191" spans="1:27" ht="25.5" customHeight="1" x14ac:dyDescent="0.2">
      <c r="A191" s="22" t="s">
        <v>385</v>
      </c>
      <c r="B191" s="22" t="s">
        <v>386</v>
      </c>
      <c r="C191" s="54"/>
      <c r="D191" s="24">
        <v>11769690</v>
      </c>
      <c r="E191" s="25">
        <v>-3530</v>
      </c>
      <c r="F191" s="25">
        <v>11766160</v>
      </c>
      <c r="G191" s="26">
        <v>1.301889842401871E-2</v>
      </c>
      <c r="H191" s="23"/>
      <c r="I191" s="26">
        <v>2.5354157105327069E-2</v>
      </c>
      <c r="J191" s="24">
        <v>12438570</v>
      </c>
      <c r="K191" s="26">
        <v>5.7147786533584544E-2</v>
      </c>
      <c r="L191" s="26">
        <v>4.7054928717165101E-2</v>
      </c>
      <c r="M191" s="24">
        <v>12446075</v>
      </c>
      <c r="N191" s="26">
        <v>5.7785632695798839E-2</v>
      </c>
      <c r="O191" s="26">
        <v>4.7686685200428292E-2</v>
      </c>
      <c r="P191" s="26">
        <v>1.6729208275758189E-2</v>
      </c>
      <c r="Q191" s="23"/>
      <c r="R191" s="24">
        <v>13418</v>
      </c>
      <c r="S191" s="41">
        <v>12459493</v>
      </c>
      <c r="T191" s="23"/>
      <c r="U191" s="24">
        <v>9860659</v>
      </c>
      <c r="V191" s="24">
        <v>9955709</v>
      </c>
      <c r="W191" s="23"/>
      <c r="X191" s="24">
        <v>11614946.195283165</v>
      </c>
      <c r="Y191" s="24">
        <v>11585828.421308314</v>
      </c>
      <c r="Z191" s="24">
        <v>12241287.944414364</v>
      </c>
      <c r="AA191" s="24">
        <f>AA190+AA183+AA176+AA168+AA162</f>
        <v>9284166.0960256681</v>
      </c>
    </row>
    <row r="192" spans="1:27" x14ac:dyDescent="0.2">
      <c r="A192" s="18" t="s">
        <v>387</v>
      </c>
      <c r="B192" s="18" t="s">
        <v>388</v>
      </c>
      <c r="D192" s="19">
        <v>149684</v>
      </c>
      <c r="E192" s="20">
        <v>297</v>
      </c>
      <c r="F192" s="20">
        <v>149981</v>
      </c>
      <c r="G192" s="21">
        <v>2.747786975579869E-3</v>
      </c>
      <c r="I192" s="21">
        <v>7.0877830547058096E-3</v>
      </c>
      <c r="J192" s="19">
        <v>158865</v>
      </c>
      <c r="K192" s="21">
        <v>5.9234169661490421E-2</v>
      </c>
      <c r="L192" s="21">
        <v>4.8498676853869771E-2</v>
      </c>
      <c r="M192" s="19">
        <v>159003</v>
      </c>
      <c r="N192" s="21">
        <v>6.0154286209586516E-2</v>
      </c>
      <c r="O192" s="21">
        <v>4.9409467886544212E-2</v>
      </c>
      <c r="P192" s="21">
        <v>2.5857828739694888E-4</v>
      </c>
      <c r="R192" s="43">
        <v>141</v>
      </c>
      <c r="S192" s="42">
        <v>159144</v>
      </c>
      <c r="U192" s="19">
        <v>133546</v>
      </c>
      <c r="V192" s="19">
        <v>134913</v>
      </c>
      <c r="X192" s="19">
        <v>149570.01346506338</v>
      </c>
      <c r="Y192" s="19">
        <v>150450.28430393455</v>
      </c>
      <c r="Z192" s="19">
        <v>158961.89590519547</v>
      </c>
      <c r="AA192" s="19">
        <v>120561.54966899459</v>
      </c>
    </row>
    <row r="193" spans="1:27" x14ac:dyDescent="0.2">
      <c r="A193" s="18" t="s">
        <v>389</v>
      </c>
      <c r="B193" s="18" t="s">
        <v>390</v>
      </c>
      <c r="D193" s="19">
        <v>269363</v>
      </c>
      <c r="E193" s="20">
        <v>419</v>
      </c>
      <c r="F193" s="20">
        <v>269782</v>
      </c>
      <c r="G193" s="21">
        <v>-3.9458081746146512E-4</v>
      </c>
      <c r="I193" s="21">
        <v>4.7739686799705972E-3</v>
      </c>
      <c r="J193" s="19">
        <v>285352</v>
      </c>
      <c r="K193" s="21">
        <v>5.7713264784159168E-2</v>
      </c>
      <c r="L193" s="21">
        <v>4.8499284065561366E-2</v>
      </c>
      <c r="M193" s="19">
        <v>285501</v>
      </c>
      <c r="N193" s="21">
        <v>5.8265562565330553E-2</v>
      </c>
      <c r="O193" s="21">
        <v>4.9046770655197136E-2</v>
      </c>
      <c r="P193" s="21">
        <v>-2.3844611916526981E-3</v>
      </c>
      <c r="R193" s="43">
        <v>1544</v>
      </c>
      <c r="S193" s="42">
        <v>287045</v>
      </c>
      <c r="U193" s="19">
        <v>225725</v>
      </c>
      <c r="V193" s="19">
        <v>227709</v>
      </c>
      <c r="X193" s="19">
        <v>269888.49282212119</v>
      </c>
      <c r="Y193" s="19">
        <v>270859.70901414211</v>
      </c>
      <c r="Z193" s="19">
        <v>286183.3931947684</v>
      </c>
      <c r="AA193" s="19">
        <v>217050.21305023829</v>
      </c>
    </row>
    <row r="194" spans="1:27" x14ac:dyDescent="0.2">
      <c r="A194" s="18" t="s">
        <v>391</v>
      </c>
      <c r="B194" s="18" t="s">
        <v>392</v>
      </c>
      <c r="D194" s="19">
        <v>324326</v>
      </c>
      <c r="E194" s="20">
        <v>204</v>
      </c>
      <c r="F194" s="20">
        <v>324530</v>
      </c>
      <c r="G194" s="21">
        <v>-4.3689634013164613E-2</v>
      </c>
      <c r="I194" s="21">
        <v>-3.5590272593056582E-2</v>
      </c>
      <c r="J194" s="19">
        <v>344670</v>
      </c>
      <c r="K194" s="21">
        <v>6.2058977598373088E-2</v>
      </c>
      <c r="L194" s="21">
        <v>5.1935063990463437E-2</v>
      </c>
      <c r="M194" s="19">
        <v>345664</v>
      </c>
      <c r="N194" s="21">
        <v>6.5121868548362327E-2</v>
      </c>
      <c r="O194" s="21">
        <v>5.4968758404269291E-2</v>
      </c>
      <c r="P194" s="21">
        <v>-3.7055715443565784E-2</v>
      </c>
      <c r="R194" s="43">
        <v>300</v>
      </c>
      <c r="S194" s="42">
        <v>345964</v>
      </c>
      <c r="U194" s="19">
        <v>269110</v>
      </c>
      <c r="V194" s="19">
        <v>271700</v>
      </c>
      <c r="X194" s="19">
        <v>339356.35494770692</v>
      </c>
      <c r="Y194" s="19">
        <v>339744.91893293266</v>
      </c>
      <c r="Z194" s="19">
        <v>358965.73201971379</v>
      </c>
      <c r="AA194" s="19">
        <v>272250.55843679863</v>
      </c>
    </row>
    <row r="195" spans="1:27" x14ac:dyDescent="0.2">
      <c r="A195" s="18" t="s">
        <v>393</v>
      </c>
      <c r="B195" s="18" t="s">
        <v>394</v>
      </c>
      <c r="D195" s="19">
        <v>372771</v>
      </c>
      <c r="E195" s="20">
        <v>112</v>
      </c>
      <c r="F195" s="20">
        <v>372883</v>
      </c>
      <c r="G195" s="21">
        <v>3.021666394611433E-3</v>
      </c>
      <c r="I195" s="21">
        <v>1.3152364115754045E-2</v>
      </c>
      <c r="J195" s="19">
        <v>394320</v>
      </c>
      <c r="K195" s="21">
        <v>5.7489882885516375E-2</v>
      </c>
      <c r="L195" s="21">
        <v>4.8500803673999338E-2</v>
      </c>
      <c r="M195" s="19">
        <v>394683</v>
      </c>
      <c r="N195" s="21">
        <v>5.846337859328532E-2</v>
      </c>
      <c r="O195" s="21">
        <v>4.9466024286024313E-2</v>
      </c>
      <c r="P195" s="21">
        <v>6.3362666751713981E-3</v>
      </c>
      <c r="R195" s="43">
        <v>335</v>
      </c>
      <c r="S195" s="42">
        <v>395018</v>
      </c>
      <c r="U195" s="19">
        <v>299528</v>
      </c>
      <c r="V195" s="19">
        <v>302096</v>
      </c>
      <c r="X195" s="19">
        <v>371759.6663094408</v>
      </c>
      <c r="Y195" s="19">
        <v>371197.69888974691</v>
      </c>
      <c r="Z195" s="19">
        <v>392197.92933031311</v>
      </c>
      <c r="AA195" s="19">
        <v>297454.8703497689</v>
      </c>
    </row>
    <row r="196" spans="1:27" x14ac:dyDescent="0.2">
      <c r="A196" s="18" t="s">
        <v>395</v>
      </c>
      <c r="B196" s="18" t="s">
        <v>396</v>
      </c>
      <c r="D196" s="19">
        <v>287433</v>
      </c>
      <c r="E196" s="20">
        <v>667</v>
      </c>
      <c r="F196" s="20">
        <v>288100</v>
      </c>
      <c r="G196" s="21">
        <v>3.0484102328186768E-2</v>
      </c>
      <c r="I196" s="21">
        <v>3.3517091496328533E-2</v>
      </c>
      <c r="J196" s="19">
        <v>303625</v>
      </c>
      <c r="K196" s="21">
        <v>5.388753904894128E-2</v>
      </c>
      <c r="L196" s="21">
        <v>4.849982496567895E-2</v>
      </c>
      <c r="M196" s="19">
        <v>303625</v>
      </c>
      <c r="N196" s="21">
        <v>5.388753904894128E-2</v>
      </c>
      <c r="O196" s="21">
        <v>4.849982496567895E-2</v>
      </c>
      <c r="P196" s="21">
        <v>2.561887366571991E-2</v>
      </c>
      <c r="R196" s="43">
        <v>1066</v>
      </c>
      <c r="S196" s="42">
        <v>304691</v>
      </c>
      <c r="U196" s="19">
        <v>206477</v>
      </c>
      <c r="V196" s="19">
        <v>207538</v>
      </c>
      <c r="X196" s="19">
        <v>279577.33588426228</v>
      </c>
      <c r="Y196" s="19">
        <v>280189.27176883369</v>
      </c>
      <c r="Z196" s="19">
        <v>296040.76894060802</v>
      </c>
      <c r="AA196" s="19">
        <v>224526.34743339106</v>
      </c>
    </row>
    <row r="197" spans="1:27" x14ac:dyDescent="0.2">
      <c r="A197" s="18" t="s">
        <v>397</v>
      </c>
      <c r="B197" s="18" t="s">
        <v>398</v>
      </c>
      <c r="D197" s="19">
        <v>148181</v>
      </c>
      <c r="E197" s="20">
        <v>88</v>
      </c>
      <c r="F197" s="20">
        <v>148269</v>
      </c>
      <c r="G197" s="21">
        <v>1.4833698295435571E-3</v>
      </c>
      <c r="I197" s="21">
        <v>9.7164626634231865E-3</v>
      </c>
      <c r="J197" s="19">
        <v>157065</v>
      </c>
      <c r="K197" s="21">
        <v>5.9324605952694176E-2</v>
      </c>
      <c r="L197" s="21">
        <v>4.8496857540796467E-2</v>
      </c>
      <c r="M197" s="19">
        <v>157216</v>
      </c>
      <c r="N197" s="21">
        <v>6.0343025177211684E-2</v>
      </c>
      <c r="O197" s="21">
        <v>4.9504867125927721E-2</v>
      </c>
      <c r="P197" s="21">
        <v>2.9606008466849243E-3</v>
      </c>
      <c r="R197" s="43">
        <v>151</v>
      </c>
      <c r="S197" s="42">
        <v>157367</v>
      </c>
      <c r="U197" s="19">
        <v>113167</v>
      </c>
      <c r="V197" s="19">
        <v>114336</v>
      </c>
      <c r="X197" s="19">
        <v>148049.38800455167</v>
      </c>
      <c r="Y197" s="19">
        <v>148358.64164071603</v>
      </c>
      <c r="Z197" s="19">
        <v>156751.92013253612</v>
      </c>
      <c r="AA197" s="19">
        <v>118885.4366460243</v>
      </c>
    </row>
    <row r="198" spans="1:27" x14ac:dyDescent="0.2">
      <c r="A198" s="18" t="s">
        <v>399</v>
      </c>
      <c r="B198" s="18" t="s">
        <v>400</v>
      </c>
      <c r="D198" s="19">
        <v>215859</v>
      </c>
      <c r="E198" s="20">
        <v>295</v>
      </c>
      <c r="F198" s="20">
        <v>216154</v>
      </c>
      <c r="G198" s="21">
        <v>1.333732597323678E-2</v>
      </c>
      <c r="I198" s="21">
        <v>1.9171798559107778E-2</v>
      </c>
      <c r="J198" s="19">
        <v>228664</v>
      </c>
      <c r="K198" s="21">
        <v>5.7875403647399626E-2</v>
      </c>
      <c r="L198" s="21">
        <v>4.8502284273565621E-2</v>
      </c>
      <c r="M198" s="19">
        <v>228927</v>
      </c>
      <c r="N198" s="21">
        <v>5.9092128760050766E-2</v>
      </c>
      <c r="O198" s="21">
        <v>4.9708228806871979E-2</v>
      </c>
      <c r="P198" s="21">
        <v>1.2548835235478339E-2</v>
      </c>
      <c r="R198" s="43">
        <v>227</v>
      </c>
      <c r="S198" s="42">
        <v>229154</v>
      </c>
      <c r="U198" s="19">
        <v>145494</v>
      </c>
      <c r="V198" s="19">
        <v>146795</v>
      </c>
      <c r="X198" s="19">
        <v>213309.02796104923</v>
      </c>
      <c r="Y198" s="19">
        <v>213983.86006795923</v>
      </c>
      <c r="Z198" s="19">
        <v>226089.83590086372</v>
      </c>
      <c r="AA198" s="19">
        <v>171473.42654288217</v>
      </c>
    </row>
    <row r="199" spans="1:27" x14ac:dyDescent="0.2">
      <c r="A199" s="18" t="s">
        <v>401</v>
      </c>
      <c r="B199" s="18" t="s">
        <v>402</v>
      </c>
      <c r="D199" s="19">
        <v>574958</v>
      </c>
      <c r="E199" s="20">
        <v>148</v>
      </c>
      <c r="F199" s="20">
        <v>575106</v>
      </c>
      <c r="G199" s="21">
        <v>3.2148792645125823E-4</v>
      </c>
      <c r="I199" s="21">
        <v>9.01120091539509E-3</v>
      </c>
      <c r="J199" s="19">
        <v>607301</v>
      </c>
      <c r="K199" s="21">
        <v>5.5980984375054277E-2</v>
      </c>
      <c r="L199" s="21">
        <v>4.8500786351801439E-2</v>
      </c>
      <c r="M199" s="19">
        <v>607301</v>
      </c>
      <c r="N199" s="21">
        <v>5.5980984375054277E-2</v>
      </c>
      <c r="O199" s="21">
        <v>4.8500786351801439E-2</v>
      </c>
      <c r="P199" s="21">
        <v>1.3011771107451775E-3</v>
      </c>
      <c r="R199" s="43">
        <v>499</v>
      </c>
      <c r="S199" s="42">
        <v>607800</v>
      </c>
      <c r="U199" s="19">
        <v>492969</v>
      </c>
      <c r="V199" s="19">
        <v>496486</v>
      </c>
      <c r="X199" s="19">
        <v>574921.16978525277</v>
      </c>
      <c r="Y199" s="19">
        <v>574036.15714711847</v>
      </c>
      <c r="Z199" s="19">
        <v>606511.8207015068</v>
      </c>
      <c r="AA199" s="19">
        <v>459997.06143380963</v>
      </c>
    </row>
    <row r="200" spans="1:27" ht="25.5" customHeight="1" x14ac:dyDescent="0.2">
      <c r="A200" s="22" t="s">
        <v>403</v>
      </c>
      <c r="B200" s="22" t="s">
        <v>404</v>
      </c>
      <c r="C200" s="54"/>
      <c r="D200" s="24">
        <v>2342573</v>
      </c>
      <c r="E200" s="25">
        <v>2232</v>
      </c>
      <c r="F200" s="25">
        <v>2344805</v>
      </c>
      <c r="G200" s="26">
        <v>-6.931586175328297E-4</v>
      </c>
      <c r="H200" s="23"/>
      <c r="I200" s="26">
        <v>6.5244207996713044E-3</v>
      </c>
      <c r="J200" s="24">
        <v>2479862</v>
      </c>
      <c r="K200" s="26">
        <v>5.759839304334502E-2</v>
      </c>
      <c r="L200" s="26">
        <v>4.8946554935095143E-2</v>
      </c>
      <c r="M200" s="24">
        <v>2481920</v>
      </c>
      <c r="N200" s="26">
        <v>5.8476077968104168E-2</v>
      </c>
      <c r="O200" s="26">
        <v>4.9817059830148169E-2</v>
      </c>
      <c r="P200" s="26">
        <v>8.7320621620090577E-5</v>
      </c>
      <c r="Q200" s="23"/>
      <c r="R200" s="24">
        <v>4262</v>
      </c>
      <c r="S200" s="41">
        <v>2486182</v>
      </c>
      <c r="T200" s="23"/>
      <c r="U200" s="24">
        <v>1886017</v>
      </c>
      <c r="V200" s="24">
        <v>1901573</v>
      </c>
      <c r="W200" s="23"/>
      <c r="X200" s="24">
        <v>2346431.4491794482</v>
      </c>
      <c r="Y200" s="24">
        <v>2348820.5417653839</v>
      </c>
      <c r="Z200" s="24">
        <v>2481703.2961255056</v>
      </c>
      <c r="AA200" s="24">
        <f>SUM(AA192:AA199)</f>
        <v>1882199.4635619074</v>
      </c>
    </row>
    <row r="201" spans="1:27" x14ac:dyDescent="0.2">
      <c r="A201" s="18" t="s">
        <v>405</v>
      </c>
      <c r="B201" s="18" t="s">
        <v>406</v>
      </c>
      <c r="D201" s="19">
        <v>374049</v>
      </c>
      <c r="E201" s="20">
        <v>2061</v>
      </c>
      <c r="F201" s="20">
        <v>376110</v>
      </c>
      <c r="G201" s="21">
        <v>5.2972683852883895E-2</v>
      </c>
      <c r="I201" s="21">
        <v>6.1363026846076751E-2</v>
      </c>
      <c r="J201" s="19">
        <v>395680</v>
      </c>
      <c r="K201" s="21">
        <v>5.2032650022599825E-2</v>
      </c>
      <c r="L201" s="21">
        <v>4.544036040563415E-2</v>
      </c>
      <c r="M201" s="19">
        <v>395680</v>
      </c>
      <c r="N201" s="21">
        <v>5.2032650022599825E-2</v>
      </c>
      <c r="O201" s="21">
        <v>4.544036040563415E-2</v>
      </c>
      <c r="P201" s="21">
        <v>5.0178677048023257E-2</v>
      </c>
      <c r="R201" s="43">
        <v>1192</v>
      </c>
      <c r="S201" s="42">
        <v>396872</v>
      </c>
      <c r="U201" s="19">
        <v>317709</v>
      </c>
      <c r="V201" s="19">
        <v>319713</v>
      </c>
      <c r="X201" s="19">
        <v>357188.75310591457</v>
      </c>
      <c r="Y201" s="19">
        <v>356599.62474798394</v>
      </c>
      <c r="Z201" s="19">
        <v>376773.98013091262</v>
      </c>
      <c r="AA201" s="19">
        <v>285756.87689727137</v>
      </c>
    </row>
    <row r="202" spans="1:27" x14ac:dyDescent="0.2">
      <c r="A202" s="18" t="s">
        <v>407</v>
      </c>
      <c r="B202" s="18" t="s">
        <v>408</v>
      </c>
      <c r="D202" s="19">
        <v>711852</v>
      </c>
      <c r="E202" s="20">
        <v>-393</v>
      </c>
      <c r="F202" s="20">
        <v>711459</v>
      </c>
      <c r="G202" s="21">
        <v>-9.3291853959756033E-3</v>
      </c>
      <c r="I202" s="21">
        <v>7.5878000156137659E-4</v>
      </c>
      <c r="J202" s="19">
        <v>752028</v>
      </c>
      <c r="K202" s="21">
        <v>5.7022259891293725E-2</v>
      </c>
      <c r="L202" s="21">
        <v>4.8500573667596525E-2</v>
      </c>
      <c r="M202" s="19">
        <v>752824</v>
      </c>
      <c r="N202" s="21">
        <v>5.814108753983005E-2</v>
      </c>
      <c r="O202" s="21">
        <v>4.9610381356458566E-2</v>
      </c>
      <c r="P202" s="21">
        <v>-5.837207052100557E-3</v>
      </c>
      <c r="R202" s="43">
        <v>1683</v>
      </c>
      <c r="S202" s="42">
        <v>754507</v>
      </c>
      <c r="U202" s="19">
        <v>515159</v>
      </c>
      <c r="V202" s="19">
        <v>519346</v>
      </c>
      <c r="X202" s="19">
        <v>718158.83693351096</v>
      </c>
      <c r="Y202" s="19">
        <v>716697.56575723691</v>
      </c>
      <c r="Z202" s="19">
        <v>757244.19113264163</v>
      </c>
      <c r="AA202" s="19">
        <v>574317.08800984267</v>
      </c>
    </row>
    <row r="203" spans="1:27" x14ac:dyDescent="0.2">
      <c r="A203" s="18" t="s">
        <v>409</v>
      </c>
      <c r="B203" s="18" t="s">
        <v>410</v>
      </c>
      <c r="D203" s="19">
        <v>167277</v>
      </c>
      <c r="E203" s="20">
        <v>155</v>
      </c>
      <c r="F203" s="20">
        <v>167432</v>
      </c>
      <c r="G203" s="21">
        <v>5.4173842796353622E-2</v>
      </c>
      <c r="I203" s="21">
        <v>6.6861577944909101E-2</v>
      </c>
      <c r="J203" s="19">
        <v>175886</v>
      </c>
      <c r="K203" s="21">
        <v>5.0492140092694315E-2</v>
      </c>
      <c r="L203" s="21">
        <v>4.3960924944040913E-2</v>
      </c>
      <c r="M203" s="19">
        <v>175886</v>
      </c>
      <c r="N203" s="21">
        <v>5.0492140092694315E-2</v>
      </c>
      <c r="O203" s="21">
        <v>4.3960924944040913E-2</v>
      </c>
      <c r="P203" s="21">
        <v>5.4125445958797647E-2</v>
      </c>
      <c r="R203" s="43">
        <v>161</v>
      </c>
      <c r="S203" s="42">
        <v>176047</v>
      </c>
      <c r="U203" s="19">
        <v>133481</v>
      </c>
      <c r="V203" s="19">
        <v>134316</v>
      </c>
      <c r="X203" s="19">
        <v>158827.69350059153</v>
      </c>
      <c r="Y203" s="19">
        <v>157920.6613546928</v>
      </c>
      <c r="Z203" s="19">
        <v>166854.90391517861</v>
      </c>
      <c r="AA203" s="19">
        <v>126547.84765452491</v>
      </c>
    </row>
    <row r="204" spans="1:27" x14ac:dyDescent="0.2">
      <c r="A204" s="18" t="s">
        <v>411</v>
      </c>
      <c r="B204" s="18" t="s">
        <v>412</v>
      </c>
      <c r="D204" s="19">
        <v>227897</v>
      </c>
      <c r="E204" s="20">
        <v>226</v>
      </c>
      <c r="F204" s="20">
        <v>228123</v>
      </c>
      <c r="G204" s="21">
        <v>2.0754107199567162E-2</v>
      </c>
      <c r="I204" s="21">
        <v>3.0976231807094745E-2</v>
      </c>
      <c r="J204" s="19">
        <v>240915</v>
      </c>
      <c r="K204" s="21">
        <v>5.6075012164490179E-2</v>
      </c>
      <c r="L204" s="21">
        <v>4.8498559189501744E-2</v>
      </c>
      <c r="M204" s="19">
        <v>240915</v>
      </c>
      <c r="N204" s="21">
        <v>5.6075012164490179E-2</v>
      </c>
      <c r="O204" s="21">
        <v>4.8498559189501744E-2</v>
      </c>
      <c r="P204" s="21">
        <v>2.3096196313693085E-2</v>
      </c>
      <c r="R204" s="43">
        <v>196</v>
      </c>
      <c r="S204" s="42">
        <v>241111</v>
      </c>
      <c r="U204" s="19">
        <v>182620</v>
      </c>
      <c r="V204" s="19">
        <v>183940</v>
      </c>
      <c r="X204" s="19">
        <v>223484.7730623922</v>
      </c>
      <c r="Y204" s="19">
        <v>222867.81230101053</v>
      </c>
      <c r="Z204" s="19">
        <v>235476.39104518056</v>
      </c>
      <c r="AA204" s="19">
        <v>178592.47622336177</v>
      </c>
    </row>
    <row r="205" spans="1:27" x14ac:dyDescent="0.2">
      <c r="A205" s="18" t="s">
        <v>413</v>
      </c>
      <c r="B205" s="18" t="s">
        <v>414</v>
      </c>
      <c r="D205" s="19">
        <v>272012</v>
      </c>
      <c r="E205" s="20">
        <v>734</v>
      </c>
      <c r="F205" s="20">
        <v>272746</v>
      </c>
      <c r="G205" s="21">
        <v>3.2100884165746635E-3</v>
      </c>
      <c r="I205" s="21">
        <v>8.0151856306347469E-3</v>
      </c>
      <c r="J205" s="19">
        <v>288462</v>
      </c>
      <c r="K205" s="21">
        <v>5.762137666546896E-2</v>
      </c>
      <c r="L205" s="21">
        <v>4.8498508496580106E-2</v>
      </c>
      <c r="M205" s="19">
        <v>288462</v>
      </c>
      <c r="N205" s="21">
        <v>5.762137666546896E-2</v>
      </c>
      <c r="O205" s="21">
        <v>4.8498508496580106E-2</v>
      </c>
      <c r="P205" s="21">
        <v>3.1059937846800167E-4</v>
      </c>
      <c r="R205" s="43">
        <v>317</v>
      </c>
      <c r="S205" s="42">
        <v>288779</v>
      </c>
      <c r="U205" s="19">
        <v>196420</v>
      </c>
      <c r="V205" s="19">
        <v>198129</v>
      </c>
      <c r="X205" s="19">
        <v>271873.26278834679</v>
      </c>
      <c r="Y205" s="19">
        <v>272931.53549734887</v>
      </c>
      <c r="Z205" s="19">
        <v>288372.43170194607</v>
      </c>
      <c r="AA205" s="19">
        <v>218710.44661254963</v>
      </c>
    </row>
    <row r="206" spans="1:27" x14ac:dyDescent="0.2">
      <c r="A206" s="18" t="s">
        <v>415</v>
      </c>
      <c r="B206" s="18" t="s">
        <v>416</v>
      </c>
      <c r="D206" s="19">
        <v>278877</v>
      </c>
      <c r="E206" s="20">
        <v>298</v>
      </c>
      <c r="F206" s="20">
        <v>279175</v>
      </c>
      <c r="G206" s="21">
        <v>3.9496779896886824E-2</v>
      </c>
      <c r="I206" s="21">
        <v>4.5026307210922933E-2</v>
      </c>
      <c r="J206" s="19">
        <v>294637</v>
      </c>
      <c r="K206" s="21">
        <v>5.5384615384615365E-2</v>
      </c>
      <c r="L206" s="21">
        <v>4.8498223650410122E-2</v>
      </c>
      <c r="M206" s="19">
        <v>294637</v>
      </c>
      <c r="N206" s="21">
        <v>5.5384615384615365E-2</v>
      </c>
      <c r="O206" s="21">
        <v>4.8498223650410122E-2</v>
      </c>
      <c r="P206" s="21">
        <v>3.7038551247000395E-2</v>
      </c>
      <c r="R206" s="43">
        <v>274</v>
      </c>
      <c r="S206" s="42">
        <v>294911</v>
      </c>
      <c r="U206" s="19">
        <v>188684</v>
      </c>
      <c r="V206" s="19">
        <v>189923</v>
      </c>
      <c r="X206" s="19">
        <v>268567.45051936846</v>
      </c>
      <c r="Y206" s="19">
        <v>268900.96542054584</v>
      </c>
      <c r="Z206" s="19">
        <v>284113.83515657153</v>
      </c>
      <c r="AA206" s="19">
        <v>215480.59711936297</v>
      </c>
    </row>
    <row r="207" spans="1:27" x14ac:dyDescent="0.2">
      <c r="A207" s="18" t="s">
        <v>417</v>
      </c>
      <c r="B207" s="18" t="s">
        <v>418</v>
      </c>
      <c r="D207" s="19">
        <v>209110</v>
      </c>
      <c r="E207" s="20">
        <v>874</v>
      </c>
      <c r="F207" s="20">
        <v>209984</v>
      </c>
      <c r="G207" s="21">
        <v>2.0954712488823191E-3</v>
      </c>
      <c r="I207" s="21">
        <v>8.2087606090723853E-3</v>
      </c>
      <c r="J207" s="19">
        <v>222009</v>
      </c>
      <c r="K207" s="21">
        <v>5.7266267906126211E-2</v>
      </c>
      <c r="L207" s="21">
        <v>4.8501765564772592E-2</v>
      </c>
      <c r="M207" s="19">
        <v>222126</v>
      </c>
      <c r="N207" s="21">
        <v>5.78234532154831E-2</v>
      </c>
      <c r="O207" s="21">
        <v>4.9054331931771555E-2</v>
      </c>
      <c r="P207" s="21">
        <v>1.0330749969915676E-3</v>
      </c>
      <c r="R207" s="43">
        <v>181</v>
      </c>
      <c r="S207" s="42">
        <v>222307</v>
      </c>
      <c r="U207" s="19">
        <v>170507</v>
      </c>
      <c r="V207" s="19">
        <v>171932</v>
      </c>
      <c r="X207" s="19">
        <v>209544.90467689978</v>
      </c>
      <c r="Y207" s="19">
        <v>210015.30612099366</v>
      </c>
      <c r="Z207" s="19">
        <v>221896.76400119701</v>
      </c>
      <c r="AA207" s="19">
        <v>168293.27293928634</v>
      </c>
    </row>
    <row r="208" spans="1:27" x14ac:dyDescent="0.2">
      <c r="A208" s="18" t="s">
        <v>419</v>
      </c>
      <c r="B208" s="18" t="s">
        <v>420</v>
      </c>
      <c r="D208" s="19">
        <v>272390</v>
      </c>
      <c r="E208" s="20">
        <v>900</v>
      </c>
      <c r="F208" s="20">
        <v>273290</v>
      </c>
      <c r="G208" s="21">
        <v>-1.2153414570887144E-2</v>
      </c>
      <c r="I208" s="21">
        <v>-5.739174687950821E-3</v>
      </c>
      <c r="J208" s="19">
        <v>288812</v>
      </c>
      <c r="K208" s="21">
        <v>5.6796809250246882E-2</v>
      </c>
      <c r="L208" s="21">
        <v>4.8499151837214427E-2</v>
      </c>
      <c r="M208" s="19">
        <v>289030</v>
      </c>
      <c r="N208" s="21">
        <v>5.7594496688499364E-2</v>
      </c>
      <c r="O208" s="21">
        <v>4.9290576068550029E-2</v>
      </c>
      <c r="P208" s="21">
        <v>-1.2593277992644647E-2</v>
      </c>
      <c r="R208" s="43">
        <v>239</v>
      </c>
      <c r="S208" s="42">
        <v>289269</v>
      </c>
      <c r="U208" s="19">
        <v>240991</v>
      </c>
      <c r="V208" s="19">
        <v>242898</v>
      </c>
      <c r="X208" s="19">
        <v>276652.26972595643</v>
      </c>
      <c r="Y208" s="19">
        <v>277042.77094412094</v>
      </c>
      <c r="Z208" s="19">
        <v>292716.25719988463</v>
      </c>
      <c r="AA208" s="19">
        <v>222004.93634256328</v>
      </c>
    </row>
    <row r="209" spans="1:27" ht="25.5" customHeight="1" x14ac:dyDescent="0.2">
      <c r="A209" s="22" t="s">
        <v>421</v>
      </c>
      <c r="B209" s="22" t="s">
        <v>422</v>
      </c>
      <c r="C209" s="54"/>
      <c r="D209" s="24">
        <v>2513464</v>
      </c>
      <c r="E209" s="25">
        <v>4855</v>
      </c>
      <c r="F209" s="25">
        <v>2518319</v>
      </c>
      <c r="G209" s="26">
        <v>1.3694434584587523E-2</v>
      </c>
      <c r="H209" s="23"/>
      <c r="I209" s="26">
        <v>2.1858501374287798E-2</v>
      </c>
      <c r="J209" s="24">
        <v>2658429</v>
      </c>
      <c r="K209" s="26">
        <v>5.5636319306648696E-2</v>
      </c>
      <c r="L209" s="26">
        <v>4.7759818710319868E-2</v>
      </c>
      <c r="M209" s="24">
        <v>2659560</v>
      </c>
      <c r="N209" s="26">
        <v>5.6085428414748062E-2</v>
      </c>
      <c r="O209" s="26">
        <v>4.8205576846031217E-2</v>
      </c>
      <c r="P209" s="26">
        <v>1.376479935334185E-2</v>
      </c>
      <c r="Q209" s="23"/>
      <c r="R209" s="24">
        <v>4245</v>
      </c>
      <c r="S209" s="41">
        <v>2663805</v>
      </c>
      <c r="T209" s="23"/>
      <c r="U209" s="24">
        <v>1945571</v>
      </c>
      <c r="V209" s="24">
        <v>1960197</v>
      </c>
      <c r="W209" s="23"/>
      <c r="X209" s="24">
        <v>2484297.9443129809</v>
      </c>
      <c r="Y209" s="24">
        <v>2482976.2421439337</v>
      </c>
      <c r="Z209" s="24">
        <v>2623448.7542835129</v>
      </c>
      <c r="AA209" s="24">
        <f>SUM(AA201:AA208)</f>
        <v>1989703.5417987632</v>
      </c>
    </row>
    <row r="210" spans="1:27" x14ac:dyDescent="0.2">
      <c r="A210" s="18" t="s">
        <v>423</v>
      </c>
      <c r="B210" s="18" t="s">
        <v>521</v>
      </c>
      <c r="D210" s="19">
        <v>518816</v>
      </c>
      <c r="E210" s="20">
        <v>357</v>
      </c>
      <c r="F210" s="20">
        <v>519173</v>
      </c>
      <c r="G210" s="21">
        <v>3.1318865201417356E-2</v>
      </c>
      <c r="I210" s="21">
        <v>3.9739804429214987E-2</v>
      </c>
      <c r="J210" s="19">
        <v>547368</v>
      </c>
      <c r="K210" s="21">
        <v>5.4307761167477375E-2</v>
      </c>
      <c r="L210" s="21">
        <v>4.8499658600097639E-2</v>
      </c>
      <c r="M210" s="19">
        <v>547913</v>
      </c>
      <c r="N210" s="21">
        <v>5.5357507827560326E-2</v>
      </c>
      <c r="O210" s="21">
        <v>4.9543622284377697E-2</v>
      </c>
      <c r="P210" s="21">
        <v>3.2821198594502388E-2</v>
      </c>
      <c r="R210" s="43">
        <v>2178</v>
      </c>
      <c r="S210" s="42">
        <v>550091</v>
      </c>
      <c r="U210" s="19">
        <v>460082</v>
      </c>
      <c r="V210" s="19">
        <v>462630</v>
      </c>
      <c r="X210" s="19">
        <v>503406.75476797513</v>
      </c>
      <c r="Y210" s="19">
        <v>502095.6288053327</v>
      </c>
      <c r="Z210" s="19">
        <v>530501.31111330632</v>
      </c>
      <c r="AA210" s="19">
        <v>402348.37289181602</v>
      </c>
    </row>
    <row r="211" spans="1:27" x14ac:dyDescent="0.2">
      <c r="A211" s="18" t="s">
        <v>425</v>
      </c>
      <c r="B211" s="18" t="s">
        <v>426</v>
      </c>
      <c r="D211" s="19">
        <v>272330</v>
      </c>
      <c r="E211" s="20">
        <v>-168</v>
      </c>
      <c r="F211" s="20">
        <v>272162</v>
      </c>
      <c r="G211" s="21">
        <v>-9.2146826567052198E-4</v>
      </c>
      <c r="I211" s="21">
        <v>4.432130004029311E-3</v>
      </c>
      <c r="J211" s="19">
        <v>285982</v>
      </c>
      <c r="K211" s="21">
        <v>5.077858040431793E-2</v>
      </c>
      <c r="L211" s="21">
        <v>4.8499864870614084E-2</v>
      </c>
      <c r="M211" s="19">
        <v>286443</v>
      </c>
      <c r="N211" s="21">
        <v>5.2472424511871507E-2</v>
      </c>
      <c r="O211" s="21">
        <v>5.0190035712504022E-2</v>
      </c>
      <c r="P211" s="21">
        <v>-1.6370197320928481E-3</v>
      </c>
      <c r="R211" s="43">
        <v>1482</v>
      </c>
      <c r="S211" s="42">
        <v>287925</v>
      </c>
      <c r="U211" s="19">
        <v>227497</v>
      </c>
      <c r="V211" s="19">
        <v>227991</v>
      </c>
      <c r="X211" s="19">
        <v>272413.01995304221</v>
      </c>
      <c r="Y211" s="19">
        <v>271549.94780087355</v>
      </c>
      <c r="Z211" s="19">
        <v>286912.68172136554</v>
      </c>
      <c r="AA211" s="19">
        <v>217603.32770970865</v>
      </c>
    </row>
    <row r="212" spans="1:27" x14ac:dyDescent="0.2">
      <c r="A212" s="18" t="s">
        <v>427</v>
      </c>
      <c r="B212" s="18" t="s">
        <v>428</v>
      </c>
      <c r="D212" s="19">
        <v>119580</v>
      </c>
      <c r="E212" s="20">
        <v>-223</v>
      </c>
      <c r="F212" s="20">
        <v>119357</v>
      </c>
      <c r="G212" s="21">
        <v>2.7691453334105276E-2</v>
      </c>
      <c r="I212" s="21">
        <v>3.3948008101802207E-2</v>
      </c>
      <c r="J212" s="19">
        <v>125574</v>
      </c>
      <c r="K212" s="21">
        <v>5.2087435173471253E-2</v>
      </c>
      <c r="L212" s="21">
        <v>4.8502017739014525E-2</v>
      </c>
      <c r="M212" s="19">
        <v>125574</v>
      </c>
      <c r="N212" s="21">
        <v>5.2087435173471253E-2</v>
      </c>
      <c r="O212" s="21">
        <v>4.8502017739014525E-2</v>
      </c>
      <c r="P212" s="21">
        <v>2.6048642988761639E-2</v>
      </c>
      <c r="R212" s="43">
        <v>96</v>
      </c>
      <c r="S212" s="42">
        <v>125670</v>
      </c>
      <c r="U212" s="19">
        <v>96804</v>
      </c>
      <c r="V212" s="19">
        <v>97135</v>
      </c>
      <c r="X212" s="19">
        <v>116140.88996534325</v>
      </c>
      <c r="Y212" s="19">
        <v>115832.85397125424</v>
      </c>
      <c r="Z212" s="19">
        <v>122386.01050552281</v>
      </c>
      <c r="AA212" s="19">
        <v>92821.282737792455</v>
      </c>
    </row>
    <row r="213" spans="1:27" ht="25.5" customHeight="1" x14ac:dyDescent="0.2">
      <c r="A213" s="22" t="s">
        <v>429</v>
      </c>
      <c r="B213" s="22" t="s">
        <v>430</v>
      </c>
      <c r="C213" s="54"/>
      <c r="D213" s="24">
        <v>910726</v>
      </c>
      <c r="E213" s="25">
        <v>-34</v>
      </c>
      <c r="F213" s="25">
        <v>910692</v>
      </c>
      <c r="G213" s="26">
        <v>2.1000049797332832E-2</v>
      </c>
      <c r="H213" s="23"/>
      <c r="I213" s="26">
        <v>2.8253434387730092E-2</v>
      </c>
      <c r="J213" s="24">
        <v>958924</v>
      </c>
      <c r="K213" s="26">
        <v>5.2962058666639056E-2</v>
      </c>
      <c r="L213" s="26">
        <v>4.8452110990345965E-2</v>
      </c>
      <c r="M213" s="24">
        <v>959930</v>
      </c>
      <c r="N213" s="26">
        <v>5.4066713291008428E-2</v>
      </c>
      <c r="O213" s="26">
        <v>4.9552034262322131E-2</v>
      </c>
      <c r="P213" s="26">
        <v>2.1419447316727069E-2</v>
      </c>
      <c r="Q213" s="23"/>
      <c r="R213" s="24">
        <v>3756</v>
      </c>
      <c r="S213" s="41">
        <v>963686</v>
      </c>
      <c r="T213" s="23"/>
      <c r="U213" s="24">
        <v>784382</v>
      </c>
      <c r="V213" s="24">
        <v>787757</v>
      </c>
      <c r="W213" s="23"/>
      <c r="X213" s="24">
        <v>891960.66468636063</v>
      </c>
      <c r="Y213" s="24">
        <v>889478.43057746044</v>
      </c>
      <c r="Z213" s="24">
        <v>939800.0033401947</v>
      </c>
      <c r="AA213" s="24">
        <f>SUM(AA210:AA212)</f>
        <v>712772.98333931714</v>
      </c>
    </row>
    <row r="214" spans="1:27" x14ac:dyDescent="0.2">
      <c r="A214" s="18" t="s">
        <v>431</v>
      </c>
      <c r="B214" s="18" t="s">
        <v>432</v>
      </c>
      <c r="D214" s="19">
        <v>253636</v>
      </c>
      <c r="E214" s="20">
        <v>2140</v>
      </c>
      <c r="F214" s="20">
        <v>255776</v>
      </c>
      <c r="G214" s="21">
        <v>1.433588038514988E-2</v>
      </c>
      <c r="I214" s="21">
        <v>2.4833730188637437E-2</v>
      </c>
      <c r="J214" s="19">
        <v>269607</v>
      </c>
      <c r="K214" s="21">
        <v>5.4074659076692067E-2</v>
      </c>
      <c r="L214" s="21">
        <v>4.8498635323932726E-2</v>
      </c>
      <c r="M214" s="19">
        <v>269607</v>
      </c>
      <c r="N214" s="21">
        <v>5.4074659076692067E-2</v>
      </c>
      <c r="O214" s="21">
        <v>4.8498635323932726E-2</v>
      </c>
      <c r="P214" s="21">
        <v>1.7000717375357244E-2</v>
      </c>
      <c r="R214" s="43">
        <v>209</v>
      </c>
      <c r="S214" s="42">
        <v>269816</v>
      </c>
      <c r="U214" s="19">
        <v>225634</v>
      </c>
      <c r="V214" s="19">
        <v>226834</v>
      </c>
      <c r="X214" s="19">
        <v>252161.04935860122</v>
      </c>
      <c r="Y214" s="19">
        <v>250905.32790055158</v>
      </c>
      <c r="Z214" s="19">
        <v>265100.1079879207</v>
      </c>
      <c r="AA214" s="19">
        <v>201060.00657857611</v>
      </c>
    </row>
    <row r="215" spans="1:27" x14ac:dyDescent="0.2">
      <c r="A215" s="18" t="s">
        <v>433</v>
      </c>
      <c r="B215" s="18" t="s">
        <v>434</v>
      </c>
      <c r="D215" s="19">
        <v>443757</v>
      </c>
      <c r="E215" s="20">
        <v>320</v>
      </c>
      <c r="F215" s="20">
        <v>444077</v>
      </c>
      <c r="G215" s="21">
        <v>7.5111916607775164E-3</v>
      </c>
      <c r="I215" s="21">
        <v>1.6938953389973532E-2</v>
      </c>
      <c r="J215" s="19">
        <v>468036</v>
      </c>
      <c r="K215" s="21">
        <v>5.3952355109586847E-2</v>
      </c>
      <c r="L215" s="21">
        <v>4.8499000869677511E-2</v>
      </c>
      <c r="M215" s="19">
        <v>468036</v>
      </c>
      <c r="N215" s="21">
        <v>5.3952355109586847E-2</v>
      </c>
      <c r="O215" s="21">
        <v>4.8499000869677511E-2</v>
      </c>
      <c r="P215" s="21">
        <v>9.1666337958318245E-3</v>
      </c>
      <c r="R215" s="43">
        <v>395</v>
      </c>
      <c r="S215" s="42">
        <v>468431</v>
      </c>
      <c r="U215" s="19">
        <v>372157</v>
      </c>
      <c r="V215" s="19">
        <v>374093</v>
      </c>
      <c r="X215" s="19">
        <v>440766.3196951542</v>
      </c>
      <c r="Y215" s="19">
        <v>438951.31558734394</v>
      </c>
      <c r="Z215" s="19">
        <v>463784.65589924576</v>
      </c>
      <c r="AA215" s="19">
        <v>351748.42693913152</v>
      </c>
    </row>
    <row r="216" spans="1:27" x14ac:dyDescent="0.2">
      <c r="A216" s="18" t="s">
        <v>435</v>
      </c>
      <c r="B216" s="18" t="s">
        <v>436</v>
      </c>
      <c r="D216" s="19">
        <v>370579</v>
      </c>
      <c r="E216" s="20">
        <v>-946</v>
      </c>
      <c r="F216" s="20">
        <v>369633</v>
      </c>
      <c r="G216" s="21">
        <v>8.5923764302175965E-3</v>
      </c>
      <c r="I216" s="21">
        <v>1.8647806322547922E-2</v>
      </c>
      <c r="J216" s="19">
        <v>389888</v>
      </c>
      <c r="K216" s="21">
        <v>5.4797596534941428E-2</v>
      </c>
      <c r="L216" s="21">
        <v>4.8501338283452489E-2</v>
      </c>
      <c r="M216" s="19">
        <v>389888</v>
      </c>
      <c r="N216" s="21">
        <v>5.4797596534941428E-2</v>
      </c>
      <c r="O216" s="21">
        <v>4.8501338283452489E-2</v>
      </c>
      <c r="P216" s="21">
        <v>1.0864679719547743E-2</v>
      </c>
      <c r="R216" s="43">
        <v>1449</v>
      </c>
      <c r="S216" s="42">
        <v>391337</v>
      </c>
      <c r="U216" s="19">
        <v>307646</v>
      </c>
      <c r="V216" s="19">
        <v>309494</v>
      </c>
      <c r="X216" s="19">
        <v>366484.03124785481</v>
      </c>
      <c r="Y216" s="19">
        <v>365045.35382771341</v>
      </c>
      <c r="Z216" s="19">
        <v>385697.5199768279</v>
      </c>
      <c r="AA216" s="19">
        <v>292524.76165500091</v>
      </c>
    </row>
    <row r="217" spans="1:27" ht="25.5" customHeight="1" x14ac:dyDescent="0.2">
      <c r="A217" s="22" t="s">
        <v>437</v>
      </c>
      <c r="B217" s="22" t="s">
        <v>438</v>
      </c>
      <c r="C217" s="54"/>
      <c r="D217" s="24">
        <v>1067972</v>
      </c>
      <c r="E217" s="25">
        <v>1514</v>
      </c>
      <c r="F217" s="25">
        <v>1069486</v>
      </c>
      <c r="G217" s="26">
        <v>9.509619865825103E-3</v>
      </c>
      <c r="H217" s="23"/>
      <c r="I217" s="26">
        <v>1.9404476008128668E-2</v>
      </c>
      <c r="J217" s="24">
        <v>1127531</v>
      </c>
      <c r="K217" s="26">
        <v>5.4273735233560716E-2</v>
      </c>
      <c r="L217" s="26">
        <v>4.8503393265976191E-2</v>
      </c>
      <c r="M217" s="24">
        <v>1127531</v>
      </c>
      <c r="N217" s="26">
        <v>5.4273735233560716E-2</v>
      </c>
      <c r="O217" s="26">
        <v>4.8503393265976191E-2</v>
      </c>
      <c r="P217" s="26">
        <v>1.1617550649661856E-2</v>
      </c>
      <c r="Q217" s="23"/>
      <c r="R217" s="24">
        <v>2053</v>
      </c>
      <c r="S217" s="41">
        <v>1129584</v>
      </c>
      <c r="T217" s="23"/>
      <c r="U217" s="24">
        <v>905437</v>
      </c>
      <c r="V217" s="24">
        <v>910420</v>
      </c>
      <c r="W217" s="23"/>
      <c r="X217" s="24">
        <v>1059411.4003016101</v>
      </c>
      <c r="Y217" s="24">
        <v>1054901.9973156089</v>
      </c>
      <c r="Z217" s="24">
        <v>1114582.2838639943</v>
      </c>
      <c r="AA217" s="24">
        <f>SUM(AA214:AA216)</f>
        <v>845333.19517270848</v>
      </c>
    </row>
    <row r="218" spans="1:27" x14ac:dyDescent="0.2">
      <c r="A218" s="18" t="s">
        <v>439</v>
      </c>
      <c r="B218" s="18" t="s">
        <v>440</v>
      </c>
      <c r="D218" s="19">
        <v>245993</v>
      </c>
      <c r="E218" s="20">
        <v>53</v>
      </c>
      <c r="F218" s="20">
        <v>246046</v>
      </c>
      <c r="G218" s="21">
        <v>-4.0282614232188707E-2</v>
      </c>
      <c r="I218" s="21">
        <v>-3.4511231748421412E-2</v>
      </c>
      <c r="J218" s="19">
        <v>260032</v>
      </c>
      <c r="K218" s="21">
        <v>5.6843029352234842E-2</v>
      </c>
      <c r="L218" s="21">
        <v>5.1582988876297309E-2</v>
      </c>
      <c r="M218" s="19">
        <v>260032</v>
      </c>
      <c r="N218" s="21">
        <v>5.6843029352234842E-2</v>
      </c>
      <c r="O218" s="21">
        <v>5.1582988876297309E-2</v>
      </c>
      <c r="P218" s="21">
        <v>-3.9072202288966795E-2</v>
      </c>
      <c r="R218" s="43">
        <v>1370</v>
      </c>
      <c r="S218" s="42">
        <v>261402</v>
      </c>
      <c r="U218" s="19">
        <v>204854</v>
      </c>
      <c r="V218" s="19">
        <v>205879</v>
      </c>
      <c r="X218" s="19">
        <v>256373.39038424694</v>
      </c>
      <c r="Y218" s="19">
        <v>256115.59187045126</v>
      </c>
      <c r="Z218" s="19">
        <v>270605.13872052217</v>
      </c>
      <c r="AA218" s="19">
        <v>205235.18977149486</v>
      </c>
    </row>
    <row r="219" spans="1:27" x14ac:dyDescent="0.2">
      <c r="A219" s="18" t="s">
        <v>441</v>
      </c>
      <c r="B219" s="18" t="s">
        <v>442</v>
      </c>
      <c r="D219" s="19">
        <v>211125</v>
      </c>
      <c r="E219" s="20">
        <v>-588</v>
      </c>
      <c r="F219" s="20">
        <v>210537</v>
      </c>
      <c r="G219" s="21">
        <v>2.8517147583726032E-2</v>
      </c>
      <c r="I219" s="21">
        <v>3.3143404305864932E-2</v>
      </c>
      <c r="J219" s="19">
        <v>221579</v>
      </c>
      <c r="K219" s="21">
        <v>5.2446838322955047E-2</v>
      </c>
      <c r="L219" s="21">
        <v>4.849800364010548E-2</v>
      </c>
      <c r="M219" s="19">
        <v>221595</v>
      </c>
      <c r="N219" s="21">
        <v>5.2522834466150803E-2</v>
      </c>
      <c r="O219" s="21">
        <v>4.8573714641862109E-2</v>
      </c>
      <c r="P219" s="21">
        <v>2.5320293302831809E-2</v>
      </c>
      <c r="R219" s="43">
        <v>1114</v>
      </c>
      <c r="S219" s="42">
        <v>222709</v>
      </c>
      <c r="U219" s="19">
        <v>144499</v>
      </c>
      <c r="V219" s="19">
        <v>145043</v>
      </c>
      <c r="X219" s="19">
        <v>204699.55264684715</v>
      </c>
      <c r="Y219" s="19">
        <v>204550.42335281573</v>
      </c>
      <c r="Z219" s="19">
        <v>216122.70960343821</v>
      </c>
      <c r="AA219" s="19">
        <v>163914.05399437613</v>
      </c>
    </row>
    <row r="220" spans="1:27" x14ac:dyDescent="0.2">
      <c r="A220" s="18" t="s">
        <v>443</v>
      </c>
      <c r="B220" s="18" t="s">
        <v>444</v>
      </c>
      <c r="D220" s="19">
        <v>261102</v>
      </c>
      <c r="E220" s="20">
        <v>232</v>
      </c>
      <c r="F220" s="20">
        <v>261334</v>
      </c>
      <c r="G220" s="21">
        <v>-2.7398469994762698E-3</v>
      </c>
      <c r="I220" s="21">
        <v>-3.2893637009090426E-4</v>
      </c>
      <c r="J220" s="19">
        <v>275440</v>
      </c>
      <c r="K220" s="21">
        <v>5.3976903120145137E-2</v>
      </c>
      <c r="L220" s="21">
        <v>4.8501019556588476E-2</v>
      </c>
      <c r="M220" s="19">
        <v>275803</v>
      </c>
      <c r="N220" s="21">
        <v>5.5365930188953527E-2</v>
      </c>
      <c r="O220" s="21">
        <v>4.9882830005684609E-2</v>
      </c>
      <c r="P220" s="21">
        <v>-6.6599787284540302E-3</v>
      </c>
      <c r="R220" s="43">
        <v>171</v>
      </c>
      <c r="S220" s="42">
        <v>275974</v>
      </c>
      <c r="U220" s="19">
        <v>226201</v>
      </c>
      <c r="V220" s="19">
        <v>227383</v>
      </c>
      <c r="X220" s="19">
        <v>262051.98233751426</v>
      </c>
      <c r="Y220" s="19">
        <v>262785.27813208621</v>
      </c>
      <c r="Z220" s="19">
        <v>277652.15746261034</v>
      </c>
      <c r="AA220" s="19">
        <v>210579.86369636614</v>
      </c>
    </row>
    <row r="221" spans="1:27" x14ac:dyDescent="0.2">
      <c r="A221" s="18" t="s">
        <v>445</v>
      </c>
      <c r="B221" s="18" t="s">
        <v>446</v>
      </c>
      <c r="D221" s="19">
        <v>281945</v>
      </c>
      <c r="E221" s="20">
        <v>-996</v>
      </c>
      <c r="F221" s="20">
        <v>280949</v>
      </c>
      <c r="G221" s="21">
        <v>2.7466774569129271E-3</v>
      </c>
      <c r="I221" s="21">
        <v>1.3057232910363981E-2</v>
      </c>
      <c r="J221" s="19">
        <v>296032</v>
      </c>
      <c r="K221" s="21">
        <v>5.3685900287952615E-2</v>
      </c>
      <c r="L221" s="21">
        <v>4.8501657045315172E-2</v>
      </c>
      <c r="M221" s="19">
        <v>296032</v>
      </c>
      <c r="N221" s="21">
        <v>5.3685900287952615E-2</v>
      </c>
      <c r="O221" s="21">
        <v>4.8501657045315172E-2</v>
      </c>
      <c r="P221" s="21">
        <v>5.3171275290415654E-3</v>
      </c>
      <c r="R221" s="43">
        <v>209</v>
      </c>
      <c r="S221" s="42">
        <v>296241</v>
      </c>
      <c r="U221" s="19">
        <v>230173</v>
      </c>
      <c r="V221" s="19">
        <v>231311</v>
      </c>
      <c r="X221" s="19">
        <v>280179.43745525111</v>
      </c>
      <c r="Y221" s="19">
        <v>278699.09373734897</v>
      </c>
      <c r="Z221" s="19">
        <v>294466.28520854306</v>
      </c>
      <c r="AA221" s="19">
        <v>223332.21095442268</v>
      </c>
    </row>
    <row r="222" spans="1:27" x14ac:dyDescent="0.2">
      <c r="A222" s="18" t="s">
        <v>447</v>
      </c>
      <c r="B222" s="18" t="s">
        <v>448</v>
      </c>
      <c r="D222" s="19">
        <v>268325</v>
      </c>
      <c r="E222" s="20">
        <v>76</v>
      </c>
      <c r="F222" s="20">
        <v>268401</v>
      </c>
      <c r="G222" s="21">
        <v>-2.7994372429197001E-2</v>
      </c>
      <c r="I222" s="21">
        <v>-2.1251367233832474E-2</v>
      </c>
      <c r="J222" s="19">
        <v>282797</v>
      </c>
      <c r="K222" s="21">
        <v>5.363616379968783E-2</v>
      </c>
      <c r="L222" s="21">
        <v>4.8500027377072819E-2</v>
      </c>
      <c r="M222" s="19">
        <v>283080</v>
      </c>
      <c r="N222" s="21">
        <v>5.4690556294499704E-2</v>
      </c>
      <c r="O222" s="21">
        <v>4.9549280048592381E-2</v>
      </c>
      <c r="P222" s="21">
        <v>-2.7758886397038496E-2</v>
      </c>
      <c r="R222" s="43">
        <v>1501</v>
      </c>
      <c r="S222" s="42">
        <v>284581</v>
      </c>
      <c r="U222" s="19">
        <v>215320</v>
      </c>
      <c r="V222" s="19">
        <v>216375</v>
      </c>
      <c r="X222" s="19">
        <v>276131.11733805173</v>
      </c>
      <c r="Y222" s="19">
        <v>275572.06046790042</v>
      </c>
      <c r="Z222" s="19">
        <v>291162.34238537116</v>
      </c>
      <c r="AA222" s="19">
        <v>220826.39995795014</v>
      </c>
    </row>
    <row r="223" spans="1:27" x14ac:dyDescent="0.2">
      <c r="A223" s="18" t="s">
        <v>449</v>
      </c>
      <c r="B223" s="18" t="s">
        <v>450</v>
      </c>
      <c r="D223" s="19">
        <v>338105</v>
      </c>
      <c r="E223" s="20">
        <v>233</v>
      </c>
      <c r="F223" s="20">
        <v>338338</v>
      </c>
      <c r="G223" s="21">
        <v>-3.0045704574414911E-2</v>
      </c>
      <c r="I223" s="21">
        <v>-2.2643633903607463E-2</v>
      </c>
      <c r="J223" s="19">
        <v>356866</v>
      </c>
      <c r="K223" s="21">
        <v>5.4761806241096167E-2</v>
      </c>
      <c r="L223" s="21">
        <v>4.8499492695105895E-2</v>
      </c>
      <c r="M223" s="19">
        <v>356866</v>
      </c>
      <c r="N223" s="21">
        <v>5.4761806241096167E-2</v>
      </c>
      <c r="O223" s="21">
        <v>4.8499492695105895E-2</v>
      </c>
      <c r="P223" s="21">
        <v>-3.0112974469943765E-2</v>
      </c>
      <c r="R223" s="43">
        <v>1922</v>
      </c>
      <c r="S223" s="42">
        <v>358788</v>
      </c>
      <c r="U223" s="19">
        <v>286630</v>
      </c>
      <c r="V223" s="19">
        <v>288342</v>
      </c>
      <c r="X223" s="19">
        <v>348818.49752678094</v>
      </c>
      <c r="Y223" s="19">
        <v>348244.28838861879</v>
      </c>
      <c r="Z223" s="19">
        <v>367945.94690548413</v>
      </c>
      <c r="AA223" s="19">
        <v>279061.42727315647</v>
      </c>
    </row>
    <row r="224" spans="1:27" x14ac:dyDescent="0.2">
      <c r="A224" s="18" t="s">
        <v>451</v>
      </c>
      <c r="B224" s="18" t="s">
        <v>452</v>
      </c>
      <c r="D224" s="19">
        <v>681699</v>
      </c>
      <c r="E224" s="20">
        <v>474</v>
      </c>
      <c r="F224" s="20">
        <v>682173</v>
      </c>
      <c r="G224" s="21">
        <v>-2.4406658396278424E-2</v>
      </c>
      <c r="I224" s="21">
        <v>-2.0827450883741494E-2</v>
      </c>
      <c r="J224" s="19">
        <v>719289</v>
      </c>
      <c r="K224" s="21">
        <v>5.4408485823977282E-2</v>
      </c>
      <c r="L224" s="21">
        <v>4.850010051901843E-2</v>
      </c>
      <c r="M224" s="19">
        <v>719753</v>
      </c>
      <c r="N224" s="21">
        <v>5.5088665191967534E-2</v>
      </c>
      <c r="O224" s="21">
        <v>4.9176468497175829E-2</v>
      </c>
      <c r="P224" s="21">
        <v>-2.7683288999981737E-2</v>
      </c>
      <c r="R224" s="43">
        <v>3660</v>
      </c>
      <c r="S224" s="42">
        <v>723413</v>
      </c>
      <c r="U224" s="19">
        <v>563241</v>
      </c>
      <c r="V224" s="19">
        <v>566415</v>
      </c>
      <c r="X224" s="19">
        <v>699239.0895971217</v>
      </c>
      <c r="Y224" s="19">
        <v>700609.0011746292</v>
      </c>
      <c r="Z224" s="19">
        <v>740245.42811749177</v>
      </c>
      <c r="AA224" s="19">
        <v>561424.70773284405</v>
      </c>
    </row>
    <row r="225" spans="1:27" ht="25.5" customHeight="1" x14ac:dyDescent="0.2">
      <c r="A225" s="22" t="s">
        <v>453</v>
      </c>
      <c r="B225" s="22" t="s">
        <v>454</v>
      </c>
      <c r="C225" s="54"/>
      <c r="D225" s="24">
        <v>2288294</v>
      </c>
      <c r="E225" s="25">
        <v>-516</v>
      </c>
      <c r="F225" s="25">
        <v>2287778</v>
      </c>
      <c r="G225" s="26">
        <v>-1.7063452451923866E-2</v>
      </c>
      <c r="H225" s="23"/>
      <c r="I225" s="26">
        <v>-1.1509972388979439E-2</v>
      </c>
      <c r="J225" s="24">
        <v>2412035</v>
      </c>
      <c r="K225" s="26">
        <v>5.4313399289616315E-2</v>
      </c>
      <c r="L225" s="26">
        <v>4.8803476801531298E-2</v>
      </c>
      <c r="M225" s="24">
        <v>2413161</v>
      </c>
      <c r="N225" s="26">
        <v>5.4805579912036828E-2</v>
      </c>
      <c r="O225" s="26">
        <v>4.9293085250363244E-2</v>
      </c>
      <c r="P225" s="26">
        <v>-1.8321946240945852E-2</v>
      </c>
      <c r="Q225" s="23"/>
      <c r="R225" s="24">
        <v>9948</v>
      </c>
      <c r="S225" s="41">
        <v>2423109</v>
      </c>
      <c r="T225" s="23"/>
      <c r="U225" s="24">
        <v>1870919</v>
      </c>
      <c r="V225" s="24">
        <v>1880748</v>
      </c>
      <c r="W225" s="23"/>
      <c r="X225" s="24">
        <v>2327493.0672858139</v>
      </c>
      <c r="Y225" s="24">
        <v>2326575.7371238507</v>
      </c>
      <c r="Z225" s="24">
        <v>2458200.008403461</v>
      </c>
      <c r="AA225" s="24">
        <f>SUM(AA218:AA224)</f>
        <v>1864373.8533806107</v>
      </c>
    </row>
    <row r="226" spans="1:27" x14ac:dyDescent="0.2">
      <c r="A226" s="18" t="s">
        <v>455</v>
      </c>
      <c r="B226" s="18" t="s">
        <v>456</v>
      </c>
      <c r="D226" s="19">
        <v>576272</v>
      </c>
      <c r="E226" s="20">
        <v>2095</v>
      </c>
      <c r="F226" s="20">
        <v>578367</v>
      </c>
      <c r="G226" s="21">
        <v>1.1023658521163826E-2</v>
      </c>
      <c r="I226" s="21">
        <v>1.5825902068261621E-2</v>
      </c>
      <c r="J226" s="19">
        <v>609929</v>
      </c>
      <c r="K226" s="21">
        <v>5.4570885742621034E-2</v>
      </c>
      <c r="L226" s="21">
        <v>4.8500189789568937E-2</v>
      </c>
      <c r="M226" s="19">
        <v>609929</v>
      </c>
      <c r="N226" s="21">
        <v>5.4570885742621034E-2</v>
      </c>
      <c r="O226" s="21">
        <v>4.8500189789568937E-2</v>
      </c>
      <c r="P226" s="21">
        <v>8.0632324342981843E-3</v>
      </c>
      <c r="R226" s="43">
        <v>427</v>
      </c>
      <c r="S226" s="42">
        <v>610356</v>
      </c>
      <c r="U226" s="19">
        <v>544245</v>
      </c>
      <c r="V226" s="19">
        <v>547396</v>
      </c>
      <c r="X226" s="19">
        <v>572060.79761227197</v>
      </c>
      <c r="Y226" s="19">
        <v>572652.92996851797</v>
      </c>
      <c r="Z226" s="19">
        <v>605050.33848633384</v>
      </c>
      <c r="AA226" s="19">
        <v>458888.62875142635</v>
      </c>
    </row>
    <row r="227" spans="1:27" x14ac:dyDescent="0.2">
      <c r="A227" s="18" t="s">
        <v>457</v>
      </c>
      <c r="B227" s="18" t="s">
        <v>458</v>
      </c>
      <c r="D227" s="19">
        <v>613385</v>
      </c>
      <c r="E227" s="20">
        <v>-492</v>
      </c>
      <c r="F227" s="20">
        <v>612893</v>
      </c>
      <c r="G227" s="21">
        <v>-2.6947298303629741E-2</v>
      </c>
      <c r="I227" s="21">
        <v>-1.9135426666935018E-2</v>
      </c>
      <c r="J227" s="19">
        <v>647555</v>
      </c>
      <c r="K227" s="21">
        <v>5.6555067371525825E-2</v>
      </c>
      <c r="L227" s="21">
        <v>4.8500642776425629E-2</v>
      </c>
      <c r="M227" s="19">
        <v>647876</v>
      </c>
      <c r="N227" s="21">
        <v>5.7078813117642069E-2</v>
      </c>
      <c r="O227" s="21">
        <v>4.9020395857370502E-2</v>
      </c>
      <c r="P227" s="21">
        <v>-2.6148000899609114E-2</v>
      </c>
      <c r="R227" s="43">
        <v>483</v>
      </c>
      <c r="S227" s="42">
        <v>648359</v>
      </c>
      <c r="U227" s="19">
        <v>559495</v>
      </c>
      <c r="V227" s="19">
        <v>563793</v>
      </c>
      <c r="X227" s="19">
        <v>629865.99286264088</v>
      </c>
      <c r="Y227" s="19">
        <v>629649.56979302363</v>
      </c>
      <c r="Z227" s="19">
        <v>665271.5203115918</v>
      </c>
      <c r="AA227" s="19">
        <v>504562.20959548885</v>
      </c>
    </row>
    <row r="228" spans="1:27" x14ac:dyDescent="0.2">
      <c r="A228" s="18" t="s">
        <v>459</v>
      </c>
      <c r="B228" s="18" t="s">
        <v>460</v>
      </c>
      <c r="D228" s="19">
        <v>773814</v>
      </c>
      <c r="E228" s="20">
        <v>-865</v>
      </c>
      <c r="F228" s="20">
        <v>772949</v>
      </c>
      <c r="G228" s="21">
        <v>-3.8897980434097867E-2</v>
      </c>
      <c r="I228" s="21">
        <v>-3.6210668199576523E-2</v>
      </c>
      <c r="J228" s="19">
        <v>816037</v>
      </c>
      <c r="K228" s="21">
        <v>5.5744945656181821E-2</v>
      </c>
      <c r="L228" s="21">
        <v>5.2135356090533991E-2</v>
      </c>
      <c r="M228" s="19">
        <v>816037</v>
      </c>
      <c r="N228" s="21">
        <v>5.5744945656181821E-2</v>
      </c>
      <c r="O228" s="21">
        <v>5.2135356090533991E-2</v>
      </c>
      <c r="P228" s="21">
        <v>-4.0259750478329637E-2</v>
      </c>
      <c r="R228" s="43">
        <v>4587</v>
      </c>
      <c r="S228" s="42">
        <v>820624</v>
      </c>
      <c r="U228" s="19">
        <v>745291</v>
      </c>
      <c r="V228" s="19">
        <v>747848</v>
      </c>
      <c r="X228" s="19">
        <v>804232.00062477798</v>
      </c>
      <c r="Y228" s="19">
        <v>804740.98612704338</v>
      </c>
      <c r="Z228" s="19">
        <v>850268.60174584598</v>
      </c>
      <c r="AA228" s="19">
        <v>644869.6379571677</v>
      </c>
    </row>
    <row r="229" spans="1:27" ht="25.5" customHeight="1" x14ac:dyDescent="0.2">
      <c r="A229" s="22" t="s">
        <v>461</v>
      </c>
      <c r="B229" s="22" t="s">
        <v>462</v>
      </c>
      <c r="C229" s="54"/>
      <c r="D229" s="24">
        <v>1963471</v>
      </c>
      <c r="E229" s="25">
        <v>738</v>
      </c>
      <c r="F229" s="25">
        <v>1964209</v>
      </c>
      <c r="G229" s="26">
        <v>-2.0910600260382162E-2</v>
      </c>
      <c r="H229" s="23"/>
      <c r="I229" s="26">
        <v>-1.6046208081374358E-2</v>
      </c>
      <c r="J229" s="24">
        <v>2073521</v>
      </c>
      <c r="K229" s="26">
        <v>5.5652022877995755E-2</v>
      </c>
      <c r="L229" s="26">
        <v>4.9970148990203356E-2</v>
      </c>
      <c r="M229" s="24">
        <v>2073842</v>
      </c>
      <c r="N229" s="26">
        <v>5.5815447458380518E-2</v>
      </c>
      <c r="O229" s="26">
        <v>5.013269396458564E-2</v>
      </c>
      <c r="P229" s="26">
        <v>-2.2045020673998383E-2</v>
      </c>
      <c r="Q229" s="23"/>
      <c r="R229" s="24">
        <v>5497</v>
      </c>
      <c r="S229" s="41">
        <v>2079339</v>
      </c>
      <c r="T229" s="23"/>
      <c r="U229" s="24">
        <v>1849031</v>
      </c>
      <c r="V229" s="24">
        <v>1859037</v>
      </c>
      <c r="W229" s="23"/>
      <c r="X229" s="24">
        <v>2006158.7910996908</v>
      </c>
      <c r="Y229" s="24">
        <v>2007043.485888585</v>
      </c>
      <c r="Z229" s="24">
        <v>2120590.4605437713</v>
      </c>
      <c r="AA229" s="24">
        <f>SUM(AA226:AA228)</f>
        <v>1608320.4763040829</v>
      </c>
    </row>
    <row r="230" spans="1:27" ht="25.5" customHeight="1" x14ac:dyDescent="0.2">
      <c r="A230" s="22" t="s">
        <v>463</v>
      </c>
      <c r="B230" s="22" t="s">
        <v>464</v>
      </c>
      <c r="C230" s="54"/>
      <c r="D230" s="24">
        <v>11086500</v>
      </c>
      <c r="E230" s="25">
        <v>8789</v>
      </c>
      <c r="F230" s="25">
        <v>11095289</v>
      </c>
      <c r="G230" s="26">
        <v>-1.8410472651154697E-3</v>
      </c>
      <c r="H230" s="23"/>
      <c r="I230" s="26">
        <v>5.0024816870957167E-3</v>
      </c>
      <c r="J230" s="24">
        <v>11710302</v>
      </c>
      <c r="K230" s="26">
        <v>5.5430131435250773E-2</v>
      </c>
      <c r="L230" s="26">
        <v>4.8805267191430524E-2</v>
      </c>
      <c r="M230" s="24">
        <v>11715944</v>
      </c>
      <c r="N230" s="26">
        <v>5.5938635554235727E-2</v>
      </c>
      <c r="O230" s="26">
        <v>4.9310579464119542E-2</v>
      </c>
      <c r="P230" s="26">
        <v>-1.9066439998260964E-3</v>
      </c>
      <c r="Q230" s="23"/>
      <c r="R230" s="24">
        <v>29760</v>
      </c>
      <c r="S230" s="41">
        <v>11745704</v>
      </c>
      <c r="T230" s="23"/>
      <c r="U230" s="24">
        <v>9241358</v>
      </c>
      <c r="V230" s="24">
        <v>9299732</v>
      </c>
      <c r="W230" s="23"/>
      <c r="X230" s="24">
        <v>11115753.316865904</v>
      </c>
      <c r="Y230" s="24">
        <v>11109796.43481482</v>
      </c>
      <c r="Z230" s="24">
        <v>11738324.806560438</v>
      </c>
      <c r="AA230" s="24">
        <f>AA229+AA225+AA217+AA213+AA209+AA200</f>
        <v>8902703.5135573894</v>
      </c>
    </row>
    <row r="231" spans="1:27" x14ac:dyDescent="0.2">
      <c r="A231" s="18" t="s">
        <v>465</v>
      </c>
      <c r="B231" s="18" t="s">
        <v>466</v>
      </c>
      <c r="D231" s="19">
        <v>773193</v>
      </c>
      <c r="E231" s="20">
        <v>-645</v>
      </c>
      <c r="F231" s="20">
        <v>772548</v>
      </c>
      <c r="G231" s="21">
        <v>-9.9113251570333016E-3</v>
      </c>
      <c r="I231" s="21">
        <v>-9.4007082403795295E-3</v>
      </c>
      <c r="J231" s="19">
        <v>815379</v>
      </c>
      <c r="K231" s="21">
        <v>5.5441215303126734E-2</v>
      </c>
      <c r="L231" s="21">
        <v>4.8500413026856259E-2</v>
      </c>
      <c r="M231" s="19">
        <v>815379</v>
      </c>
      <c r="N231" s="21">
        <v>5.5441215303126734E-2</v>
      </c>
      <c r="O231" s="21">
        <v>4.8500413026856259E-2</v>
      </c>
      <c r="P231" s="21">
        <v>-1.6970393573026987E-2</v>
      </c>
      <c r="R231" s="43">
        <v>1535</v>
      </c>
      <c r="S231" s="42">
        <v>816914</v>
      </c>
      <c r="U231" s="19">
        <v>575387</v>
      </c>
      <c r="V231" s="19">
        <v>579196</v>
      </c>
      <c r="X231" s="19">
        <v>780281.62489842658</v>
      </c>
      <c r="Y231" s="19">
        <v>785042.01946466893</v>
      </c>
      <c r="Z231" s="19">
        <v>829455.18087055965</v>
      </c>
      <c r="AA231" s="19">
        <v>629084.10482453532</v>
      </c>
    </row>
    <row r="232" spans="1:27" ht="25.5" customHeight="1" x14ac:dyDescent="0.2">
      <c r="A232" s="22" t="s">
        <v>467</v>
      </c>
      <c r="B232" s="22" t="s">
        <v>468</v>
      </c>
      <c r="C232" s="54"/>
      <c r="D232" s="24">
        <v>773193</v>
      </c>
      <c r="E232" s="25">
        <v>-645</v>
      </c>
      <c r="F232" s="25">
        <v>772548</v>
      </c>
      <c r="G232" s="26">
        <v>-9.9113251570333016E-3</v>
      </c>
      <c r="H232" s="23"/>
      <c r="I232" s="26">
        <v>-9.4007082403795295E-3</v>
      </c>
      <c r="J232" s="24">
        <v>815379</v>
      </c>
      <c r="K232" s="26">
        <v>5.5441215303126734E-2</v>
      </c>
      <c r="L232" s="26">
        <v>4.8500413026856259E-2</v>
      </c>
      <c r="M232" s="24">
        <v>815379</v>
      </c>
      <c r="N232" s="26">
        <v>5.5441215303126734E-2</v>
      </c>
      <c r="O232" s="26">
        <v>4.8500413026856259E-2</v>
      </c>
      <c r="P232" s="26">
        <v>-1.6970393573026987E-2</v>
      </c>
      <c r="Q232" s="23"/>
      <c r="R232" s="24">
        <v>1535</v>
      </c>
      <c r="S232" s="41">
        <v>816914</v>
      </c>
      <c r="T232" s="23"/>
      <c r="U232" s="24">
        <v>575387</v>
      </c>
      <c r="V232" s="24">
        <v>579196</v>
      </c>
      <c r="W232" s="23"/>
      <c r="X232" s="24">
        <v>780281.62489842658</v>
      </c>
      <c r="Y232" s="24">
        <v>785042.01946466893</v>
      </c>
      <c r="Z232" s="24">
        <v>829455.18087055965</v>
      </c>
      <c r="AA232" s="24">
        <f>AA231</f>
        <v>629084.10482453532</v>
      </c>
    </row>
    <row r="233" spans="1:27" x14ac:dyDescent="0.2">
      <c r="A233" s="18" t="s">
        <v>469</v>
      </c>
      <c r="B233" s="18" t="s">
        <v>470</v>
      </c>
      <c r="D233" s="19">
        <v>1193472</v>
      </c>
      <c r="E233" s="20">
        <v>-551</v>
      </c>
      <c r="F233" s="20">
        <v>1192921</v>
      </c>
      <c r="G233" s="21">
        <v>-7.1793342420334305E-4</v>
      </c>
      <c r="I233" s="21">
        <v>2.6360377919725231E-3</v>
      </c>
      <c r="J233" s="19">
        <v>1257424</v>
      </c>
      <c r="K233" s="21">
        <v>5.4071476652687078E-2</v>
      </c>
      <c r="L233" s="21">
        <v>4.8499774817734931E-2</v>
      </c>
      <c r="M233" s="19">
        <v>1257424</v>
      </c>
      <c r="N233" s="21">
        <v>5.4071476652687078E-2</v>
      </c>
      <c r="O233" s="21">
        <v>4.8499774817734931E-2</v>
      </c>
      <c r="P233" s="21">
        <v>-5.0262322172534013E-3</v>
      </c>
      <c r="R233" s="43">
        <v>2191</v>
      </c>
      <c r="S233" s="42">
        <v>1259615</v>
      </c>
      <c r="U233" s="19">
        <v>931442</v>
      </c>
      <c r="V233" s="19">
        <v>936392</v>
      </c>
      <c r="X233" s="19">
        <v>1193778.0531654479</v>
      </c>
      <c r="Y233" s="19">
        <v>1196107.1689480618</v>
      </c>
      <c r="Z233" s="19">
        <v>1263776.0318064583</v>
      </c>
      <c r="AA233" s="19">
        <v>958486.28353041306</v>
      </c>
    </row>
    <row r="234" spans="1:27" x14ac:dyDescent="0.2">
      <c r="A234" s="18" t="s">
        <v>471</v>
      </c>
      <c r="B234" s="18" t="s">
        <v>472</v>
      </c>
      <c r="D234" s="19">
        <v>410890</v>
      </c>
      <c r="E234" s="20">
        <v>-339</v>
      </c>
      <c r="F234" s="20">
        <v>410551</v>
      </c>
      <c r="G234" s="21">
        <v>2.1003565935608703E-2</v>
      </c>
      <c r="I234" s="21">
        <v>2.588741011138751E-2</v>
      </c>
      <c r="J234" s="19">
        <v>433048</v>
      </c>
      <c r="K234" s="21">
        <v>5.4797089764730744E-2</v>
      </c>
      <c r="L234" s="21">
        <v>4.8500320461443813E-2</v>
      </c>
      <c r="M234" s="19">
        <v>433048</v>
      </c>
      <c r="N234" s="21">
        <v>5.4797089764730744E-2</v>
      </c>
      <c r="O234" s="21">
        <v>4.8500320461443813E-2</v>
      </c>
      <c r="P234" s="21">
        <v>1.8047980002835917E-2</v>
      </c>
      <c r="R234" s="43">
        <v>475</v>
      </c>
      <c r="S234" s="42">
        <v>433523</v>
      </c>
      <c r="U234" s="19">
        <v>293831</v>
      </c>
      <c r="V234" s="19">
        <v>295596</v>
      </c>
      <c r="X234" s="19">
        <v>402105.35369069618</v>
      </c>
      <c r="Y234" s="19">
        <v>402594.43697808107</v>
      </c>
      <c r="Z234" s="19">
        <v>425370.91424590192</v>
      </c>
      <c r="AA234" s="19">
        <v>322614.27377658</v>
      </c>
    </row>
    <row r="235" spans="1:27" ht="25.5" customHeight="1" x14ac:dyDescent="0.2">
      <c r="A235" s="22" t="s">
        <v>473</v>
      </c>
      <c r="B235" s="22" t="s">
        <v>474</v>
      </c>
      <c r="C235" s="54"/>
      <c r="D235" s="24">
        <v>1604363</v>
      </c>
      <c r="E235" s="25">
        <v>-891</v>
      </c>
      <c r="F235" s="25">
        <v>1603472</v>
      </c>
      <c r="G235" s="26">
        <v>4.7551049852729843E-3</v>
      </c>
      <c r="H235" s="23"/>
      <c r="I235" s="26">
        <v>8.48007815978713E-3</v>
      </c>
      <c r="J235" s="24">
        <v>1690472</v>
      </c>
      <c r="K235" s="26">
        <v>5.4257261742019836E-2</v>
      </c>
      <c r="L235" s="26">
        <v>4.8511618208049834E-2</v>
      </c>
      <c r="M235" s="24">
        <v>1690472</v>
      </c>
      <c r="N235" s="26">
        <v>5.4257261742019836E-2</v>
      </c>
      <c r="O235" s="26">
        <v>4.8511618208049834E-2</v>
      </c>
      <c r="P235" s="26">
        <v>7.8445155451789539E-4</v>
      </c>
      <c r="Q235" s="23"/>
      <c r="R235" s="24">
        <v>2666</v>
      </c>
      <c r="S235" s="41">
        <v>1693138</v>
      </c>
      <c r="T235" s="23"/>
      <c r="U235" s="24">
        <v>1225273</v>
      </c>
      <c r="V235" s="24">
        <v>1231987</v>
      </c>
      <c r="W235" s="23"/>
      <c r="X235" s="24">
        <v>1595883.4068561441</v>
      </c>
      <c r="Y235" s="24">
        <v>1598701.6059261428</v>
      </c>
      <c r="Z235" s="24">
        <v>1689146.9460523601</v>
      </c>
      <c r="AA235" s="24">
        <f>SUM(AA233:AA234)</f>
        <v>1281100.5573069931</v>
      </c>
    </row>
    <row r="236" spans="1:27" x14ac:dyDescent="0.2">
      <c r="A236" s="18" t="s">
        <v>475</v>
      </c>
      <c r="B236" s="18" t="s">
        <v>476</v>
      </c>
      <c r="D236" s="19">
        <v>729800</v>
      </c>
      <c r="E236" s="20">
        <v>569</v>
      </c>
      <c r="F236" s="20">
        <v>730369</v>
      </c>
      <c r="G236" s="21">
        <v>-2.5463439110489317E-2</v>
      </c>
      <c r="I236" s="21">
        <v>-2.5506221493112213E-2</v>
      </c>
      <c r="J236" s="19">
        <v>770604</v>
      </c>
      <c r="K236" s="21">
        <v>5.5088592204762143E-2</v>
      </c>
      <c r="L236" s="21">
        <v>4.8664382647394255E-2</v>
      </c>
      <c r="M236" s="19">
        <v>772773</v>
      </c>
      <c r="N236" s="21">
        <v>5.805832394310273E-2</v>
      </c>
      <c r="O236" s="21">
        <v>5.1616032322145733E-2</v>
      </c>
      <c r="P236" s="21">
        <v>-3.0079255266851401E-2</v>
      </c>
      <c r="R236" s="43">
        <v>4167</v>
      </c>
      <c r="S236" s="42">
        <v>776940</v>
      </c>
      <c r="U236" s="19">
        <v>575241</v>
      </c>
      <c r="V236" s="19">
        <v>578765</v>
      </c>
      <c r="X236" s="19">
        <v>749452.64170833561</v>
      </c>
      <c r="Y236" s="19">
        <v>754076.95817385381</v>
      </c>
      <c r="Z236" s="19">
        <v>796738.29454241716</v>
      </c>
      <c r="AA236" s="19">
        <v>604270.6204759489</v>
      </c>
    </row>
    <row r="237" spans="1:27" ht="25.5" customHeight="1" x14ac:dyDescent="0.2">
      <c r="A237" s="22" t="s">
        <v>477</v>
      </c>
      <c r="B237" s="22" t="s">
        <v>478</v>
      </c>
      <c r="C237" s="54"/>
      <c r="D237" s="24">
        <v>729800</v>
      </c>
      <c r="E237" s="25">
        <v>569</v>
      </c>
      <c r="F237" s="25">
        <v>730369</v>
      </c>
      <c r="G237" s="26">
        <v>-2.5463439110489317E-2</v>
      </c>
      <c r="H237" s="23"/>
      <c r="I237" s="26">
        <v>-2.5506221493112213E-2</v>
      </c>
      <c r="J237" s="24">
        <v>770604</v>
      </c>
      <c r="K237" s="26">
        <v>5.5088592204762143E-2</v>
      </c>
      <c r="L237" s="26">
        <v>4.8664382647394255E-2</v>
      </c>
      <c r="M237" s="24">
        <v>772773</v>
      </c>
      <c r="N237" s="26">
        <v>5.805832394310273E-2</v>
      </c>
      <c r="O237" s="26">
        <v>5.1616032322145733E-2</v>
      </c>
      <c r="P237" s="26">
        <v>-3.0079255266851401E-2</v>
      </c>
      <c r="Q237" s="23"/>
      <c r="R237" s="24">
        <v>4167</v>
      </c>
      <c r="S237" s="41">
        <v>776940</v>
      </c>
      <c r="T237" s="23"/>
      <c r="U237" s="24">
        <v>575241</v>
      </c>
      <c r="V237" s="24">
        <v>578765</v>
      </c>
      <c r="W237" s="23"/>
      <c r="X237" s="24">
        <v>749452.64170833561</v>
      </c>
      <c r="Y237" s="24">
        <v>754076.95817385381</v>
      </c>
      <c r="Z237" s="24">
        <v>796738.29454241716</v>
      </c>
      <c r="AA237" s="24">
        <f>AA236</f>
        <v>604270.6204759489</v>
      </c>
    </row>
    <row r="238" spans="1:27" x14ac:dyDescent="0.2">
      <c r="A238" s="18" t="s">
        <v>479</v>
      </c>
      <c r="B238" s="18" t="s">
        <v>480</v>
      </c>
      <c r="D238" s="19">
        <v>1172009</v>
      </c>
      <c r="E238" s="20">
        <v>7</v>
      </c>
      <c r="F238" s="20">
        <v>1172015</v>
      </c>
      <c r="G238" s="21">
        <v>-2.0750569378046979E-2</v>
      </c>
      <c r="I238" s="21">
        <v>-1.3014850495997266E-2</v>
      </c>
      <c r="J238" s="19">
        <v>1240270</v>
      </c>
      <c r="K238" s="21">
        <v>5.8236988852738536E-2</v>
      </c>
      <c r="L238" s="21">
        <v>4.8500045770721201E-2</v>
      </c>
      <c r="M238" s="19">
        <v>1240467</v>
      </c>
      <c r="N238" s="21">
        <v>5.8405075387770511E-2</v>
      </c>
      <c r="O238" s="21">
        <v>4.8666585724938427E-2</v>
      </c>
      <c r="P238" s="21">
        <v>-2.0401690210734902E-2</v>
      </c>
      <c r="R238" s="43">
        <v>6749</v>
      </c>
      <c r="S238" s="42">
        <v>1247216</v>
      </c>
      <c r="U238" s="19">
        <v>1008377</v>
      </c>
      <c r="V238" s="19">
        <v>1017742</v>
      </c>
      <c r="X238" s="19">
        <v>1196850.6880828999</v>
      </c>
      <c r="Y238" s="19">
        <v>1198497.5954536784</v>
      </c>
      <c r="Z238" s="19">
        <v>1266301.6948925259</v>
      </c>
      <c r="AA238" s="19">
        <v>960401.82343929599</v>
      </c>
    </row>
    <row r="239" spans="1:27" ht="25.5" customHeight="1" x14ac:dyDescent="0.2">
      <c r="A239" s="22" t="s">
        <v>481</v>
      </c>
      <c r="B239" s="22" t="s">
        <v>482</v>
      </c>
      <c r="C239" s="54"/>
      <c r="D239" s="24">
        <v>1172009</v>
      </c>
      <c r="E239" s="25">
        <v>7</v>
      </c>
      <c r="F239" s="25">
        <v>1172015</v>
      </c>
      <c r="G239" s="26">
        <v>-2.0750569378046979E-2</v>
      </c>
      <c r="H239" s="23"/>
      <c r="I239" s="26">
        <v>-1.3014850495997266E-2</v>
      </c>
      <c r="J239" s="24">
        <v>1240270</v>
      </c>
      <c r="K239" s="26">
        <v>5.8236988852738536E-2</v>
      </c>
      <c r="L239" s="26">
        <v>4.8500045770721201E-2</v>
      </c>
      <c r="M239" s="24">
        <v>1240467</v>
      </c>
      <c r="N239" s="26">
        <v>5.8405075387770511E-2</v>
      </c>
      <c r="O239" s="26">
        <v>4.8666585724938427E-2</v>
      </c>
      <c r="P239" s="26">
        <v>-2.0401690210734902E-2</v>
      </c>
      <c r="Q239" s="23"/>
      <c r="R239" s="24">
        <v>6749</v>
      </c>
      <c r="S239" s="41">
        <v>1247216</v>
      </c>
      <c r="T239" s="23"/>
      <c r="U239" s="24">
        <v>1008377</v>
      </c>
      <c r="V239" s="24">
        <v>1017742</v>
      </c>
      <c r="W239" s="23"/>
      <c r="X239" s="24">
        <v>1196850.6880828999</v>
      </c>
      <c r="Y239" s="24">
        <v>1198497.5954536784</v>
      </c>
      <c r="Z239" s="24">
        <v>1266301.6948925259</v>
      </c>
      <c r="AA239" s="24">
        <f>AA238</f>
        <v>960401.82343929599</v>
      </c>
    </row>
    <row r="240" spans="1:27" x14ac:dyDescent="0.2">
      <c r="A240" s="18" t="s">
        <v>483</v>
      </c>
      <c r="B240" s="18" t="s">
        <v>484</v>
      </c>
      <c r="D240" s="19">
        <v>236214</v>
      </c>
      <c r="E240" s="20">
        <v>92</v>
      </c>
      <c r="F240" s="20">
        <v>236306</v>
      </c>
      <c r="G240" s="21">
        <v>-1.5517389427387451E-3</v>
      </c>
      <c r="I240" s="21">
        <v>6.9163532825060603E-3</v>
      </c>
      <c r="J240" s="19">
        <v>249453</v>
      </c>
      <c r="K240" s="21">
        <v>5.5635489577073871E-2</v>
      </c>
      <c r="L240" s="21">
        <v>4.8498895284460275E-2</v>
      </c>
      <c r="M240" s="19">
        <v>249764</v>
      </c>
      <c r="N240" s="21">
        <v>5.6951579731365332E-2</v>
      </c>
      <c r="O240" s="21">
        <v>4.9806088047960717E-2</v>
      </c>
      <c r="P240" s="21">
        <v>4.6629042981694013E-4</v>
      </c>
      <c r="R240" s="43">
        <v>269</v>
      </c>
      <c r="S240" s="42">
        <v>250033</v>
      </c>
      <c r="U240" s="19">
        <v>207665</v>
      </c>
      <c r="V240" s="19">
        <v>209078</v>
      </c>
      <c r="X240" s="19">
        <v>236673.25510665373</v>
      </c>
      <c r="Y240" s="19">
        <v>236280.21631070026</v>
      </c>
      <c r="Z240" s="19">
        <v>249647.59171715542</v>
      </c>
      <c r="AA240" s="19">
        <v>189340.34698795388</v>
      </c>
    </row>
    <row r="241" spans="1:27" x14ac:dyDescent="0.2">
      <c r="A241" s="18" t="s">
        <v>485</v>
      </c>
      <c r="B241" s="18" t="s">
        <v>486</v>
      </c>
      <c r="D241" s="19">
        <v>275460</v>
      </c>
      <c r="E241" s="20">
        <v>-196</v>
      </c>
      <c r="F241" s="20">
        <v>275264</v>
      </c>
      <c r="G241" s="21">
        <v>2.6100118195360178E-3</v>
      </c>
      <c r="I241" s="21">
        <v>8.4587281368251332E-3</v>
      </c>
      <c r="J241" s="19">
        <v>290423</v>
      </c>
      <c r="K241" s="21">
        <v>5.5070768425947492E-2</v>
      </c>
      <c r="L241" s="21">
        <v>4.8498386126534454E-2</v>
      </c>
      <c r="M241" s="19">
        <v>290423</v>
      </c>
      <c r="N241" s="21">
        <v>5.5070768425947492E-2</v>
      </c>
      <c r="O241" s="21">
        <v>4.8498386126534454E-2</v>
      </c>
      <c r="P241" s="21">
        <v>7.5063494834037847E-4</v>
      </c>
      <c r="R241" s="43">
        <v>1640</v>
      </c>
      <c r="S241" s="42">
        <v>292063</v>
      </c>
      <c r="U241" s="19">
        <v>237660</v>
      </c>
      <c r="V241" s="19">
        <v>239150</v>
      </c>
      <c r="X241" s="19">
        <v>274547.42796798039</v>
      </c>
      <c r="Y241" s="19">
        <v>274666.13215814257</v>
      </c>
      <c r="Z241" s="19">
        <v>290205.16186331661</v>
      </c>
      <c r="AA241" s="19">
        <v>220100.44505916926</v>
      </c>
    </row>
    <row r="242" spans="1:27" x14ac:dyDescent="0.2">
      <c r="A242" s="18" t="s">
        <v>487</v>
      </c>
      <c r="B242" s="18" t="s">
        <v>488</v>
      </c>
      <c r="D242" s="19">
        <v>602472</v>
      </c>
      <c r="E242" s="20">
        <v>-569</v>
      </c>
      <c r="F242" s="20">
        <v>601903</v>
      </c>
      <c r="G242" s="21">
        <v>-2.1617303355678574E-2</v>
      </c>
      <c r="I242" s="21">
        <v>-1.5528863493251444E-2</v>
      </c>
      <c r="J242" s="19">
        <v>637551</v>
      </c>
      <c r="K242" s="21">
        <v>5.9225489821449706E-2</v>
      </c>
      <c r="L242" s="21">
        <v>4.850041242258607E-2</v>
      </c>
      <c r="M242" s="19">
        <v>638219</v>
      </c>
      <c r="N242" s="21">
        <v>6.0335303196694445E-2</v>
      </c>
      <c r="O242" s="21">
        <v>4.9598988498065877E-2</v>
      </c>
      <c r="P242" s="21">
        <v>-2.2028114300505663E-2</v>
      </c>
      <c r="R242" s="43">
        <v>720</v>
      </c>
      <c r="S242" s="42">
        <v>638939</v>
      </c>
      <c r="U242" s="19">
        <v>490467</v>
      </c>
      <c r="V242" s="19">
        <v>495483</v>
      </c>
      <c r="X242" s="19">
        <v>615202.00844150269</v>
      </c>
      <c r="Y242" s="19">
        <v>617651.26890059537</v>
      </c>
      <c r="Z242" s="19">
        <v>652594.42457644257</v>
      </c>
      <c r="AA242" s="19">
        <v>494947.51358026697</v>
      </c>
    </row>
    <row r="243" spans="1:27" ht="25.5" customHeight="1" x14ac:dyDescent="0.2">
      <c r="A243" s="22" t="s">
        <v>489</v>
      </c>
      <c r="B243" s="22" t="s">
        <v>490</v>
      </c>
      <c r="C243" s="54"/>
      <c r="D243" s="24">
        <v>1114146</v>
      </c>
      <c r="E243" s="25">
        <v>-673</v>
      </c>
      <c r="F243" s="25">
        <v>1113473</v>
      </c>
      <c r="G243" s="26">
        <v>-1.1496298515352832E-2</v>
      </c>
      <c r="H243" s="23"/>
      <c r="I243" s="26">
        <v>-5.0510578837383857E-3</v>
      </c>
      <c r="J243" s="24">
        <v>1177427</v>
      </c>
      <c r="K243" s="26">
        <v>5.7436507216609645E-2</v>
      </c>
      <c r="L243" s="26">
        <v>4.8561884355722063E-2</v>
      </c>
      <c r="M243" s="24">
        <v>1178406</v>
      </c>
      <c r="N243" s="26">
        <v>5.8315738235233283E-2</v>
      </c>
      <c r="O243" s="26">
        <v>4.9433736355705138E-2</v>
      </c>
      <c r="P243" s="26">
        <v>-1.1775094456273671E-2</v>
      </c>
      <c r="Q243" s="23"/>
      <c r="R243" s="24">
        <v>2629</v>
      </c>
      <c r="S243" s="41">
        <v>1181035</v>
      </c>
      <c r="T243" s="23"/>
      <c r="U243" s="24">
        <v>935791</v>
      </c>
      <c r="V243" s="24">
        <v>943712</v>
      </c>
      <c r="W243" s="23"/>
      <c r="X243" s="24">
        <v>1126422.6915161368</v>
      </c>
      <c r="Y243" s="24">
        <v>1128597.6173694381</v>
      </c>
      <c r="Z243" s="24">
        <v>1192447.1781569147</v>
      </c>
      <c r="AA243" s="24">
        <f>SUM(AA240:AA242)</f>
        <v>904388.30562739004</v>
      </c>
    </row>
    <row r="244" spans="1:27" x14ac:dyDescent="0.2">
      <c r="A244" s="18" t="s">
        <v>491</v>
      </c>
      <c r="B244" s="18" t="s">
        <v>492</v>
      </c>
      <c r="D244" s="19">
        <v>1053422</v>
      </c>
      <c r="E244" s="20">
        <v>43</v>
      </c>
      <c r="F244" s="20">
        <v>1053465</v>
      </c>
      <c r="G244" s="21">
        <v>-3.3471703730961755E-3</v>
      </c>
      <c r="I244" s="21">
        <v>2.7060585359615086E-3</v>
      </c>
      <c r="J244" s="19">
        <v>1109443</v>
      </c>
      <c r="K244" s="21">
        <v>5.3137028757481275E-2</v>
      </c>
      <c r="L244" s="21">
        <v>4.8499848309818683E-2</v>
      </c>
      <c r="M244" s="19">
        <v>1111094</v>
      </c>
      <c r="N244" s="21">
        <v>5.4704237919627197E-2</v>
      </c>
      <c r="O244" s="21">
        <v>5.0060156725446614E-2</v>
      </c>
      <c r="P244" s="21">
        <v>-3.4759188995914236E-3</v>
      </c>
      <c r="R244" s="43">
        <v>1023</v>
      </c>
      <c r="S244" s="42">
        <v>1112117</v>
      </c>
      <c r="U244" s="19">
        <v>801320</v>
      </c>
      <c r="V244" s="19">
        <v>804864</v>
      </c>
      <c r="X244" s="19">
        <v>1057002.9690221858</v>
      </c>
      <c r="Y244" s="19">
        <v>1055268.521340227</v>
      </c>
      <c r="Z244" s="19">
        <v>1114969.5437094485</v>
      </c>
      <c r="AA244" s="19">
        <v>845626.9048496515</v>
      </c>
    </row>
    <row r="245" spans="1:27" ht="25.5" customHeight="1" x14ac:dyDescent="0.2">
      <c r="A245" s="22" t="s">
        <v>493</v>
      </c>
      <c r="B245" s="22" t="s">
        <v>494</v>
      </c>
      <c r="C245" s="54"/>
      <c r="D245" s="24">
        <v>1053422</v>
      </c>
      <c r="E245" s="25">
        <v>43</v>
      </c>
      <c r="F245" s="25">
        <v>1053465</v>
      </c>
      <c r="G245" s="26">
        <v>-3.3471703730961755E-3</v>
      </c>
      <c r="H245" s="23"/>
      <c r="I245" s="26">
        <v>2.7060585359615086E-3</v>
      </c>
      <c r="J245" s="24">
        <v>1109443</v>
      </c>
      <c r="K245" s="26">
        <v>5.3137028757481275E-2</v>
      </c>
      <c r="L245" s="26">
        <v>4.8499848309818683E-2</v>
      </c>
      <c r="M245" s="24">
        <v>1111094</v>
      </c>
      <c r="N245" s="26">
        <v>5.4704237919627197E-2</v>
      </c>
      <c r="O245" s="26">
        <v>5.0060156725446614E-2</v>
      </c>
      <c r="P245" s="26">
        <v>-3.4759188995914236E-3</v>
      </c>
      <c r="Q245" s="23"/>
      <c r="R245" s="24">
        <v>1023</v>
      </c>
      <c r="S245" s="41">
        <v>1112117</v>
      </c>
      <c r="T245" s="23"/>
      <c r="U245" s="24">
        <v>801320</v>
      </c>
      <c r="V245" s="24">
        <v>804864</v>
      </c>
      <c r="W245" s="23"/>
      <c r="X245" s="24">
        <v>1057002.9690221858</v>
      </c>
      <c r="Y245" s="24">
        <v>1055268.521340227</v>
      </c>
      <c r="Z245" s="24">
        <v>1114969.5437094485</v>
      </c>
      <c r="AA245" s="24">
        <f>AA244</f>
        <v>845626.9048496515</v>
      </c>
    </row>
    <row r="246" spans="1:27" x14ac:dyDescent="0.2">
      <c r="A246" s="18" t="s">
        <v>495</v>
      </c>
      <c r="B246" s="18" t="s">
        <v>496</v>
      </c>
      <c r="D246" s="19">
        <v>762568</v>
      </c>
      <c r="E246" s="20">
        <v>-1008</v>
      </c>
      <c r="F246" s="20">
        <v>761560</v>
      </c>
      <c r="G246" s="21">
        <v>-1.8911989241842897E-2</v>
      </c>
      <c r="I246" s="21">
        <v>-1.6015331302344671E-2</v>
      </c>
      <c r="J246" s="19">
        <v>804189</v>
      </c>
      <c r="K246" s="21">
        <v>5.5975891590944959E-2</v>
      </c>
      <c r="L246" s="21">
        <v>4.8499823704295286E-2</v>
      </c>
      <c r="M246" s="19">
        <v>805047</v>
      </c>
      <c r="N246" s="21">
        <v>5.710252639319302E-2</v>
      </c>
      <c r="O246" s="21">
        <v>4.9618482189723867E-2</v>
      </c>
      <c r="P246" s="21">
        <v>-2.2493216140585637E-2</v>
      </c>
      <c r="R246" s="43">
        <v>4667</v>
      </c>
      <c r="S246" s="42">
        <v>809714</v>
      </c>
      <c r="U246" s="19">
        <v>647167</v>
      </c>
      <c r="V246" s="19">
        <v>651781</v>
      </c>
      <c r="X246" s="19">
        <v>776240.24720421154</v>
      </c>
      <c r="Y246" s="19">
        <v>779473.6432950513</v>
      </c>
      <c r="Z246" s="19">
        <v>823571.77801006683</v>
      </c>
      <c r="AA246" s="19">
        <v>624621.95267071959</v>
      </c>
    </row>
    <row r="247" spans="1:27" ht="25.5" customHeight="1" x14ac:dyDescent="0.2">
      <c r="A247" s="22" t="s">
        <v>497</v>
      </c>
      <c r="B247" s="22" t="s">
        <v>498</v>
      </c>
      <c r="C247" s="54"/>
      <c r="D247" s="24">
        <v>762568</v>
      </c>
      <c r="E247" s="25">
        <v>-1008</v>
      </c>
      <c r="F247" s="25">
        <v>761560</v>
      </c>
      <c r="G247" s="26">
        <v>-1.8911989241842897E-2</v>
      </c>
      <c r="H247" s="23"/>
      <c r="I247" s="26">
        <v>-1.6015331302344671E-2</v>
      </c>
      <c r="J247" s="24">
        <v>804189</v>
      </c>
      <c r="K247" s="26">
        <v>5.5975891590944959E-2</v>
      </c>
      <c r="L247" s="26">
        <v>4.8499823704295286E-2</v>
      </c>
      <c r="M247" s="24">
        <v>805047</v>
      </c>
      <c r="N247" s="26">
        <v>5.710252639319302E-2</v>
      </c>
      <c r="O247" s="26">
        <v>4.9618482189723867E-2</v>
      </c>
      <c r="P247" s="26">
        <v>-2.2493216140585637E-2</v>
      </c>
      <c r="Q247" s="23"/>
      <c r="R247" s="24">
        <v>4667</v>
      </c>
      <c r="S247" s="41">
        <v>809714</v>
      </c>
      <c r="T247" s="23"/>
      <c r="U247" s="24">
        <v>647167</v>
      </c>
      <c r="V247" s="24">
        <v>651781</v>
      </c>
      <c r="W247" s="23"/>
      <c r="X247" s="24">
        <v>776240.24720421154</v>
      </c>
      <c r="Y247" s="24">
        <v>779473.6432950513</v>
      </c>
      <c r="Z247" s="24">
        <v>823571.77801006683</v>
      </c>
      <c r="AA247" s="24">
        <f>AA246</f>
        <v>624621.95267071959</v>
      </c>
    </row>
    <row r="248" spans="1:27" ht="25.5" customHeight="1" x14ac:dyDescent="0.2">
      <c r="A248" s="27" t="s">
        <v>499</v>
      </c>
      <c r="B248" s="27" t="s">
        <v>500</v>
      </c>
      <c r="C248" s="54"/>
      <c r="D248" s="28">
        <v>7209500</v>
      </c>
      <c r="E248" s="29">
        <v>-2598</v>
      </c>
      <c r="F248" s="29">
        <v>7206902</v>
      </c>
      <c r="G248" s="30">
        <v>-1.0331025446887132E-2</v>
      </c>
      <c r="H248" s="23"/>
      <c r="I248" s="30">
        <v>-5.9480771162286894E-3</v>
      </c>
      <c r="J248" s="28">
        <v>7607784</v>
      </c>
      <c r="K248" s="30">
        <v>5.5624681092819817E-2</v>
      </c>
      <c r="L248" s="30">
        <v>4.8447269429011008E-2</v>
      </c>
      <c r="M248" s="28">
        <v>7613638</v>
      </c>
      <c r="N248" s="30">
        <v>5.6436957950721789E-2</v>
      </c>
      <c r="O248" s="30">
        <v>4.9254023447689255E-2</v>
      </c>
      <c r="P248" s="30">
        <v>-1.2835129952408653E-2</v>
      </c>
      <c r="Q248" s="23"/>
      <c r="R248" s="28">
        <v>23437</v>
      </c>
      <c r="S248" s="40">
        <v>7637075</v>
      </c>
      <c r="T248" s="23"/>
      <c r="U248" s="28">
        <v>5768556</v>
      </c>
      <c r="V248" s="28">
        <v>5808046</v>
      </c>
      <c r="W248" s="23"/>
      <c r="X248" s="28">
        <v>7282134.2692883406</v>
      </c>
      <c r="Y248" s="28">
        <v>7299657.9610230606</v>
      </c>
      <c r="Z248" s="28">
        <v>7712630.6162342932</v>
      </c>
      <c r="AA248" s="28">
        <f>AA247+AA245+AA243+AA239+AA237+AA235+AA232</f>
        <v>5849494.269194535</v>
      </c>
    </row>
    <row r="249" spans="1:27" x14ac:dyDescent="0.2">
      <c r="A249" s="23"/>
      <c r="B249" s="23"/>
      <c r="C249" s="54"/>
      <c r="D249" s="23"/>
      <c r="E249" s="23"/>
      <c r="F249" s="23"/>
      <c r="G249" s="23"/>
      <c r="H249" s="23"/>
      <c r="I249" s="23"/>
      <c r="J249" s="23"/>
      <c r="K249" s="23"/>
      <c r="L249" s="23"/>
      <c r="M249" s="23"/>
      <c r="N249" s="23"/>
      <c r="O249" s="23"/>
      <c r="P249" s="23"/>
      <c r="Q249" s="23"/>
      <c r="R249" s="39"/>
      <c r="S249" s="23"/>
      <c r="T249" s="23"/>
      <c r="U249" s="23"/>
      <c r="V249" s="23"/>
      <c r="W249" s="23"/>
      <c r="X249" s="23"/>
      <c r="Y249" s="23"/>
      <c r="Z249" s="23"/>
      <c r="AA249" s="23"/>
    </row>
    <row r="250" spans="1:27" x14ac:dyDescent="0.2">
      <c r="A250" s="31" t="s">
        <v>501</v>
      </c>
      <c r="B250" s="31" t="s">
        <v>502</v>
      </c>
      <c r="C250" s="55"/>
      <c r="D250" s="32">
        <v>74194473</v>
      </c>
      <c r="E250" s="33">
        <v>-9289</v>
      </c>
      <c r="F250" s="32">
        <v>74185184</v>
      </c>
      <c r="G250" s="34">
        <v>0</v>
      </c>
      <c r="H250" s="24"/>
      <c r="I250" s="34">
        <v>6.2205981029710422E-3</v>
      </c>
      <c r="J250" s="32">
        <v>78307094</v>
      </c>
      <c r="K250" s="34">
        <v>5.5562438922860613E-2</v>
      </c>
      <c r="L250" s="34">
        <v>4.9036802578791505E-2</v>
      </c>
      <c r="M250" s="32">
        <v>78372981</v>
      </c>
      <c r="N250" s="34">
        <v>5.6450581220840679E-2</v>
      </c>
      <c r="O250" s="34">
        <v>4.991945425542621E-2</v>
      </c>
      <c r="P250" s="34">
        <v>-1.1704444865345831E-4</v>
      </c>
      <c r="Q250" s="24"/>
      <c r="R250" s="32">
        <v>168401</v>
      </c>
      <c r="S250" s="32">
        <v>78541382</v>
      </c>
      <c r="T250" s="35"/>
      <c r="U250" s="32">
        <v>59079905</v>
      </c>
      <c r="V250" s="32">
        <v>59447417</v>
      </c>
      <c r="W250" s="35"/>
      <c r="X250" s="32">
        <v>74185184.232121587</v>
      </c>
      <c r="Y250" s="32">
        <v>74185184.232121632</v>
      </c>
      <c r="Z250" s="32">
        <v>78382155.196139202</v>
      </c>
      <c r="AA250" s="32">
        <f>SUM(AA248,AA230,AA191,AA153,AA126,AA78,AA44)</f>
        <v>59447416.89843753</v>
      </c>
    </row>
    <row r="252" spans="1:27" x14ac:dyDescent="0.2">
      <c r="Q252" s="74"/>
    </row>
    <row r="254" spans="1:27" x14ac:dyDescent="0.2">
      <c r="A254" s="133" t="s">
        <v>562</v>
      </c>
    </row>
    <row r="256" spans="1:27" x14ac:dyDescent="0.2">
      <c r="A256" s="121" t="s">
        <v>517</v>
      </c>
      <c r="B256" s="122"/>
      <c r="H256" s="74"/>
      <c r="Q256" s="74"/>
      <c r="T256" s="74"/>
      <c r="W256" s="74"/>
    </row>
    <row r="257" spans="1:30" x14ac:dyDescent="0.2">
      <c r="A257" s="78" t="s">
        <v>91</v>
      </c>
      <c r="B257" s="79" t="s">
        <v>92</v>
      </c>
      <c r="D257" s="63">
        <f>INDEX(D$8:D$248,MATCH($A257,$A$8:$A$248,0))</f>
        <v>12041105</v>
      </c>
      <c r="E257" s="64">
        <f t="shared" ref="E257:AA273" si="0">INDEX(E$8:E$248,MATCH($A257,$A$8:$A$248,0))</f>
        <v>4795</v>
      </c>
      <c r="F257" s="64">
        <f t="shared" si="0"/>
        <v>12045901</v>
      </c>
      <c r="G257" s="65">
        <f t="shared" si="0"/>
        <v>1.693879505602669E-2</v>
      </c>
      <c r="H257" s="68"/>
      <c r="I257" s="65">
        <f t="shared" si="0"/>
        <v>2.0587495635422615E-2</v>
      </c>
      <c r="J257" s="63">
        <f t="shared" si="0"/>
        <v>12676651</v>
      </c>
      <c r="K257" s="65">
        <f t="shared" si="0"/>
        <v>5.2362240089703693E-2</v>
      </c>
      <c r="L257" s="65">
        <f t="shared" si="0"/>
        <v>4.9134587366320259E-2</v>
      </c>
      <c r="M257" s="63">
        <f t="shared" si="0"/>
        <v>12696622</v>
      </c>
      <c r="N257" s="65">
        <f t="shared" si="0"/>
        <v>5.4020148499174914E-2</v>
      </c>
      <c r="O257" s="65">
        <f t="shared" si="0"/>
        <v>5.078741087974592E-2</v>
      </c>
      <c r="P257" s="65">
        <f t="shared" si="0"/>
        <v>1.4997757879611662E-2</v>
      </c>
      <c r="Q257" s="68"/>
      <c r="R257" s="63">
        <f t="shared" si="0"/>
        <v>35879</v>
      </c>
      <c r="S257" s="67">
        <f t="shared" si="0"/>
        <v>12732501</v>
      </c>
      <c r="T257" s="68"/>
      <c r="U257" s="63">
        <f t="shared" si="0"/>
        <v>8937023</v>
      </c>
      <c r="V257" s="63">
        <f t="shared" si="0"/>
        <v>8964518</v>
      </c>
      <c r="W257" s="68"/>
      <c r="X257" s="63">
        <f t="shared" si="0"/>
        <v>11845256.289001044</v>
      </c>
      <c r="Y257" s="63">
        <f t="shared" si="0"/>
        <v>11839219.870705914</v>
      </c>
      <c r="Z257" s="63">
        <f t="shared" si="0"/>
        <v>12509014.824351897</v>
      </c>
      <c r="AA257" s="63">
        <f t="shared" si="0"/>
        <v>9487218.3265587278</v>
      </c>
      <c r="AC257" s="85"/>
    </row>
    <row r="258" spans="1:30" x14ac:dyDescent="0.2">
      <c r="A258" s="78" t="s">
        <v>159</v>
      </c>
      <c r="B258" s="79" t="s">
        <v>160</v>
      </c>
      <c r="D258" s="57">
        <f t="shared" ref="D258:S290" si="1">INDEX(D$8:D$248,MATCH($A258,$A$8:$A$248,0))</f>
        <v>10333792</v>
      </c>
      <c r="E258" s="58">
        <f t="shared" si="1"/>
        <v>-6224</v>
      </c>
      <c r="F258" s="58">
        <f t="shared" si="1"/>
        <v>10327568</v>
      </c>
      <c r="G258" s="59">
        <f t="shared" si="1"/>
        <v>1.6195835138532733E-3</v>
      </c>
      <c r="H258" s="68"/>
      <c r="I258" s="59">
        <f t="shared" si="1"/>
        <v>6.7637966444096254E-3</v>
      </c>
      <c r="J258" s="57">
        <f t="shared" si="1"/>
        <v>10890855</v>
      </c>
      <c r="K258" s="59">
        <f t="shared" si="1"/>
        <v>5.4542076120922545E-2</v>
      </c>
      <c r="L258" s="59">
        <f t="shared" si="1"/>
        <v>5.0302077513466603E-2</v>
      </c>
      <c r="M258" s="57">
        <f t="shared" si="1"/>
        <v>10898739</v>
      </c>
      <c r="N258" s="59">
        <f t="shared" si="1"/>
        <v>5.5305469787272576E-2</v>
      </c>
      <c r="O258" s="59">
        <f t="shared" si="1"/>
        <v>5.10624018019743E-2</v>
      </c>
      <c r="P258" s="59">
        <f t="shared" si="1"/>
        <v>1.511797946274207E-3</v>
      </c>
      <c r="Q258" s="68"/>
      <c r="R258" s="57">
        <f t="shared" si="1"/>
        <v>19468</v>
      </c>
      <c r="S258" s="60">
        <f t="shared" si="1"/>
        <v>10918207</v>
      </c>
      <c r="T258" s="68"/>
      <c r="U258" s="57">
        <f t="shared" si="0"/>
        <v>7434401</v>
      </c>
      <c r="V258" s="57">
        <f t="shared" si="0"/>
        <v>7464413</v>
      </c>
      <c r="W258" s="68"/>
      <c r="X258" s="57">
        <f t="shared" si="0"/>
        <v>10310868.687060926</v>
      </c>
      <c r="Y258" s="57">
        <f t="shared" si="0"/>
        <v>10299595.326751878</v>
      </c>
      <c r="Z258" s="57">
        <f t="shared" si="0"/>
        <v>10882287.180589618</v>
      </c>
      <c r="AA258" s="57">
        <f t="shared" si="0"/>
        <v>8253458.4716917556</v>
      </c>
      <c r="AC258" s="85"/>
    </row>
    <row r="259" spans="1:30" x14ac:dyDescent="0.2">
      <c r="A259" s="78" t="s">
        <v>255</v>
      </c>
      <c r="B259" s="79" t="s">
        <v>256</v>
      </c>
      <c r="D259" s="57">
        <f t="shared" si="1"/>
        <v>13547278</v>
      </c>
      <c r="E259" s="58">
        <f t="shared" si="0"/>
        <v>-9008</v>
      </c>
      <c r="F259" s="58">
        <f t="shared" si="0"/>
        <v>13538271</v>
      </c>
      <c r="G259" s="59">
        <f t="shared" si="0"/>
        <v>-1.5140651588819276E-2</v>
      </c>
      <c r="H259" s="68"/>
      <c r="I259" s="59">
        <f t="shared" si="0"/>
        <v>-1.1328127099510032E-2</v>
      </c>
      <c r="J259" s="57">
        <f t="shared" si="0"/>
        <v>14312145</v>
      </c>
      <c r="K259" s="59">
        <f t="shared" si="0"/>
        <v>5.7161988918571716E-2</v>
      </c>
      <c r="L259" s="59">
        <f t="shared" si="0"/>
        <v>5.084247444683454E-2</v>
      </c>
      <c r="M259" s="57">
        <f t="shared" si="0"/>
        <v>14323913</v>
      </c>
      <c r="N259" s="59">
        <f t="shared" si="0"/>
        <v>5.8031228455034833E-2</v>
      </c>
      <c r="O259" s="59">
        <f t="shared" si="0"/>
        <v>5.1706517833712606E-2</v>
      </c>
      <c r="P259" s="59">
        <f t="shared" si="0"/>
        <v>-1.5883024486477604E-2</v>
      </c>
      <c r="Q259" s="68"/>
      <c r="R259" s="57">
        <f t="shared" si="0"/>
        <v>33722</v>
      </c>
      <c r="S259" s="60">
        <f t="shared" si="0"/>
        <v>14357635</v>
      </c>
      <c r="T259" s="68"/>
      <c r="U259" s="57">
        <f t="shared" si="0"/>
        <v>11018749</v>
      </c>
      <c r="V259" s="57">
        <f t="shared" si="0"/>
        <v>11085013</v>
      </c>
      <c r="W259" s="68"/>
      <c r="X259" s="57">
        <f t="shared" si="0"/>
        <v>13746399.982727215</v>
      </c>
      <c r="Y259" s="57">
        <f t="shared" si="0"/>
        <v>13775739.771208733</v>
      </c>
      <c r="Z259" s="57">
        <f t="shared" si="0"/>
        <v>14555091.880744802</v>
      </c>
      <c r="AA259" s="57">
        <f t="shared" si="0"/>
        <v>11039025.564741274</v>
      </c>
      <c r="AC259" s="85"/>
    </row>
    <row r="260" spans="1:30" x14ac:dyDescent="0.2">
      <c r="A260" s="78" t="s">
        <v>309</v>
      </c>
      <c r="B260" s="79" t="s">
        <v>310</v>
      </c>
      <c r="D260" s="57">
        <f t="shared" si="1"/>
        <v>8206608</v>
      </c>
      <c r="E260" s="58">
        <f t="shared" si="0"/>
        <v>-1514</v>
      </c>
      <c r="F260" s="58">
        <f t="shared" si="0"/>
        <v>8205094</v>
      </c>
      <c r="G260" s="59">
        <f t="shared" si="0"/>
        <v>-7.8274314202194661E-3</v>
      </c>
      <c r="H260" s="68"/>
      <c r="I260" s="59">
        <f t="shared" si="0"/>
        <v>-1.098965953248654E-3</v>
      </c>
      <c r="J260" s="57">
        <f t="shared" si="0"/>
        <v>8670787</v>
      </c>
      <c r="K260" s="59">
        <f>INDEX(K$8:K$248,MATCH($A260,$A$8:$A$248,0))</f>
        <v>5.6756570978955256E-2</v>
      </c>
      <c r="L260" s="59">
        <f t="shared" si="0"/>
        <v>4.8938124763332036E-2</v>
      </c>
      <c r="M260" s="57">
        <f t="shared" si="0"/>
        <v>8678050</v>
      </c>
      <c r="N260" s="59">
        <f t="shared" si="0"/>
        <v>5.7641752794056922E-2</v>
      </c>
      <c r="O260" s="59">
        <f t="shared" si="0"/>
        <v>4.9816757533362788E-2</v>
      </c>
      <c r="P260" s="59">
        <f t="shared" si="0"/>
        <v>-7.4875975172461473E-3</v>
      </c>
      <c r="Q260" s="68"/>
      <c r="R260" s="57">
        <f t="shared" si="0"/>
        <v>12716</v>
      </c>
      <c r="S260" s="60">
        <f t="shared" si="0"/>
        <v>8690766</v>
      </c>
      <c r="T260" s="68"/>
      <c r="U260" s="57">
        <f t="shared" si="0"/>
        <v>6819159</v>
      </c>
      <c r="V260" s="57">
        <f t="shared" si="0"/>
        <v>6869987</v>
      </c>
      <c r="W260" s="68"/>
      <c r="X260" s="57">
        <f t="shared" si="0"/>
        <v>8269825.4918949911</v>
      </c>
      <c r="Y260" s="57">
        <f t="shared" si="0"/>
        <v>8275346.4463089164</v>
      </c>
      <c r="Z260" s="57">
        <f t="shared" si="0"/>
        <v>8743517.9432438295</v>
      </c>
      <c r="AA260" s="57">
        <f t="shared" si="0"/>
        <v>6631350.6566681769</v>
      </c>
      <c r="AC260" s="85"/>
    </row>
    <row r="261" spans="1:30" x14ac:dyDescent="0.2">
      <c r="A261" s="78" t="s">
        <v>385</v>
      </c>
      <c r="B261" s="79" t="s">
        <v>386</v>
      </c>
      <c r="D261" s="57">
        <f t="shared" si="1"/>
        <v>11769690</v>
      </c>
      <c r="E261" s="58">
        <f t="shared" si="0"/>
        <v>-3530</v>
      </c>
      <c r="F261" s="58">
        <f t="shared" si="0"/>
        <v>11766160</v>
      </c>
      <c r="G261" s="59">
        <f t="shared" si="0"/>
        <v>1.301889842401871E-2</v>
      </c>
      <c r="H261" s="68"/>
      <c r="I261" s="59">
        <f t="shared" si="0"/>
        <v>2.5354157105327069E-2</v>
      </c>
      <c r="J261" s="57">
        <f t="shared" si="0"/>
        <v>12438570</v>
      </c>
      <c r="K261" s="59">
        <f t="shared" si="0"/>
        <v>5.7147786533584544E-2</v>
      </c>
      <c r="L261" s="59">
        <f t="shared" si="0"/>
        <v>4.7054928717165101E-2</v>
      </c>
      <c r="M261" s="57">
        <f t="shared" si="0"/>
        <v>12446075</v>
      </c>
      <c r="N261" s="59">
        <f t="shared" si="0"/>
        <v>5.7785632695798839E-2</v>
      </c>
      <c r="O261" s="59">
        <f t="shared" si="0"/>
        <v>4.7686685200428292E-2</v>
      </c>
      <c r="P261" s="59">
        <f t="shared" si="0"/>
        <v>1.6729208275758189E-2</v>
      </c>
      <c r="Q261" s="68"/>
      <c r="R261" s="57">
        <f t="shared" si="0"/>
        <v>13418</v>
      </c>
      <c r="S261" s="60">
        <f t="shared" si="0"/>
        <v>12459493</v>
      </c>
      <c r="T261" s="68"/>
      <c r="U261" s="57">
        <f t="shared" si="0"/>
        <v>9860659</v>
      </c>
      <c r="V261" s="57">
        <f t="shared" si="0"/>
        <v>9955709</v>
      </c>
      <c r="W261" s="68"/>
      <c r="X261" s="57">
        <f t="shared" si="0"/>
        <v>11614946.195283165</v>
      </c>
      <c r="Y261" s="57">
        <f t="shared" si="0"/>
        <v>11585828.421308314</v>
      </c>
      <c r="Z261" s="57">
        <f t="shared" si="0"/>
        <v>12241287.944414364</v>
      </c>
      <c r="AA261" s="57">
        <f t="shared" si="0"/>
        <v>9284166.0960256681</v>
      </c>
      <c r="AC261" s="85"/>
    </row>
    <row r="262" spans="1:30" x14ac:dyDescent="0.2">
      <c r="A262" s="78" t="s">
        <v>463</v>
      </c>
      <c r="B262" s="79" t="s">
        <v>464</v>
      </c>
      <c r="D262" s="57">
        <f t="shared" si="1"/>
        <v>11086500</v>
      </c>
      <c r="E262" s="58">
        <f t="shared" si="0"/>
        <v>8789</v>
      </c>
      <c r="F262" s="58">
        <f t="shared" si="0"/>
        <v>11095289</v>
      </c>
      <c r="G262" s="59">
        <f t="shared" si="0"/>
        <v>-1.8410472651154697E-3</v>
      </c>
      <c r="H262" s="68"/>
      <c r="I262" s="59">
        <f t="shared" si="0"/>
        <v>5.0024816870957167E-3</v>
      </c>
      <c r="J262" s="57">
        <f t="shared" si="0"/>
        <v>11710302</v>
      </c>
      <c r="K262" s="59">
        <f t="shared" si="0"/>
        <v>5.5430131435250773E-2</v>
      </c>
      <c r="L262" s="59">
        <f t="shared" si="0"/>
        <v>4.8805267191430524E-2</v>
      </c>
      <c r="M262" s="57">
        <f t="shared" si="0"/>
        <v>11715944</v>
      </c>
      <c r="N262" s="59">
        <f t="shared" si="0"/>
        <v>5.5938635554235727E-2</v>
      </c>
      <c r="O262" s="59">
        <f t="shared" si="0"/>
        <v>4.9310579464119542E-2</v>
      </c>
      <c r="P262" s="59">
        <f t="shared" si="0"/>
        <v>-1.9066439998260964E-3</v>
      </c>
      <c r="Q262" s="68"/>
      <c r="R262" s="57">
        <f t="shared" si="0"/>
        <v>29760</v>
      </c>
      <c r="S262" s="60">
        <f t="shared" si="0"/>
        <v>11745704</v>
      </c>
      <c r="T262" s="68"/>
      <c r="U262" s="57">
        <f t="shared" si="0"/>
        <v>9241358</v>
      </c>
      <c r="V262" s="57">
        <f t="shared" si="0"/>
        <v>9299732</v>
      </c>
      <c r="W262" s="68"/>
      <c r="X262" s="57">
        <f t="shared" si="0"/>
        <v>11115753.316865904</v>
      </c>
      <c r="Y262" s="57">
        <f t="shared" si="0"/>
        <v>11109796.43481482</v>
      </c>
      <c r="Z262" s="57">
        <f t="shared" si="0"/>
        <v>11738324.806560438</v>
      </c>
      <c r="AA262" s="57">
        <f t="shared" si="0"/>
        <v>8902703.5135573894</v>
      </c>
      <c r="AC262" s="84" t="s">
        <v>514</v>
      </c>
      <c r="AD262" s="84" t="s">
        <v>515</v>
      </c>
    </row>
    <row r="263" spans="1:30" x14ac:dyDescent="0.2">
      <c r="A263" s="80" t="s">
        <v>499</v>
      </c>
      <c r="B263" s="81" t="s">
        <v>500</v>
      </c>
      <c r="D263" s="69">
        <f t="shared" si="1"/>
        <v>7209500</v>
      </c>
      <c r="E263" s="70">
        <f t="shared" si="0"/>
        <v>-2598</v>
      </c>
      <c r="F263" s="70">
        <f t="shared" si="0"/>
        <v>7206902</v>
      </c>
      <c r="G263" s="71">
        <f t="shared" si="0"/>
        <v>-1.0331025446887132E-2</v>
      </c>
      <c r="H263" s="68"/>
      <c r="I263" s="71">
        <f t="shared" si="0"/>
        <v>-5.9480771162286894E-3</v>
      </c>
      <c r="J263" s="69">
        <f t="shared" si="0"/>
        <v>7607784</v>
      </c>
      <c r="K263" s="71">
        <f t="shared" si="0"/>
        <v>5.5624681092819817E-2</v>
      </c>
      <c r="L263" s="71">
        <f t="shared" si="0"/>
        <v>4.8447269429011008E-2</v>
      </c>
      <c r="M263" s="69">
        <f t="shared" si="0"/>
        <v>7613638</v>
      </c>
      <c r="N263" s="71">
        <f t="shared" si="0"/>
        <v>5.6436957950721789E-2</v>
      </c>
      <c r="O263" s="71">
        <f t="shared" si="0"/>
        <v>4.9254023447689255E-2</v>
      </c>
      <c r="P263" s="71">
        <f t="shared" si="0"/>
        <v>-1.2835129952408653E-2</v>
      </c>
      <c r="Q263" s="68"/>
      <c r="R263" s="69">
        <f t="shared" si="0"/>
        <v>23437</v>
      </c>
      <c r="S263" s="73">
        <f t="shared" si="0"/>
        <v>7637075</v>
      </c>
      <c r="T263" s="68"/>
      <c r="U263" s="69">
        <f t="shared" si="0"/>
        <v>5768556</v>
      </c>
      <c r="V263" s="69">
        <f t="shared" si="0"/>
        <v>5808046</v>
      </c>
      <c r="W263" s="68"/>
      <c r="X263" s="69">
        <f t="shared" si="0"/>
        <v>7282134.2692883406</v>
      </c>
      <c r="Y263" s="69">
        <f t="shared" si="0"/>
        <v>7299657.9610230606</v>
      </c>
      <c r="Z263" s="69">
        <f t="shared" si="0"/>
        <v>7712630.6162342932</v>
      </c>
      <c r="AA263" s="69">
        <f t="shared" si="0"/>
        <v>5849494.269194535</v>
      </c>
      <c r="AC263" s="84" t="s">
        <v>516</v>
      </c>
      <c r="AD263" s="84" t="s">
        <v>516</v>
      </c>
    </row>
    <row r="264" spans="1:30" x14ac:dyDescent="0.2">
      <c r="A264" s="31" t="s">
        <v>501</v>
      </c>
      <c r="B264" s="31" t="s">
        <v>502</v>
      </c>
      <c r="C264" s="118"/>
      <c r="D264" s="32">
        <f>SUM(D257:D263)</f>
        <v>74194473</v>
      </c>
      <c r="E264" s="33">
        <f t="shared" ref="E264:Z264" si="2">SUM(E257:E263)</f>
        <v>-9290</v>
      </c>
      <c r="F264" s="32">
        <f t="shared" si="2"/>
        <v>74185185</v>
      </c>
      <c r="G264" s="34">
        <f>F264/X264-1</f>
        <v>1.0350832413408284E-8</v>
      </c>
      <c r="H264" s="24"/>
      <c r="I264" s="34">
        <f>AC264/AD264-1</f>
        <v>6.2206196054348517E-3</v>
      </c>
      <c r="J264" s="32">
        <f t="shared" si="2"/>
        <v>78307094</v>
      </c>
      <c r="K264" s="34">
        <f t="shared" ref="K264" si="3">J264/F264-1</f>
        <v>5.556242799691069E-2</v>
      </c>
      <c r="L264" s="34">
        <f>(1+K264)/(V264/U264)-1</f>
        <v>4.9036780161365812E-2</v>
      </c>
      <c r="M264" s="32">
        <f t="shared" si="2"/>
        <v>78372981</v>
      </c>
      <c r="N264" s="34">
        <f t="shared" ref="N264" si="4">M264/F264-1</f>
        <v>5.6450570285697887E-2</v>
      </c>
      <c r="O264" s="34">
        <f>(1+N264)/(V264/U264)-1</f>
        <v>4.9919431819138937E-2</v>
      </c>
      <c r="P264" s="34">
        <f>M264/Z264-1</f>
        <v>-1.1704444865379138E-4</v>
      </c>
      <c r="Q264" s="24"/>
      <c r="R264" s="32">
        <f t="shared" si="2"/>
        <v>168400</v>
      </c>
      <c r="S264" s="32">
        <f t="shared" si="2"/>
        <v>78541381</v>
      </c>
      <c r="T264" s="35"/>
      <c r="U264" s="32">
        <f t="shared" si="2"/>
        <v>59079905</v>
      </c>
      <c r="V264" s="32">
        <f t="shared" si="2"/>
        <v>59447418</v>
      </c>
      <c r="W264" s="35"/>
      <c r="X264" s="32">
        <f t="shared" si="2"/>
        <v>74185184.232121587</v>
      </c>
      <c r="Y264" s="32">
        <f t="shared" si="2"/>
        <v>74185184.232121632</v>
      </c>
      <c r="Z264" s="32">
        <f t="shared" si="2"/>
        <v>78382155.196139231</v>
      </c>
      <c r="AA264" s="32">
        <f t="shared" ref="AA264" si="5">SUM(AA257:AA263)</f>
        <v>59447416.89843753</v>
      </c>
      <c r="AC264" s="85">
        <f>F264/U264*1000</f>
        <v>1255.6754280495204</v>
      </c>
      <c r="AD264" s="85">
        <f>Y264/V264*1000</f>
        <v>1247.9126382263</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75"/>
      <c r="S267" s="75"/>
      <c r="T267" s="62"/>
      <c r="U267" s="75"/>
      <c r="V267" s="75"/>
      <c r="W267" s="62"/>
      <c r="X267" s="75"/>
      <c r="Y267" s="75"/>
      <c r="Z267" s="75"/>
      <c r="AA267" s="75"/>
    </row>
    <row r="268" spans="1:30" x14ac:dyDescent="0.2">
      <c r="A268" s="78" t="s">
        <v>489</v>
      </c>
      <c r="B268" s="79" t="s">
        <v>490</v>
      </c>
      <c r="D268" s="63">
        <f t="shared" si="1"/>
        <v>1114146</v>
      </c>
      <c r="E268" s="64">
        <f t="shared" si="0"/>
        <v>-673</v>
      </c>
      <c r="F268" s="64">
        <f t="shared" si="0"/>
        <v>1113473</v>
      </c>
      <c r="G268" s="65">
        <f t="shared" si="0"/>
        <v>-1.1496298515352832E-2</v>
      </c>
      <c r="H268" s="68"/>
      <c r="I268" s="65">
        <f t="shared" si="0"/>
        <v>-5.0510578837383857E-3</v>
      </c>
      <c r="J268" s="63">
        <f t="shared" si="0"/>
        <v>1177427</v>
      </c>
      <c r="K268" s="65">
        <f t="shared" si="0"/>
        <v>5.7436507216609645E-2</v>
      </c>
      <c r="L268" s="65">
        <f t="shared" si="0"/>
        <v>4.8561884355722063E-2</v>
      </c>
      <c r="M268" s="63">
        <f t="shared" si="0"/>
        <v>1178406</v>
      </c>
      <c r="N268" s="65">
        <f t="shared" si="0"/>
        <v>5.8315738235233283E-2</v>
      </c>
      <c r="O268" s="65">
        <f t="shared" si="0"/>
        <v>4.9433736355705138E-2</v>
      </c>
      <c r="P268" s="65">
        <f t="shared" si="0"/>
        <v>-1.1775094456273671E-2</v>
      </c>
      <c r="Q268" s="68"/>
      <c r="R268" s="63">
        <f t="shared" si="0"/>
        <v>2629</v>
      </c>
      <c r="S268" s="67">
        <f t="shared" si="0"/>
        <v>1181035</v>
      </c>
      <c r="T268" s="68"/>
      <c r="U268" s="63">
        <f t="shared" si="0"/>
        <v>935791</v>
      </c>
      <c r="V268" s="63">
        <f t="shared" si="0"/>
        <v>943712</v>
      </c>
      <c r="W268" s="68"/>
      <c r="X268" s="63">
        <f t="shared" si="0"/>
        <v>1126422.6915161368</v>
      </c>
      <c r="Y268" s="63">
        <f t="shared" si="0"/>
        <v>1128597.6173694381</v>
      </c>
      <c r="Z268" s="63">
        <f t="shared" si="0"/>
        <v>1192447.1781569147</v>
      </c>
      <c r="AA268" s="63">
        <f t="shared" si="0"/>
        <v>904388.30562739004</v>
      </c>
    </row>
    <row r="269" spans="1:30" x14ac:dyDescent="0.2">
      <c r="A269" s="78" t="s">
        <v>287</v>
      </c>
      <c r="B269" s="79" t="s">
        <v>288</v>
      </c>
      <c r="D269" s="57">
        <f t="shared" si="1"/>
        <v>1166645</v>
      </c>
      <c r="E269" s="58">
        <f t="shared" si="0"/>
        <v>-991</v>
      </c>
      <c r="F269" s="58">
        <f t="shared" si="0"/>
        <v>1165654</v>
      </c>
      <c r="G269" s="59">
        <f t="shared" si="0"/>
        <v>-1.7232415741288198E-2</v>
      </c>
      <c r="H269" s="68"/>
      <c r="I269" s="59">
        <f t="shared" si="0"/>
        <v>-9.5560971745851653E-3</v>
      </c>
      <c r="J269" s="57">
        <f t="shared" si="0"/>
        <v>1236204</v>
      </c>
      <c r="K269" s="59">
        <f t="shared" si="0"/>
        <v>6.0523963371635237E-2</v>
      </c>
      <c r="L269" s="59">
        <f t="shared" si="0"/>
        <v>4.8975178363616978E-2</v>
      </c>
      <c r="M269" s="57">
        <f t="shared" si="0"/>
        <v>1237249</v>
      </c>
      <c r="N269" s="59">
        <f t="shared" si="0"/>
        <v>6.1420455812788433E-2</v>
      </c>
      <c r="O269" s="59">
        <f t="shared" si="0"/>
        <v>4.9861908273397093E-2</v>
      </c>
      <c r="P269" s="59">
        <f t="shared" si="0"/>
        <v>-1.5848315018758496E-2</v>
      </c>
      <c r="Q269" s="68"/>
      <c r="R269" s="57">
        <f t="shared" si="0"/>
        <v>1996</v>
      </c>
      <c r="S269" s="60">
        <f t="shared" si="0"/>
        <v>1239245</v>
      </c>
      <c r="T269" s="68"/>
      <c r="U269" s="57">
        <f t="shared" si="0"/>
        <v>1008643</v>
      </c>
      <c r="V269" s="57">
        <f t="shared" si="0"/>
        <v>1019748</v>
      </c>
      <c r="W269" s="68"/>
      <c r="X269" s="57">
        <f t="shared" si="0"/>
        <v>1186093.2520268634</v>
      </c>
      <c r="Y269" s="57">
        <f t="shared" si="0"/>
        <v>1189857.7672629626</v>
      </c>
      <c r="Z269" s="57">
        <f t="shared" si="0"/>
        <v>1257173.0749245049</v>
      </c>
      <c r="AA269" s="57">
        <f t="shared" si="0"/>
        <v>953478.39966269291</v>
      </c>
    </row>
    <row r="270" spans="1:30" x14ac:dyDescent="0.2">
      <c r="A270" s="78" t="s">
        <v>229</v>
      </c>
      <c r="B270" s="79" t="s">
        <v>230</v>
      </c>
      <c r="D270" s="57">
        <f t="shared" si="1"/>
        <v>1619811</v>
      </c>
      <c r="E270" s="58">
        <f t="shared" si="0"/>
        <v>-4032</v>
      </c>
      <c r="F270" s="58">
        <f t="shared" si="0"/>
        <v>1615780</v>
      </c>
      <c r="G270" s="59">
        <f t="shared" si="0"/>
        <v>-2.0381965386204626E-2</v>
      </c>
      <c r="H270" s="68"/>
      <c r="I270" s="59">
        <f t="shared" si="0"/>
        <v>-1.4821397919529189E-2</v>
      </c>
      <c r="J270" s="57">
        <f t="shared" si="0"/>
        <v>1706681</v>
      </c>
      <c r="K270" s="59">
        <f t="shared" si="0"/>
        <v>5.6258584989298921E-2</v>
      </c>
      <c r="L270" s="59">
        <f t="shared" si="0"/>
        <v>4.8499899147366854E-2</v>
      </c>
      <c r="M270" s="57">
        <f t="shared" si="0"/>
        <v>1706826</v>
      </c>
      <c r="N270" s="59">
        <f t="shared" si="0"/>
        <v>5.6348324955246554E-2</v>
      </c>
      <c r="O270" s="59">
        <f t="shared" si="0"/>
        <v>4.8588979933627652E-2</v>
      </c>
      <c r="P270" s="59">
        <f t="shared" si="0"/>
        <v>-2.226707874210021E-2</v>
      </c>
      <c r="Q270" s="68"/>
      <c r="R270" s="57">
        <f t="shared" si="0"/>
        <v>2178</v>
      </c>
      <c r="S270" s="60">
        <f t="shared" si="0"/>
        <v>1709004</v>
      </c>
      <c r="T270" s="68"/>
      <c r="U270" s="57">
        <f t="shared" si="0"/>
        <v>1310470</v>
      </c>
      <c r="V270" s="57">
        <f t="shared" si="0"/>
        <v>1320168</v>
      </c>
      <c r="W270" s="68"/>
      <c r="X270" s="57">
        <f t="shared" si="0"/>
        <v>1649397.4925902572</v>
      </c>
      <c r="Y270" s="57">
        <f t="shared" si="0"/>
        <v>1652224.2425858574</v>
      </c>
      <c r="Z270" s="57">
        <f t="shared" si="0"/>
        <v>1745697.5855984141</v>
      </c>
      <c r="AA270" s="57">
        <f t="shared" si="0"/>
        <v>1323990.2869470518</v>
      </c>
    </row>
    <row r="271" spans="1:30" x14ac:dyDescent="0.2">
      <c r="A271" s="78" t="s">
        <v>481</v>
      </c>
      <c r="B271" s="79" t="s">
        <v>482</v>
      </c>
      <c r="D271" s="57">
        <f t="shared" si="1"/>
        <v>1172009</v>
      </c>
      <c r="E271" s="58">
        <f t="shared" si="0"/>
        <v>7</v>
      </c>
      <c r="F271" s="58">
        <f t="shared" si="0"/>
        <v>1172015</v>
      </c>
      <c r="G271" s="59">
        <f t="shared" si="0"/>
        <v>-2.0750569378046979E-2</v>
      </c>
      <c r="H271" s="68"/>
      <c r="I271" s="59">
        <f t="shared" si="0"/>
        <v>-1.3014850495997266E-2</v>
      </c>
      <c r="J271" s="57">
        <f t="shared" si="0"/>
        <v>1240270</v>
      </c>
      <c r="K271" s="59">
        <f t="shared" si="0"/>
        <v>5.8236988852738536E-2</v>
      </c>
      <c r="L271" s="59">
        <f t="shared" si="0"/>
        <v>4.8500045770721201E-2</v>
      </c>
      <c r="M271" s="57">
        <f t="shared" si="0"/>
        <v>1240467</v>
      </c>
      <c r="N271" s="59">
        <f t="shared" si="0"/>
        <v>5.8405075387770511E-2</v>
      </c>
      <c r="O271" s="59">
        <f t="shared" si="0"/>
        <v>4.8666585724938427E-2</v>
      </c>
      <c r="P271" s="59">
        <f t="shared" si="0"/>
        <v>-2.0401690210734902E-2</v>
      </c>
      <c r="Q271" s="68"/>
      <c r="R271" s="57">
        <f t="shared" si="0"/>
        <v>6749</v>
      </c>
      <c r="S271" s="60">
        <f t="shared" si="0"/>
        <v>1247216</v>
      </c>
      <c r="T271" s="68"/>
      <c r="U271" s="57">
        <f t="shared" si="0"/>
        <v>1008377</v>
      </c>
      <c r="V271" s="57">
        <f t="shared" si="0"/>
        <v>1017742</v>
      </c>
      <c r="W271" s="68"/>
      <c r="X271" s="57">
        <f t="shared" si="0"/>
        <v>1196850.6880828999</v>
      </c>
      <c r="Y271" s="57">
        <f t="shared" si="0"/>
        <v>1198497.5954536784</v>
      </c>
      <c r="Z271" s="57">
        <f t="shared" si="0"/>
        <v>1266301.6948925259</v>
      </c>
      <c r="AA271" s="57">
        <f t="shared" si="0"/>
        <v>960401.82343929599</v>
      </c>
    </row>
    <row r="272" spans="1:30" x14ac:dyDescent="0.2">
      <c r="A272" s="78" t="s">
        <v>461</v>
      </c>
      <c r="B272" s="79" t="s">
        <v>462</v>
      </c>
      <c r="D272" s="57">
        <f t="shared" si="1"/>
        <v>1963471</v>
      </c>
      <c r="E272" s="58">
        <f t="shared" si="0"/>
        <v>738</v>
      </c>
      <c r="F272" s="58">
        <f t="shared" si="0"/>
        <v>1964209</v>
      </c>
      <c r="G272" s="59">
        <f t="shared" si="0"/>
        <v>-2.0910600260382162E-2</v>
      </c>
      <c r="H272" s="68"/>
      <c r="I272" s="59">
        <f t="shared" si="0"/>
        <v>-1.6046208081374358E-2</v>
      </c>
      <c r="J272" s="57">
        <f t="shared" si="0"/>
        <v>2073521</v>
      </c>
      <c r="K272" s="59">
        <f t="shared" si="0"/>
        <v>5.5652022877995755E-2</v>
      </c>
      <c r="L272" s="59">
        <f t="shared" si="0"/>
        <v>4.9970148990203356E-2</v>
      </c>
      <c r="M272" s="57">
        <f t="shared" si="0"/>
        <v>2073842</v>
      </c>
      <c r="N272" s="59">
        <f t="shared" si="0"/>
        <v>5.5815447458380518E-2</v>
      </c>
      <c r="O272" s="59">
        <f t="shared" si="0"/>
        <v>5.013269396458564E-2</v>
      </c>
      <c r="P272" s="59">
        <f t="shared" si="0"/>
        <v>-2.2045020673998383E-2</v>
      </c>
      <c r="Q272" s="68"/>
      <c r="R272" s="57">
        <f t="shared" si="0"/>
        <v>5497</v>
      </c>
      <c r="S272" s="60">
        <f t="shared" si="0"/>
        <v>2079339</v>
      </c>
      <c r="T272" s="68"/>
      <c r="U272" s="57">
        <f t="shared" si="0"/>
        <v>1849031</v>
      </c>
      <c r="V272" s="57">
        <f t="shared" si="0"/>
        <v>1859037</v>
      </c>
      <c r="W272" s="68"/>
      <c r="X272" s="57">
        <f t="shared" si="0"/>
        <v>2006158.7910996908</v>
      </c>
      <c r="Y272" s="57">
        <f t="shared" si="0"/>
        <v>2007043.485888585</v>
      </c>
      <c r="Z272" s="57">
        <f t="shared" si="0"/>
        <v>2120590.4605437713</v>
      </c>
      <c r="AA272" s="57">
        <f t="shared" si="0"/>
        <v>1608320.4763040829</v>
      </c>
    </row>
    <row r="273" spans="1:27" x14ac:dyDescent="0.2">
      <c r="A273" s="78" t="s">
        <v>259</v>
      </c>
      <c r="B273" s="79" t="s">
        <v>260</v>
      </c>
      <c r="D273" s="57">
        <f t="shared" si="1"/>
        <v>1033942</v>
      </c>
      <c r="E273" s="58">
        <f t="shared" si="0"/>
        <v>-4</v>
      </c>
      <c r="F273" s="58">
        <f t="shared" si="0"/>
        <v>1033938</v>
      </c>
      <c r="G273" s="59">
        <f t="shared" si="0"/>
        <v>-3.582070417038119E-2</v>
      </c>
      <c r="H273" s="68"/>
      <c r="I273" s="59">
        <f t="shared" si="0"/>
        <v>-3.1638284484960755E-2</v>
      </c>
      <c r="J273" s="57">
        <f t="shared" si="0"/>
        <v>1092562</v>
      </c>
      <c r="K273" s="59">
        <f t="shared" si="0"/>
        <v>5.6699724741715585E-2</v>
      </c>
      <c r="L273" s="59">
        <f t="shared" si="0"/>
        <v>5.0652867277914071E-2</v>
      </c>
      <c r="M273" s="57">
        <f t="shared" si="0"/>
        <v>1092562</v>
      </c>
      <c r="N273" s="59">
        <f t="shared" si="0"/>
        <v>5.6699724741715585E-2</v>
      </c>
      <c r="O273" s="59">
        <f t="shared" si="0"/>
        <v>5.0652867277914071E-2</v>
      </c>
      <c r="P273" s="59">
        <f t="shared" si="0"/>
        <v>-3.7065293329353044E-2</v>
      </c>
      <c r="Q273" s="68"/>
      <c r="R273" s="57">
        <f t="shared" si="0"/>
        <v>2133</v>
      </c>
      <c r="S273" s="60">
        <f t="shared" si="0"/>
        <v>1094695</v>
      </c>
      <c r="T273" s="68"/>
      <c r="U273" s="57">
        <f t="shared" si="0"/>
        <v>967902</v>
      </c>
      <c r="V273" s="57">
        <f t="shared" si="0"/>
        <v>973472</v>
      </c>
      <c r="W273" s="68"/>
      <c r="X273" s="57">
        <f t="shared" si="0"/>
        <v>1072350.344455756</v>
      </c>
      <c r="Y273" s="57">
        <f t="shared" si="0"/>
        <v>1073863.8683975567</v>
      </c>
      <c r="Z273" s="57">
        <f t="shared" si="0"/>
        <v>1134616.9085311508</v>
      </c>
      <c r="AA273" s="57">
        <f t="shared" si="0"/>
        <v>860528.06551037484</v>
      </c>
    </row>
    <row r="274" spans="1:27" x14ac:dyDescent="0.2">
      <c r="A274" s="78" t="s">
        <v>157</v>
      </c>
      <c r="B274" s="79" t="s">
        <v>158</v>
      </c>
      <c r="D274" s="57">
        <f t="shared" si="1"/>
        <v>3777628</v>
      </c>
      <c r="E274" s="58">
        <f t="shared" si="1"/>
        <v>-3330</v>
      </c>
      <c r="F274" s="58">
        <f t="shared" si="1"/>
        <v>3774298</v>
      </c>
      <c r="G274" s="59">
        <f t="shared" si="1"/>
        <v>1.306056656368515E-2</v>
      </c>
      <c r="H274" s="68"/>
      <c r="I274" s="59">
        <f t="shared" si="1"/>
        <v>1.7526085185560314E-2</v>
      </c>
      <c r="J274" s="57">
        <f t="shared" si="1"/>
        <v>3970622</v>
      </c>
      <c r="K274" s="59">
        <f t="shared" si="1"/>
        <v>5.2016030530710244E-2</v>
      </c>
      <c r="L274" s="59">
        <f t="shared" si="1"/>
        <v>4.8440033689405304E-2</v>
      </c>
      <c r="M274" s="57">
        <f t="shared" si="1"/>
        <v>3973560</v>
      </c>
      <c r="N274" s="59">
        <f t="shared" si="1"/>
        <v>5.2794453432134736E-2</v>
      </c>
      <c r="O274" s="59">
        <f t="shared" si="1"/>
        <v>4.9215810587579067E-2</v>
      </c>
      <c r="P274" s="59">
        <f t="shared" si="1"/>
        <v>1.0439596571970799E-2</v>
      </c>
      <c r="Q274" s="68"/>
      <c r="R274" s="57">
        <f t="shared" si="1"/>
        <v>8981</v>
      </c>
      <c r="S274" s="60">
        <f t="shared" si="1"/>
        <v>3982541</v>
      </c>
      <c r="T274" s="68"/>
      <c r="U274" s="57">
        <f t="shared" ref="U274:AA289" si="6">INDEX(U$8:U$248,MATCH($A274,$A$8:$A$248,0))</f>
        <v>2627169</v>
      </c>
      <c r="V274" s="57">
        <f t="shared" si="6"/>
        <v>2636129</v>
      </c>
      <c r="W274" s="68"/>
      <c r="X274" s="57">
        <f t="shared" si="6"/>
        <v>3725639.0432829396</v>
      </c>
      <c r="Y274" s="57">
        <f t="shared" si="6"/>
        <v>3721940.2529591452</v>
      </c>
      <c r="Z274" s="57">
        <f t="shared" si="6"/>
        <v>3932506.221530457</v>
      </c>
      <c r="AA274" s="57">
        <f t="shared" si="6"/>
        <v>2982532.6469019465</v>
      </c>
    </row>
    <row r="275" spans="1:27" x14ac:dyDescent="0.2">
      <c r="A275" s="78" t="s">
        <v>467</v>
      </c>
      <c r="B275" s="79" t="s">
        <v>468</v>
      </c>
      <c r="D275" s="57">
        <f t="shared" si="1"/>
        <v>773193</v>
      </c>
      <c r="E275" s="58">
        <f t="shared" si="1"/>
        <v>-645</v>
      </c>
      <c r="F275" s="58">
        <f t="shared" si="1"/>
        <v>772548</v>
      </c>
      <c r="G275" s="59">
        <f t="shared" si="1"/>
        <v>-9.9113251570333016E-3</v>
      </c>
      <c r="H275" s="68"/>
      <c r="I275" s="59">
        <f t="shared" si="1"/>
        <v>-9.4007082403795295E-3</v>
      </c>
      <c r="J275" s="57">
        <f t="shared" si="1"/>
        <v>815379</v>
      </c>
      <c r="K275" s="59">
        <f t="shared" si="1"/>
        <v>5.5441215303126734E-2</v>
      </c>
      <c r="L275" s="59">
        <f t="shared" si="1"/>
        <v>4.8500413026856259E-2</v>
      </c>
      <c r="M275" s="57">
        <f t="shared" si="1"/>
        <v>815379</v>
      </c>
      <c r="N275" s="59">
        <f t="shared" si="1"/>
        <v>5.5441215303126734E-2</v>
      </c>
      <c r="O275" s="59">
        <f t="shared" si="1"/>
        <v>4.8500413026856259E-2</v>
      </c>
      <c r="P275" s="59">
        <f t="shared" si="1"/>
        <v>-1.6970393573026987E-2</v>
      </c>
      <c r="Q275" s="68"/>
      <c r="R275" s="57">
        <f t="shared" si="1"/>
        <v>1535</v>
      </c>
      <c r="S275" s="60">
        <f t="shared" si="1"/>
        <v>816914</v>
      </c>
      <c r="T275" s="68"/>
      <c r="U275" s="57">
        <f t="shared" si="6"/>
        <v>575387</v>
      </c>
      <c r="V275" s="57">
        <f t="shared" si="6"/>
        <v>579196</v>
      </c>
      <c r="W275" s="68"/>
      <c r="X275" s="57">
        <f t="shared" si="6"/>
        <v>780281.62489842658</v>
      </c>
      <c r="Y275" s="57">
        <f t="shared" si="6"/>
        <v>785042.01946466893</v>
      </c>
      <c r="Z275" s="57">
        <f t="shared" si="6"/>
        <v>829455.18087055965</v>
      </c>
      <c r="AA275" s="57">
        <f t="shared" si="6"/>
        <v>629084.10482453532</v>
      </c>
    </row>
    <row r="276" spans="1:27" x14ac:dyDescent="0.2">
      <c r="A276" s="78" t="s">
        <v>237</v>
      </c>
      <c r="B276" s="79" t="s">
        <v>238</v>
      </c>
      <c r="D276" s="57">
        <f t="shared" si="1"/>
        <v>1177734</v>
      </c>
      <c r="E276" s="58">
        <f t="shared" si="1"/>
        <v>507</v>
      </c>
      <c r="F276" s="58">
        <f t="shared" si="1"/>
        <v>1178241</v>
      </c>
      <c r="G276" s="59">
        <f t="shared" si="1"/>
        <v>-1.6278683990734955E-2</v>
      </c>
      <c r="H276" s="68"/>
      <c r="I276" s="59">
        <f t="shared" si="1"/>
        <v>-1.0482147910217177E-2</v>
      </c>
      <c r="J276" s="57">
        <f t="shared" si="1"/>
        <v>1245947</v>
      </c>
      <c r="K276" s="59">
        <f t="shared" si="1"/>
        <v>5.7463625862620438E-2</v>
      </c>
      <c r="L276" s="59">
        <f t="shared" si="1"/>
        <v>4.8446033576276637E-2</v>
      </c>
      <c r="M276" s="57">
        <f t="shared" si="1"/>
        <v>1246832</v>
      </c>
      <c r="N276" s="59">
        <f t="shared" si="1"/>
        <v>5.8214745540173585E-2</v>
      </c>
      <c r="O276" s="59">
        <f t="shared" si="1"/>
        <v>4.9190748030193854E-2</v>
      </c>
      <c r="P276" s="59">
        <f t="shared" si="1"/>
        <v>-1.7397047101527452E-2</v>
      </c>
      <c r="Q276" s="68"/>
      <c r="R276" s="57">
        <f t="shared" si="1"/>
        <v>2808</v>
      </c>
      <c r="S276" s="60">
        <f t="shared" si="1"/>
        <v>1249640</v>
      </c>
      <c r="T276" s="68"/>
      <c r="U276" s="57">
        <f t="shared" si="6"/>
        <v>993805</v>
      </c>
      <c r="V276" s="57">
        <f t="shared" si="6"/>
        <v>1002353</v>
      </c>
      <c r="W276" s="68"/>
      <c r="X276" s="57">
        <f t="shared" si="6"/>
        <v>1197738.6083081514</v>
      </c>
      <c r="Y276" s="57">
        <f t="shared" si="6"/>
        <v>1200963.6257571673</v>
      </c>
      <c r="Z276" s="57">
        <f t="shared" si="6"/>
        <v>1268907.2390044292</v>
      </c>
      <c r="AA276" s="57">
        <f t="shared" si="6"/>
        <v>962377.94755428098</v>
      </c>
    </row>
    <row r="277" spans="1:27" x14ac:dyDescent="0.2">
      <c r="A277" s="78" t="s">
        <v>43</v>
      </c>
      <c r="B277" s="79" t="s">
        <v>44</v>
      </c>
      <c r="D277" s="57">
        <f t="shared" si="1"/>
        <v>4672772</v>
      </c>
      <c r="E277" s="58">
        <f t="shared" si="1"/>
        <v>-2673</v>
      </c>
      <c r="F277" s="58">
        <f t="shared" si="1"/>
        <v>4670099</v>
      </c>
      <c r="G277" s="59">
        <f t="shared" si="1"/>
        <v>2.4841007968558149E-2</v>
      </c>
      <c r="H277" s="68"/>
      <c r="I277" s="59">
        <f t="shared" si="1"/>
        <v>2.6872548635629379E-2</v>
      </c>
      <c r="J277" s="57">
        <f t="shared" si="1"/>
        <v>4901842</v>
      </c>
      <c r="K277" s="59">
        <f t="shared" si="1"/>
        <v>4.96227167775245E-2</v>
      </c>
      <c r="L277" s="59">
        <f t="shared" si="1"/>
        <v>4.7819334668950608E-2</v>
      </c>
      <c r="M277" s="57">
        <f t="shared" si="1"/>
        <v>4909969</v>
      </c>
      <c r="N277" s="59">
        <f t="shared" si="1"/>
        <v>5.1362936845664287E-2</v>
      </c>
      <c r="O277" s="59">
        <f t="shared" si="1"/>
        <v>4.9556564823013849E-2</v>
      </c>
      <c r="P277" s="59">
        <f t="shared" si="1"/>
        <v>2.005214242036879E-2</v>
      </c>
      <c r="Q277" s="68"/>
      <c r="R277" s="57">
        <f t="shared" si="1"/>
        <v>21542</v>
      </c>
      <c r="S277" s="60">
        <f t="shared" si="1"/>
        <v>4931511</v>
      </c>
      <c r="T277" s="68"/>
      <c r="U277" s="57">
        <f t="shared" si="6"/>
        <v>3233811</v>
      </c>
      <c r="V277" s="57">
        <f t="shared" si="6"/>
        <v>3239377</v>
      </c>
      <c r="W277" s="68"/>
      <c r="X277" s="57">
        <f t="shared" si="6"/>
        <v>4556900.9862876972</v>
      </c>
      <c r="Y277" s="57">
        <f t="shared" si="6"/>
        <v>4555713.0002032835</v>
      </c>
      <c r="Z277" s="57">
        <f t="shared" si="6"/>
        <v>4813449.034428454</v>
      </c>
      <c r="AA277" s="57">
        <f t="shared" si="6"/>
        <v>3650666.5420593619</v>
      </c>
    </row>
    <row r="278" spans="1:27" x14ac:dyDescent="0.2">
      <c r="A278" s="78" t="s">
        <v>473</v>
      </c>
      <c r="B278" s="79" t="s">
        <v>474</v>
      </c>
      <c r="D278" s="57">
        <f t="shared" si="1"/>
        <v>1604363</v>
      </c>
      <c r="E278" s="58">
        <f t="shared" si="1"/>
        <v>-891</v>
      </c>
      <c r="F278" s="58">
        <f t="shared" si="1"/>
        <v>1603472</v>
      </c>
      <c r="G278" s="59">
        <f t="shared" si="1"/>
        <v>4.7551049852729843E-3</v>
      </c>
      <c r="H278" s="68"/>
      <c r="I278" s="59">
        <f t="shared" si="1"/>
        <v>8.48007815978713E-3</v>
      </c>
      <c r="J278" s="57">
        <f t="shared" si="1"/>
        <v>1690472</v>
      </c>
      <c r="K278" s="59">
        <f t="shared" si="1"/>
        <v>5.4257261742019836E-2</v>
      </c>
      <c r="L278" s="59">
        <f t="shared" si="1"/>
        <v>4.8511618208049834E-2</v>
      </c>
      <c r="M278" s="57">
        <f t="shared" si="1"/>
        <v>1690472</v>
      </c>
      <c r="N278" s="59">
        <f t="shared" si="1"/>
        <v>5.4257261742019836E-2</v>
      </c>
      <c r="O278" s="59">
        <f t="shared" si="1"/>
        <v>4.8511618208049834E-2</v>
      </c>
      <c r="P278" s="59">
        <f t="shared" si="1"/>
        <v>7.8445155451789539E-4</v>
      </c>
      <c r="Q278" s="68"/>
      <c r="R278" s="57">
        <f t="shared" si="1"/>
        <v>2666</v>
      </c>
      <c r="S278" s="60">
        <f t="shared" si="1"/>
        <v>1693138</v>
      </c>
      <c r="T278" s="68"/>
      <c r="U278" s="57">
        <f t="shared" si="6"/>
        <v>1225273</v>
      </c>
      <c r="V278" s="57">
        <f t="shared" si="6"/>
        <v>1231987</v>
      </c>
      <c r="W278" s="68"/>
      <c r="X278" s="57">
        <f t="shared" si="6"/>
        <v>1595883.4068561441</v>
      </c>
      <c r="Y278" s="57">
        <f t="shared" si="6"/>
        <v>1598701.6059261428</v>
      </c>
      <c r="Z278" s="57">
        <f t="shared" si="6"/>
        <v>1689146.9460523601</v>
      </c>
      <c r="AA278" s="57">
        <f t="shared" si="6"/>
        <v>1281100.5573069931</v>
      </c>
    </row>
    <row r="279" spans="1:27" x14ac:dyDescent="0.2">
      <c r="A279" s="78" t="s">
        <v>493</v>
      </c>
      <c r="B279" s="79" t="s">
        <v>494</v>
      </c>
      <c r="D279" s="57">
        <f t="shared" si="1"/>
        <v>1053422</v>
      </c>
      <c r="E279" s="58">
        <f t="shared" si="1"/>
        <v>43</v>
      </c>
      <c r="F279" s="58">
        <f t="shared" si="1"/>
        <v>1053465</v>
      </c>
      <c r="G279" s="59">
        <f t="shared" si="1"/>
        <v>-3.3471703730961755E-3</v>
      </c>
      <c r="H279" s="68"/>
      <c r="I279" s="59">
        <f t="shared" si="1"/>
        <v>2.7060585359615086E-3</v>
      </c>
      <c r="J279" s="57">
        <f t="shared" si="1"/>
        <v>1109443</v>
      </c>
      <c r="K279" s="59">
        <f t="shared" si="1"/>
        <v>5.3137028757481275E-2</v>
      </c>
      <c r="L279" s="59">
        <f t="shared" si="1"/>
        <v>4.8499848309818683E-2</v>
      </c>
      <c r="M279" s="57">
        <f t="shared" si="1"/>
        <v>1111094</v>
      </c>
      <c r="N279" s="59">
        <f t="shared" si="1"/>
        <v>5.4704237919627197E-2</v>
      </c>
      <c r="O279" s="59">
        <f t="shared" si="1"/>
        <v>5.0060156725446614E-2</v>
      </c>
      <c r="P279" s="59">
        <f t="shared" si="1"/>
        <v>-3.4759188995914236E-3</v>
      </c>
      <c r="Q279" s="68"/>
      <c r="R279" s="57">
        <f t="shared" si="1"/>
        <v>1023</v>
      </c>
      <c r="S279" s="60">
        <f t="shared" si="1"/>
        <v>1112117</v>
      </c>
      <c r="T279" s="68"/>
      <c r="U279" s="57">
        <f t="shared" si="6"/>
        <v>801320</v>
      </c>
      <c r="V279" s="57">
        <f t="shared" si="6"/>
        <v>804864</v>
      </c>
      <c r="W279" s="68"/>
      <c r="X279" s="57">
        <f t="shared" si="6"/>
        <v>1057002.9690221858</v>
      </c>
      <c r="Y279" s="57">
        <f t="shared" si="6"/>
        <v>1055268.521340227</v>
      </c>
      <c r="Z279" s="57">
        <f t="shared" si="6"/>
        <v>1114969.5437094485</v>
      </c>
      <c r="AA279" s="57">
        <f t="shared" si="6"/>
        <v>845626.9048496515</v>
      </c>
    </row>
    <row r="280" spans="1:27" x14ac:dyDescent="0.2">
      <c r="A280" s="78" t="s">
        <v>355</v>
      </c>
      <c r="B280" s="79" t="s">
        <v>356</v>
      </c>
      <c r="D280" s="57">
        <f t="shared" si="1"/>
        <v>2582438</v>
      </c>
      <c r="E280" s="58">
        <f t="shared" si="1"/>
        <v>-1741</v>
      </c>
      <c r="F280" s="58">
        <f t="shared" si="1"/>
        <v>2580697</v>
      </c>
      <c r="G280" s="59">
        <f t="shared" si="1"/>
        <v>1.2501292715806356E-2</v>
      </c>
      <c r="H280" s="68"/>
      <c r="I280" s="59">
        <f t="shared" si="1"/>
        <v>2.4794456939834397E-2</v>
      </c>
      <c r="J280" s="57">
        <f t="shared" si="1"/>
        <v>2742030</v>
      </c>
      <c r="K280" s="59">
        <f t="shared" si="1"/>
        <v>6.2515281724278227E-2</v>
      </c>
      <c r="L280" s="59">
        <f t="shared" si="1"/>
        <v>4.8043736386574443E-2</v>
      </c>
      <c r="M280" s="57">
        <f t="shared" si="1"/>
        <v>2743436</v>
      </c>
      <c r="N280" s="59">
        <f t="shared" si="1"/>
        <v>6.3060095780325787E-2</v>
      </c>
      <c r="O280" s="59">
        <f t="shared" si="1"/>
        <v>4.8581130030465935E-2</v>
      </c>
      <c r="P280" s="59">
        <f t="shared" si="1"/>
        <v>1.7041757719010286E-2</v>
      </c>
      <c r="Q280" s="68"/>
      <c r="R280" s="57">
        <f t="shared" si="1"/>
        <v>2946</v>
      </c>
      <c r="S280" s="60">
        <f t="shared" si="1"/>
        <v>2746382</v>
      </c>
      <c r="T280" s="68"/>
      <c r="U280" s="57">
        <f t="shared" si="6"/>
        <v>2178718</v>
      </c>
      <c r="V280" s="57">
        <f t="shared" si="6"/>
        <v>2208802</v>
      </c>
      <c r="W280" s="68"/>
      <c r="X280" s="57">
        <f t="shared" si="6"/>
        <v>2548833.2889707852</v>
      </c>
      <c r="Y280" s="57">
        <f t="shared" si="6"/>
        <v>2553030.6434646421</v>
      </c>
      <c r="Z280" s="57">
        <f t="shared" si="6"/>
        <v>2697466.4306339724</v>
      </c>
      <c r="AA280" s="57">
        <f t="shared" si="6"/>
        <v>2045840.8048384008</v>
      </c>
    </row>
    <row r="281" spans="1:27" x14ac:dyDescent="0.2">
      <c r="A281" s="78" t="s">
        <v>429</v>
      </c>
      <c r="B281" s="79" t="s">
        <v>430</v>
      </c>
      <c r="D281" s="57">
        <f t="shared" si="1"/>
        <v>910726</v>
      </c>
      <c r="E281" s="58">
        <f t="shared" si="1"/>
        <v>-34</v>
      </c>
      <c r="F281" s="58">
        <f t="shared" si="1"/>
        <v>910692</v>
      </c>
      <c r="G281" s="59">
        <f t="shared" si="1"/>
        <v>2.1000049797332832E-2</v>
      </c>
      <c r="H281" s="68"/>
      <c r="I281" s="59">
        <f t="shared" si="1"/>
        <v>2.8253434387730092E-2</v>
      </c>
      <c r="J281" s="57">
        <f t="shared" si="1"/>
        <v>958924</v>
      </c>
      <c r="K281" s="59">
        <f t="shared" si="1"/>
        <v>5.2962058666639056E-2</v>
      </c>
      <c r="L281" s="59">
        <f t="shared" si="1"/>
        <v>4.8452110990345965E-2</v>
      </c>
      <c r="M281" s="57">
        <f t="shared" si="1"/>
        <v>959930</v>
      </c>
      <c r="N281" s="59">
        <f t="shared" si="1"/>
        <v>5.4066713291008428E-2</v>
      </c>
      <c r="O281" s="59">
        <f t="shared" si="1"/>
        <v>4.9552034262322131E-2</v>
      </c>
      <c r="P281" s="59">
        <f t="shared" si="1"/>
        <v>2.1419447316727069E-2</v>
      </c>
      <c r="Q281" s="68"/>
      <c r="R281" s="57">
        <f t="shared" si="1"/>
        <v>3756</v>
      </c>
      <c r="S281" s="60">
        <f t="shared" si="1"/>
        <v>963686</v>
      </c>
      <c r="T281" s="68"/>
      <c r="U281" s="57">
        <f t="shared" si="6"/>
        <v>784382</v>
      </c>
      <c r="V281" s="57">
        <f t="shared" si="6"/>
        <v>787757</v>
      </c>
      <c r="W281" s="68"/>
      <c r="X281" s="57">
        <f t="shared" si="6"/>
        <v>891960.66468636063</v>
      </c>
      <c r="Y281" s="57">
        <f t="shared" si="6"/>
        <v>889478.43057746044</v>
      </c>
      <c r="Z281" s="57">
        <f t="shared" si="6"/>
        <v>939800.0033401947</v>
      </c>
      <c r="AA281" s="57">
        <f t="shared" si="6"/>
        <v>712772.98333931714</v>
      </c>
    </row>
    <row r="282" spans="1:27" x14ac:dyDescent="0.2">
      <c r="A282" s="78" t="s">
        <v>497</v>
      </c>
      <c r="B282" s="79" t="s">
        <v>498</v>
      </c>
      <c r="D282" s="57">
        <f t="shared" si="1"/>
        <v>762568</v>
      </c>
      <c r="E282" s="58">
        <f t="shared" si="1"/>
        <v>-1008</v>
      </c>
      <c r="F282" s="58">
        <f t="shared" si="1"/>
        <v>761560</v>
      </c>
      <c r="G282" s="59">
        <f t="shared" si="1"/>
        <v>-1.8911989241842897E-2</v>
      </c>
      <c r="H282" s="68"/>
      <c r="I282" s="59">
        <f t="shared" si="1"/>
        <v>-1.6015331302344671E-2</v>
      </c>
      <c r="J282" s="57">
        <f t="shared" si="1"/>
        <v>804189</v>
      </c>
      <c r="K282" s="59">
        <f t="shared" si="1"/>
        <v>5.5975891590944959E-2</v>
      </c>
      <c r="L282" s="59">
        <f t="shared" si="1"/>
        <v>4.8499823704295286E-2</v>
      </c>
      <c r="M282" s="57">
        <f t="shared" si="1"/>
        <v>805047</v>
      </c>
      <c r="N282" s="59">
        <f t="shared" si="1"/>
        <v>5.710252639319302E-2</v>
      </c>
      <c r="O282" s="59">
        <f t="shared" si="1"/>
        <v>4.9618482189723867E-2</v>
      </c>
      <c r="P282" s="59">
        <f t="shared" si="1"/>
        <v>-2.2493216140585637E-2</v>
      </c>
      <c r="Q282" s="68"/>
      <c r="R282" s="57">
        <f t="shared" si="1"/>
        <v>4667</v>
      </c>
      <c r="S282" s="60">
        <f t="shared" si="1"/>
        <v>809714</v>
      </c>
      <c r="T282" s="68"/>
      <c r="U282" s="57">
        <f t="shared" si="6"/>
        <v>647167</v>
      </c>
      <c r="V282" s="57">
        <f t="shared" si="6"/>
        <v>651781</v>
      </c>
      <c r="W282" s="68"/>
      <c r="X282" s="57">
        <f t="shared" si="6"/>
        <v>776240.24720421154</v>
      </c>
      <c r="Y282" s="57">
        <f t="shared" si="6"/>
        <v>779473.6432950513</v>
      </c>
      <c r="Z282" s="57">
        <f t="shared" si="6"/>
        <v>823571.77801006683</v>
      </c>
      <c r="AA282" s="57">
        <f t="shared" si="6"/>
        <v>624621.95267071959</v>
      </c>
    </row>
    <row r="283" spans="1:27" x14ac:dyDescent="0.2">
      <c r="A283" s="78" t="s">
        <v>131</v>
      </c>
      <c r="B283" s="79" t="s">
        <v>132</v>
      </c>
      <c r="D283" s="57">
        <f t="shared" si="1"/>
        <v>4097679</v>
      </c>
      <c r="E283" s="58">
        <f t="shared" si="1"/>
        <v>-840</v>
      </c>
      <c r="F283" s="58">
        <f t="shared" si="1"/>
        <v>4096839</v>
      </c>
      <c r="G283" s="59">
        <f t="shared" si="1"/>
        <v>-3.2362993838491727E-3</v>
      </c>
      <c r="H283" s="68"/>
      <c r="I283" s="59">
        <f t="shared" si="1"/>
        <v>3.0923858260893944E-3</v>
      </c>
      <c r="J283" s="57">
        <f t="shared" si="1"/>
        <v>4320755</v>
      </c>
      <c r="K283" s="59">
        <f t="shared" si="1"/>
        <v>5.4655796822867586E-2</v>
      </c>
      <c r="L283" s="59">
        <f t="shared" si="1"/>
        <v>4.8445099155539628E-2</v>
      </c>
      <c r="M283" s="57">
        <f t="shared" si="1"/>
        <v>4323213</v>
      </c>
      <c r="N283" s="59">
        <f t="shared" si="1"/>
        <v>5.5255771583896829E-2</v>
      </c>
      <c r="O283" s="59">
        <f t="shared" si="1"/>
        <v>4.9041540762093216E-2</v>
      </c>
      <c r="P283" s="59">
        <f t="shared" si="1"/>
        <v>-4.0590289116277933E-3</v>
      </c>
      <c r="Q283" s="68"/>
      <c r="R283" s="57">
        <f t="shared" si="1"/>
        <v>2973</v>
      </c>
      <c r="S283" s="60">
        <f t="shared" si="1"/>
        <v>4326186</v>
      </c>
      <c r="T283" s="68"/>
      <c r="U283" s="57">
        <f t="shared" si="6"/>
        <v>3046512</v>
      </c>
      <c r="V283" s="57">
        <f t="shared" si="6"/>
        <v>3064559</v>
      </c>
      <c r="W283" s="68"/>
      <c r="X283" s="57">
        <f t="shared" si="6"/>
        <v>4110140.6456390149</v>
      </c>
      <c r="Y283" s="57">
        <f t="shared" si="6"/>
        <v>4108402.7702568262</v>
      </c>
      <c r="Z283" s="57">
        <f t="shared" si="6"/>
        <v>4340832.564881389</v>
      </c>
      <c r="AA283" s="57">
        <f t="shared" si="6"/>
        <v>3292219.7983084838</v>
      </c>
    </row>
    <row r="284" spans="1:27" x14ac:dyDescent="0.2">
      <c r="A284" s="78" t="s">
        <v>453</v>
      </c>
      <c r="B284" s="79" t="s">
        <v>454</v>
      </c>
      <c r="D284" s="57">
        <f t="shared" si="1"/>
        <v>2288294</v>
      </c>
      <c r="E284" s="58">
        <f t="shared" si="1"/>
        <v>-516</v>
      </c>
      <c r="F284" s="58">
        <f t="shared" si="1"/>
        <v>2287778</v>
      </c>
      <c r="G284" s="59">
        <f t="shared" si="1"/>
        <v>-1.7063452451923866E-2</v>
      </c>
      <c r="H284" s="68"/>
      <c r="I284" s="59">
        <f t="shared" si="1"/>
        <v>-1.1509972388979439E-2</v>
      </c>
      <c r="J284" s="57">
        <f t="shared" si="1"/>
        <v>2412035</v>
      </c>
      <c r="K284" s="59">
        <f t="shared" si="1"/>
        <v>5.4313399289616315E-2</v>
      </c>
      <c r="L284" s="59">
        <f t="shared" si="1"/>
        <v>4.8803476801531298E-2</v>
      </c>
      <c r="M284" s="57">
        <f t="shared" si="1"/>
        <v>2413161</v>
      </c>
      <c r="N284" s="59">
        <f t="shared" si="1"/>
        <v>5.4805579912036828E-2</v>
      </c>
      <c r="O284" s="59">
        <f t="shared" si="1"/>
        <v>4.9293085250363244E-2</v>
      </c>
      <c r="P284" s="59">
        <f t="shared" si="1"/>
        <v>-1.8321946240945852E-2</v>
      </c>
      <c r="Q284" s="68"/>
      <c r="R284" s="57">
        <f t="shared" si="1"/>
        <v>9948</v>
      </c>
      <c r="S284" s="60">
        <f t="shared" si="1"/>
        <v>2423109</v>
      </c>
      <c r="T284" s="68"/>
      <c r="U284" s="57">
        <f t="shared" si="6"/>
        <v>1870919</v>
      </c>
      <c r="V284" s="57">
        <f t="shared" si="6"/>
        <v>1880748</v>
      </c>
      <c r="W284" s="68"/>
      <c r="X284" s="57">
        <f t="shared" si="6"/>
        <v>2327493.0672858139</v>
      </c>
      <c r="Y284" s="57">
        <f t="shared" si="6"/>
        <v>2326575.7371238507</v>
      </c>
      <c r="Z284" s="57">
        <f t="shared" si="6"/>
        <v>2458200.008403461</v>
      </c>
      <c r="AA284" s="57">
        <f t="shared" si="6"/>
        <v>1864373.8533806107</v>
      </c>
    </row>
    <row r="285" spans="1:27" x14ac:dyDescent="0.2">
      <c r="A285" s="78" t="s">
        <v>109</v>
      </c>
      <c r="B285" s="79" t="s">
        <v>110</v>
      </c>
      <c r="D285" s="57">
        <f t="shared" si="1"/>
        <v>2458485</v>
      </c>
      <c r="E285" s="58">
        <f t="shared" si="1"/>
        <v>-2054</v>
      </c>
      <c r="F285" s="58">
        <f t="shared" si="1"/>
        <v>2456431</v>
      </c>
      <c r="G285" s="59">
        <f t="shared" si="1"/>
        <v>-7.5383140375963054E-3</v>
      </c>
      <c r="H285" s="68"/>
      <c r="I285" s="59">
        <f t="shared" si="1"/>
        <v>-3.4946737122794058E-3</v>
      </c>
      <c r="J285" s="57">
        <f t="shared" si="1"/>
        <v>2599478</v>
      </c>
      <c r="K285" s="59">
        <f t="shared" si="1"/>
        <v>5.8233673162405353E-2</v>
      </c>
      <c r="L285" s="59">
        <f t="shared" si="1"/>
        <v>5.6430799635468487E-2</v>
      </c>
      <c r="M285" s="57">
        <f t="shared" si="1"/>
        <v>2601966</v>
      </c>
      <c r="N285" s="59">
        <f t="shared" si="1"/>
        <v>5.9246524734462458E-2</v>
      </c>
      <c r="O285" s="59">
        <f t="shared" si="1"/>
        <v>5.7441925649803993E-2</v>
      </c>
      <c r="P285" s="59">
        <f t="shared" si="1"/>
        <v>-2.6763251405641508E-3</v>
      </c>
      <c r="Q285" s="68"/>
      <c r="R285" s="57">
        <f t="shared" si="1"/>
        <v>7515</v>
      </c>
      <c r="S285" s="60">
        <f t="shared" si="1"/>
        <v>2609481</v>
      </c>
      <c r="T285" s="68"/>
      <c r="U285" s="57">
        <f t="shared" si="6"/>
        <v>1760720</v>
      </c>
      <c r="V285" s="57">
        <f t="shared" si="6"/>
        <v>1763725</v>
      </c>
      <c r="W285" s="68"/>
      <c r="X285" s="57">
        <f t="shared" si="6"/>
        <v>2475088.9981389707</v>
      </c>
      <c r="Y285" s="57">
        <f t="shared" si="6"/>
        <v>2469252.3035359099</v>
      </c>
      <c r="Z285" s="57">
        <f t="shared" si="6"/>
        <v>2608948.3941777726</v>
      </c>
      <c r="AA285" s="57">
        <f t="shared" si="6"/>
        <v>1978706.0264813246</v>
      </c>
    </row>
    <row r="286" spans="1:27" x14ac:dyDescent="0.2">
      <c r="A286" s="78" t="s">
        <v>247</v>
      </c>
      <c r="B286" s="79" t="s">
        <v>248</v>
      </c>
      <c r="D286" s="57">
        <f t="shared" si="1"/>
        <v>942486</v>
      </c>
      <c r="E286" s="58">
        <f t="shared" si="1"/>
        <v>952</v>
      </c>
      <c r="F286" s="58">
        <f t="shared" si="1"/>
        <v>943438</v>
      </c>
      <c r="G286" s="59">
        <f t="shared" si="1"/>
        <v>-4.3501895954578207E-2</v>
      </c>
      <c r="H286" s="68"/>
      <c r="I286" s="59">
        <f t="shared" si="1"/>
        <v>-4.2161965666064116E-2</v>
      </c>
      <c r="J286" s="57">
        <f t="shared" si="1"/>
        <v>1008429</v>
      </c>
      <c r="K286" s="59">
        <f t="shared" si="1"/>
        <v>6.888740966550011E-2</v>
      </c>
      <c r="L286" s="59">
        <f t="shared" si="1"/>
        <v>6.3852008161919827E-2</v>
      </c>
      <c r="M286" s="57">
        <f t="shared" si="1"/>
        <v>1008796</v>
      </c>
      <c r="N286" s="59">
        <f t="shared" si="1"/>
        <v>6.9276412440457236E-2</v>
      </c>
      <c r="O286" s="59">
        <f t="shared" si="1"/>
        <v>6.4239178391054086E-2</v>
      </c>
      <c r="P286" s="59">
        <f t="shared" si="1"/>
        <v>-3.5213317731724314E-2</v>
      </c>
      <c r="Q286" s="68"/>
      <c r="R286" s="57">
        <f t="shared" si="1"/>
        <v>3913</v>
      </c>
      <c r="S286" s="60">
        <f t="shared" si="1"/>
        <v>1012709</v>
      </c>
      <c r="T286" s="68"/>
      <c r="U286" s="57">
        <f t="shared" si="6"/>
        <v>793392</v>
      </c>
      <c r="V286" s="57">
        <f t="shared" si="6"/>
        <v>797147</v>
      </c>
      <c r="W286" s="68"/>
      <c r="X286" s="57">
        <f t="shared" si="6"/>
        <v>986345.91747732146</v>
      </c>
      <c r="Y286" s="57">
        <f t="shared" si="6"/>
        <v>989628.12764309486</v>
      </c>
      <c r="Z286" s="57">
        <f t="shared" si="6"/>
        <v>1045615.5941417594</v>
      </c>
      <c r="AA286" s="57">
        <f t="shared" si="6"/>
        <v>793026.75443037972</v>
      </c>
    </row>
    <row r="287" spans="1:27" x14ac:dyDescent="0.2">
      <c r="A287" s="78" t="s">
        <v>295</v>
      </c>
      <c r="B287" s="79" t="s">
        <v>296</v>
      </c>
      <c r="D287" s="57">
        <f t="shared" si="1"/>
        <v>1906652</v>
      </c>
      <c r="E287" s="58">
        <f t="shared" si="1"/>
        <v>-288</v>
      </c>
      <c r="F287" s="58">
        <f t="shared" si="1"/>
        <v>1906364</v>
      </c>
      <c r="G287" s="59">
        <f t="shared" si="1"/>
        <v>1.9295784879945543E-2</v>
      </c>
      <c r="H287" s="68"/>
      <c r="I287" s="59">
        <f t="shared" si="1"/>
        <v>3.0876014239864968E-2</v>
      </c>
      <c r="J287" s="57">
        <f t="shared" si="1"/>
        <v>2015091</v>
      </c>
      <c r="K287" s="59">
        <f t="shared" si="1"/>
        <v>5.7033703951606229E-2</v>
      </c>
      <c r="L287" s="59">
        <f t="shared" si="1"/>
        <v>4.8506115021483165E-2</v>
      </c>
      <c r="M287" s="57">
        <f t="shared" si="1"/>
        <v>2015705</v>
      </c>
      <c r="N287" s="59">
        <f t="shared" si="1"/>
        <v>5.7355783050875742E-2</v>
      </c>
      <c r="O287" s="59">
        <f t="shared" si="1"/>
        <v>4.8825595756905482E-2</v>
      </c>
      <c r="P287" s="59">
        <f t="shared" si="1"/>
        <v>2.3315827048444593E-2</v>
      </c>
      <c r="Q287" s="68"/>
      <c r="R287" s="57">
        <f t="shared" si="1"/>
        <v>3358</v>
      </c>
      <c r="S287" s="60">
        <f t="shared" si="1"/>
        <v>2019063</v>
      </c>
      <c r="T287" s="68"/>
      <c r="U287" s="57">
        <f t="shared" si="6"/>
        <v>1558017</v>
      </c>
      <c r="V287" s="57">
        <f t="shared" si="6"/>
        <v>1570689</v>
      </c>
      <c r="W287" s="68"/>
      <c r="X287" s="57">
        <f t="shared" si="6"/>
        <v>1870275.5650309445</v>
      </c>
      <c r="Y287" s="57">
        <f t="shared" si="6"/>
        <v>1864306.272655745</v>
      </c>
      <c r="Z287" s="57">
        <f t="shared" si="6"/>
        <v>1969777.9969004376</v>
      </c>
      <c r="AA287" s="57">
        <f t="shared" si="6"/>
        <v>1493939.7045933388</v>
      </c>
    </row>
    <row r="288" spans="1:27" x14ac:dyDescent="0.2">
      <c r="A288" s="78" t="s">
        <v>77</v>
      </c>
      <c r="B288" s="79" t="s">
        <v>78</v>
      </c>
      <c r="D288" s="57">
        <f t="shared" si="1"/>
        <v>1824402</v>
      </c>
      <c r="E288" s="58">
        <f t="shared" si="1"/>
        <v>5442</v>
      </c>
      <c r="F288" s="58">
        <f t="shared" si="1"/>
        <v>1829844</v>
      </c>
      <c r="G288" s="59">
        <f t="shared" si="1"/>
        <v>-1.2147460317339931E-3</v>
      </c>
      <c r="H288" s="68"/>
      <c r="I288" s="59">
        <f t="shared" si="1"/>
        <v>1.994795704850727E-3</v>
      </c>
      <c r="J288" s="57">
        <f t="shared" si="1"/>
        <v>1923069</v>
      </c>
      <c r="K288" s="59">
        <f t="shared" si="1"/>
        <v>5.0946965970869673E-2</v>
      </c>
      <c r="L288" s="59">
        <f t="shared" si="1"/>
        <v>4.840249115935924E-2</v>
      </c>
      <c r="M288" s="57">
        <f t="shared" si="1"/>
        <v>1924925</v>
      </c>
      <c r="N288" s="59">
        <f t="shared" si="1"/>
        <v>5.1961260085559235E-2</v>
      </c>
      <c r="O288" s="59">
        <f t="shared" si="1"/>
        <v>4.9414329540401258E-2</v>
      </c>
      <c r="P288" s="59">
        <f t="shared" si="1"/>
        <v>-4.7952622791201938E-3</v>
      </c>
      <c r="Q288" s="68"/>
      <c r="R288" s="57">
        <f t="shared" si="1"/>
        <v>1184</v>
      </c>
      <c r="S288" s="60">
        <f t="shared" si="1"/>
        <v>1926109</v>
      </c>
      <c r="T288" s="68"/>
      <c r="U288" s="57">
        <f t="shared" si="6"/>
        <v>1427825</v>
      </c>
      <c r="V288" s="57">
        <f t="shared" si="6"/>
        <v>1431290</v>
      </c>
      <c r="W288" s="68"/>
      <c r="X288" s="57">
        <f t="shared" si="6"/>
        <v>1832069.4991539582</v>
      </c>
      <c r="Y288" s="57">
        <f t="shared" si="6"/>
        <v>1830633.2953836664</v>
      </c>
      <c r="Z288" s="57">
        <f t="shared" si="6"/>
        <v>1934199.9962824476</v>
      </c>
      <c r="AA288" s="57">
        <f t="shared" si="6"/>
        <v>1466956.2639127653</v>
      </c>
    </row>
    <row r="289" spans="1:27" x14ac:dyDescent="0.2">
      <c r="A289" s="78" t="s">
        <v>183</v>
      </c>
      <c r="B289" s="79" t="s">
        <v>184</v>
      </c>
      <c r="D289" s="57">
        <f t="shared" si="1"/>
        <v>1377119</v>
      </c>
      <c r="E289" s="58">
        <f t="shared" si="1"/>
        <v>758</v>
      </c>
      <c r="F289" s="58">
        <f t="shared" si="1"/>
        <v>1377877</v>
      </c>
      <c r="G289" s="59">
        <f t="shared" si="1"/>
        <v>3.1841710406851798E-2</v>
      </c>
      <c r="H289" s="68"/>
      <c r="I289" s="59">
        <f t="shared" si="1"/>
        <v>3.3818095696874995E-2</v>
      </c>
      <c r="J289" s="57">
        <f t="shared" si="1"/>
        <v>1450372</v>
      </c>
      <c r="K289" s="59">
        <f t="shared" si="1"/>
        <v>5.2613549685494476E-2</v>
      </c>
      <c r="L289" s="59">
        <f t="shared" si="1"/>
        <v>4.8500214594823676E-2</v>
      </c>
      <c r="M289" s="57">
        <f t="shared" si="1"/>
        <v>1452682</v>
      </c>
      <c r="N289" s="59">
        <f t="shared" si="1"/>
        <v>5.4290041854243798E-2</v>
      </c>
      <c r="O289" s="59">
        <f t="shared" si="1"/>
        <v>5.0170155476000344E-2</v>
      </c>
      <c r="P289" s="59">
        <f t="shared" si="1"/>
        <v>2.755193304515613E-2</v>
      </c>
      <c r="Q289" s="68"/>
      <c r="R289" s="57">
        <f t="shared" si="1"/>
        <v>2884</v>
      </c>
      <c r="S289" s="60">
        <f t="shared" si="1"/>
        <v>1455566</v>
      </c>
      <c r="T289" s="68"/>
      <c r="U289" s="57">
        <f t="shared" si="6"/>
        <v>1049689</v>
      </c>
      <c r="V289" s="57">
        <f t="shared" si="6"/>
        <v>1053808</v>
      </c>
      <c r="W289" s="68"/>
      <c r="X289" s="57">
        <f t="shared" si="6"/>
        <v>1335356.950686465</v>
      </c>
      <c r="Y289" s="57">
        <f t="shared" si="6"/>
        <v>1338032.7811772218</v>
      </c>
      <c r="Z289" s="57">
        <f t="shared" si="6"/>
        <v>1413730.9787301635</v>
      </c>
      <c r="AA289" s="57">
        <f t="shared" si="6"/>
        <v>1072216.6884095541</v>
      </c>
    </row>
    <row r="290" spans="1:27" x14ac:dyDescent="0.2">
      <c r="A290" s="78" t="s">
        <v>403</v>
      </c>
      <c r="B290" s="79" t="s">
        <v>404</v>
      </c>
      <c r="D290" s="57">
        <f t="shared" si="1"/>
        <v>2342573</v>
      </c>
      <c r="E290" s="58">
        <f t="shared" si="1"/>
        <v>2232</v>
      </c>
      <c r="F290" s="58">
        <f t="shared" si="1"/>
        <v>2344805</v>
      </c>
      <c r="G290" s="59">
        <f t="shared" si="1"/>
        <v>-6.931586175328297E-4</v>
      </c>
      <c r="H290" s="68"/>
      <c r="I290" s="59">
        <f t="shared" si="1"/>
        <v>6.5244207996713044E-3</v>
      </c>
      <c r="J290" s="57">
        <f t="shared" si="1"/>
        <v>2479862</v>
      </c>
      <c r="K290" s="59">
        <f t="shared" ref="K290:AA305" si="7">INDEX(K$8:K$248,MATCH($A290,$A$8:$A$248,0))</f>
        <v>5.759839304334502E-2</v>
      </c>
      <c r="L290" s="59">
        <f t="shared" si="7"/>
        <v>4.8946554935095143E-2</v>
      </c>
      <c r="M290" s="57">
        <f t="shared" si="7"/>
        <v>2481920</v>
      </c>
      <c r="N290" s="59">
        <f t="shared" si="7"/>
        <v>5.8476077968104168E-2</v>
      </c>
      <c r="O290" s="59">
        <f t="shared" si="7"/>
        <v>4.9817059830148169E-2</v>
      </c>
      <c r="P290" s="59">
        <f t="shared" si="7"/>
        <v>8.7320621620090577E-5</v>
      </c>
      <c r="Q290" s="68"/>
      <c r="R290" s="57">
        <f t="shared" si="7"/>
        <v>4262</v>
      </c>
      <c r="S290" s="60">
        <f t="shared" si="7"/>
        <v>2486182</v>
      </c>
      <c r="T290" s="68"/>
      <c r="U290" s="57">
        <f t="shared" si="7"/>
        <v>1886017</v>
      </c>
      <c r="V290" s="57">
        <f t="shared" si="7"/>
        <v>1901573</v>
      </c>
      <c r="W290" s="68"/>
      <c r="X290" s="57">
        <f t="shared" si="7"/>
        <v>2346431.4491794482</v>
      </c>
      <c r="Y290" s="57">
        <f t="shared" si="7"/>
        <v>2348820.5417653839</v>
      </c>
      <c r="Z290" s="57">
        <f t="shared" si="7"/>
        <v>2481703.2961255056</v>
      </c>
      <c r="AA290" s="57">
        <f t="shared" si="7"/>
        <v>1882199.4635619074</v>
      </c>
    </row>
    <row r="291" spans="1:27" x14ac:dyDescent="0.2">
      <c r="A291" s="78" t="s">
        <v>215</v>
      </c>
      <c r="B291" s="79" t="s">
        <v>216</v>
      </c>
      <c r="D291" s="57">
        <f t="shared" ref="D291:S309" si="8">INDEX(D$8:D$248,MATCH($A291,$A$8:$A$248,0))</f>
        <v>1255820</v>
      </c>
      <c r="E291" s="58">
        <f t="shared" si="8"/>
        <v>-1459</v>
      </c>
      <c r="F291" s="58">
        <f t="shared" si="8"/>
        <v>1254361</v>
      </c>
      <c r="G291" s="59">
        <f t="shared" si="8"/>
        <v>-1.2650590451752985E-2</v>
      </c>
      <c r="H291" s="68"/>
      <c r="I291" s="59">
        <f t="shared" si="8"/>
        <v>-8.3045633258411744E-3</v>
      </c>
      <c r="J291" s="57">
        <f t="shared" si="8"/>
        <v>1325082</v>
      </c>
      <c r="K291" s="59">
        <f t="shared" si="8"/>
        <v>5.6380101103270963E-2</v>
      </c>
      <c r="L291" s="59">
        <f t="shared" si="8"/>
        <v>4.8482724830561708E-2</v>
      </c>
      <c r="M291" s="57">
        <f t="shared" si="8"/>
        <v>1326242</v>
      </c>
      <c r="N291" s="59">
        <f t="shared" si="8"/>
        <v>5.7304874752961865E-2</v>
      </c>
      <c r="O291" s="59">
        <f t="shared" si="8"/>
        <v>4.9400584978690931E-2</v>
      </c>
      <c r="P291" s="59">
        <f t="shared" si="8"/>
        <v>-1.5037727868209894E-2</v>
      </c>
      <c r="Q291" s="68"/>
      <c r="R291" s="57">
        <f t="shared" si="8"/>
        <v>3435</v>
      </c>
      <c r="S291" s="60">
        <f t="shared" si="8"/>
        <v>1329677</v>
      </c>
      <c r="T291" s="68"/>
      <c r="U291" s="57">
        <f t="shared" si="7"/>
        <v>1130655</v>
      </c>
      <c r="V291" s="57">
        <f t="shared" si="7"/>
        <v>1139171</v>
      </c>
      <c r="W291" s="68"/>
      <c r="X291" s="57">
        <f t="shared" si="7"/>
        <v>1270432.7240889543</v>
      </c>
      <c r="Y291" s="57">
        <f t="shared" si="7"/>
        <v>1274392.3636608059</v>
      </c>
      <c r="Z291" s="57">
        <f t="shared" si="7"/>
        <v>1346490.1524903746</v>
      </c>
      <c r="AA291" s="57">
        <f t="shared" si="7"/>
        <v>1021219.1951654665</v>
      </c>
    </row>
    <row r="292" spans="1:27" x14ac:dyDescent="0.2">
      <c r="A292" s="78" t="s">
        <v>193</v>
      </c>
      <c r="B292" s="79" t="s">
        <v>194</v>
      </c>
      <c r="D292" s="57">
        <f t="shared" si="8"/>
        <v>1008625</v>
      </c>
      <c r="E292" s="58">
        <f t="shared" si="8"/>
        <v>-5350</v>
      </c>
      <c r="F292" s="58">
        <f t="shared" si="8"/>
        <v>1003275</v>
      </c>
      <c r="G292" s="59">
        <f t="shared" si="8"/>
        <v>-1.354401197202515E-2</v>
      </c>
      <c r="H292" s="68"/>
      <c r="I292" s="59">
        <f t="shared" si="8"/>
        <v>-1.0882402665866264E-2</v>
      </c>
      <c r="J292" s="57">
        <f t="shared" si="8"/>
        <v>1057731</v>
      </c>
      <c r="K292" s="59">
        <f t="shared" si="8"/>
        <v>5.4278238768034726E-2</v>
      </c>
      <c r="L292" s="59">
        <f t="shared" si="8"/>
        <v>4.8442307971045651E-2</v>
      </c>
      <c r="M292" s="57">
        <f t="shared" si="8"/>
        <v>1059933</v>
      </c>
      <c r="N292" s="59">
        <f t="shared" si="8"/>
        <v>5.6473050758765186E-2</v>
      </c>
      <c r="O292" s="59">
        <f t="shared" si="8"/>
        <v>5.0624970634948196E-2</v>
      </c>
      <c r="P292" s="59">
        <f t="shared" si="8"/>
        <v>-1.6451849702612931E-2</v>
      </c>
      <c r="Q292" s="68"/>
      <c r="R292" s="57">
        <f t="shared" si="8"/>
        <v>862</v>
      </c>
      <c r="S292" s="60">
        <f t="shared" si="8"/>
        <v>1060795</v>
      </c>
      <c r="T292" s="68"/>
      <c r="U292" s="57">
        <f t="shared" si="7"/>
        <v>788776</v>
      </c>
      <c r="V292" s="57">
        <f t="shared" si="7"/>
        <v>793167</v>
      </c>
      <c r="W292" s="68"/>
      <c r="X292" s="57">
        <f t="shared" si="7"/>
        <v>1017049.9365163244</v>
      </c>
      <c r="Y292" s="57">
        <f t="shared" si="7"/>
        <v>1019959.1224709172</v>
      </c>
      <c r="Z292" s="57">
        <f t="shared" si="7"/>
        <v>1077662.5421739821</v>
      </c>
      <c r="AA292" s="57">
        <f t="shared" si="7"/>
        <v>817332.1371444281</v>
      </c>
    </row>
    <row r="293" spans="1:27" x14ac:dyDescent="0.2">
      <c r="A293" s="78" t="s">
        <v>307</v>
      </c>
      <c r="B293" s="79" t="s">
        <v>308</v>
      </c>
      <c r="D293" s="57">
        <f t="shared" si="8"/>
        <v>1502968</v>
      </c>
      <c r="E293" s="58">
        <f t="shared" si="8"/>
        <v>-248</v>
      </c>
      <c r="F293" s="58">
        <f t="shared" si="8"/>
        <v>1502720</v>
      </c>
      <c r="G293" s="59">
        <f t="shared" si="8"/>
        <v>4.3807770147861191E-3</v>
      </c>
      <c r="H293" s="68"/>
      <c r="I293" s="59">
        <f t="shared" si="8"/>
        <v>1.3692138188766245E-2</v>
      </c>
      <c r="J293" s="57">
        <f t="shared" si="8"/>
        <v>1587003</v>
      </c>
      <c r="K293" s="59">
        <f t="shared" si="8"/>
        <v>5.6086962308347754E-2</v>
      </c>
      <c r="L293" s="59">
        <f t="shared" si="8"/>
        <v>4.8504472318331215E-2</v>
      </c>
      <c r="M293" s="57">
        <f t="shared" si="8"/>
        <v>1588157</v>
      </c>
      <c r="N293" s="59">
        <f t="shared" si="8"/>
        <v>5.6854903109029076E-2</v>
      </c>
      <c r="O293" s="59">
        <f t="shared" si="8"/>
        <v>4.926689945996543E-2</v>
      </c>
      <c r="P293" s="59">
        <f t="shared" si="8"/>
        <v>6.6813662085261072E-3</v>
      </c>
      <c r="Q293" s="68"/>
      <c r="R293" s="57">
        <f t="shared" si="8"/>
        <v>1313</v>
      </c>
      <c r="S293" s="60">
        <f t="shared" si="8"/>
        <v>1589470</v>
      </c>
      <c r="T293" s="68"/>
      <c r="U293" s="57">
        <f t="shared" si="7"/>
        <v>1220617</v>
      </c>
      <c r="V293" s="57">
        <f t="shared" si="7"/>
        <v>1229444</v>
      </c>
      <c r="W293" s="68"/>
      <c r="X293" s="57">
        <f t="shared" si="7"/>
        <v>1496165.6319890691</v>
      </c>
      <c r="Y293" s="57">
        <f t="shared" si="7"/>
        <v>1493142.9298402451</v>
      </c>
      <c r="Z293" s="57">
        <f t="shared" si="7"/>
        <v>1577616.3673134146</v>
      </c>
      <c r="AA293" s="57">
        <f t="shared" si="7"/>
        <v>1196512.3650759035</v>
      </c>
    </row>
    <row r="294" spans="1:27" x14ac:dyDescent="0.2">
      <c r="A294" s="78" t="s">
        <v>271</v>
      </c>
      <c r="B294" s="79" t="s">
        <v>272</v>
      </c>
      <c r="D294" s="57">
        <f t="shared" si="8"/>
        <v>1336568</v>
      </c>
      <c r="E294" s="58">
        <f t="shared" si="8"/>
        <v>-3</v>
      </c>
      <c r="F294" s="58">
        <f t="shared" si="8"/>
        <v>1336565</v>
      </c>
      <c r="G294" s="59">
        <f t="shared" si="8"/>
        <v>-1.8784963396951015E-2</v>
      </c>
      <c r="H294" s="68"/>
      <c r="I294" s="59">
        <f t="shared" si="8"/>
        <v>-1.6737320493826813E-2</v>
      </c>
      <c r="J294" s="57">
        <f t="shared" si="8"/>
        <v>1409553</v>
      </c>
      <c r="K294" s="59">
        <f t="shared" si="8"/>
        <v>5.4608642303217492E-2</v>
      </c>
      <c r="L294" s="59">
        <f t="shared" si="8"/>
        <v>4.8934555077971398E-2</v>
      </c>
      <c r="M294" s="57">
        <f t="shared" si="8"/>
        <v>1412461</v>
      </c>
      <c r="N294" s="59">
        <f t="shared" si="8"/>
        <v>5.6784368885912873E-2</v>
      </c>
      <c r="O294" s="59">
        <f t="shared" si="8"/>
        <v>5.109857564773157E-2</v>
      </c>
      <c r="P294" s="59">
        <f t="shared" si="8"/>
        <v>-2.1833056703750464E-2</v>
      </c>
      <c r="Q294" s="68"/>
      <c r="R294" s="57">
        <f t="shared" si="8"/>
        <v>897</v>
      </c>
      <c r="S294" s="60">
        <f t="shared" si="8"/>
        <v>1413358</v>
      </c>
      <c r="T294" s="68"/>
      <c r="U294" s="57">
        <f t="shared" si="7"/>
        <v>1053514</v>
      </c>
      <c r="V294" s="57">
        <f t="shared" si="7"/>
        <v>1059213</v>
      </c>
      <c r="W294" s="68"/>
      <c r="X294" s="57">
        <f t="shared" si="7"/>
        <v>1362152.9941358899</v>
      </c>
      <c r="Y294" s="57">
        <f t="shared" si="7"/>
        <v>1366669.3733570622</v>
      </c>
      <c r="Z294" s="57">
        <f t="shared" si="7"/>
        <v>1443987.6645598514</v>
      </c>
      <c r="AA294" s="57">
        <f t="shared" si="7"/>
        <v>1095164.2816720968</v>
      </c>
    </row>
    <row r="295" spans="1:27" x14ac:dyDescent="0.2">
      <c r="A295" s="78" t="s">
        <v>339</v>
      </c>
      <c r="B295" s="79" t="s">
        <v>340</v>
      </c>
      <c r="D295" s="57">
        <f t="shared" si="8"/>
        <v>1989820</v>
      </c>
      <c r="E295" s="58">
        <f t="shared" si="8"/>
        <v>-1290</v>
      </c>
      <c r="F295" s="58">
        <f t="shared" si="8"/>
        <v>1988530</v>
      </c>
      <c r="G295" s="59">
        <f t="shared" si="8"/>
        <v>2.4288992562218281E-2</v>
      </c>
      <c r="H295" s="68"/>
      <c r="I295" s="59">
        <f t="shared" si="8"/>
        <v>3.737543120045772E-2</v>
      </c>
      <c r="J295" s="57">
        <f t="shared" si="8"/>
        <v>2101811</v>
      </c>
      <c r="K295" s="59">
        <f t="shared" si="8"/>
        <v>5.69672069317535E-2</v>
      </c>
      <c r="L295" s="59">
        <f t="shared" si="8"/>
        <v>4.4867439711918644E-2</v>
      </c>
      <c r="M295" s="57">
        <f t="shared" si="8"/>
        <v>2102598</v>
      </c>
      <c r="N295" s="59">
        <f t="shared" si="8"/>
        <v>5.7362976671209376E-2</v>
      </c>
      <c r="O295" s="59">
        <f t="shared" si="8"/>
        <v>4.5258678826688437E-2</v>
      </c>
      <c r="P295" s="59">
        <f t="shared" si="8"/>
        <v>2.6265475769280622E-2</v>
      </c>
      <c r="Q295" s="68"/>
      <c r="R295" s="57">
        <f t="shared" si="8"/>
        <v>2281</v>
      </c>
      <c r="S295" s="60">
        <f t="shared" si="8"/>
        <v>2104879</v>
      </c>
      <c r="T295" s="68"/>
      <c r="U295" s="57">
        <f t="shared" si="7"/>
        <v>1618624</v>
      </c>
      <c r="V295" s="57">
        <f t="shared" si="7"/>
        <v>1637368</v>
      </c>
      <c r="W295" s="68"/>
      <c r="X295" s="57">
        <f t="shared" si="7"/>
        <v>1941375.9343696267</v>
      </c>
      <c r="Y295" s="57">
        <f t="shared" si="7"/>
        <v>1939083.4811044913</v>
      </c>
      <c r="Z295" s="57">
        <f t="shared" si="7"/>
        <v>2048785.6696376819</v>
      </c>
      <c r="AA295" s="57">
        <f t="shared" si="7"/>
        <v>1553861.5330711761</v>
      </c>
    </row>
    <row r="296" spans="1:27" x14ac:dyDescent="0.2">
      <c r="A296" s="78" t="s">
        <v>327</v>
      </c>
      <c r="B296" s="79" t="s">
        <v>328</v>
      </c>
      <c r="D296" s="57">
        <f t="shared" si="8"/>
        <v>2847051</v>
      </c>
      <c r="E296" s="58">
        <f t="shared" si="8"/>
        <v>-5466</v>
      </c>
      <c r="F296" s="58">
        <f t="shared" si="8"/>
        <v>2841585</v>
      </c>
      <c r="G296" s="59">
        <f t="shared" si="8"/>
        <v>4.8143250094188073E-3</v>
      </c>
      <c r="H296" s="68"/>
      <c r="I296" s="59">
        <f t="shared" si="8"/>
        <v>1.5253599165154341E-2</v>
      </c>
      <c r="J296" s="57">
        <f t="shared" si="8"/>
        <v>2988399</v>
      </c>
      <c r="K296" s="59">
        <f t="shared" si="8"/>
        <v>5.1666235569233443E-2</v>
      </c>
      <c r="L296" s="59">
        <f t="shared" si="8"/>
        <v>4.6764715895620812E-2</v>
      </c>
      <c r="M296" s="57">
        <f t="shared" si="8"/>
        <v>2989186</v>
      </c>
      <c r="N296" s="59">
        <f t="shared" si="8"/>
        <v>5.194319367536071E-2</v>
      </c>
      <c r="O296" s="59">
        <f t="shared" si="8"/>
        <v>4.7040383178138745E-2</v>
      </c>
      <c r="P296" s="59">
        <f t="shared" si="8"/>
        <v>6.092586619254714E-3</v>
      </c>
      <c r="Q296" s="68"/>
      <c r="R296" s="57">
        <f t="shared" si="8"/>
        <v>3386</v>
      </c>
      <c r="S296" s="60">
        <f t="shared" si="8"/>
        <v>2992572</v>
      </c>
      <c r="T296" s="68"/>
      <c r="U296" s="57">
        <f t="shared" si="7"/>
        <v>2436025</v>
      </c>
      <c r="V296" s="57">
        <f t="shared" si="7"/>
        <v>2447432</v>
      </c>
      <c r="W296" s="68"/>
      <c r="X296" s="57">
        <f t="shared" si="7"/>
        <v>2827970.2321852981</v>
      </c>
      <c r="Y296" s="57">
        <f t="shared" si="7"/>
        <v>2811997.7543141306</v>
      </c>
      <c r="Z296" s="57">
        <f t="shared" si="7"/>
        <v>2971084.4108736352</v>
      </c>
      <c r="AA296" s="57">
        <f t="shared" si="7"/>
        <v>2253361.0254997602</v>
      </c>
    </row>
    <row r="297" spans="1:27" x14ac:dyDescent="0.2">
      <c r="A297" s="78" t="s">
        <v>253</v>
      </c>
      <c r="B297" s="79" t="s">
        <v>254</v>
      </c>
      <c r="D297" s="57">
        <f t="shared" si="8"/>
        <v>902069</v>
      </c>
      <c r="E297" s="58">
        <f t="shared" si="8"/>
        <v>-1548</v>
      </c>
      <c r="F297" s="58">
        <f t="shared" si="8"/>
        <v>900521</v>
      </c>
      <c r="G297" s="59">
        <f t="shared" si="8"/>
        <v>-3.5934740955826383E-3</v>
      </c>
      <c r="H297" s="68"/>
      <c r="I297" s="59">
        <f t="shared" si="8"/>
        <v>-4.9099291615217755E-4</v>
      </c>
      <c r="J297" s="57">
        <f t="shared" si="8"/>
        <v>952059</v>
      </c>
      <c r="K297" s="59">
        <f t="shared" si="8"/>
        <v>5.7231313872746936E-2</v>
      </c>
      <c r="L297" s="59">
        <f t="shared" si="8"/>
        <v>4.8573690881879017E-2</v>
      </c>
      <c r="M297" s="57">
        <f t="shared" si="8"/>
        <v>952526</v>
      </c>
      <c r="N297" s="59">
        <f t="shared" si="8"/>
        <v>5.7749902556408994E-2</v>
      </c>
      <c r="O297" s="59">
        <f t="shared" si="8"/>
        <v>4.9088032864510245E-2</v>
      </c>
      <c r="P297" s="59">
        <f t="shared" si="8"/>
        <v>-7.5728793495017932E-3</v>
      </c>
      <c r="Q297" s="68"/>
      <c r="R297" s="57">
        <f t="shared" si="8"/>
        <v>738</v>
      </c>
      <c r="S297" s="60">
        <f t="shared" si="8"/>
        <v>953264</v>
      </c>
      <c r="T297" s="68"/>
      <c r="U297" s="57">
        <f t="shared" si="7"/>
        <v>764633</v>
      </c>
      <c r="V297" s="57">
        <f t="shared" si="7"/>
        <v>770946</v>
      </c>
      <c r="W297" s="68"/>
      <c r="X297" s="57">
        <f t="shared" si="7"/>
        <v>903768.6693015343</v>
      </c>
      <c r="Y297" s="57">
        <f t="shared" si="7"/>
        <v>908402.23451831751</v>
      </c>
      <c r="Z297" s="57">
        <f t="shared" si="7"/>
        <v>959794.40724640363</v>
      </c>
      <c r="AA297" s="57">
        <f t="shared" si="7"/>
        <v>727937.3490252801</v>
      </c>
    </row>
    <row r="298" spans="1:27" x14ac:dyDescent="0.2">
      <c r="A298" s="78" t="s">
        <v>207</v>
      </c>
      <c r="B298" s="79" t="s">
        <v>208</v>
      </c>
      <c r="D298" s="57">
        <f t="shared" si="8"/>
        <v>1336015</v>
      </c>
      <c r="E298" s="58">
        <f t="shared" si="8"/>
        <v>-365</v>
      </c>
      <c r="F298" s="58">
        <f t="shared" si="8"/>
        <v>1335650</v>
      </c>
      <c r="G298" s="59">
        <f t="shared" si="8"/>
        <v>-1.1668567741826785E-2</v>
      </c>
      <c r="H298" s="68"/>
      <c r="I298" s="59">
        <f t="shared" si="8"/>
        <v>-7.3361711298258747E-3</v>
      </c>
      <c r="J298" s="57">
        <f t="shared" si="8"/>
        <v>1409492</v>
      </c>
      <c r="K298" s="59">
        <f t="shared" si="8"/>
        <v>5.5285441545315006E-2</v>
      </c>
      <c r="L298" s="59">
        <f t="shared" si="8"/>
        <v>4.8746304592673484E-2</v>
      </c>
      <c r="M298" s="57">
        <f t="shared" si="8"/>
        <v>1410745</v>
      </c>
      <c r="N298" s="59">
        <f t="shared" si="8"/>
        <v>5.6223561561786317E-2</v>
      </c>
      <c r="O298" s="59">
        <f t="shared" si="8"/>
        <v>4.96786114944896E-2</v>
      </c>
      <c r="P298" s="59">
        <f t="shared" si="8"/>
        <v>-1.3814701463862877E-2</v>
      </c>
      <c r="Q298" s="68"/>
      <c r="R298" s="57">
        <f t="shared" si="8"/>
        <v>5977</v>
      </c>
      <c r="S298" s="60">
        <f t="shared" si="8"/>
        <v>1416722</v>
      </c>
      <c r="T298" s="68"/>
      <c r="U298" s="57">
        <f t="shared" si="7"/>
        <v>1082036</v>
      </c>
      <c r="V298" s="57">
        <f t="shared" si="7"/>
        <v>1088783</v>
      </c>
      <c r="W298" s="68"/>
      <c r="X298" s="57">
        <f t="shared" si="7"/>
        <v>1351419.125614837</v>
      </c>
      <c r="Y298" s="57">
        <f t="shared" si="7"/>
        <v>1353910.5567702053</v>
      </c>
      <c r="Z298" s="57">
        <f t="shared" si="7"/>
        <v>1430507.0275272469</v>
      </c>
      <c r="AA298" s="57">
        <f t="shared" si="7"/>
        <v>1084940.1554315204</v>
      </c>
    </row>
    <row r="299" spans="1:27" x14ac:dyDescent="0.2">
      <c r="A299" s="78" t="s">
        <v>369</v>
      </c>
      <c r="B299" s="79" t="s">
        <v>370</v>
      </c>
      <c r="D299" s="57">
        <f t="shared" si="8"/>
        <v>2438056</v>
      </c>
      <c r="E299" s="58">
        <f t="shared" si="8"/>
        <v>3566</v>
      </c>
      <c r="F299" s="58">
        <f t="shared" si="8"/>
        <v>2441622</v>
      </c>
      <c r="G299" s="59">
        <f t="shared" si="8"/>
        <v>3.7872334189323897E-3</v>
      </c>
      <c r="H299" s="68"/>
      <c r="I299" s="59">
        <f t="shared" si="8"/>
        <v>1.8188479513003175E-2</v>
      </c>
      <c r="J299" s="57">
        <f t="shared" si="8"/>
        <v>2588243</v>
      </c>
      <c r="K299" s="59">
        <f t="shared" si="8"/>
        <v>6.0050654851570018E-2</v>
      </c>
      <c r="L299" s="59">
        <f t="shared" si="8"/>
        <v>4.8791713253629743E-2</v>
      </c>
      <c r="M299" s="57">
        <f t="shared" si="8"/>
        <v>2588467</v>
      </c>
      <c r="N299" s="59">
        <f t="shared" si="8"/>
        <v>6.0142397144193449E-2</v>
      </c>
      <c r="O299" s="59">
        <f t="shared" si="8"/>
        <v>4.8882481138936118E-2</v>
      </c>
      <c r="P299" s="59">
        <f t="shared" si="8"/>
        <v>1.077615824531386E-2</v>
      </c>
      <c r="Q299" s="68"/>
      <c r="R299" s="57">
        <f t="shared" si="8"/>
        <v>2734</v>
      </c>
      <c r="S299" s="60">
        <f t="shared" si="8"/>
        <v>2591201</v>
      </c>
      <c r="T299" s="68"/>
      <c r="U299" s="57">
        <f t="shared" si="7"/>
        <v>1962067</v>
      </c>
      <c r="V299" s="57">
        <f t="shared" si="7"/>
        <v>1983130</v>
      </c>
      <c r="W299" s="68"/>
      <c r="X299" s="57">
        <f t="shared" si="7"/>
        <v>2432409.895953503</v>
      </c>
      <c r="Y299" s="57">
        <f t="shared" si="7"/>
        <v>2423748.8836904853</v>
      </c>
      <c r="Z299" s="57">
        <f t="shared" si="7"/>
        <v>2560870.6526017832</v>
      </c>
      <c r="AA299" s="57">
        <f t="shared" si="7"/>
        <v>1942242.4010572562</v>
      </c>
    </row>
    <row r="300" spans="1:27" x14ac:dyDescent="0.2">
      <c r="A300" s="78" t="s">
        <v>179</v>
      </c>
      <c r="B300" s="79" t="s">
        <v>180</v>
      </c>
      <c r="D300" s="57">
        <f t="shared" si="8"/>
        <v>609466</v>
      </c>
      <c r="E300" s="58">
        <f t="shared" si="8"/>
        <v>446</v>
      </c>
      <c r="F300" s="58">
        <f t="shared" si="8"/>
        <v>609912</v>
      </c>
      <c r="G300" s="59">
        <f t="shared" si="8"/>
        <v>-3.1024857719405996E-2</v>
      </c>
      <c r="H300" s="68"/>
      <c r="I300" s="59">
        <f t="shared" si="8"/>
        <v>-3.1561968112773897E-2</v>
      </c>
      <c r="J300" s="57">
        <f t="shared" si="8"/>
        <v>643799</v>
      </c>
      <c r="K300" s="59">
        <f t="shared" si="8"/>
        <v>5.5560474297931428E-2</v>
      </c>
      <c r="L300" s="59">
        <f t="shared" si="8"/>
        <v>5.0577296115830617E-2</v>
      </c>
      <c r="M300" s="57">
        <f t="shared" si="8"/>
        <v>644423</v>
      </c>
      <c r="N300" s="59">
        <f t="shared" si="8"/>
        <v>5.6583572712128882E-2</v>
      </c>
      <c r="O300" s="59">
        <f t="shared" si="8"/>
        <v>5.1595564601454758E-2</v>
      </c>
      <c r="P300" s="59">
        <f t="shared" si="8"/>
        <v>-3.6125344283268856E-2</v>
      </c>
      <c r="Q300" s="68"/>
      <c r="R300" s="57">
        <f t="shared" si="8"/>
        <v>1100</v>
      </c>
      <c r="S300" s="60">
        <f t="shared" si="8"/>
        <v>645523</v>
      </c>
      <c r="T300" s="68"/>
      <c r="U300" s="57">
        <f t="shared" si="7"/>
        <v>496595</v>
      </c>
      <c r="V300" s="57">
        <f t="shared" si="7"/>
        <v>498950</v>
      </c>
      <c r="W300" s="68"/>
      <c r="X300" s="57">
        <f t="shared" si="7"/>
        <v>629440.29561429436</v>
      </c>
      <c r="Y300" s="57">
        <f t="shared" si="7"/>
        <v>632776.65770705673</v>
      </c>
      <c r="Z300" s="57">
        <f t="shared" si="7"/>
        <v>668575.52087082434</v>
      </c>
      <c r="AA300" s="57">
        <f t="shared" si="7"/>
        <v>507068.06438075053</v>
      </c>
    </row>
    <row r="301" spans="1:27" x14ac:dyDescent="0.2">
      <c r="A301" s="78" t="s">
        <v>477</v>
      </c>
      <c r="B301" s="79" t="s">
        <v>478</v>
      </c>
      <c r="D301" s="57">
        <f t="shared" si="8"/>
        <v>729800</v>
      </c>
      <c r="E301" s="58">
        <f t="shared" si="8"/>
        <v>569</v>
      </c>
      <c r="F301" s="58">
        <f t="shared" si="8"/>
        <v>730369</v>
      </c>
      <c r="G301" s="59">
        <f t="shared" si="8"/>
        <v>-2.5463439110489317E-2</v>
      </c>
      <c r="H301" s="68"/>
      <c r="I301" s="59">
        <f t="shared" si="8"/>
        <v>-2.5506221493112213E-2</v>
      </c>
      <c r="J301" s="57">
        <f t="shared" si="8"/>
        <v>770604</v>
      </c>
      <c r="K301" s="59">
        <f t="shared" si="8"/>
        <v>5.5088592204762143E-2</v>
      </c>
      <c r="L301" s="59">
        <f t="shared" si="8"/>
        <v>4.8664382647394255E-2</v>
      </c>
      <c r="M301" s="57">
        <f t="shared" si="8"/>
        <v>772773</v>
      </c>
      <c r="N301" s="59">
        <f t="shared" si="8"/>
        <v>5.805832394310273E-2</v>
      </c>
      <c r="O301" s="59">
        <f t="shared" si="8"/>
        <v>5.1616032322145733E-2</v>
      </c>
      <c r="P301" s="59">
        <f t="shared" si="8"/>
        <v>-3.0079255266851401E-2</v>
      </c>
      <c r="Q301" s="68"/>
      <c r="R301" s="57">
        <f t="shared" si="8"/>
        <v>4167</v>
      </c>
      <c r="S301" s="60">
        <f t="shared" si="8"/>
        <v>776940</v>
      </c>
      <c r="T301" s="68"/>
      <c r="U301" s="57">
        <f t="shared" si="7"/>
        <v>575241</v>
      </c>
      <c r="V301" s="57">
        <f t="shared" si="7"/>
        <v>578765</v>
      </c>
      <c r="W301" s="68"/>
      <c r="X301" s="57">
        <f t="shared" si="7"/>
        <v>749452.64170833561</v>
      </c>
      <c r="Y301" s="57">
        <f t="shared" si="7"/>
        <v>754076.95817385381</v>
      </c>
      <c r="Z301" s="57">
        <f t="shared" si="7"/>
        <v>796738.29454241716</v>
      </c>
      <c r="AA301" s="57">
        <f t="shared" si="7"/>
        <v>604270.6204759489</v>
      </c>
    </row>
    <row r="302" spans="1:27" x14ac:dyDescent="0.2">
      <c r="A302" s="78" t="s">
        <v>383</v>
      </c>
      <c r="B302" s="79" t="s">
        <v>384</v>
      </c>
      <c r="D302" s="57">
        <f t="shared" si="8"/>
        <v>1912324</v>
      </c>
      <c r="E302" s="58">
        <f t="shared" si="8"/>
        <v>1402</v>
      </c>
      <c r="F302" s="58">
        <f t="shared" si="8"/>
        <v>1913726</v>
      </c>
      <c r="G302" s="59">
        <f t="shared" si="8"/>
        <v>2.6480529390133345E-2</v>
      </c>
      <c r="H302" s="68"/>
      <c r="I302" s="59">
        <f t="shared" si="8"/>
        <v>3.8516416114009688E-2</v>
      </c>
      <c r="J302" s="57">
        <f t="shared" si="8"/>
        <v>2018087</v>
      </c>
      <c r="K302" s="59">
        <f t="shared" si="8"/>
        <v>5.4532885062961167E-2</v>
      </c>
      <c r="L302" s="59">
        <f t="shared" si="8"/>
        <v>4.5895679120238286E-2</v>
      </c>
      <c r="M302" s="57">
        <f t="shared" si="8"/>
        <v>2022388</v>
      </c>
      <c r="N302" s="59">
        <f t="shared" si="8"/>
        <v>5.6780333234747404E-2</v>
      </c>
      <c r="O302" s="59">
        <f t="shared" si="8"/>
        <v>4.8124719451946518E-2</v>
      </c>
      <c r="P302" s="59">
        <f t="shared" si="8"/>
        <v>3.021129844312842E-2</v>
      </c>
      <c r="Q302" s="68"/>
      <c r="R302" s="57">
        <f t="shared" si="8"/>
        <v>2071</v>
      </c>
      <c r="S302" s="60">
        <f t="shared" si="8"/>
        <v>2024459</v>
      </c>
      <c r="T302" s="68"/>
      <c r="U302" s="57">
        <f t="shared" si="7"/>
        <v>1665225</v>
      </c>
      <c r="V302" s="57">
        <f t="shared" si="7"/>
        <v>1678977</v>
      </c>
      <c r="W302" s="68"/>
      <c r="X302" s="57">
        <f t="shared" si="7"/>
        <v>1864356.8438039529</v>
      </c>
      <c r="Y302" s="57">
        <f t="shared" si="7"/>
        <v>1857967.6587345651</v>
      </c>
      <c r="Z302" s="57">
        <f t="shared" si="7"/>
        <v>1963080.780667291</v>
      </c>
      <c r="AA302" s="57">
        <f t="shared" si="7"/>
        <v>1488860.3315590739</v>
      </c>
    </row>
    <row r="303" spans="1:27" x14ac:dyDescent="0.2">
      <c r="A303" s="78" t="s">
        <v>89</v>
      </c>
      <c r="B303" s="79" t="s">
        <v>90</v>
      </c>
      <c r="D303" s="57">
        <f t="shared" si="8"/>
        <v>2116881</v>
      </c>
      <c r="E303" s="58">
        <f t="shared" si="8"/>
        <v>1070</v>
      </c>
      <c r="F303" s="58">
        <f t="shared" si="8"/>
        <v>2117951</v>
      </c>
      <c r="G303" s="59">
        <f t="shared" si="8"/>
        <v>3.9385992161959704E-2</v>
      </c>
      <c r="H303" s="68"/>
      <c r="I303" s="59">
        <f t="shared" si="8"/>
        <v>4.3718292436083717E-2</v>
      </c>
      <c r="J303" s="57">
        <f t="shared" si="8"/>
        <v>2229032</v>
      </c>
      <c r="K303" s="59">
        <f t="shared" si="8"/>
        <v>5.2447389009471879E-2</v>
      </c>
      <c r="L303" s="59">
        <f t="shared" si="8"/>
        <v>4.7597959847574867E-2</v>
      </c>
      <c r="M303" s="57">
        <f t="shared" si="8"/>
        <v>2231718</v>
      </c>
      <c r="N303" s="59">
        <f t="shared" si="8"/>
        <v>5.3715595875447608E-2</v>
      </c>
      <c r="O303" s="59">
        <f t="shared" si="8"/>
        <v>4.8860323115644144E-2</v>
      </c>
      <c r="P303" s="59">
        <f t="shared" si="8"/>
        <v>3.6098227994892707E-2</v>
      </c>
      <c r="Q303" s="68"/>
      <c r="R303" s="57">
        <f t="shared" si="8"/>
        <v>5998</v>
      </c>
      <c r="S303" s="60">
        <f t="shared" si="8"/>
        <v>2237716</v>
      </c>
      <c r="T303" s="68"/>
      <c r="U303" s="57">
        <f t="shared" si="7"/>
        <v>1562800</v>
      </c>
      <c r="V303" s="57">
        <f t="shared" si="7"/>
        <v>1570034</v>
      </c>
      <c r="W303" s="68"/>
      <c r="X303" s="57">
        <f t="shared" si="7"/>
        <v>2037694.3849268036</v>
      </c>
      <c r="Y303" s="57">
        <f t="shared" si="7"/>
        <v>2038629.7807978427</v>
      </c>
      <c r="Z303" s="57">
        <f t="shared" si="7"/>
        <v>2153963.7263147612</v>
      </c>
      <c r="AA303" s="57">
        <f t="shared" si="7"/>
        <v>1633631.7788395369</v>
      </c>
    </row>
    <row r="304" spans="1:27" x14ac:dyDescent="0.2">
      <c r="A304" s="78" t="s">
        <v>173</v>
      </c>
      <c r="B304" s="79" t="s">
        <v>174</v>
      </c>
      <c r="D304" s="57">
        <f t="shared" si="8"/>
        <v>1455869</v>
      </c>
      <c r="E304" s="58">
        <f t="shared" si="8"/>
        <v>1009</v>
      </c>
      <c r="F304" s="58">
        <f t="shared" si="8"/>
        <v>1456878</v>
      </c>
      <c r="G304" s="59">
        <f t="shared" si="8"/>
        <v>-1.6879236460133229E-2</v>
      </c>
      <c r="H304" s="68"/>
      <c r="I304" s="59">
        <f t="shared" si="8"/>
        <v>-1.480419687429535E-2</v>
      </c>
      <c r="J304" s="57">
        <f t="shared" si="8"/>
        <v>1536805</v>
      </c>
      <c r="K304" s="59">
        <f t="shared" si="8"/>
        <v>5.4861834690344446E-2</v>
      </c>
      <c r="L304" s="59">
        <f t="shared" si="8"/>
        <v>5.1890410009612697E-2</v>
      </c>
      <c r="M304" s="57">
        <f t="shared" si="8"/>
        <v>1537878</v>
      </c>
      <c r="N304" s="59">
        <f t="shared" si="8"/>
        <v>5.5598341110236982E-2</v>
      </c>
      <c r="O304" s="59">
        <f t="shared" si="8"/>
        <v>5.2624841775477771E-2</v>
      </c>
      <c r="P304" s="59">
        <f t="shared" si="8"/>
        <v>-1.8486794502729942E-2</v>
      </c>
      <c r="Q304" s="68"/>
      <c r="R304" s="57">
        <f t="shared" si="8"/>
        <v>2476</v>
      </c>
      <c r="S304" s="60">
        <f t="shared" si="8"/>
        <v>1540354</v>
      </c>
      <c r="T304" s="68"/>
      <c r="U304" s="57">
        <f t="shared" si="7"/>
        <v>1151425</v>
      </c>
      <c r="V304" s="57">
        <f t="shared" si="7"/>
        <v>1154678</v>
      </c>
      <c r="W304" s="68"/>
      <c r="X304" s="57">
        <f t="shared" si="7"/>
        <v>1481891.1918351748</v>
      </c>
      <c r="Y304" s="57">
        <f t="shared" si="7"/>
        <v>1482947.2945180577</v>
      </c>
      <c r="Z304" s="57">
        <f t="shared" si="7"/>
        <v>1566843.9215964042</v>
      </c>
      <c r="AA304" s="57">
        <f t="shared" si="7"/>
        <v>1188342.2137199934</v>
      </c>
    </row>
    <row r="305" spans="1:30" x14ac:dyDescent="0.2">
      <c r="A305" s="78" t="s">
        <v>279</v>
      </c>
      <c r="B305" s="79" t="s">
        <v>280</v>
      </c>
      <c r="D305" s="57">
        <f t="shared" si="8"/>
        <v>1259832</v>
      </c>
      <c r="E305" s="58">
        <f t="shared" si="8"/>
        <v>21</v>
      </c>
      <c r="F305" s="58">
        <f t="shared" si="8"/>
        <v>1259853</v>
      </c>
      <c r="G305" s="59">
        <f t="shared" si="8"/>
        <v>-1.7878799570940074E-2</v>
      </c>
      <c r="H305" s="68"/>
      <c r="I305" s="59">
        <f t="shared" si="8"/>
        <v>-1.4743042346409108E-2</v>
      </c>
      <c r="J305" s="57">
        <f t="shared" si="8"/>
        <v>1330374</v>
      </c>
      <c r="K305" s="59">
        <f t="shared" si="8"/>
        <v>5.5975578103159673E-2</v>
      </c>
      <c r="L305" s="59">
        <f t="shared" si="8"/>
        <v>4.8757060129917429E-2</v>
      </c>
      <c r="M305" s="57">
        <f t="shared" si="8"/>
        <v>1331916</v>
      </c>
      <c r="N305" s="59">
        <f t="shared" si="8"/>
        <v>5.7199530421406353E-2</v>
      </c>
      <c r="O305" s="59">
        <f t="shared" si="8"/>
        <v>4.9972645662046178E-2</v>
      </c>
      <c r="P305" s="59">
        <f t="shared" si="8"/>
        <v>-2.089904513719465E-2</v>
      </c>
      <c r="Q305" s="68"/>
      <c r="R305" s="57">
        <f t="shared" si="8"/>
        <v>3018</v>
      </c>
      <c r="S305" s="60">
        <f t="shared" si="8"/>
        <v>1334934</v>
      </c>
      <c r="T305" s="68"/>
      <c r="U305" s="57">
        <f t="shared" si="7"/>
        <v>1010466</v>
      </c>
      <c r="V305" s="57">
        <f t="shared" si="7"/>
        <v>1017421</v>
      </c>
      <c r="W305" s="68"/>
      <c r="X305" s="57">
        <f t="shared" si="7"/>
        <v>1282787.7042564678</v>
      </c>
      <c r="Y305" s="57">
        <f t="shared" si="7"/>
        <v>1287506.2347953441</v>
      </c>
      <c r="Z305" s="57">
        <f t="shared" si="7"/>
        <v>1360345.9310144705</v>
      </c>
      <c r="AA305" s="57">
        <f t="shared" si="7"/>
        <v>1031727.8401537703</v>
      </c>
    </row>
    <row r="306" spans="1:30" x14ac:dyDescent="0.2">
      <c r="A306" s="78" t="s">
        <v>437</v>
      </c>
      <c r="B306" s="79" t="s">
        <v>438</v>
      </c>
      <c r="D306" s="57">
        <f t="shared" si="8"/>
        <v>1067972</v>
      </c>
      <c r="E306" s="58">
        <f t="shared" si="8"/>
        <v>1514</v>
      </c>
      <c r="F306" s="58">
        <f t="shared" si="8"/>
        <v>1069486</v>
      </c>
      <c r="G306" s="59">
        <f t="shared" si="8"/>
        <v>9.509619865825103E-3</v>
      </c>
      <c r="H306" s="68"/>
      <c r="I306" s="59">
        <f t="shared" si="8"/>
        <v>1.9404476008128668E-2</v>
      </c>
      <c r="J306" s="57">
        <f t="shared" si="8"/>
        <v>1127531</v>
      </c>
      <c r="K306" s="59">
        <f t="shared" si="8"/>
        <v>5.4273735233560716E-2</v>
      </c>
      <c r="L306" s="59">
        <f t="shared" si="8"/>
        <v>4.8503393265976191E-2</v>
      </c>
      <c r="M306" s="57">
        <f t="shared" si="8"/>
        <v>1127531</v>
      </c>
      <c r="N306" s="59">
        <f t="shared" si="8"/>
        <v>5.4273735233560716E-2</v>
      </c>
      <c r="O306" s="59">
        <f t="shared" si="8"/>
        <v>4.8503393265976191E-2</v>
      </c>
      <c r="P306" s="59">
        <f t="shared" si="8"/>
        <v>1.1617550649661856E-2</v>
      </c>
      <c r="Q306" s="68"/>
      <c r="R306" s="57">
        <f t="shared" si="8"/>
        <v>2053</v>
      </c>
      <c r="S306" s="60">
        <f t="shared" si="8"/>
        <v>1129584</v>
      </c>
      <c r="T306" s="68"/>
      <c r="U306" s="57">
        <f t="shared" ref="U306:AA308" si="9">INDEX(U$8:U$248,MATCH($A306,$A$8:$A$248,0))</f>
        <v>905437</v>
      </c>
      <c r="V306" s="57">
        <f t="shared" si="9"/>
        <v>910420</v>
      </c>
      <c r="W306" s="68"/>
      <c r="X306" s="57">
        <f t="shared" si="9"/>
        <v>1059411.4003016101</v>
      </c>
      <c r="Y306" s="57">
        <f t="shared" si="9"/>
        <v>1054901.9973156089</v>
      </c>
      <c r="Z306" s="57">
        <f t="shared" si="9"/>
        <v>1114582.2838639943</v>
      </c>
      <c r="AA306" s="57">
        <f t="shared" si="9"/>
        <v>845333.19517270848</v>
      </c>
    </row>
    <row r="307" spans="1:30" x14ac:dyDescent="0.2">
      <c r="A307" s="78" t="s">
        <v>421</v>
      </c>
      <c r="B307" s="79" t="s">
        <v>422</v>
      </c>
      <c r="D307" s="57">
        <f t="shared" si="8"/>
        <v>2513464</v>
      </c>
      <c r="E307" s="58">
        <f t="shared" si="8"/>
        <v>4855</v>
      </c>
      <c r="F307" s="58">
        <f t="shared" si="8"/>
        <v>2518319</v>
      </c>
      <c r="G307" s="59">
        <f t="shared" si="8"/>
        <v>1.3694434584587523E-2</v>
      </c>
      <c r="H307" s="68"/>
      <c r="I307" s="59">
        <f t="shared" si="8"/>
        <v>2.1858501374287798E-2</v>
      </c>
      <c r="J307" s="57">
        <f t="shared" si="8"/>
        <v>2658429</v>
      </c>
      <c r="K307" s="59">
        <f t="shared" si="8"/>
        <v>5.5636319306648696E-2</v>
      </c>
      <c r="L307" s="59">
        <f t="shared" si="8"/>
        <v>4.7759818710319868E-2</v>
      </c>
      <c r="M307" s="57">
        <f t="shared" si="8"/>
        <v>2659560</v>
      </c>
      <c r="N307" s="59">
        <f t="shared" si="8"/>
        <v>5.6085428414748062E-2</v>
      </c>
      <c r="O307" s="59">
        <f t="shared" si="8"/>
        <v>4.8205576846031217E-2</v>
      </c>
      <c r="P307" s="59">
        <f t="shared" si="8"/>
        <v>1.376479935334185E-2</v>
      </c>
      <c r="Q307" s="68"/>
      <c r="R307" s="57">
        <f t="shared" si="8"/>
        <v>4245</v>
      </c>
      <c r="S307" s="60">
        <f t="shared" si="8"/>
        <v>2663805</v>
      </c>
      <c r="T307" s="68"/>
      <c r="U307" s="57">
        <f t="shared" si="9"/>
        <v>1945571</v>
      </c>
      <c r="V307" s="57">
        <f t="shared" si="9"/>
        <v>1960197</v>
      </c>
      <c r="W307" s="68"/>
      <c r="X307" s="57">
        <f t="shared" si="9"/>
        <v>2484297.9443129809</v>
      </c>
      <c r="Y307" s="57">
        <f t="shared" si="9"/>
        <v>2482976.2421439337</v>
      </c>
      <c r="Z307" s="57">
        <f t="shared" si="9"/>
        <v>2623448.7542835129</v>
      </c>
      <c r="AA307" s="57">
        <f t="shared" si="9"/>
        <v>1989703.5417987632</v>
      </c>
    </row>
    <row r="308" spans="1:30" x14ac:dyDescent="0.2">
      <c r="A308" s="78" t="s">
        <v>225</v>
      </c>
      <c r="B308" s="79" t="s">
        <v>226</v>
      </c>
      <c r="D308" s="57">
        <f t="shared" si="8"/>
        <v>1862263</v>
      </c>
      <c r="E308" s="58">
        <f t="shared" si="8"/>
        <v>75</v>
      </c>
      <c r="F308" s="58">
        <f t="shared" si="8"/>
        <v>1862338</v>
      </c>
      <c r="G308" s="59">
        <f t="shared" si="8"/>
        <v>-3.1826977204193474E-2</v>
      </c>
      <c r="H308" s="68"/>
      <c r="I308" s="59">
        <f>INDEX(I$8:I$248,MATCH($A308,$A$8:$A$248,0))</f>
        <v>-2.5597478610615898E-2</v>
      </c>
      <c r="J308" s="57">
        <f t="shared" si="8"/>
        <v>1975748</v>
      </c>
      <c r="K308" s="59">
        <f t="shared" si="8"/>
        <v>6.0896571943438893E-2</v>
      </c>
      <c r="L308" s="59">
        <f t="shared" si="8"/>
        <v>5.4693280115562404E-2</v>
      </c>
      <c r="M308" s="57">
        <f t="shared" si="8"/>
        <v>1977030</v>
      </c>
      <c r="N308" s="59">
        <f t="shared" si="8"/>
        <v>6.1584953966465905E-2</v>
      </c>
      <c r="O308" s="59">
        <f t="shared" si="8"/>
        <v>5.537763701993903E-2</v>
      </c>
      <c r="P308" s="59">
        <f t="shared" si="8"/>
        <v>-2.6701026369970182E-2</v>
      </c>
      <c r="Q308" s="68"/>
      <c r="R308" s="57">
        <f t="shared" si="8"/>
        <v>7351</v>
      </c>
      <c r="S308" s="60">
        <f t="shared" si="8"/>
        <v>1984381</v>
      </c>
      <c r="T308" s="68"/>
      <c r="U308" s="57">
        <f t="shared" si="9"/>
        <v>1457271</v>
      </c>
      <c r="V308" s="57">
        <f t="shared" si="9"/>
        <v>1465843</v>
      </c>
      <c r="W308" s="68"/>
      <c r="X308" s="57">
        <f t="shared" si="9"/>
        <v>1923559.0706938941</v>
      </c>
      <c r="Y308" s="57">
        <f t="shared" si="9"/>
        <v>1922502.7644000361</v>
      </c>
      <c r="Z308" s="57">
        <f t="shared" si="9"/>
        <v>2031266.9113647994</v>
      </c>
      <c r="AA308" s="57">
        <f t="shared" si="9"/>
        <v>1540574.7725325697</v>
      </c>
      <c r="AC308" s="84" t="s">
        <v>514</v>
      </c>
      <c r="AD308" s="84" t="s">
        <v>515</v>
      </c>
    </row>
    <row r="309" spans="1:30" x14ac:dyDescent="0.2">
      <c r="A309" s="80" t="s">
        <v>63</v>
      </c>
      <c r="B309" s="81" t="s">
        <v>64</v>
      </c>
      <c r="D309" s="69">
        <f t="shared" si="8"/>
        <v>3427051</v>
      </c>
      <c r="E309" s="70">
        <f t="shared" si="8"/>
        <v>956</v>
      </c>
      <c r="F309" s="70">
        <f t="shared" si="8"/>
        <v>3428007</v>
      </c>
      <c r="G309" s="71">
        <f t="shared" ref="G309:AA309" si="10">INDEX(G$8:G$248,MATCH($A309,$A$8:$A$248,0))</f>
        <v>2.7541282010608015E-3</v>
      </c>
      <c r="H309" s="68"/>
      <c r="I309" s="71">
        <f t="shared" si="10"/>
        <v>8.1874148694942583E-3</v>
      </c>
      <c r="J309" s="69">
        <f t="shared" si="10"/>
        <v>3622708</v>
      </c>
      <c r="K309" s="71">
        <f t="shared" si="10"/>
        <v>5.6797247431832787E-2</v>
      </c>
      <c r="L309" s="71">
        <f t="shared" si="10"/>
        <v>5.2440445014627635E-2</v>
      </c>
      <c r="M309" s="69">
        <f t="shared" si="10"/>
        <v>3630010</v>
      </c>
      <c r="N309" s="71">
        <f t="shared" si="10"/>
        <v>5.8927348312374894E-2</v>
      </c>
      <c r="O309" s="71">
        <f t="shared" si="10"/>
        <v>5.4561764240327548E-2</v>
      </c>
      <c r="P309" s="71">
        <f t="shared" si="10"/>
        <v>6.2670953367063298E-3</v>
      </c>
      <c r="Q309" s="68"/>
      <c r="R309" s="69">
        <f t="shared" si="10"/>
        <v>7155</v>
      </c>
      <c r="S309" s="73">
        <f t="shared" si="10"/>
        <v>3637165</v>
      </c>
      <c r="T309" s="68"/>
      <c r="U309" s="69">
        <f t="shared" si="10"/>
        <v>2712588</v>
      </c>
      <c r="V309" s="69">
        <f t="shared" si="10"/>
        <v>2723817</v>
      </c>
      <c r="W309" s="68"/>
      <c r="X309" s="69">
        <f t="shared" si="10"/>
        <v>3418591.4186325832</v>
      </c>
      <c r="Y309" s="69">
        <f t="shared" si="10"/>
        <v>3414243.7943211189</v>
      </c>
      <c r="Z309" s="69">
        <f t="shared" si="10"/>
        <v>3607402.0673262347</v>
      </c>
      <c r="AA309" s="69">
        <f t="shared" si="10"/>
        <v>2735963.7417470627</v>
      </c>
      <c r="AC309" s="84" t="s">
        <v>516</v>
      </c>
      <c r="AD309" s="84" t="s">
        <v>516</v>
      </c>
    </row>
    <row r="310" spans="1:30" x14ac:dyDescent="0.2">
      <c r="A310" s="31" t="s">
        <v>501</v>
      </c>
      <c r="B310" s="31" t="s">
        <v>502</v>
      </c>
      <c r="C310" s="118"/>
      <c r="D310" s="32">
        <f>SUM(D268:D309)</f>
        <v>74194472</v>
      </c>
      <c r="E310" s="33">
        <f t="shared" ref="E310:Z310" si="11">SUM(E268:E309)</f>
        <v>-9287</v>
      </c>
      <c r="F310" s="32">
        <f t="shared" si="11"/>
        <v>74185185</v>
      </c>
      <c r="G310" s="34">
        <f>F310/X310-1</f>
        <v>1.0350832857497494E-8</v>
      </c>
      <c r="H310" s="24"/>
      <c r="I310" s="34">
        <f>AC310/AD310-1</f>
        <v>6.2206875209362966E-3</v>
      </c>
      <c r="J310" s="32">
        <f t="shared" si="11"/>
        <v>78307094</v>
      </c>
      <c r="K310" s="34">
        <f t="shared" ref="K310" si="12">J310/F310-1</f>
        <v>5.556242799691069E-2</v>
      </c>
      <c r="L310" s="34">
        <f>(1+K310)/(V310/U310)-1</f>
        <v>4.9036709355964714E-2</v>
      </c>
      <c r="M310" s="32">
        <f t="shared" si="11"/>
        <v>78372981</v>
      </c>
      <c r="N310" s="34">
        <f t="shared" ref="N310" si="13">M310/F310-1</f>
        <v>5.6450570285697887E-2</v>
      </c>
      <c r="O310" s="34">
        <f>(1+N310)/(V310/U310)-1</f>
        <v>4.9919360954162828E-2</v>
      </c>
      <c r="P310" s="34">
        <f>M310/Z310-1</f>
        <v>-1.1704444865401342E-4</v>
      </c>
      <c r="Q310" s="24"/>
      <c r="R310" s="32">
        <f t="shared" si="11"/>
        <v>168400</v>
      </c>
      <c r="S310" s="32">
        <f t="shared" si="11"/>
        <v>78541381</v>
      </c>
      <c r="T310" s="35"/>
      <c r="U310" s="32">
        <f t="shared" si="11"/>
        <v>59079903</v>
      </c>
      <c r="V310" s="32">
        <f t="shared" si="11"/>
        <v>59447420</v>
      </c>
      <c r="W310" s="35"/>
      <c r="X310" s="32">
        <f t="shared" si="11"/>
        <v>74185184.232121557</v>
      </c>
      <c r="Y310" s="32">
        <f t="shared" si="11"/>
        <v>74185184.232121661</v>
      </c>
      <c r="Z310" s="32">
        <f t="shared" si="11"/>
        <v>78382155.196139246</v>
      </c>
      <c r="AA310" s="32">
        <f>SUM(AA268:AA309)</f>
        <v>59447416.89843753</v>
      </c>
      <c r="AC310" s="85">
        <f>F310/U310*1000</f>
        <v>1255.6754705572216</v>
      </c>
      <c r="AD310" s="85">
        <f>Y310/V310*1000</f>
        <v>1247.9125962425562</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6:E6 F6:Z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27" x14ac:dyDescent="0.2">
      <c r="B1" s="2"/>
      <c r="C1" s="48"/>
      <c r="D1" s="4"/>
      <c r="E1" s="5"/>
      <c r="F1" s="5"/>
      <c r="G1" s="5"/>
      <c r="H1" s="5"/>
      <c r="I1" s="4"/>
      <c r="J1" s="5"/>
      <c r="K1" s="5"/>
      <c r="L1" s="5"/>
      <c r="M1" s="5"/>
      <c r="N1" s="5"/>
      <c r="O1" s="5"/>
      <c r="P1" s="5"/>
      <c r="Q1" s="5"/>
      <c r="R1" s="5"/>
      <c r="S1" s="5"/>
      <c r="T1" s="5"/>
      <c r="U1" s="5"/>
      <c r="V1" s="5"/>
      <c r="W1" s="5"/>
      <c r="X1" s="5"/>
      <c r="Y1" s="5"/>
      <c r="Z1" s="5"/>
      <c r="AA1" s="5"/>
    </row>
    <row r="2" spans="1:27" x14ac:dyDescent="0.2">
      <c r="A2" s="4" t="s">
        <v>0</v>
      </c>
      <c r="B2" s="38"/>
      <c r="C2" s="49"/>
      <c r="D2" s="2" t="s">
        <v>587</v>
      </c>
      <c r="E2" s="37"/>
      <c r="F2" s="37"/>
      <c r="G2" s="37"/>
      <c r="H2" s="37"/>
      <c r="I2" s="2" t="s">
        <v>588</v>
      </c>
      <c r="J2" s="37"/>
      <c r="K2" s="37"/>
      <c r="L2" s="37"/>
      <c r="M2" s="37"/>
      <c r="N2" s="37"/>
      <c r="O2" s="46"/>
      <c r="P2" s="46"/>
      <c r="Q2" s="46"/>
      <c r="R2" s="46"/>
      <c r="S2" s="46"/>
      <c r="T2" s="46"/>
      <c r="U2" s="46"/>
      <c r="V2" s="46"/>
      <c r="W2" s="46"/>
      <c r="X2" s="46"/>
      <c r="Y2" s="46"/>
      <c r="Z2" s="46"/>
      <c r="AA2" s="46"/>
    </row>
    <row r="3" spans="1:27" x14ac:dyDescent="0.2">
      <c r="A3" s="86" t="s">
        <v>570</v>
      </c>
      <c r="B3" s="2"/>
      <c r="C3" s="50"/>
      <c r="D3" s="9">
        <v>1</v>
      </c>
      <c r="E3" s="9">
        <v>2</v>
      </c>
      <c r="F3" s="9">
        <v>3</v>
      </c>
      <c r="G3" s="9">
        <v>4</v>
      </c>
      <c r="H3" s="44"/>
      <c r="I3" s="9">
        <v>5</v>
      </c>
      <c r="J3" s="9">
        <v>6</v>
      </c>
      <c r="K3" s="9">
        <v>7</v>
      </c>
      <c r="L3" s="9">
        <v>8</v>
      </c>
      <c r="M3" s="9">
        <v>9</v>
      </c>
      <c r="N3" s="9">
        <v>10</v>
      </c>
      <c r="O3" s="9">
        <v>11</v>
      </c>
      <c r="P3" s="9">
        <v>12</v>
      </c>
      <c r="Q3" s="45"/>
      <c r="R3" s="9">
        <v>13</v>
      </c>
      <c r="S3" s="9">
        <v>14</v>
      </c>
      <c r="T3" s="44"/>
      <c r="U3" s="9">
        <v>15</v>
      </c>
      <c r="V3" s="9">
        <v>16</v>
      </c>
      <c r="W3" s="44"/>
      <c r="X3" s="9">
        <v>17</v>
      </c>
      <c r="Y3" s="9">
        <v>18</v>
      </c>
      <c r="Z3" s="9">
        <v>19</v>
      </c>
      <c r="AA3" s="9">
        <v>20</v>
      </c>
    </row>
    <row r="4" spans="1:27" x14ac:dyDescent="0.2">
      <c r="A4" s="2" t="s">
        <v>509</v>
      </c>
      <c r="B4" s="7"/>
      <c r="C4" s="48"/>
      <c r="D4" s="9" t="s">
        <v>587</v>
      </c>
      <c r="E4" s="9" t="s">
        <v>587</v>
      </c>
      <c r="F4" s="9" t="s">
        <v>587</v>
      </c>
      <c r="G4" s="9" t="s">
        <v>587</v>
      </c>
      <c r="H4" s="44"/>
      <c r="I4" s="9" t="s">
        <v>588</v>
      </c>
      <c r="J4" s="9" t="s">
        <v>588</v>
      </c>
      <c r="K4" s="9" t="s">
        <v>588</v>
      </c>
      <c r="L4" s="9" t="s">
        <v>588</v>
      </c>
      <c r="M4" s="9" t="s">
        <v>588</v>
      </c>
      <c r="N4" s="9" t="s">
        <v>588</v>
      </c>
      <c r="O4" s="9" t="s">
        <v>588</v>
      </c>
      <c r="P4" s="9" t="s">
        <v>588</v>
      </c>
      <c r="Q4" s="45"/>
      <c r="R4" s="9" t="s">
        <v>588</v>
      </c>
      <c r="S4" s="9" t="s">
        <v>588</v>
      </c>
      <c r="T4" s="44"/>
      <c r="U4" s="9" t="s">
        <v>587</v>
      </c>
      <c r="V4" s="9" t="s">
        <v>588</v>
      </c>
      <c r="W4" s="44"/>
      <c r="X4" s="9" t="s">
        <v>587</v>
      </c>
      <c r="Y4" s="9" t="s">
        <v>588</v>
      </c>
      <c r="Z4" s="9" t="s">
        <v>588</v>
      </c>
      <c r="AA4" s="9" t="s">
        <v>588</v>
      </c>
    </row>
    <row r="5" spans="1:27" s="147" customFormat="1" ht="87" customHeight="1" x14ac:dyDescent="0.2">
      <c r="A5" s="139"/>
      <c r="B5" s="139"/>
      <c r="C5" s="140"/>
      <c r="D5" s="141" t="s">
        <v>9</v>
      </c>
      <c r="E5" s="141" t="s">
        <v>3</v>
      </c>
      <c r="F5" s="141" t="s">
        <v>4</v>
      </c>
      <c r="G5" s="141" t="s">
        <v>504</v>
      </c>
      <c r="H5" s="142"/>
      <c r="I5" s="141" t="s">
        <v>5</v>
      </c>
      <c r="J5" s="143" t="s">
        <v>6</v>
      </c>
      <c r="K5" s="144" t="s">
        <v>7</v>
      </c>
      <c r="L5" s="141" t="s">
        <v>8</v>
      </c>
      <c r="M5" s="145" t="s">
        <v>9</v>
      </c>
      <c r="N5" s="141" t="s">
        <v>10</v>
      </c>
      <c r="O5" s="141" t="s">
        <v>11</v>
      </c>
      <c r="P5" s="146" t="s">
        <v>12</v>
      </c>
      <c r="Q5" s="141"/>
      <c r="R5" s="141" t="s">
        <v>511</v>
      </c>
      <c r="S5" s="141" t="s">
        <v>510</v>
      </c>
      <c r="T5" s="142"/>
      <c r="U5" s="141" t="s">
        <v>13</v>
      </c>
      <c r="V5" s="141" t="s">
        <v>13</v>
      </c>
      <c r="W5" s="142"/>
      <c r="X5" s="141" t="s">
        <v>14</v>
      </c>
      <c r="Y5" s="141" t="s">
        <v>15</v>
      </c>
      <c r="Z5" s="141" t="s">
        <v>14</v>
      </c>
      <c r="AA5" s="141" t="s">
        <v>520</v>
      </c>
    </row>
    <row r="6" spans="1:27"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95"/>
      <c r="R6" s="93" t="s">
        <v>17</v>
      </c>
      <c r="S6" s="93" t="s">
        <v>17</v>
      </c>
      <c r="T6" s="94"/>
      <c r="U6" s="93"/>
      <c r="V6" s="93"/>
      <c r="W6" s="94"/>
      <c r="X6" s="93" t="s">
        <v>17</v>
      </c>
      <c r="Y6" s="93" t="s">
        <v>17</v>
      </c>
      <c r="Z6" s="93" t="s">
        <v>17</v>
      </c>
      <c r="AA6" s="93"/>
    </row>
    <row r="7" spans="1:27" x14ac:dyDescent="0.2">
      <c r="A7" s="12"/>
      <c r="B7" s="12"/>
      <c r="C7" s="52"/>
      <c r="D7" s="14"/>
      <c r="E7" s="14"/>
      <c r="F7" s="14"/>
      <c r="G7" s="14"/>
      <c r="H7" s="15"/>
      <c r="I7" s="16"/>
      <c r="J7" s="17"/>
      <c r="K7" s="16"/>
      <c r="L7" s="16"/>
      <c r="M7" s="16"/>
      <c r="N7" s="16"/>
      <c r="O7" s="16"/>
      <c r="P7" s="14"/>
      <c r="Q7" s="16"/>
      <c r="R7" s="16"/>
      <c r="S7" s="16"/>
      <c r="T7" s="15"/>
      <c r="U7" s="16"/>
      <c r="V7" s="16"/>
      <c r="W7" s="15"/>
      <c r="X7" s="16"/>
      <c r="Y7" s="16"/>
      <c r="Z7" s="16"/>
      <c r="AA7" s="16"/>
    </row>
    <row r="8" spans="1:27" x14ac:dyDescent="0.2">
      <c r="A8" s="18" t="s">
        <v>19</v>
      </c>
      <c r="B8" s="18" t="s">
        <v>20</v>
      </c>
      <c r="D8" s="19">
        <v>158262</v>
      </c>
      <c r="E8" s="20">
        <v>85</v>
      </c>
      <c r="F8" s="20">
        <v>158347</v>
      </c>
      <c r="G8" s="21">
        <v>1.5270107781052422E-2</v>
      </c>
      <c r="I8" s="21">
        <v>1.4557741396949542E-2</v>
      </c>
      <c r="J8" s="19">
        <v>163660</v>
      </c>
      <c r="K8" s="21">
        <v>3.354987252845576E-2</v>
      </c>
      <c r="L8" s="21">
        <v>3.3002331110357108E-2</v>
      </c>
      <c r="M8" s="19">
        <v>163964</v>
      </c>
      <c r="N8" s="21">
        <v>3.5469701205277371E-2</v>
      </c>
      <c r="O8" s="21">
        <v>3.4921142723808751E-2</v>
      </c>
      <c r="P8" s="21">
        <v>7.4409659956304885E-3</v>
      </c>
      <c r="R8" s="43">
        <v>659</v>
      </c>
      <c r="S8" s="42">
        <v>164623</v>
      </c>
      <c r="U8" s="19">
        <v>108392</v>
      </c>
      <c r="V8" s="19">
        <v>108450</v>
      </c>
      <c r="X8" s="19">
        <v>155965.84750602051</v>
      </c>
      <c r="Y8" s="19">
        <v>156158.0856276991</v>
      </c>
      <c r="Z8" s="19">
        <v>162752.96075334615</v>
      </c>
      <c r="AA8" s="19">
        <v>119142.95206814405</v>
      </c>
    </row>
    <row r="9" spans="1:27" x14ac:dyDescent="0.2">
      <c r="A9" s="18" t="s">
        <v>21</v>
      </c>
      <c r="B9" s="18" t="s">
        <v>22</v>
      </c>
      <c r="D9" s="19">
        <v>483146</v>
      </c>
      <c r="E9" s="20">
        <v>313</v>
      </c>
      <c r="F9" s="20">
        <v>483459</v>
      </c>
      <c r="G9" s="21">
        <v>3.9448455671491578E-2</v>
      </c>
      <c r="I9" s="21">
        <v>4.0690749992437825E-2</v>
      </c>
      <c r="J9" s="19">
        <v>501058</v>
      </c>
      <c r="K9" s="21">
        <v>3.6401480033546596E-2</v>
      </c>
      <c r="L9" s="21">
        <v>3.2999600522831241E-2</v>
      </c>
      <c r="M9" s="19">
        <v>502477</v>
      </c>
      <c r="N9" s="21">
        <v>3.9336576769189335E-2</v>
      </c>
      <c r="O9" s="21">
        <v>3.5925063110280098E-2</v>
      </c>
      <c r="P9" s="21">
        <v>3.4393096227207209E-2</v>
      </c>
      <c r="R9" s="43">
        <v>1841</v>
      </c>
      <c r="S9" s="42">
        <v>504318</v>
      </c>
      <c r="U9" s="19">
        <v>293123</v>
      </c>
      <c r="V9" s="19">
        <v>294088</v>
      </c>
      <c r="X9" s="19">
        <v>465111.43577153183</v>
      </c>
      <c r="Y9" s="19">
        <v>466086.10142222134</v>
      </c>
      <c r="Z9" s="19">
        <v>485769.87011292815</v>
      </c>
      <c r="AA9" s="19">
        <v>355606.78025836311</v>
      </c>
    </row>
    <row r="10" spans="1:27" x14ac:dyDescent="0.2">
      <c r="A10" s="18" t="s">
        <v>23</v>
      </c>
      <c r="B10" s="18" t="s">
        <v>24</v>
      </c>
      <c r="D10" s="19">
        <v>197838</v>
      </c>
      <c r="E10" s="20">
        <v>125</v>
      </c>
      <c r="F10" s="20">
        <v>197963</v>
      </c>
      <c r="G10" s="21">
        <v>3.5625661735499969E-2</v>
      </c>
      <c r="I10" s="21">
        <v>3.476641773259681E-2</v>
      </c>
      <c r="J10" s="19">
        <v>204615</v>
      </c>
      <c r="K10" s="21">
        <v>3.3602827314402672E-2</v>
      </c>
      <c r="L10" s="21">
        <v>3.3002357660567805E-2</v>
      </c>
      <c r="M10" s="19">
        <v>204885</v>
      </c>
      <c r="N10" s="21">
        <v>3.4966719323174855E-2</v>
      </c>
      <c r="O10" s="21">
        <v>3.4365457318796144E-2</v>
      </c>
      <c r="P10" s="21">
        <v>2.6956180414123398E-2</v>
      </c>
      <c r="R10" s="43">
        <v>834</v>
      </c>
      <c r="S10" s="42">
        <v>205719</v>
      </c>
      <c r="U10" s="19">
        <v>144023</v>
      </c>
      <c r="V10" s="19">
        <v>144107</v>
      </c>
      <c r="X10" s="19">
        <v>191152.9373965023</v>
      </c>
      <c r="Y10" s="19">
        <v>191422.87275154606</v>
      </c>
      <c r="Z10" s="19">
        <v>199507.05191469754</v>
      </c>
      <c r="AA10" s="19">
        <v>146048.70481928135</v>
      </c>
    </row>
    <row r="11" spans="1:27" x14ac:dyDescent="0.2">
      <c r="A11" s="18" t="s">
        <v>25</v>
      </c>
      <c r="B11" s="18" t="s">
        <v>26</v>
      </c>
      <c r="D11" s="19">
        <v>434076</v>
      </c>
      <c r="E11" s="20">
        <v>279</v>
      </c>
      <c r="F11" s="20">
        <v>434355</v>
      </c>
      <c r="G11" s="21">
        <v>-2.3541672869105912E-2</v>
      </c>
      <c r="I11" s="21">
        <v>-2.0371515399260853E-2</v>
      </c>
      <c r="J11" s="19">
        <v>451606</v>
      </c>
      <c r="K11" s="21">
        <v>3.9715933753923238E-2</v>
      </c>
      <c r="L11" s="21">
        <v>3.7073417267649678E-2</v>
      </c>
      <c r="M11" s="19">
        <v>452680</v>
      </c>
      <c r="N11" s="21">
        <v>4.2188564571165932E-2</v>
      </c>
      <c r="O11" s="21">
        <v>3.953976370712442E-2</v>
      </c>
      <c r="P11" s="21">
        <v>-2.2902078884502353E-2</v>
      </c>
      <c r="R11" s="43">
        <v>1844</v>
      </c>
      <c r="S11" s="42">
        <v>454524</v>
      </c>
      <c r="U11" s="19">
        <v>298132</v>
      </c>
      <c r="V11" s="19">
        <v>298892</v>
      </c>
      <c r="X11" s="19">
        <v>444827.15384391765</v>
      </c>
      <c r="Y11" s="19">
        <v>444517.43157563597</v>
      </c>
      <c r="Z11" s="19">
        <v>463290.31125478266</v>
      </c>
      <c r="AA11" s="19">
        <v>339150.66793234518</v>
      </c>
    </row>
    <row r="12" spans="1:27" x14ac:dyDescent="0.2">
      <c r="A12" s="18" t="s">
        <v>27</v>
      </c>
      <c r="B12" s="18" t="s">
        <v>28</v>
      </c>
      <c r="D12" s="19">
        <v>769411</v>
      </c>
      <c r="E12" s="20">
        <v>530</v>
      </c>
      <c r="F12" s="20">
        <v>769941</v>
      </c>
      <c r="G12" s="21">
        <v>2.484088896080916E-2</v>
      </c>
      <c r="I12" s="21">
        <v>2.8945730656529056E-2</v>
      </c>
      <c r="J12" s="19">
        <v>797929</v>
      </c>
      <c r="K12" s="21">
        <v>3.6351013051726611E-2</v>
      </c>
      <c r="L12" s="21">
        <v>3.3000097191417721E-2</v>
      </c>
      <c r="M12" s="19">
        <v>797929</v>
      </c>
      <c r="N12" s="21">
        <v>3.6351013051726611E-2</v>
      </c>
      <c r="O12" s="21">
        <v>3.3000097191417721E-2</v>
      </c>
      <c r="P12" s="21">
        <v>1.9831472277610507E-2</v>
      </c>
      <c r="R12" s="43">
        <v>3261</v>
      </c>
      <c r="S12" s="42">
        <v>801190</v>
      </c>
      <c r="U12" s="19">
        <v>527746</v>
      </c>
      <c r="V12" s="19">
        <v>529458</v>
      </c>
      <c r="X12" s="19">
        <v>751278.44497680571</v>
      </c>
      <c r="Y12" s="19">
        <v>750708.64562376798</v>
      </c>
      <c r="Z12" s="19">
        <v>782412.60609262122</v>
      </c>
      <c r="AA12" s="19">
        <v>572763.45200551627</v>
      </c>
    </row>
    <row r="13" spans="1:27" x14ac:dyDescent="0.2">
      <c r="A13" s="18" t="s">
        <v>29</v>
      </c>
      <c r="B13" s="18" t="s">
        <v>30</v>
      </c>
      <c r="D13" s="19">
        <v>480262</v>
      </c>
      <c r="E13" s="20">
        <v>536</v>
      </c>
      <c r="F13" s="20">
        <v>480798</v>
      </c>
      <c r="G13" s="21">
        <v>8.9333924182186664E-3</v>
      </c>
      <c r="I13" s="21">
        <v>8.1781507757381355E-3</v>
      </c>
      <c r="J13" s="19">
        <v>496036</v>
      </c>
      <c r="K13" s="21">
        <v>3.1694099910530404E-2</v>
      </c>
      <c r="L13" s="21">
        <v>3.2999551230140645E-2</v>
      </c>
      <c r="M13" s="19">
        <v>496945</v>
      </c>
      <c r="N13" s="21">
        <v>3.3584708529297291E-2</v>
      </c>
      <c r="O13" s="21">
        <v>3.4892552125374454E-2</v>
      </c>
      <c r="P13" s="21">
        <v>1.0784695905710073E-3</v>
      </c>
      <c r="R13" s="43">
        <v>203</v>
      </c>
      <c r="S13" s="42">
        <v>497148</v>
      </c>
      <c r="U13" s="19">
        <v>323764</v>
      </c>
      <c r="V13" s="19">
        <v>323355</v>
      </c>
      <c r="X13" s="19">
        <v>476540.43159935094</v>
      </c>
      <c r="Y13" s="19">
        <v>476294.73706259904</v>
      </c>
      <c r="Z13" s="19">
        <v>496409.63730170374</v>
      </c>
      <c r="AA13" s="19">
        <v>363395.59876169986</v>
      </c>
    </row>
    <row r="14" spans="1:27" x14ac:dyDescent="0.2">
      <c r="A14" s="18" t="s">
        <v>31</v>
      </c>
      <c r="B14" s="18" t="s">
        <v>32</v>
      </c>
      <c r="D14" s="19">
        <v>372716</v>
      </c>
      <c r="E14" s="20">
        <v>239</v>
      </c>
      <c r="F14" s="20">
        <v>372955</v>
      </c>
      <c r="G14" s="21">
        <v>4.182195660564636E-2</v>
      </c>
      <c r="I14" s="21">
        <v>4.1948797247240321E-2</v>
      </c>
      <c r="J14" s="19">
        <v>386223</v>
      </c>
      <c r="K14" s="21">
        <v>3.5574515996826372E-2</v>
      </c>
      <c r="L14" s="21">
        <v>3.2999157532410672E-2</v>
      </c>
      <c r="M14" s="19">
        <v>387036</v>
      </c>
      <c r="N14" s="21">
        <v>3.7754401921552327E-2</v>
      </c>
      <c r="O14" s="21">
        <v>3.5173622323668274E-2</v>
      </c>
      <c r="P14" s="21">
        <v>3.4892293945282926E-2</v>
      </c>
      <c r="R14" s="43">
        <v>1458</v>
      </c>
      <c r="S14" s="42">
        <v>388494</v>
      </c>
      <c r="U14" s="19">
        <v>260056</v>
      </c>
      <c r="V14" s="19">
        <v>260705</v>
      </c>
      <c r="X14" s="19">
        <v>357983.71640813281</v>
      </c>
      <c r="Y14" s="19">
        <v>358832.5140930838</v>
      </c>
      <c r="Z14" s="19">
        <v>373986.74457659404</v>
      </c>
      <c r="AA14" s="19">
        <v>273776.18555731419</v>
      </c>
    </row>
    <row r="15" spans="1:27" x14ac:dyDescent="0.2">
      <c r="A15" s="18" t="s">
        <v>33</v>
      </c>
      <c r="B15" s="18" t="s">
        <v>34</v>
      </c>
      <c r="D15" s="19">
        <v>338607</v>
      </c>
      <c r="E15" s="20">
        <v>205</v>
      </c>
      <c r="F15" s="20">
        <v>338812</v>
      </c>
      <c r="G15" s="21">
        <v>3.7666368787224069E-2</v>
      </c>
      <c r="I15" s="21">
        <v>4.0463656478487264E-2</v>
      </c>
      <c r="J15" s="19">
        <v>350970</v>
      </c>
      <c r="K15" s="21">
        <v>3.5883868599819291E-2</v>
      </c>
      <c r="L15" s="21">
        <v>3.2999250265255409E-2</v>
      </c>
      <c r="M15" s="19">
        <v>350970</v>
      </c>
      <c r="N15" s="21">
        <v>3.5883868599819291E-2</v>
      </c>
      <c r="O15" s="21">
        <v>3.2999250265255409E-2</v>
      </c>
      <c r="P15" s="21">
        <v>3.1246528423127584E-2</v>
      </c>
      <c r="R15" s="43">
        <v>1313</v>
      </c>
      <c r="S15" s="42">
        <v>352283</v>
      </c>
      <c r="U15" s="19">
        <v>219720</v>
      </c>
      <c r="V15" s="19">
        <v>220334</v>
      </c>
      <c r="X15" s="19">
        <v>326513.53164141695</v>
      </c>
      <c r="Y15" s="19">
        <v>326545.02723162959</v>
      </c>
      <c r="Z15" s="19">
        <v>340335.69115298352</v>
      </c>
      <c r="AA15" s="19">
        <v>249142.00485464858</v>
      </c>
    </row>
    <row r="16" spans="1:27" x14ac:dyDescent="0.2">
      <c r="A16" s="18" t="s">
        <v>35</v>
      </c>
      <c r="B16" s="18" t="s">
        <v>36</v>
      </c>
      <c r="D16" s="19">
        <v>491193</v>
      </c>
      <c r="E16" s="20">
        <v>370</v>
      </c>
      <c r="F16" s="20">
        <v>491563</v>
      </c>
      <c r="G16" s="21">
        <v>1.7663134154799476E-3</v>
      </c>
      <c r="I16" s="21">
        <v>5.3118252441741731E-4</v>
      </c>
      <c r="J16" s="19">
        <v>507925</v>
      </c>
      <c r="K16" s="21">
        <v>3.3284950024771165E-2</v>
      </c>
      <c r="L16" s="21">
        <v>3.3000991432527993E-2</v>
      </c>
      <c r="M16" s="19">
        <v>509487</v>
      </c>
      <c r="N16" s="21">
        <v>3.6462566979909683E-2</v>
      </c>
      <c r="O16" s="21">
        <v>3.6177735141968537E-2</v>
      </c>
      <c r="P16" s="21">
        <v>-5.2808866057272308E-3</v>
      </c>
      <c r="R16" s="43">
        <v>1925</v>
      </c>
      <c r="S16" s="42">
        <v>511412</v>
      </c>
      <c r="U16" s="19">
        <v>325475</v>
      </c>
      <c r="V16" s="19">
        <v>325564</v>
      </c>
      <c r="X16" s="19">
        <v>490696.61481925019</v>
      </c>
      <c r="Y16" s="19">
        <v>491437.42025815166</v>
      </c>
      <c r="Z16" s="19">
        <v>512191.82695854834</v>
      </c>
      <c r="AA16" s="19">
        <v>374948.91648392222</v>
      </c>
    </row>
    <row r="17" spans="1:27" x14ac:dyDescent="0.2">
      <c r="A17" s="18" t="s">
        <v>37</v>
      </c>
      <c r="B17" s="18" t="s">
        <v>38</v>
      </c>
      <c r="D17" s="19">
        <v>451372</v>
      </c>
      <c r="E17" s="20">
        <v>302</v>
      </c>
      <c r="F17" s="20">
        <v>451674</v>
      </c>
      <c r="G17" s="21">
        <v>-1.7472725369289566E-2</v>
      </c>
      <c r="I17" s="21">
        <v>-1.3751449115572467E-2</v>
      </c>
      <c r="J17" s="19">
        <v>468033</v>
      </c>
      <c r="K17" s="21">
        <v>3.621867220802355E-2</v>
      </c>
      <c r="L17" s="21">
        <v>3.5749844246769191E-2</v>
      </c>
      <c r="M17" s="19">
        <v>468708</v>
      </c>
      <c r="N17" s="21">
        <v>3.7713112992627362E-2</v>
      </c>
      <c r="O17" s="21">
        <v>3.7243608884875101E-2</v>
      </c>
      <c r="P17" s="21">
        <v>-1.847193033812089E-2</v>
      </c>
      <c r="R17" s="43">
        <v>1958</v>
      </c>
      <c r="S17" s="42">
        <v>470666</v>
      </c>
      <c r="U17" s="19">
        <v>297280</v>
      </c>
      <c r="V17" s="19">
        <v>297414</v>
      </c>
      <c r="X17" s="19">
        <v>459706.2903486524</v>
      </c>
      <c r="Y17" s="19">
        <v>458179.04276711226</v>
      </c>
      <c r="Z17" s="19">
        <v>477528.88020967395</v>
      </c>
      <c r="AA17" s="19">
        <v>349573.98146630003</v>
      </c>
    </row>
    <row r="18" spans="1:27" x14ac:dyDescent="0.2">
      <c r="A18" s="18" t="s">
        <v>39</v>
      </c>
      <c r="B18" s="18" t="s">
        <v>40</v>
      </c>
      <c r="D18" s="19">
        <v>263465</v>
      </c>
      <c r="E18" s="20">
        <v>177</v>
      </c>
      <c r="F18" s="20">
        <v>263642</v>
      </c>
      <c r="G18" s="21">
        <v>3.9892069242152939E-2</v>
      </c>
      <c r="I18" s="21">
        <v>4.2836518323033257E-2</v>
      </c>
      <c r="J18" s="19">
        <v>272638</v>
      </c>
      <c r="K18" s="21">
        <v>3.4123507347931792E-2</v>
      </c>
      <c r="L18" s="21">
        <v>3.2999093802120738E-2</v>
      </c>
      <c r="M18" s="19">
        <v>273196</v>
      </c>
      <c r="N18" s="21">
        <v>3.6240016848075429E-2</v>
      </c>
      <c r="O18" s="21">
        <v>3.5113301998856317E-2</v>
      </c>
      <c r="P18" s="21">
        <v>3.5713647701532514E-2</v>
      </c>
      <c r="R18" s="43">
        <v>984</v>
      </c>
      <c r="S18" s="42">
        <v>274180</v>
      </c>
      <c r="U18" s="19">
        <v>157356</v>
      </c>
      <c r="V18" s="19">
        <v>157527</v>
      </c>
      <c r="X18" s="19">
        <v>253527.87172215222</v>
      </c>
      <c r="Y18" s="19">
        <v>253087.22017503987</v>
      </c>
      <c r="Z18" s="19">
        <v>263775.61076488631</v>
      </c>
      <c r="AA18" s="19">
        <v>193096.36399017178</v>
      </c>
    </row>
    <row r="19" spans="1:27" x14ac:dyDescent="0.2">
      <c r="A19" s="18" t="s">
        <v>41</v>
      </c>
      <c r="B19" s="18" t="s">
        <v>42</v>
      </c>
      <c r="D19" s="19">
        <v>469621</v>
      </c>
      <c r="E19" s="20">
        <v>296</v>
      </c>
      <c r="F19" s="20">
        <v>469917</v>
      </c>
      <c r="G19" s="21">
        <v>6.764254737512565E-2</v>
      </c>
      <c r="I19" s="21">
        <v>7.0255868883311479E-2</v>
      </c>
      <c r="J19" s="19">
        <v>483508</v>
      </c>
      <c r="K19" s="21">
        <v>2.8921535279626376E-2</v>
      </c>
      <c r="L19" s="21">
        <v>2.8155551935889145E-2</v>
      </c>
      <c r="M19" s="19">
        <v>486387</v>
      </c>
      <c r="N19" s="21">
        <v>3.5048145594388513E-2</v>
      </c>
      <c r="O19" s="21">
        <v>3.4277601279484982E-2</v>
      </c>
      <c r="P19" s="21">
        <v>6.2087545010468981E-2</v>
      </c>
      <c r="R19" s="43">
        <v>1804</v>
      </c>
      <c r="S19" s="42">
        <v>488191</v>
      </c>
      <c r="U19" s="19">
        <v>284309</v>
      </c>
      <c r="V19" s="19">
        <v>284521</v>
      </c>
      <c r="X19" s="19">
        <v>440144.75839472067</v>
      </c>
      <c r="Y19" s="19">
        <v>439397.13531533821</v>
      </c>
      <c r="Z19" s="19">
        <v>457953.77441810194</v>
      </c>
      <c r="AA19" s="19">
        <v>335244.06771076081</v>
      </c>
    </row>
    <row r="20" spans="1:27" ht="25.5" customHeight="1" x14ac:dyDescent="0.2">
      <c r="A20" s="22" t="s">
        <v>43</v>
      </c>
      <c r="B20" s="22" t="s">
        <v>44</v>
      </c>
      <c r="C20" s="54"/>
      <c r="D20" s="24">
        <v>4909969</v>
      </c>
      <c r="E20" s="25">
        <v>3458</v>
      </c>
      <c r="F20" s="25">
        <v>4913427</v>
      </c>
      <c r="G20" s="26">
        <v>2.0770530442340895E-2</v>
      </c>
      <c r="H20" s="23"/>
      <c r="I20" s="26">
        <v>2.2524347041779524E-2</v>
      </c>
      <c r="J20" s="24">
        <v>5084201</v>
      </c>
      <c r="K20" s="26">
        <v>3.4756612544819321E-2</v>
      </c>
      <c r="L20" s="26">
        <v>3.3149834231543274E-2</v>
      </c>
      <c r="M20" s="24">
        <v>5094664</v>
      </c>
      <c r="N20" s="26">
        <v>3.6886083515195178E-2</v>
      </c>
      <c r="O20" s="26">
        <v>3.5275998542428022E-2</v>
      </c>
      <c r="P20" s="26">
        <v>1.569983443312073E-2</v>
      </c>
      <c r="Q20" s="23"/>
      <c r="R20" s="24">
        <v>18084</v>
      </c>
      <c r="S20" s="41">
        <v>5112748</v>
      </c>
      <c r="T20" s="23"/>
      <c r="U20" s="24">
        <v>3239377</v>
      </c>
      <c r="V20" s="24">
        <v>3244415</v>
      </c>
      <c r="W20" s="23"/>
      <c r="X20" s="24">
        <v>4813449.034428454</v>
      </c>
      <c r="Y20" s="24">
        <v>4812666.2339038244</v>
      </c>
      <c r="Z20" s="24">
        <v>5015914.9655108666</v>
      </c>
      <c r="AA20" s="24">
        <f>SUM(AA8:AA19)</f>
        <v>3671889.6759084673</v>
      </c>
    </row>
    <row r="21" spans="1:27" x14ac:dyDescent="0.2">
      <c r="A21" s="18" t="s">
        <v>45</v>
      </c>
      <c r="B21" s="18" t="s">
        <v>46</v>
      </c>
      <c r="D21" s="19">
        <v>221769</v>
      </c>
      <c r="E21" s="20">
        <v>110</v>
      </c>
      <c r="F21" s="20">
        <v>221879</v>
      </c>
      <c r="G21" s="21">
        <v>-2.6995753033347558E-3</v>
      </c>
      <c r="I21" s="21">
        <v>1.9206999571976802E-3</v>
      </c>
      <c r="J21" s="19">
        <v>229948</v>
      </c>
      <c r="K21" s="21">
        <v>3.6368926494058096E-2</v>
      </c>
      <c r="L21" s="21">
        <v>3.3000770891187026E-2</v>
      </c>
      <c r="M21" s="19">
        <v>230483</v>
      </c>
      <c r="N21" s="21">
        <v>3.8780155883634704E-2</v>
      </c>
      <c r="O21" s="21">
        <v>3.540416388624168E-2</v>
      </c>
      <c r="P21" s="21">
        <v>-4.6430920029493228E-3</v>
      </c>
      <c r="R21" s="43">
        <v>0</v>
      </c>
      <c r="S21" s="42">
        <v>230483</v>
      </c>
      <c r="U21" s="19">
        <v>159703</v>
      </c>
      <c r="V21" s="19">
        <v>160223</v>
      </c>
      <c r="X21" s="19">
        <v>222479.11566746247</v>
      </c>
      <c r="Y21" s="19">
        <v>222175.23164142607</v>
      </c>
      <c r="Z21" s="19">
        <v>231558.14577486506</v>
      </c>
      <c r="AA21" s="19">
        <v>169511.63859226965</v>
      </c>
    </row>
    <row r="22" spans="1:27" x14ac:dyDescent="0.2">
      <c r="A22" s="18" t="s">
        <v>47</v>
      </c>
      <c r="B22" s="18" t="s">
        <v>48</v>
      </c>
      <c r="D22" s="19">
        <v>169066</v>
      </c>
      <c r="E22" s="20">
        <v>77</v>
      </c>
      <c r="F22" s="20">
        <v>169143</v>
      </c>
      <c r="G22" s="21">
        <v>-3.8547463679830529E-2</v>
      </c>
      <c r="I22" s="21">
        <v>-3.3025995191030777E-2</v>
      </c>
      <c r="J22" s="19">
        <v>175716</v>
      </c>
      <c r="K22" s="21">
        <v>3.8861507551206431E-2</v>
      </c>
      <c r="L22" s="21">
        <v>3.9602446788979062E-2</v>
      </c>
      <c r="M22" s="19">
        <v>176303</v>
      </c>
      <c r="N22" s="21">
        <v>4.2331946810764798E-2</v>
      </c>
      <c r="O22" s="21">
        <v>4.3075361243354982E-2</v>
      </c>
      <c r="P22" s="21">
        <v>-3.2243572538117382E-2</v>
      </c>
      <c r="R22" s="43">
        <v>0</v>
      </c>
      <c r="S22" s="42">
        <v>176303</v>
      </c>
      <c r="U22" s="19">
        <v>140353</v>
      </c>
      <c r="V22" s="19">
        <v>140253</v>
      </c>
      <c r="X22" s="19">
        <v>175924.28884795887</v>
      </c>
      <c r="Y22" s="19">
        <v>174795.08486225281</v>
      </c>
      <c r="Z22" s="19">
        <v>182177.03855750844</v>
      </c>
      <c r="AA22" s="19">
        <v>133362.3061129314</v>
      </c>
    </row>
    <row r="23" spans="1:27" x14ac:dyDescent="0.2">
      <c r="A23" s="18" t="s">
        <v>49</v>
      </c>
      <c r="B23" s="18" t="s">
        <v>50</v>
      </c>
      <c r="D23" s="19">
        <v>464197</v>
      </c>
      <c r="E23" s="20">
        <v>240</v>
      </c>
      <c r="F23" s="20">
        <v>464437</v>
      </c>
      <c r="G23" s="21">
        <v>3.2554202280759004E-3</v>
      </c>
      <c r="I23" s="21">
        <v>8.7617426270425458E-3</v>
      </c>
      <c r="J23" s="19">
        <v>480990</v>
      </c>
      <c r="K23" s="21">
        <v>3.5640627606892572E-2</v>
      </c>
      <c r="L23" s="21">
        <v>3.3000682334343834E-2</v>
      </c>
      <c r="M23" s="19">
        <v>482521</v>
      </c>
      <c r="N23" s="21">
        <v>3.8937090736824942E-2</v>
      </c>
      <c r="O23" s="21">
        <v>3.6288742470009572E-2</v>
      </c>
      <c r="P23" s="21">
        <v>3.0093047412373952E-3</v>
      </c>
      <c r="R23" s="43">
        <v>0</v>
      </c>
      <c r="S23" s="42">
        <v>482521</v>
      </c>
      <c r="U23" s="19">
        <v>334130</v>
      </c>
      <c r="V23" s="19">
        <v>334984</v>
      </c>
      <c r="X23" s="19">
        <v>462930.13572569808</v>
      </c>
      <c r="Y23" s="19">
        <v>461579.84361278458</v>
      </c>
      <c r="Z23" s="19">
        <v>481073.30382591399</v>
      </c>
      <c r="AA23" s="19">
        <v>352168.66909019451</v>
      </c>
    </row>
    <row r="24" spans="1:27" x14ac:dyDescent="0.2">
      <c r="A24" s="18" t="s">
        <v>51</v>
      </c>
      <c r="B24" s="18" t="s">
        <v>52</v>
      </c>
      <c r="D24" s="19">
        <v>300756</v>
      </c>
      <c r="E24" s="20">
        <v>156</v>
      </c>
      <c r="F24" s="20">
        <v>300912</v>
      </c>
      <c r="G24" s="21">
        <v>3.6013335553935155E-2</v>
      </c>
      <c r="I24" s="21">
        <v>4.0888935060746423E-2</v>
      </c>
      <c r="J24" s="19">
        <v>311964</v>
      </c>
      <c r="K24" s="21">
        <v>3.6729624827037011E-2</v>
      </c>
      <c r="L24" s="21">
        <v>3.3001171976755117E-2</v>
      </c>
      <c r="M24" s="19">
        <v>312497</v>
      </c>
      <c r="N24" s="21">
        <v>3.8500908981724091E-2</v>
      </c>
      <c r="O24" s="21">
        <v>3.4766085956136061E-2</v>
      </c>
      <c r="P24" s="21">
        <v>3.343259839736934E-2</v>
      </c>
      <c r="R24" s="43">
        <v>0</v>
      </c>
      <c r="S24" s="42">
        <v>312497</v>
      </c>
      <c r="U24" s="19">
        <v>221396</v>
      </c>
      <c r="V24" s="19">
        <v>222195</v>
      </c>
      <c r="X24" s="19">
        <v>290451.50138759828</v>
      </c>
      <c r="Y24" s="19">
        <v>290134.43326338625</v>
      </c>
      <c r="Z24" s="19">
        <v>302387.40338229638</v>
      </c>
      <c r="AA24" s="19">
        <v>221362.04306468673</v>
      </c>
    </row>
    <row r="25" spans="1:27" x14ac:dyDescent="0.2">
      <c r="A25" s="18" t="s">
        <v>53</v>
      </c>
      <c r="B25" s="18" t="s">
        <v>54</v>
      </c>
      <c r="D25" s="19">
        <v>319421</v>
      </c>
      <c r="E25" s="20">
        <v>171</v>
      </c>
      <c r="F25" s="20">
        <v>319592</v>
      </c>
      <c r="G25" s="21">
        <v>2.179771985651513E-2</v>
      </c>
      <c r="I25" s="21">
        <v>2.7059726084037061E-2</v>
      </c>
      <c r="J25" s="19">
        <v>331513</v>
      </c>
      <c r="K25" s="21">
        <v>3.7300684955679841E-2</v>
      </c>
      <c r="L25" s="21">
        <v>3.299933528922816E-2</v>
      </c>
      <c r="M25" s="19">
        <v>332333</v>
      </c>
      <c r="N25" s="21">
        <v>3.9866456318081056E-2</v>
      </c>
      <c r="O25" s="21">
        <v>3.5554467229566011E-2</v>
      </c>
      <c r="P25" s="21">
        <v>2.0479358407162751E-2</v>
      </c>
      <c r="R25" s="43">
        <v>0</v>
      </c>
      <c r="S25" s="42">
        <v>332333</v>
      </c>
      <c r="U25" s="19">
        <v>249966</v>
      </c>
      <c r="V25" s="19">
        <v>251007</v>
      </c>
      <c r="X25" s="19">
        <v>312774.23437266127</v>
      </c>
      <c r="Y25" s="19">
        <v>312467.47780953639</v>
      </c>
      <c r="Z25" s="19">
        <v>325663.61804586538</v>
      </c>
      <c r="AA25" s="19">
        <v>238401.34554590081</v>
      </c>
    </row>
    <row r="26" spans="1:27" x14ac:dyDescent="0.2">
      <c r="A26" s="18" t="s">
        <v>55</v>
      </c>
      <c r="B26" s="18" t="s">
        <v>56</v>
      </c>
      <c r="D26" s="19">
        <v>207241</v>
      </c>
      <c r="E26" s="20">
        <v>129</v>
      </c>
      <c r="F26" s="20">
        <v>207370</v>
      </c>
      <c r="G26" s="21">
        <v>2.2695493464383931E-2</v>
      </c>
      <c r="I26" s="21">
        <v>2.1891109891067018E-2</v>
      </c>
      <c r="J26" s="19">
        <v>214366</v>
      </c>
      <c r="K26" s="21">
        <v>3.3738145058243907E-2</v>
      </c>
      <c r="L26" s="21">
        <v>3.3001733341548656E-2</v>
      </c>
      <c r="M26" s="19">
        <v>214739</v>
      </c>
      <c r="N26" s="21">
        <v>3.5536864669127866E-2</v>
      </c>
      <c r="O26" s="21">
        <v>3.4799171585190081E-2</v>
      </c>
      <c r="P26" s="21">
        <v>1.4603302754999659E-2</v>
      </c>
      <c r="R26" s="43">
        <v>891</v>
      </c>
      <c r="S26" s="42">
        <v>215630</v>
      </c>
      <c r="U26" s="19">
        <v>163245</v>
      </c>
      <c r="V26" s="19">
        <v>163361</v>
      </c>
      <c r="X26" s="19">
        <v>202767.81436391326</v>
      </c>
      <c r="Y26" s="19">
        <v>203072.08741357722</v>
      </c>
      <c r="Z26" s="19">
        <v>211648.23672159275</v>
      </c>
      <c r="AA26" s="19">
        <v>154936.63283486222</v>
      </c>
    </row>
    <row r="27" spans="1:27" x14ac:dyDescent="0.2">
      <c r="A27" s="18" t="s">
        <v>57</v>
      </c>
      <c r="B27" s="18" t="s">
        <v>58</v>
      </c>
      <c r="D27" s="19">
        <v>1146178</v>
      </c>
      <c r="E27" s="20">
        <v>559</v>
      </c>
      <c r="F27" s="20">
        <v>1146737</v>
      </c>
      <c r="G27" s="21">
        <v>5.138986248027777E-4</v>
      </c>
      <c r="I27" s="21">
        <v>6.9120588359781188E-3</v>
      </c>
      <c r="J27" s="19">
        <v>1190296</v>
      </c>
      <c r="K27" s="21">
        <v>3.7985069836561358E-2</v>
      </c>
      <c r="L27" s="21">
        <v>3.2999772932226445E-2</v>
      </c>
      <c r="M27" s="19">
        <v>1190735</v>
      </c>
      <c r="N27" s="21">
        <v>3.8367895155354548E-2</v>
      </c>
      <c r="O27" s="21">
        <v>3.3380759594634046E-2</v>
      </c>
      <c r="P27" s="21">
        <v>-1.639266123885319E-3</v>
      </c>
      <c r="R27" s="43">
        <v>2167</v>
      </c>
      <c r="S27" s="42">
        <v>1192902</v>
      </c>
      <c r="U27" s="19">
        <v>884667</v>
      </c>
      <c r="V27" s="19">
        <v>888937</v>
      </c>
      <c r="X27" s="19">
        <v>1146148.1068275541</v>
      </c>
      <c r="Y27" s="19">
        <v>1144361.4150340187</v>
      </c>
      <c r="Z27" s="19">
        <v>1192690.1365371174</v>
      </c>
      <c r="AA27" s="19">
        <v>873106.22867835255</v>
      </c>
    </row>
    <row r="28" spans="1:27" x14ac:dyDescent="0.2">
      <c r="A28" s="18" t="s">
        <v>59</v>
      </c>
      <c r="B28" s="18" t="s">
        <v>60</v>
      </c>
      <c r="D28" s="19">
        <v>261178</v>
      </c>
      <c r="E28" s="20">
        <v>134</v>
      </c>
      <c r="F28" s="20">
        <v>261312</v>
      </c>
      <c r="G28" s="21">
        <v>2.8155419278796501E-2</v>
      </c>
      <c r="I28" s="21">
        <v>3.265448128211057E-2</v>
      </c>
      <c r="J28" s="19">
        <v>271165</v>
      </c>
      <c r="K28" s="21">
        <v>3.7703922423188319E-2</v>
      </c>
      <c r="L28" s="21">
        <v>3.2998554386778345E-2</v>
      </c>
      <c r="M28" s="19">
        <v>271702</v>
      </c>
      <c r="N28" s="21">
        <v>3.975893323336388E-2</v>
      </c>
      <c r="O28" s="21">
        <v>3.5044246949261337E-2</v>
      </c>
      <c r="P28" s="21">
        <v>2.5532736405288858E-2</v>
      </c>
      <c r="R28" s="43">
        <v>0</v>
      </c>
      <c r="S28" s="42">
        <v>271702</v>
      </c>
      <c r="U28" s="19">
        <v>194612</v>
      </c>
      <c r="V28" s="19">
        <v>195498</v>
      </c>
      <c r="X28" s="19">
        <v>254156.60813360778</v>
      </c>
      <c r="Y28" s="19">
        <v>254201.95452442591</v>
      </c>
      <c r="Z28" s="19">
        <v>264937.42262423871</v>
      </c>
      <c r="AA28" s="19">
        <v>193946.86584298173</v>
      </c>
    </row>
    <row r="29" spans="1:27" x14ac:dyDescent="0.2">
      <c r="A29" s="18" t="s">
        <v>61</v>
      </c>
      <c r="B29" s="18" t="s">
        <v>62</v>
      </c>
      <c r="D29" s="19">
        <v>540204</v>
      </c>
      <c r="E29" s="20">
        <v>286</v>
      </c>
      <c r="F29" s="20">
        <v>540490</v>
      </c>
      <c r="G29" s="21">
        <v>1.3339343282672278E-3</v>
      </c>
      <c r="I29" s="21">
        <v>6.0924812679534757E-3</v>
      </c>
      <c r="J29" s="19">
        <v>561222</v>
      </c>
      <c r="K29" s="21">
        <v>3.8357248376839737E-2</v>
      </c>
      <c r="L29" s="21">
        <v>3.3000171550573665E-2</v>
      </c>
      <c r="M29" s="19">
        <v>562967</v>
      </c>
      <c r="N29" s="21">
        <v>4.1585798573406496E-2</v>
      </c>
      <c r="O29" s="21">
        <v>3.6212065060371446E-2</v>
      </c>
      <c r="P29" s="21">
        <v>2.8124616816893599E-4</v>
      </c>
      <c r="R29" s="43">
        <v>2235</v>
      </c>
      <c r="S29" s="42">
        <v>565202</v>
      </c>
      <c r="U29" s="19">
        <v>375746</v>
      </c>
      <c r="V29" s="19">
        <v>377694</v>
      </c>
      <c r="X29" s="19">
        <v>539770.26199978148</v>
      </c>
      <c r="Y29" s="19">
        <v>540003.27039160405</v>
      </c>
      <c r="Z29" s="19">
        <v>562808.71220627986</v>
      </c>
      <c r="AA29" s="19">
        <v>412002.89759120747</v>
      </c>
    </row>
    <row r="30" spans="1:27" ht="25.5" customHeight="1" x14ac:dyDescent="0.2">
      <c r="A30" s="22" t="s">
        <v>63</v>
      </c>
      <c r="B30" s="22" t="s">
        <v>64</v>
      </c>
      <c r="C30" s="54"/>
      <c r="D30" s="24">
        <v>3630010</v>
      </c>
      <c r="E30" s="25">
        <v>1862</v>
      </c>
      <c r="F30" s="25">
        <v>3631872</v>
      </c>
      <c r="G30" s="26">
        <v>6.7831956125650184E-3</v>
      </c>
      <c r="H30" s="23"/>
      <c r="I30" s="26">
        <v>1.1896878270223121E-2</v>
      </c>
      <c r="J30" s="24">
        <v>3767180</v>
      </c>
      <c r="K30" s="26">
        <v>3.725578075147129E-2</v>
      </c>
      <c r="L30" s="26">
        <v>3.3334836259329315E-2</v>
      </c>
      <c r="M30" s="24">
        <v>3774280</v>
      </c>
      <c r="N30" s="26">
        <v>3.9210695579893429E-2</v>
      </c>
      <c r="O30" s="26">
        <v>3.5282361287982233E-2</v>
      </c>
      <c r="P30" s="26">
        <v>5.1494728638565856E-3</v>
      </c>
      <c r="Q30" s="23"/>
      <c r="R30" s="24">
        <v>5293</v>
      </c>
      <c r="S30" s="41">
        <v>3779573</v>
      </c>
      <c r="T30" s="23"/>
      <c r="U30" s="24">
        <v>2723817</v>
      </c>
      <c r="V30" s="24">
        <v>2734152</v>
      </c>
      <c r="W30" s="23"/>
      <c r="X30" s="24">
        <v>3607402.0673262347</v>
      </c>
      <c r="Y30" s="24">
        <v>3602790.7985530114</v>
      </c>
      <c r="Z30" s="24">
        <v>3754944.0176756782</v>
      </c>
      <c r="AA30" s="24">
        <f>SUM(AA21:AA29)</f>
        <v>2748798.6273533874</v>
      </c>
    </row>
    <row r="31" spans="1:27" x14ac:dyDescent="0.2">
      <c r="A31" s="18" t="s">
        <v>65</v>
      </c>
      <c r="B31" s="18" t="s">
        <v>66</v>
      </c>
      <c r="D31" s="19">
        <v>412107</v>
      </c>
      <c r="E31" s="20">
        <v>238</v>
      </c>
      <c r="F31" s="20">
        <v>412345</v>
      </c>
      <c r="G31" s="21">
        <v>-2.5077753537329217E-2</v>
      </c>
      <c r="I31" s="21">
        <v>-2.497725238550319E-2</v>
      </c>
      <c r="J31" s="19">
        <v>428858</v>
      </c>
      <c r="K31" s="21">
        <v>4.0045941183580291E-2</v>
      </c>
      <c r="L31" s="21">
        <v>3.7993922357276944E-2</v>
      </c>
      <c r="M31" s="19">
        <v>429312</v>
      </c>
      <c r="N31" s="21">
        <v>4.1146960302489877E-2</v>
      </c>
      <c r="O31" s="21">
        <v>3.90927691568006E-2</v>
      </c>
      <c r="P31" s="21">
        <v>-2.7914088084982858E-2</v>
      </c>
      <c r="R31" s="43">
        <v>0</v>
      </c>
      <c r="S31" s="42">
        <v>429312</v>
      </c>
      <c r="U31" s="19">
        <v>304864</v>
      </c>
      <c r="V31" s="19">
        <v>305466</v>
      </c>
      <c r="X31" s="19">
        <v>422951.93078936904</v>
      </c>
      <c r="Y31" s="19">
        <v>423744.38573079405</v>
      </c>
      <c r="Z31" s="19">
        <v>441639.97722614033</v>
      </c>
      <c r="AA31" s="19">
        <v>323301.58784499072</v>
      </c>
    </row>
    <row r="32" spans="1:27" x14ac:dyDescent="0.2">
      <c r="A32" s="18" t="s">
        <v>67</v>
      </c>
      <c r="B32" s="18" t="s">
        <v>68</v>
      </c>
      <c r="D32" s="19">
        <v>421810</v>
      </c>
      <c r="E32" s="20">
        <v>202</v>
      </c>
      <c r="F32" s="20">
        <v>422012</v>
      </c>
      <c r="G32" s="21">
        <v>-1.0180451245588751E-2</v>
      </c>
      <c r="I32" s="21">
        <v>-4.592828574266572E-3</v>
      </c>
      <c r="J32" s="19">
        <v>437132</v>
      </c>
      <c r="K32" s="21">
        <v>3.5829000793069055E-2</v>
      </c>
      <c r="L32" s="21">
        <v>3.3918337893299233E-2</v>
      </c>
      <c r="M32" s="19">
        <v>437939</v>
      </c>
      <c r="N32" s="21">
        <v>3.774126986428783E-2</v>
      </c>
      <c r="O32" s="21">
        <v>3.5827079643342419E-2</v>
      </c>
      <c r="P32" s="21">
        <v>-1.0710033834786081E-2</v>
      </c>
      <c r="R32" s="43">
        <v>0</v>
      </c>
      <c r="S32" s="42">
        <v>437939</v>
      </c>
      <c r="U32" s="19">
        <v>299668</v>
      </c>
      <c r="V32" s="19">
        <v>300222</v>
      </c>
      <c r="X32" s="19">
        <v>426352.19877015857</v>
      </c>
      <c r="Y32" s="19">
        <v>424742.38021101075</v>
      </c>
      <c r="Z32" s="19">
        <v>442680.11905304523</v>
      </c>
      <c r="AA32" s="19">
        <v>324063.02141433029</v>
      </c>
    </row>
    <row r="33" spans="1:27" x14ac:dyDescent="0.2">
      <c r="A33" s="18" t="s">
        <v>69</v>
      </c>
      <c r="B33" s="18" t="s">
        <v>70</v>
      </c>
      <c r="D33" s="19">
        <v>241591</v>
      </c>
      <c r="E33" s="20">
        <v>189</v>
      </c>
      <c r="F33" s="20">
        <v>241780</v>
      </c>
      <c r="G33" s="21">
        <v>1.4597953199884106E-3</v>
      </c>
      <c r="I33" s="21">
        <v>3.4286518716954983E-3</v>
      </c>
      <c r="J33" s="19">
        <v>249667</v>
      </c>
      <c r="K33" s="21">
        <v>3.2622402790335236E-2</v>
      </c>
      <c r="L33" s="21">
        <v>3.2999640881216319E-2</v>
      </c>
      <c r="M33" s="19">
        <v>250382</v>
      </c>
      <c r="N33" s="21">
        <v>3.5579641904816217E-2</v>
      </c>
      <c r="O33" s="21">
        <v>3.5957960335649908E-2</v>
      </c>
      <c r="P33" s="21">
        <v>-2.6118409698728806E-3</v>
      </c>
      <c r="R33" s="43">
        <v>0</v>
      </c>
      <c r="S33" s="42">
        <v>250382</v>
      </c>
      <c r="U33" s="19">
        <v>169562</v>
      </c>
      <c r="V33" s="19">
        <v>169500</v>
      </c>
      <c r="X33" s="19">
        <v>241427.13529516046</v>
      </c>
      <c r="Y33" s="19">
        <v>240865.43101890374</v>
      </c>
      <c r="Z33" s="19">
        <v>251037.67047272209</v>
      </c>
      <c r="AA33" s="19">
        <v>183771.58241537638</v>
      </c>
    </row>
    <row r="34" spans="1:27" x14ac:dyDescent="0.2">
      <c r="A34" s="18" t="s">
        <v>71</v>
      </c>
      <c r="B34" s="18" t="s">
        <v>72</v>
      </c>
      <c r="D34" s="19">
        <v>242651</v>
      </c>
      <c r="E34" s="20">
        <v>198</v>
      </c>
      <c r="F34" s="20">
        <v>242849</v>
      </c>
      <c r="G34" s="21">
        <v>4.5720169903096242E-4</v>
      </c>
      <c r="I34" s="21">
        <v>1.0809695716043066E-3</v>
      </c>
      <c r="J34" s="19">
        <v>251519</v>
      </c>
      <c r="K34" s="21">
        <v>3.569981912050979E-2</v>
      </c>
      <c r="L34" s="21">
        <v>3.300043125901464E-2</v>
      </c>
      <c r="M34" s="19">
        <v>252608</v>
      </c>
      <c r="N34" s="21">
        <v>4.018408115646821E-2</v>
      </c>
      <c r="O34" s="21">
        <v>3.7473005774820933E-2</v>
      </c>
      <c r="P34" s="21">
        <v>-3.4901645786094004E-3</v>
      </c>
      <c r="R34" s="43">
        <v>0</v>
      </c>
      <c r="S34" s="42">
        <v>252608</v>
      </c>
      <c r="U34" s="19">
        <v>177653</v>
      </c>
      <c r="V34" s="19">
        <v>178117</v>
      </c>
      <c r="X34" s="19">
        <v>242738.34270936801</v>
      </c>
      <c r="Y34" s="19">
        <v>243221.01094333161</v>
      </c>
      <c r="Z34" s="19">
        <v>253492.73135189936</v>
      </c>
      <c r="AA34" s="19">
        <v>185568.804409362</v>
      </c>
    </row>
    <row r="35" spans="1:27" x14ac:dyDescent="0.2">
      <c r="A35" s="18" t="s">
        <v>73</v>
      </c>
      <c r="B35" s="18" t="s">
        <v>74</v>
      </c>
      <c r="D35" s="19">
        <v>172327</v>
      </c>
      <c r="E35" s="20">
        <v>110</v>
      </c>
      <c r="F35" s="20">
        <v>172437</v>
      </c>
      <c r="G35" s="21">
        <v>-1.8481897820977311E-2</v>
      </c>
      <c r="I35" s="21">
        <v>-1.4207141371082699E-2</v>
      </c>
      <c r="J35" s="19">
        <v>178876</v>
      </c>
      <c r="K35" s="21">
        <v>3.7344082262058986E-2</v>
      </c>
      <c r="L35" s="21">
        <v>3.5841864610215213E-2</v>
      </c>
      <c r="M35" s="19">
        <v>179044</v>
      </c>
      <c r="N35" s="21">
        <v>3.8318353857018872E-2</v>
      </c>
      <c r="O35" s="21">
        <v>3.6814725325205133E-2</v>
      </c>
      <c r="P35" s="21">
        <v>-1.9331100074077345E-2</v>
      </c>
      <c r="R35" s="43">
        <v>0</v>
      </c>
      <c r="S35" s="42">
        <v>179044</v>
      </c>
      <c r="U35" s="19">
        <v>120627</v>
      </c>
      <c r="V35" s="19">
        <v>120802</v>
      </c>
      <c r="X35" s="19">
        <v>175683.48068006136</v>
      </c>
      <c r="Y35" s="19">
        <v>175175.33129617604</v>
      </c>
      <c r="Z35" s="19">
        <v>182573.34357551724</v>
      </c>
      <c r="AA35" s="19">
        <v>133652.42034216833</v>
      </c>
    </row>
    <row r="36" spans="1:27" x14ac:dyDescent="0.2">
      <c r="A36" s="18" t="s">
        <v>75</v>
      </c>
      <c r="B36" s="18" t="s">
        <v>76</v>
      </c>
      <c r="D36" s="19">
        <v>434439</v>
      </c>
      <c r="E36" s="20">
        <v>248</v>
      </c>
      <c r="F36" s="20">
        <v>434687</v>
      </c>
      <c r="G36" s="21">
        <v>2.2679720765890865E-2</v>
      </c>
      <c r="I36" s="21">
        <v>2.6694652063625313E-2</v>
      </c>
      <c r="J36" s="19">
        <v>451013</v>
      </c>
      <c r="K36" s="21">
        <v>3.7558409355672229E-2</v>
      </c>
      <c r="L36" s="21">
        <v>3.3000743367835206E-2</v>
      </c>
      <c r="M36" s="19">
        <v>451108</v>
      </c>
      <c r="N36" s="21">
        <v>3.7776957488184548E-2</v>
      </c>
      <c r="O36" s="21">
        <v>3.3218331487512298E-2</v>
      </c>
      <c r="P36" s="21">
        <v>1.7815314328062604E-2</v>
      </c>
      <c r="R36" s="43">
        <v>0</v>
      </c>
      <c r="S36" s="42">
        <v>451108</v>
      </c>
      <c r="U36" s="19">
        <v>358916</v>
      </c>
      <c r="V36" s="19">
        <v>360500</v>
      </c>
      <c r="X36" s="19">
        <v>425046.90803833009</v>
      </c>
      <c r="Y36" s="19">
        <v>425252.74560911377</v>
      </c>
      <c r="Z36" s="19">
        <v>443212.03822503967</v>
      </c>
      <c r="AA36" s="19">
        <v>324452.41169097851</v>
      </c>
    </row>
    <row r="37" spans="1:27" ht="25.5" customHeight="1" x14ac:dyDescent="0.2">
      <c r="A37" s="22" t="s">
        <v>77</v>
      </c>
      <c r="B37" s="22" t="s">
        <v>78</v>
      </c>
      <c r="C37" s="54"/>
      <c r="D37" s="24">
        <v>1924925</v>
      </c>
      <c r="E37" s="25">
        <v>1184</v>
      </c>
      <c r="F37" s="25">
        <v>1926109</v>
      </c>
      <c r="G37" s="26">
        <v>-4.1829937101499626E-3</v>
      </c>
      <c r="H37" s="23"/>
      <c r="I37" s="26">
        <v>-1.2560351702408656E-3</v>
      </c>
      <c r="J37" s="24">
        <v>1997065</v>
      </c>
      <c r="K37" s="26">
        <v>3.6838902124160633E-2</v>
      </c>
      <c r="L37" s="26">
        <v>3.4441391307781011E-2</v>
      </c>
      <c r="M37" s="24">
        <v>2000393</v>
      </c>
      <c r="N37" s="26">
        <v>3.856673765593821E-2</v>
      </c>
      <c r="O37" s="26">
        <v>3.6165231518426433E-2</v>
      </c>
      <c r="P37" s="26">
        <v>-7.0697042807754684E-3</v>
      </c>
      <c r="Q37" s="23"/>
      <c r="R37" s="24">
        <v>0</v>
      </c>
      <c r="S37" s="41">
        <v>2000393</v>
      </c>
      <c r="T37" s="23"/>
      <c r="U37" s="24">
        <v>1431290</v>
      </c>
      <c r="V37" s="24">
        <v>1434607</v>
      </c>
      <c r="W37" s="23"/>
      <c r="X37" s="24">
        <v>1934199.9962824476</v>
      </c>
      <c r="Y37" s="24">
        <v>1933001.2848093298</v>
      </c>
      <c r="Z37" s="24">
        <v>2014635.8799043638</v>
      </c>
      <c r="AA37" s="24">
        <f>SUM(AA31:AA36)</f>
        <v>1474809.8281172065</v>
      </c>
    </row>
    <row r="38" spans="1:27" x14ac:dyDescent="0.2">
      <c r="A38" s="18" t="s">
        <v>79</v>
      </c>
      <c r="B38" s="18" t="s">
        <v>80</v>
      </c>
      <c r="D38" s="19">
        <v>399162</v>
      </c>
      <c r="E38" s="20">
        <v>150</v>
      </c>
      <c r="F38" s="20">
        <v>399312</v>
      </c>
      <c r="G38" s="21">
        <v>4.2435180719913479E-2</v>
      </c>
      <c r="I38" s="21">
        <v>4.7260631710186463E-2</v>
      </c>
      <c r="J38" s="19">
        <v>415367</v>
      </c>
      <c r="K38" s="21">
        <v>4.0207007797526728E-2</v>
      </c>
      <c r="L38" s="21">
        <v>3.3001202160029441E-2</v>
      </c>
      <c r="M38" s="19">
        <v>416113</v>
      </c>
      <c r="N38" s="21">
        <v>4.2075221757270631E-2</v>
      </c>
      <c r="O38" s="21">
        <v>3.4856474477790389E-2</v>
      </c>
      <c r="P38" s="21">
        <v>3.9849476464350664E-2</v>
      </c>
      <c r="R38" s="43">
        <v>1532</v>
      </c>
      <c r="S38" s="42">
        <v>417645</v>
      </c>
      <c r="U38" s="19">
        <v>262231</v>
      </c>
      <c r="V38" s="19">
        <v>264060</v>
      </c>
      <c r="X38" s="19">
        <v>383056.78101247217</v>
      </c>
      <c r="Y38" s="19">
        <v>383951.51441480458</v>
      </c>
      <c r="Z38" s="19">
        <v>400166.57162231661</v>
      </c>
      <c r="AA38" s="19">
        <v>292941.07118780009</v>
      </c>
    </row>
    <row r="39" spans="1:27" x14ac:dyDescent="0.2">
      <c r="A39" s="18" t="s">
        <v>81</v>
      </c>
      <c r="B39" s="18" t="s">
        <v>82</v>
      </c>
      <c r="D39" s="19">
        <v>168373</v>
      </c>
      <c r="E39" s="20">
        <v>140</v>
      </c>
      <c r="F39" s="20">
        <v>168513</v>
      </c>
      <c r="G39" s="21">
        <v>1.1866612338704563E-3</v>
      </c>
      <c r="I39" s="21">
        <v>1.8885731115430016E-3</v>
      </c>
      <c r="J39" s="19">
        <v>174616</v>
      </c>
      <c r="K39" s="21">
        <v>3.6218010862587802E-2</v>
      </c>
      <c r="L39" s="21">
        <v>3.2998865537853916E-2</v>
      </c>
      <c r="M39" s="19">
        <v>175206</v>
      </c>
      <c r="N39" s="21">
        <v>3.9719228542576479E-2</v>
      </c>
      <c r="O39" s="21">
        <v>3.6489206232104943E-2</v>
      </c>
      <c r="P39" s="21">
        <v>-3.6319666359260205E-3</v>
      </c>
      <c r="R39" s="43">
        <v>0</v>
      </c>
      <c r="S39" s="42">
        <v>175206</v>
      </c>
      <c r="U39" s="19">
        <v>117732</v>
      </c>
      <c r="V39" s="19">
        <v>118099</v>
      </c>
      <c r="X39" s="19">
        <v>168313.07092749816</v>
      </c>
      <c r="Y39" s="19">
        <v>168719.30101991701</v>
      </c>
      <c r="Z39" s="19">
        <v>175844.66194529098</v>
      </c>
      <c r="AA39" s="19">
        <v>128726.70354266386</v>
      </c>
    </row>
    <row r="40" spans="1:27" x14ac:dyDescent="0.2">
      <c r="A40" s="18" t="s">
        <v>83</v>
      </c>
      <c r="B40" s="18" t="s">
        <v>84</v>
      </c>
      <c r="D40" s="19">
        <v>475253</v>
      </c>
      <c r="E40" s="20">
        <v>188</v>
      </c>
      <c r="F40" s="20">
        <v>475441</v>
      </c>
      <c r="G40" s="21">
        <v>2.7274423162074291E-2</v>
      </c>
      <c r="I40" s="21">
        <v>3.0287399707734863E-2</v>
      </c>
      <c r="J40" s="19">
        <v>492183</v>
      </c>
      <c r="K40" s="21">
        <v>3.5212987804304374E-2</v>
      </c>
      <c r="L40" s="21">
        <v>3.2999012038893438E-2</v>
      </c>
      <c r="M40" s="19">
        <v>493117</v>
      </c>
      <c r="N40" s="21">
        <v>3.7177478513266804E-2</v>
      </c>
      <c r="O40" s="21">
        <v>3.4959301356574768E-2</v>
      </c>
      <c r="P40" s="21">
        <v>2.3098007446123781E-2</v>
      </c>
      <c r="R40" s="43">
        <v>0</v>
      </c>
      <c r="S40" s="42">
        <v>493117</v>
      </c>
      <c r="U40" s="19">
        <v>321431</v>
      </c>
      <c r="V40" s="19">
        <v>322119</v>
      </c>
      <c r="X40" s="19">
        <v>462818.19237147487</v>
      </c>
      <c r="Y40" s="19">
        <v>462453.75957424229</v>
      </c>
      <c r="Z40" s="19">
        <v>481984.12704461016</v>
      </c>
      <c r="AA40" s="19">
        <v>352835.4352527599</v>
      </c>
    </row>
    <row r="41" spans="1:27" x14ac:dyDescent="0.2">
      <c r="A41" s="18" t="s">
        <v>85</v>
      </c>
      <c r="B41" s="18" t="s">
        <v>86</v>
      </c>
      <c r="D41" s="19">
        <v>383197</v>
      </c>
      <c r="E41" s="20">
        <v>148</v>
      </c>
      <c r="F41" s="20">
        <v>383345</v>
      </c>
      <c r="G41" s="21">
        <v>3.1505881745400144E-2</v>
      </c>
      <c r="I41" s="21">
        <v>3.4514240447990563E-2</v>
      </c>
      <c r="J41" s="19">
        <v>397235</v>
      </c>
      <c r="K41" s="21">
        <v>3.6233832847738512E-2</v>
      </c>
      <c r="L41" s="21">
        <v>3.3001095584610507E-2</v>
      </c>
      <c r="M41" s="19">
        <v>397956</v>
      </c>
      <c r="N41" s="21">
        <v>3.81146454485497E-2</v>
      </c>
      <c r="O41" s="21">
        <v>3.487604061693772E-2</v>
      </c>
      <c r="P41" s="21">
        <v>2.7212708911892314E-2</v>
      </c>
      <c r="R41" s="43">
        <v>0</v>
      </c>
      <c r="S41" s="42">
        <v>397956</v>
      </c>
      <c r="U41" s="19">
        <v>263993</v>
      </c>
      <c r="V41" s="19">
        <v>264819</v>
      </c>
      <c r="X41" s="19">
        <v>371636.21670216846</v>
      </c>
      <c r="Y41" s="19">
        <v>371715.1409263665</v>
      </c>
      <c r="Z41" s="19">
        <v>387413.43107168865</v>
      </c>
      <c r="AA41" s="19">
        <v>283605.1622967507</v>
      </c>
    </row>
    <row r="42" spans="1:27" x14ac:dyDescent="0.2">
      <c r="A42" s="18" t="s">
        <v>87</v>
      </c>
      <c r="B42" s="18" t="s">
        <v>88</v>
      </c>
      <c r="D42" s="19">
        <v>805733</v>
      </c>
      <c r="E42" s="20">
        <v>344</v>
      </c>
      <c r="F42" s="20">
        <v>806077</v>
      </c>
      <c r="G42" s="21">
        <v>4.9388759176061781E-2</v>
      </c>
      <c r="I42" s="21">
        <v>5.4805256050617812E-2</v>
      </c>
      <c r="J42" s="19">
        <v>836078</v>
      </c>
      <c r="K42" s="21">
        <v>3.7218631219242848E-2</v>
      </c>
      <c r="L42" s="21">
        <v>3.1850623183337312E-2</v>
      </c>
      <c r="M42" s="19">
        <v>836616</v>
      </c>
      <c r="N42" s="21">
        <v>3.7886061319778896E-2</v>
      </c>
      <c r="O42" s="21">
        <v>3.2514599074668915E-2</v>
      </c>
      <c r="P42" s="21">
        <v>4.4970582549383797E-2</v>
      </c>
      <c r="R42" s="43">
        <v>3496</v>
      </c>
      <c r="S42" s="42">
        <v>840112</v>
      </c>
      <c r="U42" s="19">
        <v>604647</v>
      </c>
      <c r="V42" s="19">
        <v>607793</v>
      </c>
      <c r="X42" s="19">
        <v>768139.46530114778</v>
      </c>
      <c r="Y42" s="19">
        <v>768170.5970799831</v>
      </c>
      <c r="Z42" s="19">
        <v>800612.01144909998</v>
      </c>
      <c r="AA42" s="19">
        <v>586086.28724008868</v>
      </c>
    </row>
    <row r="43" spans="1:27" ht="25.5" customHeight="1" x14ac:dyDescent="0.2">
      <c r="A43" s="22" t="s">
        <v>89</v>
      </c>
      <c r="B43" s="22" t="s">
        <v>90</v>
      </c>
      <c r="C43" s="54"/>
      <c r="D43" s="24">
        <v>2231718</v>
      </c>
      <c r="E43" s="25">
        <v>970</v>
      </c>
      <c r="F43" s="25">
        <v>2232688</v>
      </c>
      <c r="G43" s="26">
        <v>3.6548477743552965E-2</v>
      </c>
      <c r="H43" s="23"/>
      <c r="I43" s="26">
        <v>4.0569744959919385E-2</v>
      </c>
      <c r="J43" s="24">
        <v>2315479</v>
      </c>
      <c r="K43" s="26">
        <v>3.7081394708058157E-2</v>
      </c>
      <c r="L43" s="26">
        <v>3.2571893126104312E-2</v>
      </c>
      <c r="M43" s="24">
        <v>2319008</v>
      </c>
      <c r="N43" s="26">
        <v>3.8662000812421438E-2</v>
      </c>
      <c r="O43" s="26">
        <v>3.4145626341064217E-2</v>
      </c>
      <c r="P43" s="26">
        <v>3.2496224774580362E-2</v>
      </c>
      <c r="Q43" s="23"/>
      <c r="R43" s="24">
        <v>5028</v>
      </c>
      <c r="S43" s="41">
        <v>2324036</v>
      </c>
      <c r="T43" s="23"/>
      <c r="U43" s="24">
        <v>1570034</v>
      </c>
      <c r="V43" s="24">
        <v>1576891</v>
      </c>
      <c r="W43" s="23"/>
      <c r="X43" s="24">
        <v>2153963.7263147612</v>
      </c>
      <c r="Y43" s="24">
        <v>2155010.3130153134</v>
      </c>
      <c r="Z43" s="24">
        <v>2246020.8031330062</v>
      </c>
      <c r="AA43" s="24">
        <f>SUM(AA38:AA42)</f>
        <v>1644194.6595200633</v>
      </c>
    </row>
    <row r="44" spans="1:27" ht="25.5" customHeight="1" x14ac:dyDescent="0.2">
      <c r="A44" s="22" t="s">
        <v>91</v>
      </c>
      <c r="B44" s="22" t="s">
        <v>92</v>
      </c>
      <c r="C44" s="54"/>
      <c r="D44" s="24">
        <v>12696622</v>
      </c>
      <c r="E44" s="25">
        <v>7474</v>
      </c>
      <c r="F44" s="25">
        <v>12704096</v>
      </c>
      <c r="G44" s="26">
        <v>1.5595229137576716E-2</v>
      </c>
      <c r="H44" s="23"/>
      <c r="I44" s="26">
        <v>1.8941279384052656E-2</v>
      </c>
      <c r="J44" s="24">
        <v>13163925</v>
      </c>
      <c r="K44" s="26">
        <v>3.619535236942184E-2</v>
      </c>
      <c r="L44" s="26">
        <v>3.3250760687480341E-2</v>
      </c>
      <c r="M44" s="24">
        <v>13188345</v>
      </c>
      <c r="N44" s="26">
        <v>3.8117567096781713E-2</v>
      </c>
      <c r="O44" s="26">
        <v>3.5167512991674421E-2</v>
      </c>
      <c r="P44" s="26">
        <v>1.2034619593986884E-2</v>
      </c>
      <c r="Q44" s="23"/>
      <c r="R44" s="24">
        <v>28405</v>
      </c>
      <c r="S44" s="41">
        <v>13216750</v>
      </c>
      <c r="T44" s="23"/>
      <c r="U44" s="24">
        <v>8964518</v>
      </c>
      <c r="V44" s="24">
        <v>8990065</v>
      </c>
      <c r="W44" s="23"/>
      <c r="X44" s="24">
        <v>12509014.824351897</v>
      </c>
      <c r="Y44" s="24">
        <v>12503468.630281476</v>
      </c>
      <c r="Z44" s="24">
        <v>13031515.666223913</v>
      </c>
      <c r="AA44" s="24">
        <f>AA43+AA37+AA30+AA20</f>
        <v>9539692.790899124</v>
      </c>
    </row>
    <row r="45" spans="1:27" x14ac:dyDescent="0.2">
      <c r="A45" s="18" t="s">
        <v>93</v>
      </c>
      <c r="B45" s="18" t="s">
        <v>94</v>
      </c>
      <c r="D45" s="19">
        <v>241524</v>
      </c>
      <c r="E45" s="20">
        <v>208</v>
      </c>
      <c r="F45" s="20">
        <v>241732</v>
      </c>
      <c r="G45" s="21">
        <v>-3.9376315924023242E-2</v>
      </c>
      <c r="I45" s="21">
        <v>-3.5204290456378962E-2</v>
      </c>
      <c r="J45" s="19">
        <v>251431</v>
      </c>
      <c r="K45" s="21">
        <v>4.0120969293952147E-2</v>
      </c>
      <c r="L45" s="21">
        <v>4.0037191702683383E-2</v>
      </c>
      <c r="M45" s="19">
        <v>251935</v>
      </c>
      <c r="N45" s="21">
        <v>4.2205918916409901E-2</v>
      </c>
      <c r="O45" s="21">
        <v>4.2121973390773393E-2</v>
      </c>
      <c r="P45" s="21">
        <v>-3.530618287448084E-2</v>
      </c>
      <c r="R45" s="43">
        <v>1065</v>
      </c>
      <c r="S45" s="42">
        <v>253000</v>
      </c>
      <c r="U45" s="19">
        <v>175158</v>
      </c>
      <c r="V45" s="19">
        <v>175172</v>
      </c>
      <c r="X45" s="19">
        <v>251641.16128455452</v>
      </c>
      <c r="Y45" s="19">
        <v>250573.18267464786</v>
      </c>
      <c r="Z45" s="19">
        <v>261155.40032244241</v>
      </c>
      <c r="AA45" s="19">
        <v>191178.24461644405</v>
      </c>
    </row>
    <row r="46" spans="1:27" x14ac:dyDescent="0.2">
      <c r="A46" s="18" t="s">
        <v>95</v>
      </c>
      <c r="B46" s="18" t="s">
        <v>96</v>
      </c>
      <c r="D46" s="19">
        <v>295684</v>
      </c>
      <c r="E46" s="20">
        <v>238</v>
      </c>
      <c r="F46" s="20">
        <v>295922</v>
      </c>
      <c r="G46" s="21">
        <v>-4.9135730804169664E-2</v>
      </c>
      <c r="I46" s="21">
        <v>-4.3400352202324632E-2</v>
      </c>
      <c r="J46" s="19">
        <v>307689</v>
      </c>
      <c r="K46" s="21">
        <v>3.9763441103320751E-2</v>
      </c>
      <c r="L46" s="21">
        <v>4.1678922097267757E-2</v>
      </c>
      <c r="M46" s="19">
        <v>307689</v>
      </c>
      <c r="N46" s="21">
        <v>3.9763441103320751E-2</v>
      </c>
      <c r="O46" s="21">
        <v>4.1678922097267757E-2</v>
      </c>
      <c r="P46" s="21">
        <v>-4.390802812057415E-2</v>
      </c>
      <c r="R46" s="43">
        <v>1225</v>
      </c>
      <c r="S46" s="42">
        <v>308914</v>
      </c>
      <c r="U46" s="19">
        <v>173097</v>
      </c>
      <c r="V46" s="19">
        <v>172778</v>
      </c>
      <c r="X46" s="19">
        <v>311213.83762682078</v>
      </c>
      <c r="Y46" s="19">
        <v>308779.08589580696</v>
      </c>
      <c r="Z46" s="19">
        <v>321819.4578029603</v>
      </c>
      <c r="AA46" s="19">
        <v>235587.23637429063</v>
      </c>
    </row>
    <row r="47" spans="1:27" x14ac:dyDescent="0.2">
      <c r="A47" s="18" t="s">
        <v>97</v>
      </c>
      <c r="B47" s="18" t="s">
        <v>98</v>
      </c>
      <c r="D47" s="19">
        <v>256031</v>
      </c>
      <c r="E47" s="20">
        <v>171</v>
      </c>
      <c r="F47" s="20">
        <v>256202</v>
      </c>
      <c r="G47" s="21">
        <v>1.6883477732602792E-2</v>
      </c>
      <c r="I47" s="21">
        <v>1.9025115386912095E-2</v>
      </c>
      <c r="J47" s="19">
        <v>266473</v>
      </c>
      <c r="K47" s="21">
        <v>4.0088754306723207E-2</v>
      </c>
      <c r="L47" s="21">
        <v>3.299964409847167E-2</v>
      </c>
      <c r="M47" s="19">
        <v>266556</v>
      </c>
      <c r="N47" s="21">
        <v>4.041271720955919E-2</v>
      </c>
      <c r="O47" s="21">
        <v>3.3321398912130595E-2</v>
      </c>
      <c r="P47" s="21">
        <v>1.0312879875016501E-2</v>
      </c>
      <c r="R47" s="43">
        <v>0</v>
      </c>
      <c r="S47" s="42">
        <v>266556</v>
      </c>
      <c r="U47" s="19">
        <v>184910</v>
      </c>
      <c r="V47" s="19">
        <v>186179</v>
      </c>
      <c r="X47" s="19">
        <v>251948.40864675757</v>
      </c>
      <c r="Y47" s="19">
        <v>253144.29915204606</v>
      </c>
      <c r="Z47" s="19">
        <v>263835.10030375444</v>
      </c>
      <c r="AA47" s="19">
        <v>193139.91317812583</v>
      </c>
    </row>
    <row r="48" spans="1:27" x14ac:dyDescent="0.2">
      <c r="A48" s="18" t="s">
        <v>99</v>
      </c>
      <c r="B48" s="18" t="s">
        <v>100</v>
      </c>
      <c r="D48" s="19">
        <v>579151</v>
      </c>
      <c r="E48" s="20">
        <v>480</v>
      </c>
      <c r="F48" s="20">
        <v>579631</v>
      </c>
      <c r="G48" s="21">
        <v>2.9020446473438488E-2</v>
      </c>
      <c r="I48" s="21">
        <v>3.2424349297429877E-2</v>
      </c>
      <c r="J48" s="19">
        <v>599282</v>
      </c>
      <c r="K48" s="21">
        <v>3.3901758892967981E-2</v>
      </c>
      <c r="L48" s="21">
        <v>3.300024571927862E-2</v>
      </c>
      <c r="M48" s="19">
        <v>599282</v>
      </c>
      <c r="N48" s="21">
        <v>3.3901758892967981E-2</v>
      </c>
      <c r="O48" s="21">
        <v>3.300024571927862E-2</v>
      </c>
      <c r="P48" s="21">
        <v>2.327942492788404E-2</v>
      </c>
      <c r="R48" s="43">
        <v>0</v>
      </c>
      <c r="S48" s="42">
        <v>599282</v>
      </c>
      <c r="U48" s="19">
        <v>382500</v>
      </c>
      <c r="V48" s="19">
        <v>382833</v>
      </c>
      <c r="X48" s="19">
        <v>563284.70005024562</v>
      </c>
      <c r="Y48" s="19">
        <v>561917.51588940155</v>
      </c>
      <c r="Z48" s="19">
        <v>585648.44108170609</v>
      </c>
      <c r="AA48" s="19">
        <v>428722.67159752065</v>
      </c>
    </row>
    <row r="49" spans="1:27" x14ac:dyDescent="0.2">
      <c r="A49" s="18" t="s">
        <v>101</v>
      </c>
      <c r="B49" s="18" t="s">
        <v>102</v>
      </c>
      <c r="D49" s="19">
        <v>276848</v>
      </c>
      <c r="E49" s="20">
        <v>199</v>
      </c>
      <c r="F49" s="20">
        <v>277047</v>
      </c>
      <c r="G49" s="21">
        <v>1.9095395888799604E-2</v>
      </c>
      <c r="I49" s="21">
        <v>2.1929189810573346E-2</v>
      </c>
      <c r="J49" s="19">
        <v>287323</v>
      </c>
      <c r="K49" s="21">
        <v>3.709066265636829E-2</v>
      </c>
      <c r="L49" s="21">
        <v>3.300084008488624E-2</v>
      </c>
      <c r="M49" s="19">
        <v>288121</v>
      </c>
      <c r="N49" s="21">
        <v>3.997103891862297E-2</v>
      </c>
      <c r="O49" s="21">
        <v>3.5869857429086771E-2</v>
      </c>
      <c r="P49" s="21">
        <v>1.5690939805503179E-2</v>
      </c>
      <c r="R49" s="43">
        <v>933</v>
      </c>
      <c r="S49" s="42">
        <v>289054</v>
      </c>
      <c r="U49" s="19">
        <v>178249</v>
      </c>
      <c r="V49" s="19">
        <v>178955</v>
      </c>
      <c r="X49" s="19">
        <v>271855.94123953074</v>
      </c>
      <c r="Y49" s="19">
        <v>272175.42727106047</v>
      </c>
      <c r="Z49" s="19">
        <v>283669.95186072338</v>
      </c>
      <c r="AA49" s="19">
        <v>207659.97325809041</v>
      </c>
    </row>
    <row r="50" spans="1:27" x14ac:dyDescent="0.2">
      <c r="A50" s="18" t="s">
        <v>103</v>
      </c>
      <c r="B50" s="18" t="s">
        <v>104</v>
      </c>
      <c r="D50" s="19">
        <v>279286</v>
      </c>
      <c r="E50" s="20">
        <v>225</v>
      </c>
      <c r="F50" s="20">
        <v>279511</v>
      </c>
      <c r="G50" s="21">
        <v>-7.1703937073054336E-3</v>
      </c>
      <c r="I50" s="21">
        <v>-3.3433613369943105E-3</v>
      </c>
      <c r="J50" s="19">
        <v>288898</v>
      </c>
      <c r="K50" s="21">
        <v>3.3582145182779577E-2</v>
      </c>
      <c r="L50" s="21">
        <v>3.366758988148133E-2</v>
      </c>
      <c r="M50" s="19">
        <v>288982</v>
      </c>
      <c r="N50" s="21">
        <v>3.3882669589993863E-2</v>
      </c>
      <c r="O50" s="21">
        <v>3.3968139132601438E-2</v>
      </c>
      <c r="P50" s="21">
        <v>-1.124589665409903E-2</v>
      </c>
      <c r="R50" s="43">
        <v>0</v>
      </c>
      <c r="S50" s="42">
        <v>288982</v>
      </c>
      <c r="U50" s="19">
        <v>209249</v>
      </c>
      <c r="V50" s="19">
        <v>209232</v>
      </c>
      <c r="X50" s="19">
        <v>281530.08891649893</v>
      </c>
      <c r="Y50" s="19">
        <v>280425.86745938897</v>
      </c>
      <c r="Z50" s="19">
        <v>292268.82500117819</v>
      </c>
      <c r="AA50" s="19">
        <v>213954.75969804885</v>
      </c>
    </row>
    <row r="51" spans="1:27" x14ac:dyDescent="0.2">
      <c r="A51" s="18" t="s">
        <v>105</v>
      </c>
      <c r="B51" s="18" t="s">
        <v>106</v>
      </c>
      <c r="D51" s="19">
        <v>513282</v>
      </c>
      <c r="E51" s="20">
        <v>483</v>
      </c>
      <c r="F51" s="20">
        <v>513765</v>
      </c>
      <c r="G51" s="21">
        <v>-4.433671594013755E-3</v>
      </c>
      <c r="I51" s="21">
        <v>-2.5583273515128457E-4</v>
      </c>
      <c r="J51" s="19">
        <v>531864</v>
      </c>
      <c r="K51" s="21">
        <v>3.5228931331536151E-2</v>
      </c>
      <c r="L51" s="21">
        <v>3.3051876134481351E-2</v>
      </c>
      <c r="M51" s="19">
        <v>533289</v>
      </c>
      <c r="N51" s="21">
        <v>3.800257502080151E-2</v>
      </c>
      <c r="O51" s="21">
        <v>3.5819686934783102E-2</v>
      </c>
      <c r="P51" s="21">
        <v>-6.4067820364015482E-3</v>
      </c>
      <c r="R51" s="43">
        <v>2178</v>
      </c>
      <c r="S51" s="42">
        <v>535467</v>
      </c>
      <c r="U51" s="19">
        <v>346843</v>
      </c>
      <c r="V51" s="19">
        <v>347574</v>
      </c>
      <c r="X51" s="19">
        <v>516052.62931464193</v>
      </c>
      <c r="Y51" s="19">
        <v>514979.07833256456</v>
      </c>
      <c r="Z51" s="19">
        <v>536727.69736994896</v>
      </c>
      <c r="AA51" s="19">
        <v>392910.34722438018</v>
      </c>
    </row>
    <row r="52" spans="1:27" x14ac:dyDescent="0.2">
      <c r="A52" s="18" t="s">
        <v>107</v>
      </c>
      <c r="B52" s="18" t="s">
        <v>108</v>
      </c>
      <c r="D52" s="19">
        <v>160160</v>
      </c>
      <c r="E52" s="20">
        <v>108</v>
      </c>
      <c r="F52" s="20">
        <v>160268</v>
      </c>
      <c r="G52" s="21">
        <v>-7.1437788742358954E-3</v>
      </c>
      <c r="I52" s="21">
        <v>-5.1343767602731738E-3</v>
      </c>
      <c r="J52" s="19">
        <v>165950</v>
      </c>
      <c r="K52" s="21">
        <v>3.5450100872352897E-2</v>
      </c>
      <c r="L52" s="21">
        <v>3.4024823873197052E-2</v>
      </c>
      <c r="M52" s="19">
        <v>165950</v>
      </c>
      <c r="N52" s="21">
        <v>3.5450100872352897E-2</v>
      </c>
      <c r="O52" s="21">
        <v>3.4024823873197052E-2</v>
      </c>
      <c r="P52" s="21">
        <v>-1.2968602451828071E-2</v>
      </c>
      <c r="R52" s="43">
        <v>0</v>
      </c>
      <c r="S52" s="42">
        <v>165950</v>
      </c>
      <c r="U52" s="19">
        <v>113721</v>
      </c>
      <c r="V52" s="19">
        <v>113877</v>
      </c>
      <c r="X52" s="19">
        <v>161421.62709872282</v>
      </c>
      <c r="Y52" s="19">
        <v>161317.64276303691</v>
      </c>
      <c r="Z52" s="19">
        <v>168130.41653206461</v>
      </c>
      <c r="AA52" s="19">
        <v>123079.50691253417</v>
      </c>
    </row>
    <row r="53" spans="1:27" ht="25.5" customHeight="1" x14ac:dyDescent="0.2">
      <c r="A53" s="22" t="s">
        <v>109</v>
      </c>
      <c r="B53" s="22" t="s">
        <v>110</v>
      </c>
      <c r="C53" s="54"/>
      <c r="D53" s="24">
        <v>2601966</v>
      </c>
      <c r="E53" s="25">
        <v>2114</v>
      </c>
      <c r="F53" s="25">
        <v>2604080</v>
      </c>
      <c r="G53" s="26">
        <v>-1.8660911190900853E-3</v>
      </c>
      <c r="H53" s="23"/>
      <c r="I53" s="26">
        <v>1.9253013016164999E-3</v>
      </c>
      <c r="J53" s="24">
        <v>2698910</v>
      </c>
      <c r="K53" s="26">
        <v>3.6415988139593569E-2</v>
      </c>
      <c r="L53" s="26">
        <v>3.4729478152374149E-2</v>
      </c>
      <c r="M53" s="24">
        <v>2701804</v>
      </c>
      <c r="N53" s="26">
        <v>3.7527321185036433E-2</v>
      </c>
      <c r="O53" s="26">
        <v>3.5839002778898621E-2</v>
      </c>
      <c r="P53" s="26">
        <v>-4.2204986444968062E-3</v>
      </c>
      <c r="Q53" s="23"/>
      <c r="R53" s="24">
        <v>5401</v>
      </c>
      <c r="S53" s="41">
        <v>2707205</v>
      </c>
      <c r="T53" s="23"/>
      <c r="U53" s="24">
        <v>1763725</v>
      </c>
      <c r="V53" s="24">
        <v>1766600</v>
      </c>
      <c r="W53" s="23"/>
      <c r="X53" s="24">
        <v>2608948.3941777726</v>
      </c>
      <c r="Y53" s="24">
        <v>2603312.099437953</v>
      </c>
      <c r="Z53" s="24">
        <v>2713255.2902747784</v>
      </c>
      <c r="AA53" s="24">
        <f>SUM(AA45:AA52)</f>
        <v>1986232.6528594347</v>
      </c>
    </row>
    <row r="54" spans="1:27" x14ac:dyDescent="0.2">
      <c r="A54" s="18" t="s">
        <v>111</v>
      </c>
      <c r="B54" s="18" t="s">
        <v>112</v>
      </c>
      <c r="D54" s="19">
        <v>434793</v>
      </c>
      <c r="E54" s="20">
        <v>273</v>
      </c>
      <c r="F54" s="20">
        <v>435066</v>
      </c>
      <c r="G54" s="21">
        <v>-8.8509990959377838E-3</v>
      </c>
      <c r="I54" s="21">
        <v>-3.5161938938620407E-3</v>
      </c>
      <c r="J54" s="19">
        <v>451416</v>
      </c>
      <c r="K54" s="21">
        <v>3.7580835297026161E-2</v>
      </c>
      <c r="L54" s="21">
        <v>3.3703428479515241E-2</v>
      </c>
      <c r="M54" s="19">
        <v>451593</v>
      </c>
      <c r="N54" s="21">
        <v>3.7987670251586003E-2</v>
      </c>
      <c r="O54" s="21">
        <v>3.4108743104696471E-2</v>
      </c>
      <c r="P54" s="21">
        <v>-1.1282926580558628E-2</v>
      </c>
      <c r="R54" s="43">
        <v>0</v>
      </c>
      <c r="S54" s="42">
        <v>451593</v>
      </c>
      <c r="U54" s="19">
        <v>310602</v>
      </c>
      <c r="V54" s="19">
        <v>311767</v>
      </c>
      <c r="X54" s="19">
        <v>438951.01656582946</v>
      </c>
      <c r="Y54" s="19">
        <v>438238.71966680861</v>
      </c>
      <c r="Z54" s="19">
        <v>456746.43650906353</v>
      </c>
      <c r="AA54" s="19">
        <v>334360.23861197953</v>
      </c>
    </row>
    <row r="55" spans="1:27" x14ac:dyDescent="0.2">
      <c r="A55" s="18" t="s">
        <v>113</v>
      </c>
      <c r="B55" s="18" t="s">
        <v>114</v>
      </c>
      <c r="D55" s="19">
        <v>276738</v>
      </c>
      <c r="E55" s="20">
        <v>214</v>
      </c>
      <c r="F55" s="20">
        <v>276952</v>
      </c>
      <c r="G55" s="21">
        <v>-2.4827896001804461E-2</v>
      </c>
      <c r="I55" s="21">
        <v>-2.0164643933632931E-2</v>
      </c>
      <c r="J55" s="19">
        <v>288175</v>
      </c>
      <c r="K55" s="21">
        <v>4.0521797848977581E-2</v>
      </c>
      <c r="L55" s="21">
        <v>3.7032218684289298E-2</v>
      </c>
      <c r="M55" s="19">
        <v>288175</v>
      </c>
      <c r="N55" s="21">
        <v>4.0521797848977581E-2</v>
      </c>
      <c r="O55" s="21">
        <v>3.7032218684289298E-2</v>
      </c>
      <c r="P55" s="21">
        <v>-2.5053164306365394E-2</v>
      </c>
      <c r="R55" s="43">
        <v>0</v>
      </c>
      <c r="S55" s="42">
        <v>288175</v>
      </c>
      <c r="U55" s="19">
        <v>204868</v>
      </c>
      <c r="V55" s="19">
        <v>205558</v>
      </c>
      <c r="X55" s="19">
        <v>284003.60311260959</v>
      </c>
      <c r="Y55" s="19">
        <v>283603.0820066873</v>
      </c>
      <c r="Z55" s="19">
        <v>295580.21981267864</v>
      </c>
      <c r="AA55" s="19">
        <v>216378.85909064431</v>
      </c>
    </row>
    <row r="56" spans="1:27" x14ac:dyDescent="0.2">
      <c r="A56" s="18" t="s">
        <v>115</v>
      </c>
      <c r="B56" s="18" t="s">
        <v>116</v>
      </c>
      <c r="D56" s="19">
        <v>341670</v>
      </c>
      <c r="E56" s="20">
        <v>240</v>
      </c>
      <c r="F56" s="20">
        <v>341910</v>
      </c>
      <c r="G56" s="21">
        <v>-1.9642567429726587E-2</v>
      </c>
      <c r="I56" s="21">
        <v>-1.5022469521917992E-2</v>
      </c>
      <c r="J56" s="19">
        <v>355559</v>
      </c>
      <c r="K56" s="21">
        <v>3.9920430498152859E-2</v>
      </c>
      <c r="L56" s="21">
        <v>3.6002741657165771E-2</v>
      </c>
      <c r="M56" s="19">
        <v>355559</v>
      </c>
      <c r="N56" s="21">
        <v>3.9920430498152859E-2</v>
      </c>
      <c r="O56" s="21">
        <v>3.6002741657165771E-2</v>
      </c>
      <c r="P56" s="21">
        <v>-2.0909568046291627E-2</v>
      </c>
      <c r="R56" s="43">
        <v>0</v>
      </c>
      <c r="S56" s="42">
        <v>355559</v>
      </c>
      <c r="U56" s="19">
        <v>234478</v>
      </c>
      <c r="V56" s="19">
        <v>235364</v>
      </c>
      <c r="X56" s="19">
        <v>348760.36199803796</v>
      </c>
      <c r="Y56" s="19">
        <v>348437.1461140716</v>
      </c>
      <c r="Z56" s="19">
        <v>363152.35896086349</v>
      </c>
      <c r="AA56" s="19">
        <v>265844.89705646131</v>
      </c>
    </row>
    <row r="57" spans="1:27" x14ac:dyDescent="0.2">
      <c r="A57" s="18" t="s">
        <v>117</v>
      </c>
      <c r="B57" s="18" t="s">
        <v>118</v>
      </c>
      <c r="D57" s="19">
        <v>866092</v>
      </c>
      <c r="E57" s="20">
        <v>651</v>
      </c>
      <c r="F57" s="20">
        <v>866743</v>
      </c>
      <c r="G57" s="21">
        <v>-1.284373199069555E-2</v>
      </c>
      <c r="I57" s="21">
        <v>-5.1115025531077718E-3</v>
      </c>
      <c r="J57" s="19">
        <v>904555</v>
      </c>
      <c r="K57" s="21">
        <v>4.3625629031862845E-2</v>
      </c>
      <c r="L57" s="21">
        <v>3.4022352629389907E-2</v>
      </c>
      <c r="M57" s="19">
        <v>904555</v>
      </c>
      <c r="N57" s="21">
        <v>4.3625629031862845E-2</v>
      </c>
      <c r="O57" s="21">
        <v>3.4022352629389907E-2</v>
      </c>
      <c r="P57" s="21">
        <v>-1.2948267358389165E-2</v>
      </c>
      <c r="R57" s="43">
        <v>0</v>
      </c>
      <c r="S57" s="42">
        <v>904555</v>
      </c>
      <c r="U57" s="19">
        <v>647874</v>
      </c>
      <c r="V57" s="19">
        <v>653891</v>
      </c>
      <c r="X57" s="19">
        <v>878019.8517942162</v>
      </c>
      <c r="Y57" s="19">
        <v>879286.97868815286</v>
      </c>
      <c r="Z57" s="19">
        <v>916421.06496198755</v>
      </c>
      <c r="AA57" s="19">
        <v>670864.05378808943</v>
      </c>
    </row>
    <row r="58" spans="1:27" x14ac:dyDescent="0.2">
      <c r="A58" s="18" t="s">
        <v>119</v>
      </c>
      <c r="B58" s="18" t="s">
        <v>120</v>
      </c>
      <c r="D58" s="19">
        <v>360783</v>
      </c>
      <c r="E58" s="20">
        <v>264</v>
      </c>
      <c r="F58" s="20">
        <v>361047</v>
      </c>
      <c r="G58" s="21">
        <v>1.289456948159251E-2</v>
      </c>
      <c r="I58" s="21">
        <v>1.8644248042025913E-2</v>
      </c>
      <c r="J58" s="19">
        <v>374961</v>
      </c>
      <c r="K58" s="21">
        <v>3.8536804100078426E-2</v>
      </c>
      <c r="L58" s="21">
        <v>3.2998820557084807E-2</v>
      </c>
      <c r="M58" s="19">
        <v>375558</v>
      </c>
      <c r="N58" s="21">
        <v>4.0190326658551934E-2</v>
      </c>
      <c r="O58" s="21">
        <v>3.4643525728749625E-2</v>
      </c>
      <c r="P58" s="21">
        <v>1.1227473227719331E-2</v>
      </c>
      <c r="R58" s="43">
        <v>0</v>
      </c>
      <c r="S58" s="42">
        <v>375558</v>
      </c>
      <c r="U58" s="19">
        <v>256758</v>
      </c>
      <c r="V58" s="19">
        <v>258135</v>
      </c>
      <c r="X58" s="19">
        <v>356451.10402727965</v>
      </c>
      <c r="Y58" s="19">
        <v>356339.31096460955</v>
      </c>
      <c r="Z58" s="19">
        <v>371388.2483841771</v>
      </c>
      <c r="AA58" s="19">
        <v>271873.96205324185</v>
      </c>
    </row>
    <row r="59" spans="1:27" x14ac:dyDescent="0.2">
      <c r="A59" s="18" t="s">
        <v>121</v>
      </c>
      <c r="B59" s="18" t="s">
        <v>122</v>
      </c>
      <c r="D59" s="19">
        <v>418831</v>
      </c>
      <c r="E59" s="20">
        <v>269</v>
      </c>
      <c r="F59" s="20">
        <v>419100</v>
      </c>
      <c r="G59" s="21">
        <v>2.4252417017669892E-2</v>
      </c>
      <c r="I59" s="21">
        <v>3.2985223356689408E-2</v>
      </c>
      <c r="J59" s="19">
        <v>436863</v>
      </c>
      <c r="K59" s="21">
        <v>4.2384613168555907E-2</v>
      </c>
      <c r="L59" s="21">
        <v>3.2999517924064525E-2</v>
      </c>
      <c r="M59" s="19">
        <v>437240</v>
      </c>
      <c r="N59" s="21">
        <v>4.3284160622024226E-2</v>
      </c>
      <c r="O59" s="21">
        <v>3.3890966314652271E-2</v>
      </c>
      <c r="P59" s="21">
        <v>2.4718148927004302E-2</v>
      </c>
      <c r="R59" s="43">
        <v>0</v>
      </c>
      <c r="S59" s="42">
        <v>437240</v>
      </c>
      <c r="U59" s="19">
        <v>275611</v>
      </c>
      <c r="V59" s="19">
        <v>278115</v>
      </c>
      <c r="X59" s="19">
        <v>409176.11476602155</v>
      </c>
      <c r="Y59" s="19">
        <v>409403.01428709662</v>
      </c>
      <c r="Z59" s="19">
        <v>426692.94035422296</v>
      </c>
      <c r="AA59" s="19">
        <v>312359.64190834807</v>
      </c>
    </row>
    <row r="60" spans="1:27" x14ac:dyDescent="0.2">
      <c r="A60" s="18" t="s">
        <v>123</v>
      </c>
      <c r="B60" s="18" t="s">
        <v>124</v>
      </c>
      <c r="D60" s="19">
        <v>435354</v>
      </c>
      <c r="E60" s="20">
        <v>291</v>
      </c>
      <c r="F60" s="20">
        <v>435645</v>
      </c>
      <c r="G60" s="21">
        <v>-1.8913447723224563E-2</v>
      </c>
      <c r="I60" s="21">
        <v>-1.2769137497183891E-2</v>
      </c>
      <c r="J60" s="19">
        <v>453296</v>
      </c>
      <c r="K60" s="21">
        <v>4.051775430266491E-2</v>
      </c>
      <c r="L60" s="21">
        <v>3.5552505576507576E-2</v>
      </c>
      <c r="M60" s="19">
        <v>453296</v>
      </c>
      <c r="N60" s="21">
        <v>4.051775430266491E-2</v>
      </c>
      <c r="O60" s="21">
        <v>3.5552505576507576E-2</v>
      </c>
      <c r="P60" s="21">
        <v>-1.909617993149082E-2</v>
      </c>
      <c r="R60" s="43">
        <v>0</v>
      </c>
      <c r="S60" s="42">
        <v>453296</v>
      </c>
      <c r="U60" s="19">
        <v>313466</v>
      </c>
      <c r="V60" s="19">
        <v>314969</v>
      </c>
      <c r="X60" s="19">
        <v>444043.04168705258</v>
      </c>
      <c r="Y60" s="19">
        <v>443395.2530311055</v>
      </c>
      <c r="Z60" s="19">
        <v>462120.7408167097</v>
      </c>
      <c r="AA60" s="19">
        <v>338294.48642880359</v>
      </c>
    </row>
    <row r="61" spans="1:27" x14ac:dyDescent="0.2">
      <c r="A61" s="18" t="s">
        <v>125</v>
      </c>
      <c r="B61" s="18" t="s">
        <v>126</v>
      </c>
      <c r="D61" s="19">
        <v>373507</v>
      </c>
      <c r="E61" s="20">
        <v>275</v>
      </c>
      <c r="F61" s="20">
        <v>373782</v>
      </c>
      <c r="G61" s="21">
        <v>5.4375999174927081E-3</v>
      </c>
      <c r="I61" s="21">
        <v>1.0055988933964644E-2</v>
      </c>
      <c r="J61" s="19">
        <v>387153</v>
      </c>
      <c r="K61" s="21">
        <v>3.577341756785879E-2</v>
      </c>
      <c r="L61" s="21">
        <v>3.2999159694142133E-2</v>
      </c>
      <c r="M61" s="19">
        <v>387153</v>
      </c>
      <c r="N61" s="21">
        <v>3.577341756785879E-2</v>
      </c>
      <c r="O61" s="21">
        <v>3.2999159694142133E-2</v>
      </c>
      <c r="P61" s="21">
        <v>1.1081447091381147E-3</v>
      </c>
      <c r="R61" s="43">
        <v>0</v>
      </c>
      <c r="S61" s="42">
        <v>387153</v>
      </c>
      <c r="U61" s="19">
        <v>248556</v>
      </c>
      <c r="V61" s="19">
        <v>249224</v>
      </c>
      <c r="X61" s="19">
        <v>371760.07376065524</v>
      </c>
      <c r="Y61" s="19">
        <v>371054.08110519155</v>
      </c>
      <c r="Z61" s="19">
        <v>386724.45334313344</v>
      </c>
      <c r="AA61" s="19">
        <v>283100.79764427798</v>
      </c>
    </row>
    <row r="62" spans="1:27" x14ac:dyDescent="0.2">
      <c r="A62" s="18" t="s">
        <v>127</v>
      </c>
      <c r="B62" s="18" t="s">
        <v>128</v>
      </c>
      <c r="D62" s="19">
        <v>325563</v>
      </c>
      <c r="E62" s="20">
        <v>191</v>
      </c>
      <c r="F62" s="20">
        <v>325754</v>
      </c>
      <c r="G62" s="21">
        <v>3.2403710228711136E-2</v>
      </c>
      <c r="I62" s="21">
        <v>3.9159821582715804E-2</v>
      </c>
      <c r="J62" s="19">
        <v>338682</v>
      </c>
      <c r="K62" s="21">
        <v>3.9687461178700811E-2</v>
      </c>
      <c r="L62" s="21">
        <v>3.3000240517322643E-2</v>
      </c>
      <c r="M62" s="19">
        <v>338682</v>
      </c>
      <c r="N62" s="21">
        <v>3.9687461178700811E-2</v>
      </c>
      <c r="O62" s="21">
        <v>3.3000240517322643E-2</v>
      </c>
      <c r="P62" s="21">
        <v>2.9955231108357072E-2</v>
      </c>
      <c r="R62" s="43">
        <v>0</v>
      </c>
      <c r="S62" s="42">
        <v>338682</v>
      </c>
      <c r="U62" s="19">
        <v>243557</v>
      </c>
      <c r="V62" s="19">
        <v>245134</v>
      </c>
      <c r="X62" s="19">
        <v>315529.34271222464</v>
      </c>
      <c r="Y62" s="19">
        <v>315507.25225808844</v>
      </c>
      <c r="Z62" s="19">
        <v>328831.76838233735</v>
      </c>
      <c r="AA62" s="19">
        <v>240720.58313110826</v>
      </c>
    </row>
    <row r="63" spans="1:27" x14ac:dyDescent="0.2">
      <c r="A63" s="18" t="s">
        <v>129</v>
      </c>
      <c r="B63" s="18" t="s">
        <v>130</v>
      </c>
      <c r="D63" s="19">
        <v>489882</v>
      </c>
      <c r="E63" s="20">
        <v>306</v>
      </c>
      <c r="F63" s="20">
        <v>490188</v>
      </c>
      <c r="G63" s="21">
        <v>-7.9940098974693452E-3</v>
      </c>
      <c r="I63" s="21">
        <v>-6.1280439101066841E-3</v>
      </c>
      <c r="J63" s="19">
        <v>508190</v>
      </c>
      <c r="K63" s="21">
        <v>3.6724875654476019E-2</v>
      </c>
      <c r="L63" s="21">
        <v>3.4226123313300105E-2</v>
      </c>
      <c r="M63" s="19">
        <v>508568</v>
      </c>
      <c r="N63" s="21">
        <v>3.7496008504389167E-2</v>
      </c>
      <c r="O63" s="21">
        <v>3.499539755051928E-2</v>
      </c>
      <c r="P63" s="21">
        <v>-1.3028906239985316E-2</v>
      </c>
      <c r="R63" s="43">
        <v>0</v>
      </c>
      <c r="S63" s="42">
        <v>508568</v>
      </c>
      <c r="U63" s="19">
        <v>328789</v>
      </c>
      <c r="V63" s="19">
        <v>329584</v>
      </c>
      <c r="X63" s="19">
        <v>494138.05445746228</v>
      </c>
      <c r="Y63" s="19">
        <v>494401.95020879834</v>
      </c>
      <c r="Z63" s="19">
        <v>515281.55506817711</v>
      </c>
      <c r="AA63" s="19">
        <v>377210.74524798995</v>
      </c>
    </row>
    <row r="64" spans="1:27" ht="25.5" customHeight="1" x14ac:dyDescent="0.2">
      <c r="A64" s="22" t="s">
        <v>131</v>
      </c>
      <c r="B64" s="22" t="s">
        <v>132</v>
      </c>
      <c r="C64" s="54"/>
      <c r="D64" s="24">
        <v>4323213</v>
      </c>
      <c r="E64" s="25">
        <v>2973</v>
      </c>
      <c r="F64" s="25">
        <v>4326186</v>
      </c>
      <c r="G64" s="26">
        <v>-3.3742143842911965E-3</v>
      </c>
      <c r="H64" s="23"/>
      <c r="I64" s="26">
        <v>2.4821954355329634E-3</v>
      </c>
      <c r="J64" s="24">
        <v>4498850</v>
      </c>
      <c r="K64" s="26">
        <v>3.9911448134948291E-2</v>
      </c>
      <c r="L64" s="26">
        <v>3.4114102317184702E-2</v>
      </c>
      <c r="M64" s="24">
        <v>4500379</v>
      </c>
      <c r="N64" s="26">
        <v>4.026487725665695E-2</v>
      </c>
      <c r="O64" s="26">
        <v>3.4465561126090005E-2</v>
      </c>
      <c r="P64" s="26">
        <v>-4.9880802437883842E-3</v>
      </c>
      <c r="Q64" s="23"/>
      <c r="R64" s="24">
        <v>0</v>
      </c>
      <c r="S64" s="41">
        <v>4500379</v>
      </c>
      <c r="T64" s="23"/>
      <c r="U64" s="24">
        <v>3064559</v>
      </c>
      <c r="V64" s="24">
        <v>3081739</v>
      </c>
      <c r="W64" s="23"/>
      <c r="X64" s="24">
        <v>4340832.564881389</v>
      </c>
      <c r="Y64" s="24">
        <v>4339666.7883306108</v>
      </c>
      <c r="Z64" s="24">
        <v>4522939.7865933506</v>
      </c>
      <c r="AA64" s="24">
        <f>SUM(AA54:AA63)</f>
        <v>3311008.2649609447</v>
      </c>
    </row>
    <row r="65" spans="1:27" x14ac:dyDescent="0.2">
      <c r="A65" s="18" t="s">
        <v>133</v>
      </c>
      <c r="B65" s="18" t="s">
        <v>134</v>
      </c>
      <c r="D65" s="19">
        <v>270154</v>
      </c>
      <c r="E65" s="20">
        <v>210</v>
      </c>
      <c r="F65" s="20">
        <v>270364</v>
      </c>
      <c r="G65" s="21">
        <v>-2.3365829580137554E-3</v>
      </c>
      <c r="I65" s="21">
        <v>-7.4364735018683792E-4</v>
      </c>
      <c r="J65" s="19">
        <v>280297</v>
      </c>
      <c r="K65" s="21">
        <v>3.6738767454828736E-2</v>
      </c>
      <c r="L65" s="21">
        <v>3.3149475974433518E-2</v>
      </c>
      <c r="M65" s="19">
        <v>280608</v>
      </c>
      <c r="N65" s="21">
        <v>3.7889067874306681E-2</v>
      </c>
      <c r="O65" s="21">
        <v>3.4295793940833486E-2</v>
      </c>
      <c r="P65" s="21">
        <v>-8.3526517193425187E-3</v>
      </c>
      <c r="R65" s="43">
        <v>0</v>
      </c>
      <c r="S65" s="42">
        <v>280608</v>
      </c>
      <c r="U65" s="19">
        <v>209257</v>
      </c>
      <c r="V65" s="19">
        <v>209984</v>
      </c>
      <c r="X65" s="19">
        <v>270997.36202812631</v>
      </c>
      <c r="Y65" s="19">
        <v>271505.33757909446</v>
      </c>
      <c r="Z65" s="19">
        <v>282971.56291147758</v>
      </c>
      <c r="AA65" s="19">
        <v>207148.71914191477</v>
      </c>
    </row>
    <row r="66" spans="1:27" x14ac:dyDescent="0.2">
      <c r="A66" s="18" t="s">
        <v>135</v>
      </c>
      <c r="B66" s="18" t="s">
        <v>136</v>
      </c>
      <c r="D66" s="19">
        <v>212344</v>
      </c>
      <c r="E66" s="20">
        <v>143</v>
      </c>
      <c r="F66" s="20">
        <v>212487</v>
      </c>
      <c r="G66" s="21">
        <v>3.8233554038583417E-2</v>
      </c>
      <c r="I66" s="21">
        <v>4.162260607628343E-2</v>
      </c>
      <c r="J66" s="19">
        <v>219879</v>
      </c>
      <c r="K66" s="21">
        <v>3.4786988247388573E-2</v>
      </c>
      <c r="L66" s="21">
        <v>3.2997741386253221E-2</v>
      </c>
      <c r="M66" s="19">
        <v>220215</v>
      </c>
      <c r="N66" s="21">
        <v>3.6368259892480381E-2</v>
      </c>
      <c r="O66" s="21">
        <v>3.4576278859617338E-2</v>
      </c>
      <c r="P66" s="21">
        <v>3.3971317702625292E-2</v>
      </c>
      <c r="R66" s="43">
        <v>836</v>
      </c>
      <c r="S66" s="42">
        <v>221051</v>
      </c>
      <c r="U66" s="19">
        <v>131606</v>
      </c>
      <c r="V66" s="19">
        <v>131834</v>
      </c>
      <c r="X66" s="19">
        <v>204662.24492461476</v>
      </c>
      <c r="Y66" s="19">
        <v>204349.6905945403</v>
      </c>
      <c r="Z66" s="19">
        <v>212979.79569616533</v>
      </c>
      <c r="AA66" s="19">
        <v>155911.39769535427</v>
      </c>
    </row>
    <row r="67" spans="1:27" x14ac:dyDescent="0.2">
      <c r="A67" s="18" t="s">
        <v>137</v>
      </c>
      <c r="B67" s="18" t="s">
        <v>138</v>
      </c>
      <c r="D67" s="19">
        <v>288479</v>
      </c>
      <c r="E67" s="20">
        <v>180</v>
      </c>
      <c r="F67" s="20">
        <v>288659</v>
      </c>
      <c r="G67" s="21">
        <v>4.864421399001384E-2</v>
      </c>
      <c r="I67" s="21">
        <v>5.510700176765293E-2</v>
      </c>
      <c r="J67" s="19">
        <v>298762</v>
      </c>
      <c r="K67" s="21">
        <v>3.4997998724193735E-2</v>
      </c>
      <c r="L67" s="21">
        <v>3.1779022966164527E-2</v>
      </c>
      <c r="M67" s="19">
        <v>298967</v>
      </c>
      <c r="N67" s="21">
        <v>3.5708178029923543E-2</v>
      </c>
      <c r="O67" s="21">
        <v>3.2486993523691998E-2</v>
      </c>
      <c r="P67" s="21">
        <v>4.5241568314578595E-2</v>
      </c>
      <c r="R67" s="43">
        <v>1105</v>
      </c>
      <c r="S67" s="42">
        <v>300072</v>
      </c>
      <c r="U67" s="19">
        <v>165619</v>
      </c>
      <c r="V67" s="19">
        <v>166136</v>
      </c>
      <c r="X67" s="19">
        <v>275269.2395561749</v>
      </c>
      <c r="Y67" s="19">
        <v>274436.68138739344</v>
      </c>
      <c r="Z67" s="19">
        <v>286026.70336013858</v>
      </c>
      <c r="AA67" s="19">
        <v>209385.22808375771</v>
      </c>
    </row>
    <row r="68" spans="1:27" x14ac:dyDescent="0.2">
      <c r="A68" s="18" t="s">
        <v>139</v>
      </c>
      <c r="B68" s="18" t="s">
        <v>140</v>
      </c>
      <c r="D68" s="19">
        <v>846846</v>
      </c>
      <c r="E68" s="20">
        <v>633</v>
      </c>
      <c r="F68" s="20">
        <v>847479</v>
      </c>
      <c r="G68" s="21">
        <v>1.887244560786705E-2</v>
      </c>
      <c r="I68" s="21">
        <v>2.6162525562626993E-2</v>
      </c>
      <c r="J68" s="19">
        <v>881074</v>
      </c>
      <c r="K68" s="21">
        <v>3.9641094339688099E-2</v>
      </c>
      <c r="L68" s="21">
        <v>3.3000556430311967E-2</v>
      </c>
      <c r="M68" s="19">
        <v>881074</v>
      </c>
      <c r="N68" s="21">
        <v>3.9641094339688099E-2</v>
      </c>
      <c r="O68" s="21">
        <v>3.3000556430311967E-2</v>
      </c>
      <c r="P68" s="21">
        <v>1.7073372586069668E-2</v>
      </c>
      <c r="R68" s="43">
        <v>0</v>
      </c>
      <c r="S68" s="42">
        <v>881074</v>
      </c>
      <c r="U68" s="19">
        <v>536623</v>
      </c>
      <c r="V68" s="19">
        <v>540073</v>
      </c>
      <c r="X68" s="19">
        <v>831781.2582648166</v>
      </c>
      <c r="Y68" s="19">
        <v>831181.13871232874</v>
      </c>
      <c r="Z68" s="19">
        <v>866283.61704105011</v>
      </c>
      <c r="AA68" s="19">
        <v>634161.04373645503</v>
      </c>
    </row>
    <row r="69" spans="1:27" x14ac:dyDescent="0.2">
      <c r="A69" s="18" t="s">
        <v>141</v>
      </c>
      <c r="B69" s="18" t="s">
        <v>142</v>
      </c>
      <c r="D69" s="19">
        <v>242954</v>
      </c>
      <c r="E69" s="20">
        <v>203</v>
      </c>
      <c r="F69" s="20">
        <v>243157</v>
      </c>
      <c r="G69" s="21">
        <v>-3.7420215266037671E-2</v>
      </c>
      <c r="I69" s="21">
        <v>-3.4965742020864887E-2</v>
      </c>
      <c r="J69" s="19">
        <v>253418</v>
      </c>
      <c r="K69" s="21">
        <v>4.2201097593680847E-2</v>
      </c>
      <c r="L69" s="21">
        <v>3.9991142973043958E-2</v>
      </c>
      <c r="M69" s="19">
        <v>253418</v>
      </c>
      <c r="N69" s="21">
        <v>4.2201097593680847E-2</v>
      </c>
      <c r="O69" s="21">
        <v>3.9991142973043958E-2</v>
      </c>
      <c r="P69" s="21">
        <v>-3.7040660139200821E-2</v>
      </c>
      <c r="R69" s="43">
        <v>903</v>
      </c>
      <c r="S69" s="42">
        <v>254321</v>
      </c>
      <c r="U69" s="19">
        <v>186311</v>
      </c>
      <c r="V69" s="19">
        <v>186707</v>
      </c>
      <c r="X69" s="19">
        <v>252609.21899940295</v>
      </c>
      <c r="Y69" s="19">
        <v>252502.15424301053</v>
      </c>
      <c r="Z69" s="19">
        <v>263165.83630273829</v>
      </c>
      <c r="AA69" s="19">
        <v>192649.97991715831</v>
      </c>
    </row>
    <row r="70" spans="1:27" x14ac:dyDescent="0.2">
      <c r="A70" s="18" t="s">
        <v>143</v>
      </c>
      <c r="B70" s="18" t="s">
        <v>144</v>
      </c>
      <c r="D70" s="19">
        <v>255747</v>
      </c>
      <c r="E70" s="20">
        <v>177</v>
      </c>
      <c r="F70" s="20">
        <v>255924</v>
      </c>
      <c r="G70" s="21">
        <v>4.4930778642257252E-2</v>
      </c>
      <c r="I70" s="21">
        <v>4.9906744060367325E-2</v>
      </c>
      <c r="J70" s="19">
        <v>264532</v>
      </c>
      <c r="K70" s="21">
        <v>3.3634558215064336E-2</v>
      </c>
      <c r="L70" s="21">
        <v>3.3000924049700897E-2</v>
      </c>
      <c r="M70" s="19">
        <v>264532</v>
      </c>
      <c r="N70" s="21">
        <v>3.3634558215064336E-2</v>
      </c>
      <c r="O70" s="21">
        <v>3.3000924049700897E-2</v>
      </c>
      <c r="P70" s="21">
        <v>4.0607648882881486E-2</v>
      </c>
      <c r="R70" s="43">
        <v>0</v>
      </c>
      <c r="S70" s="42">
        <v>264532</v>
      </c>
      <c r="U70" s="19">
        <v>155182</v>
      </c>
      <c r="V70" s="19">
        <v>155277</v>
      </c>
      <c r="X70" s="19">
        <v>244919.67410368935</v>
      </c>
      <c r="Y70" s="19">
        <v>243908.41275207151</v>
      </c>
      <c r="Z70" s="19">
        <v>254209.16354399445</v>
      </c>
      <c r="AA70" s="19">
        <v>186093.26704234735</v>
      </c>
    </row>
    <row r="71" spans="1:27" x14ac:dyDescent="0.2">
      <c r="A71" s="18" t="s">
        <v>145</v>
      </c>
      <c r="B71" s="18" t="s">
        <v>146</v>
      </c>
      <c r="D71" s="19">
        <v>193240</v>
      </c>
      <c r="E71" s="20">
        <v>140</v>
      </c>
      <c r="F71" s="20">
        <v>193380</v>
      </c>
      <c r="G71" s="21">
        <v>1.1370615365846826E-2</v>
      </c>
      <c r="I71" s="21">
        <v>1.5444060477172616E-2</v>
      </c>
      <c r="J71" s="19">
        <v>200198</v>
      </c>
      <c r="K71" s="21">
        <v>3.525796872909126E-2</v>
      </c>
      <c r="L71" s="21">
        <v>3.2998424696671691E-2</v>
      </c>
      <c r="M71" s="19">
        <v>200439</v>
      </c>
      <c r="N71" s="21">
        <v>3.6504220791867548E-2</v>
      </c>
      <c r="O71" s="21">
        <v>3.4241956701746012E-2</v>
      </c>
      <c r="P71" s="21">
        <v>7.6593386167707056E-3</v>
      </c>
      <c r="R71" s="43">
        <v>0</v>
      </c>
      <c r="S71" s="42">
        <v>200439</v>
      </c>
      <c r="U71" s="19">
        <v>125268</v>
      </c>
      <c r="V71" s="19">
        <v>125542</v>
      </c>
      <c r="X71" s="19">
        <v>191205.69394000832</v>
      </c>
      <c r="Y71" s="19">
        <v>190855.23272951241</v>
      </c>
      <c r="Z71" s="19">
        <v>198915.43929434096</v>
      </c>
      <c r="AA71" s="19">
        <v>145615.61608317611</v>
      </c>
    </row>
    <row r="72" spans="1:27" x14ac:dyDescent="0.2">
      <c r="A72" s="18" t="s">
        <v>147</v>
      </c>
      <c r="B72" s="18" t="s">
        <v>148</v>
      </c>
      <c r="D72" s="19">
        <v>317484</v>
      </c>
      <c r="E72" s="20">
        <v>198</v>
      </c>
      <c r="F72" s="20">
        <v>317682</v>
      </c>
      <c r="G72" s="21">
        <v>8.9413471386667887E-3</v>
      </c>
      <c r="I72" s="21">
        <v>1.3460761011097722E-2</v>
      </c>
      <c r="J72" s="19">
        <v>329096</v>
      </c>
      <c r="K72" s="21">
        <v>3.5928062939397432E-2</v>
      </c>
      <c r="L72" s="21">
        <v>3.300130773581289E-2</v>
      </c>
      <c r="M72" s="19">
        <v>329715</v>
      </c>
      <c r="N72" s="21">
        <v>3.7876550526482866E-2</v>
      </c>
      <c r="O72" s="21">
        <v>3.4944290359389285E-2</v>
      </c>
      <c r="P72" s="21">
        <v>6.3741891865496392E-3</v>
      </c>
      <c r="R72" s="43">
        <v>0</v>
      </c>
      <c r="S72" s="42">
        <v>329715</v>
      </c>
      <c r="U72" s="19">
        <v>198154</v>
      </c>
      <c r="V72" s="19">
        <v>198716</v>
      </c>
      <c r="X72" s="19">
        <v>314866.9559109176</v>
      </c>
      <c r="Y72" s="19">
        <v>314350.96214770095</v>
      </c>
      <c r="Z72" s="19">
        <v>327626.64577726106</v>
      </c>
      <c r="AA72" s="19">
        <v>239838.37574078963</v>
      </c>
    </row>
    <row r="73" spans="1:27" x14ac:dyDescent="0.2">
      <c r="A73" s="18" t="s">
        <v>149</v>
      </c>
      <c r="B73" s="18" t="s">
        <v>150</v>
      </c>
      <c r="D73" s="19">
        <v>141357</v>
      </c>
      <c r="E73" s="20">
        <v>107</v>
      </c>
      <c r="F73" s="20">
        <v>141464</v>
      </c>
      <c r="G73" s="21">
        <v>-2.8957789104346321E-2</v>
      </c>
      <c r="I73" s="21">
        <v>-2.4712189945572671E-2</v>
      </c>
      <c r="J73" s="19">
        <v>147206</v>
      </c>
      <c r="K73" s="21">
        <v>4.0591509937836889E-2</v>
      </c>
      <c r="L73" s="21">
        <v>3.7941000517602186E-2</v>
      </c>
      <c r="M73" s="19">
        <v>147280</v>
      </c>
      <c r="N73" s="21">
        <v>4.1114612065028755E-2</v>
      </c>
      <c r="O73" s="21">
        <v>3.8462770241922462E-2</v>
      </c>
      <c r="P73" s="21">
        <v>-2.8239357106703555E-2</v>
      </c>
      <c r="R73" s="43">
        <v>480</v>
      </c>
      <c r="S73" s="42">
        <v>147760</v>
      </c>
      <c r="U73" s="19">
        <v>107292</v>
      </c>
      <c r="V73" s="19">
        <v>107566</v>
      </c>
      <c r="X73" s="19">
        <v>145682.41247382056</v>
      </c>
      <c r="Y73" s="19">
        <v>145418.62975839508</v>
      </c>
      <c r="Z73" s="19">
        <v>151559.95571243975</v>
      </c>
      <c r="AA73" s="19">
        <v>110949.13699458455</v>
      </c>
    </row>
    <row r="74" spans="1:27" x14ac:dyDescent="0.2">
      <c r="A74" s="18" t="s">
        <v>151</v>
      </c>
      <c r="B74" s="18" t="s">
        <v>152</v>
      </c>
      <c r="D74" s="19">
        <v>298398</v>
      </c>
      <c r="E74" s="20">
        <v>217</v>
      </c>
      <c r="F74" s="20">
        <v>298615</v>
      </c>
      <c r="G74" s="21">
        <v>-1.1821234993442675E-2</v>
      </c>
      <c r="I74" s="21">
        <v>-8.7130424418098151E-3</v>
      </c>
      <c r="J74" s="19">
        <v>310523</v>
      </c>
      <c r="K74" s="21">
        <v>3.9877666153049107E-2</v>
      </c>
      <c r="L74" s="21">
        <v>3.474369829124524E-2</v>
      </c>
      <c r="M74" s="19">
        <v>310523</v>
      </c>
      <c r="N74" s="21">
        <v>3.9877666153049107E-2</v>
      </c>
      <c r="O74" s="21">
        <v>3.474369829124524E-2</v>
      </c>
      <c r="P74" s="21">
        <v>-1.583535207235709E-2</v>
      </c>
      <c r="R74" s="43">
        <v>1254</v>
      </c>
      <c r="S74" s="42">
        <v>311777</v>
      </c>
      <c r="U74" s="19">
        <v>219282</v>
      </c>
      <c r="V74" s="19">
        <v>220370</v>
      </c>
      <c r="X74" s="19">
        <v>302187.15879453131</v>
      </c>
      <c r="Y74" s="19">
        <v>302734.27304800623</v>
      </c>
      <c r="Z74" s="19">
        <v>315519.36015367834</v>
      </c>
      <c r="AA74" s="19">
        <v>230975.2635488587</v>
      </c>
    </row>
    <row r="75" spans="1:27" x14ac:dyDescent="0.2">
      <c r="A75" s="18" t="s">
        <v>153</v>
      </c>
      <c r="B75" s="18" t="s">
        <v>154</v>
      </c>
      <c r="D75" s="19">
        <v>364927</v>
      </c>
      <c r="E75" s="20">
        <v>260</v>
      </c>
      <c r="F75" s="20">
        <v>365187</v>
      </c>
      <c r="G75" s="21">
        <v>9.532345032324141E-3</v>
      </c>
      <c r="I75" s="21">
        <v>1.1783002911132989E-2</v>
      </c>
      <c r="J75" s="19">
        <v>378408</v>
      </c>
      <c r="K75" s="21">
        <v>3.620294253038292E-2</v>
      </c>
      <c r="L75" s="21">
        <v>3.300050233930385E-2</v>
      </c>
      <c r="M75" s="19">
        <v>378987</v>
      </c>
      <c r="N75" s="21">
        <v>3.7788430954848184E-2</v>
      </c>
      <c r="O75" s="21">
        <v>3.4581090727642483E-2</v>
      </c>
      <c r="P75" s="21">
        <v>4.3555740493870232E-3</v>
      </c>
      <c r="R75" s="43">
        <v>1547</v>
      </c>
      <c r="S75" s="42">
        <v>380534</v>
      </c>
      <c r="U75" s="19">
        <v>264777</v>
      </c>
      <c r="V75" s="19">
        <v>265598</v>
      </c>
      <c r="X75" s="19">
        <v>361738.93027985113</v>
      </c>
      <c r="Y75" s="19">
        <v>362053.20577400434</v>
      </c>
      <c r="Z75" s="19">
        <v>377343.45264993189</v>
      </c>
      <c r="AA75" s="19">
        <v>276233.45642499777</v>
      </c>
    </row>
    <row r="76" spans="1:27" x14ac:dyDescent="0.2">
      <c r="A76" s="18" t="s">
        <v>155</v>
      </c>
      <c r="B76" s="18" t="s">
        <v>156</v>
      </c>
      <c r="D76" s="19">
        <v>541630</v>
      </c>
      <c r="E76" s="20">
        <v>387</v>
      </c>
      <c r="F76" s="20">
        <v>542017</v>
      </c>
      <c r="G76" s="21">
        <v>1.0121745611096022E-2</v>
      </c>
      <c r="I76" s="21">
        <v>1.4174119197744472E-2</v>
      </c>
      <c r="J76" s="19">
        <v>560636</v>
      </c>
      <c r="K76" s="21">
        <v>3.4350824961723037E-2</v>
      </c>
      <c r="L76" s="21">
        <v>3.3000650813322041E-2</v>
      </c>
      <c r="M76" s="19">
        <v>561595</v>
      </c>
      <c r="N76" s="21">
        <v>3.612014131161545E-2</v>
      </c>
      <c r="O76" s="21">
        <v>3.4767657612974512E-2</v>
      </c>
      <c r="P76" s="21">
        <v>6.9106816361090839E-3</v>
      </c>
      <c r="R76" s="43">
        <v>0</v>
      </c>
      <c r="S76" s="42">
        <v>561595</v>
      </c>
      <c r="U76" s="19">
        <v>336758</v>
      </c>
      <c r="V76" s="19">
        <v>337198</v>
      </c>
      <c r="X76" s="19">
        <v>536586.07225450338</v>
      </c>
      <c r="Y76" s="19">
        <v>535140.55274665554</v>
      </c>
      <c r="Z76" s="19">
        <v>557740.63205633638</v>
      </c>
      <c r="AA76" s="19">
        <v>408292.82050513016</v>
      </c>
    </row>
    <row r="77" spans="1:27" ht="25.5" customHeight="1" x14ac:dyDescent="0.2">
      <c r="A77" s="22" t="s">
        <v>157</v>
      </c>
      <c r="B77" s="22" t="s">
        <v>158</v>
      </c>
      <c r="C77" s="54"/>
      <c r="D77" s="24">
        <v>3973560</v>
      </c>
      <c r="E77" s="25">
        <v>2856</v>
      </c>
      <c r="F77" s="25">
        <v>3976416</v>
      </c>
      <c r="G77" s="26">
        <v>1.1165780941680525E-2</v>
      </c>
      <c r="H77" s="23"/>
      <c r="I77" s="26">
        <v>1.5619540067363769E-2</v>
      </c>
      <c r="J77" s="24">
        <v>4124029</v>
      </c>
      <c r="K77" s="26">
        <v>3.7122193873422082E-2</v>
      </c>
      <c r="L77" s="26">
        <v>3.3643910434812074E-2</v>
      </c>
      <c r="M77" s="24">
        <v>4127353</v>
      </c>
      <c r="N77" s="26">
        <v>3.7958122566560615E-2</v>
      </c>
      <c r="O77" s="26">
        <v>3.4477035603981854E-2</v>
      </c>
      <c r="P77" s="26">
        <v>8.0625492873240834E-3</v>
      </c>
      <c r="Q77" s="23"/>
      <c r="R77" s="24">
        <v>6125</v>
      </c>
      <c r="S77" s="41">
        <v>4133478</v>
      </c>
      <c r="T77" s="23"/>
      <c r="U77" s="24">
        <v>2636129</v>
      </c>
      <c r="V77" s="24">
        <v>2645000</v>
      </c>
      <c r="W77" s="23"/>
      <c r="X77" s="24">
        <v>3932506.221530457</v>
      </c>
      <c r="Y77" s="24">
        <v>3928436.2714727139</v>
      </c>
      <c r="Z77" s="24">
        <v>4094342.1644995529</v>
      </c>
      <c r="AA77" s="24">
        <f>SUM(AA65:AA76)</f>
        <v>2997254.3049145243</v>
      </c>
    </row>
    <row r="78" spans="1:27" ht="25.5" customHeight="1" x14ac:dyDescent="0.2">
      <c r="A78" s="22" t="s">
        <v>159</v>
      </c>
      <c r="B78" s="22" t="s">
        <v>160</v>
      </c>
      <c r="C78" s="54"/>
      <c r="D78" s="24">
        <v>10898739</v>
      </c>
      <c r="E78" s="25">
        <v>7942</v>
      </c>
      <c r="F78" s="25">
        <v>10906681</v>
      </c>
      <c r="G78" s="26">
        <v>2.2416305973025352E-3</v>
      </c>
      <c r="H78" s="23"/>
      <c r="I78" s="26">
        <v>7.1316433448183059E-3</v>
      </c>
      <c r="J78" s="24">
        <v>11321789</v>
      </c>
      <c r="K78" s="26">
        <v>3.8059950780604535E-2</v>
      </c>
      <c r="L78" s="26">
        <v>3.4052846536521075E-2</v>
      </c>
      <c r="M78" s="24">
        <v>11329536</v>
      </c>
      <c r="N78" s="26">
        <v>3.8770249341962382E-2</v>
      </c>
      <c r="O78" s="26">
        <v>3.4760403213484281E-2</v>
      </c>
      <c r="P78" s="26">
        <v>-8.8366627844060908E-5</v>
      </c>
      <c r="Q78" s="23"/>
      <c r="R78" s="24">
        <v>11526</v>
      </c>
      <c r="S78" s="41">
        <v>11341062</v>
      </c>
      <c r="T78" s="23"/>
      <c r="U78" s="24">
        <v>7464413</v>
      </c>
      <c r="V78" s="24">
        <v>7493339</v>
      </c>
      <c r="W78" s="23"/>
      <c r="X78" s="24">
        <v>10882287.180589618</v>
      </c>
      <c r="Y78" s="24">
        <v>10871415.159241278</v>
      </c>
      <c r="Z78" s="24">
        <v>11330537.241367681</v>
      </c>
      <c r="AA78" s="24">
        <f>AA77+AA64+AA53</f>
        <v>8294495.2227349039</v>
      </c>
    </row>
    <row r="79" spans="1:27" x14ac:dyDescent="0.2">
      <c r="A79" s="18" t="s">
        <v>161</v>
      </c>
      <c r="B79" s="18" t="s">
        <v>162</v>
      </c>
      <c r="D79" s="19">
        <v>180255</v>
      </c>
      <c r="E79" s="20">
        <v>170</v>
      </c>
      <c r="F79" s="20">
        <v>180425</v>
      </c>
      <c r="G79" s="21">
        <v>-2.3578131438236172E-2</v>
      </c>
      <c r="I79" s="21">
        <v>-2.2737120899749552E-2</v>
      </c>
      <c r="J79" s="19">
        <v>187380</v>
      </c>
      <c r="K79" s="21">
        <v>3.8546292858007813E-2</v>
      </c>
      <c r="L79" s="21">
        <v>3.7544604843587903E-2</v>
      </c>
      <c r="M79" s="19">
        <v>187380</v>
      </c>
      <c r="N79" s="21">
        <v>3.8546292858007813E-2</v>
      </c>
      <c r="O79" s="21">
        <v>3.7544604843587903E-2</v>
      </c>
      <c r="P79" s="21">
        <v>-2.7132361098622493E-2</v>
      </c>
      <c r="R79" s="43">
        <v>282</v>
      </c>
      <c r="S79" s="42">
        <v>187662</v>
      </c>
      <c r="U79" s="19">
        <v>133391</v>
      </c>
      <c r="V79" s="19">
        <v>133520</v>
      </c>
      <c r="X79" s="19">
        <v>184782.09095703508</v>
      </c>
      <c r="Y79" s="19">
        <v>184801.31429706048</v>
      </c>
      <c r="Z79" s="19">
        <v>192605.85151295722</v>
      </c>
      <c r="AA79" s="19">
        <v>140996.69602711382</v>
      </c>
    </row>
    <row r="80" spans="1:27" x14ac:dyDescent="0.2">
      <c r="A80" s="18" t="s">
        <v>163</v>
      </c>
      <c r="B80" s="18" t="s">
        <v>164</v>
      </c>
      <c r="D80" s="19">
        <v>173114</v>
      </c>
      <c r="E80" s="20">
        <v>141</v>
      </c>
      <c r="F80" s="20">
        <v>173255</v>
      </c>
      <c r="G80" s="21">
        <v>-4.3900573840005563E-2</v>
      </c>
      <c r="I80" s="21">
        <v>-4.3069921803835287E-2</v>
      </c>
      <c r="J80" s="19">
        <v>181125</v>
      </c>
      <c r="K80" s="21">
        <v>4.5426936026295328E-2</v>
      </c>
      <c r="L80" s="21">
        <v>4.1612149782666474E-2</v>
      </c>
      <c r="M80" s="19">
        <v>181328</v>
      </c>
      <c r="N80" s="21">
        <v>4.6598622254112154E-2</v>
      </c>
      <c r="O80" s="21">
        <v>4.2779560501263303E-2</v>
      </c>
      <c r="P80" s="21">
        <v>-4.2567216941793662E-2</v>
      </c>
      <c r="R80" s="43">
        <v>0</v>
      </c>
      <c r="S80" s="42">
        <v>181328</v>
      </c>
      <c r="U80" s="19">
        <v>142624</v>
      </c>
      <c r="V80" s="19">
        <v>143146</v>
      </c>
      <c r="X80" s="19">
        <v>181209.78921523428</v>
      </c>
      <c r="Y80" s="19">
        <v>181715.5763606462</v>
      </c>
      <c r="Z80" s="19">
        <v>189389.79655658637</v>
      </c>
      <c r="AA80" s="19">
        <v>138642.38996876747</v>
      </c>
    </row>
    <row r="81" spans="1:27" x14ac:dyDescent="0.2">
      <c r="A81" s="18" t="s">
        <v>165</v>
      </c>
      <c r="B81" s="18" t="s">
        <v>166</v>
      </c>
      <c r="D81" s="19">
        <v>304489</v>
      </c>
      <c r="E81" s="20">
        <v>249</v>
      </c>
      <c r="F81" s="20">
        <v>304738</v>
      </c>
      <c r="G81" s="21">
        <v>2.9293920251107997E-2</v>
      </c>
      <c r="I81" s="21">
        <v>3.2772990173946415E-2</v>
      </c>
      <c r="J81" s="19">
        <v>315868</v>
      </c>
      <c r="K81" s="21">
        <v>3.6521571901152683E-2</v>
      </c>
      <c r="L81" s="21">
        <v>3.2998656555264239E-2</v>
      </c>
      <c r="M81" s="19">
        <v>316087</v>
      </c>
      <c r="N81" s="21">
        <v>3.7240220907213351E-2</v>
      </c>
      <c r="O81" s="21">
        <v>3.3714863026909514E-2</v>
      </c>
      <c r="P81" s="21">
        <v>2.4333109250086471E-2</v>
      </c>
      <c r="R81" s="43">
        <v>0</v>
      </c>
      <c r="S81" s="42">
        <v>316087</v>
      </c>
      <c r="U81" s="19">
        <v>218799</v>
      </c>
      <c r="V81" s="19">
        <v>219545</v>
      </c>
      <c r="X81" s="19">
        <v>296065.55133448256</v>
      </c>
      <c r="Y81" s="19">
        <v>296074.49857134267</v>
      </c>
      <c r="Z81" s="19">
        <v>308578.32978903421</v>
      </c>
      <c r="AA81" s="19">
        <v>225894.09731869947</v>
      </c>
    </row>
    <row r="82" spans="1:27" x14ac:dyDescent="0.2">
      <c r="A82" s="18" t="s">
        <v>167</v>
      </c>
      <c r="B82" s="18" t="s">
        <v>168</v>
      </c>
      <c r="D82" s="19">
        <v>274711</v>
      </c>
      <c r="E82" s="20">
        <v>257</v>
      </c>
      <c r="F82" s="20">
        <v>274968</v>
      </c>
      <c r="G82" s="21">
        <v>-4.9009023473738478E-2</v>
      </c>
      <c r="I82" s="21">
        <v>-5.0504915906662062E-2</v>
      </c>
      <c r="J82" s="19">
        <v>288315</v>
      </c>
      <c r="K82" s="21">
        <v>4.8538699979737476E-2</v>
      </c>
      <c r="L82" s="21">
        <v>4.6983138109204292E-2</v>
      </c>
      <c r="M82" s="19">
        <v>288315</v>
      </c>
      <c r="N82" s="21">
        <v>4.8538699979737476E-2</v>
      </c>
      <c r="O82" s="21">
        <v>4.6983138109204292E-2</v>
      </c>
      <c r="P82" s="21">
        <v>-4.6176570185720522E-2</v>
      </c>
      <c r="R82" s="43">
        <v>0</v>
      </c>
      <c r="S82" s="42">
        <v>288315</v>
      </c>
      <c r="U82" s="19">
        <v>218123</v>
      </c>
      <c r="V82" s="19">
        <v>218447</v>
      </c>
      <c r="X82" s="19">
        <v>289138.80206761108</v>
      </c>
      <c r="Y82" s="19">
        <v>290024.59558116185</v>
      </c>
      <c r="Z82" s="19">
        <v>302272.92703025579</v>
      </c>
      <c r="AA82" s="19">
        <v>221278.24089936219</v>
      </c>
    </row>
    <row r="83" spans="1:27" x14ac:dyDescent="0.2">
      <c r="A83" s="18" t="s">
        <v>169</v>
      </c>
      <c r="B83" s="18" t="s">
        <v>170</v>
      </c>
      <c r="D83" s="19">
        <v>186558</v>
      </c>
      <c r="E83" s="20">
        <v>214</v>
      </c>
      <c r="F83" s="20">
        <v>186772</v>
      </c>
      <c r="G83" s="21">
        <v>-4.2427330105958228E-2</v>
      </c>
      <c r="I83" s="21">
        <v>-4.0638504101534689E-2</v>
      </c>
      <c r="J83" s="19">
        <v>195108</v>
      </c>
      <c r="K83" s="21">
        <v>4.4632891003201669E-2</v>
      </c>
      <c r="L83" s="21">
        <v>4.1124873388589389E-2</v>
      </c>
      <c r="M83" s="19">
        <v>195108</v>
      </c>
      <c r="N83" s="21">
        <v>4.4632891003201669E-2</v>
      </c>
      <c r="O83" s="21">
        <v>4.1124873388589389E-2</v>
      </c>
      <c r="P83" s="21">
        <v>-4.1657640629205073E-2</v>
      </c>
      <c r="R83" s="43">
        <v>753</v>
      </c>
      <c r="S83" s="42">
        <v>195861</v>
      </c>
      <c r="U83" s="19">
        <v>149501</v>
      </c>
      <c r="V83" s="19">
        <v>150004</v>
      </c>
      <c r="X83" s="19">
        <v>195047.1635224628</v>
      </c>
      <c r="Y83" s="19">
        <v>195339.45460386586</v>
      </c>
      <c r="Z83" s="19">
        <v>203589.03902369426</v>
      </c>
      <c r="AA83" s="19">
        <v>149036.91463260102</v>
      </c>
    </row>
    <row r="84" spans="1:27" x14ac:dyDescent="0.2">
      <c r="A84" s="18" t="s">
        <v>171</v>
      </c>
      <c r="B84" s="18" t="s">
        <v>172</v>
      </c>
      <c r="D84" s="19">
        <v>418751</v>
      </c>
      <c r="E84" s="20">
        <v>410</v>
      </c>
      <c r="F84" s="20">
        <v>419161</v>
      </c>
      <c r="G84" s="21">
        <v>-3.422909825939402E-3</v>
      </c>
      <c r="I84" s="21">
        <v>1.3517941334775241E-3</v>
      </c>
      <c r="J84" s="19">
        <v>434339</v>
      </c>
      <c r="K84" s="21">
        <v>3.6210808531525362E-2</v>
      </c>
      <c r="L84" s="21">
        <v>3.3000796731184945E-2</v>
      </c>
      <c r="M84" s="19">
        <v>434621</v>
      </c>
      <c r="N84" s="21">
        <v>3.6883581291986323E-2</v>
      </c>
      <c r="O84" s="21">
        <v>3.3671485351544073E-2</v>
      </c>
      <c r="P84" s="21">
        <v>-6.8729871896735517E-3</v>
      </c>
      <c r="R84" s="43">
        <v>0</v>
      </c>
      <c r="S84" s="42">
        <v>434621</v>
      </c>
      <c r="U84" s="19">
        <v>292240</v>
      </c>
      <c r="V84" s="19">
        <v>293148</v>
      </c>
      <c r="X84" s="19">
        <v>420600.5244995784</v>
      </c>
      <c r="Y84" s="19">
        <v>419895.76104607066</v>
      </c>
      <c r="Z84" s="19">
        <v>437628.81725482439</v>
      </c>
      <c r="AA84" s="19">
        <v>320365.22688425577</v>
      </c>
    </row>
    <row r="85" spans="1:27" ht="25.5" customHeight="1" x14ac:dyDescent="0.2">
      <c r="A85" s="22" t="s">
        <v>173</v>
      </c>
      <c r="B85" s="22" t="s">
        <v>174</v>
      </c>
      <c r="C85" s="54"/>
      <c r="D85" s="24">
        <v>1537878</v>
      </c>
      <c r="E85" s="25">
        <v>1441</v>
      </c>
      <c r="F85" s="25">
        <v>1539319</v>
      </c>
      <c r="G85" s="26">
        <v>-1.7566860061504541E-2</v>
      </c>
      <c r="H85" s="23"/>
      <c r="I85" s="26">
        <v>-1.5533885902085265E-2</v>
      </c>
      <c r="J85" s="24">
        <v>1602135</v>
      </c>
      <c r="K85" s="26">
        <v>4.0807389662012694E-2</v>
      </c>
      <c r="L85" s="26">
        <v>3.7990773418469903E-2</v>
      </c>
      <c r="M85" s="24">
        <v>1602839</v>
      </c>
      <c r="N85" s="26">
        <v>4.126473464375402E-2</v>
      </c>
      <c r="O85" s="26">
        <v>3.8446880740566236E-2</v>
      </c>
      <c r="P85" s="26">
        <v>-1.9109255587303142E-2</v>
      </c>
      <c r="Q85" s="23"/>
      <c r="R85" s="24">
        <v>1035</v>
      </c>
      <c r="S85" s="41">
        <v>1603874</v>
      </c>
      <c r="T85" s="23"/>
      <c r="U85" s="24">
        <v>1154678</v>
      </c>
      <c r="V85" s="24">
        <v>1157811</v>
      </c>
      <c r="W85" s="23"/>
      <c r="X85" s="24">
        <v>1566843.9215964042</v>
      </c>
      <c r="Y85" s="24">
        <v>1567851.2004601476</v>
      </c>
      <c r="Z85" s="24">
        <v>1634064.7611673523</v>
      </c>
      <c r="AA85" s="24">
        <f>SUM(AA79:AA84)</f>
        <v>1196213.5657307999</v>
      </c>
    </row>
    <row r="86" spans="1:27" x14ac:dyDescent="0.2">
      <c r="A86" s="18" t="s">
        <v>175</v>
      </c>
      <c r="B86" s="18" t="s">
        <v>176</v>
      </c>
      <c r="D86" s="19">
        <v>414885</v>
      </c>
      <c r="E86" s="20">
        <v>420</v>
      </c>
      <c r="F86" s="20">
        <v>415305</v>
      </c>
      <c r="G86" s="21">
        <v>-2.9975798597485337E-2</v>
      </c>
      <c r="I86" s="21">
        <v>-3.0846250651836216E-2</v>
      </c>
      <c r="J86" s="19">
        <v>433379</v>
      </c>
      <c r="K86" s="21">
        <v>4.3520459706626324E-2</v>
      </c>
      <c r="L86" s="21">
        <v>3.916810843106977E-2</v>
      </c>
      <c r="M86" s="19">
        <v>433452</v>
      </c>
      <c r="N86" s="21">
        <v>4.3696234244752663E-2</v>
      </c>
      <c r="O86" s="21">
        <v>3.9343149842664404E-2</v>
      </c>
      <c r="P86" s="21">
        <v>-3.3532583807325378E-2</v>
      </c>
      <c r="R86" s="43">
        <v>0</v>
      </c>
      <c r="S86" s="42">
        <v>433452</v>
      </c>
      <c r="U86" s="19">
        <v>311224</v>
      </c>
      <c r="V86" s="19">
        <v>312527</v>
      </c>
      <c r="X86" s="19">
        <v>428138.54119610891</v>
      </c>
      <c r="Y86" s="19">
        <v>430317.86138917744</v>
      </c>
      <c r="Z86" s="19">
        <v>448491.06419702322</v>
      </c>
      <c r="AA86" s="19">
        <v>328316.91120874591</v>
      </c>
    </row>
    <row r="87" spans="1:27" x14ac:dyDescent="0.2">
      <c r="A87" s="18" t="s">
        <v>177</v>
      </c>
      <c r="B87" s="18" t="s">
        <v>178</v>
      </c>
      <c r="D87" s="19">
        <v>229538</v>
      </c>
      <c r="E87" s="20">
        <v>208</v>
      </c>
      <c r="F87" s="20">
        <v>229746</v>
      </c>
      <c r="G87" s="21">
        <v>-4.4465233130388859E-2</v>
      </c>
      <c r="I87" s="21">
        <v>-4.421306759105248E-2</v>
      </c>
      <c r="J87" s="19">
        <v>240743</v>
      </c>
      <c r="K87" s="21">
        <v>4.7866390649059953E-2</v>
      </c>
      <c r="L87" s="21">
        <v>4.1841496789080113E-2</v>
      </c>
      <c r="M87" s="19">
        <v>240743</v>
      </c>
      <c r="N87" s="21">
        <v>4.7866390649059953E-2</v>
      </c>
      <c r="O87" s="21">
        <v>4.1841496789080113E-2</v>
      </c>
      <c r="P87" s="21">
        <v>-4.4571221819310058E-2</v>
      </c>
      <c r="R87" s="43">
        <v>472</v>
      </c>
      <c r="S87" s="42">
        <v>241215</v>
      </c>
      <c r="U87" s="19">
        <v>187727</v>
      </c>
      <c r="V87" s="19">
        <v>188812</v>
      </c>
      <c r="X87" s="19">
        <v>240436.97967471546</v>
      </c>
      <c r="Y87" s="19">
        <v>241763.60790608695</v>
      </c>
      <c r="Z87" s="19">
        <v>251973.77920562372</v>
      </c>
      <c r="AA87" s="19">
        <v>184456.85878379646</v>
      </c>
    </row>
    <row r="88" spans="1:27" ht="25.5" customHeight="1" x14ac:dyDescent="0.2">
      <c r="A88" s="22" t="s">
        <v>179</v>
      </c>
      <c r="B88" s="22" t="s">
        <v>180</v>
      </c>
      <c r="C88" s="54"/>
      <c r="D88" s="24">
        <v>644423</v>
      </c>
      <c r="E88" s="25">
        <v>628</v>
      </c>
      <c r="F88" s="25">
        <v>645051</v>
      </c>
      <c r="G88" s="26">
        <v>-3.5186572500406799E-2</v>
      </c>
      <c r="H88" s="23"/>
      <c r="I88" s="26">
        <v>-3.5623885295717583E-2</v>
      </c>
      <c r="J88" s="24">
        <v>674122</v>
      </c>
      <c r="K88" s="26">
        <v>4.5068337849860418E-2</v>
      </c>
      <c r="L88" s="26">
        <v>4.0088115671921054E-2</v>
      </c>
      <c r="M88" s="24">
        <v>674195</v>
      </c>
      <c r="N88" s="26">
        <v>4.5181507259348663E-2</v>
      </c>
      <c r="O88" s="26">
        <v>4.0200745778109725E-2</v>
      </c>
      <c r="P88" s="26">
        <v>-3.750344310648912E-2</v>
      </c>
      <c r="Q88" s="23"/>
      <c r="R88" s="24">
        <v>472</v>
      </c>
      <c r="S88" s="41">
        <v>674667</v>
      </c>
      <c r="T88" s="23"/>
      <c r="U88" s="24">
        <v>498950</v>
      </c>
      <c r="V88" s="24">
        <v>501340</v>
      </c>
      <c r="W88" s="23"/>
      <c r="X88" s="24">
        <v>668575.52087082434</v>
      </c>
      <c r="Y88" s="24">
        <v>672081.46929526445</v>
      </c>
      <c r="Z88" s="24">
        <v>700464.84340264695</v>
      </c>
      <c r="AA88" s="24">
        <f>SUM(AA86:AA87)</f>
        <v>512773.76999254234</v>
      </c>
    </row>
    <row r="89" spans="1:27" x14ac:dyDescent="0.2">
      <c r="A89" s="18" t="s">
        <v>181</v>
      </c>
      <c r="B89" s="18" t="s">
        <v>182</v>
      </c>
      <c r="D89" s="19">
        <v>1452682</v>
      </c>
      <c r="E89" s="20">
        <v>1102</v>
      </c>
      <c r="F89" s="20">
        <v>1453784</v>
      </c>
      <c r="G89" s="21">
        <v>2.8331541200314669E-2</v>
      </c>
      <c r="I89" s="21">
        <v>3.0542957380170099E-2</v>
      </c>
      <c r="J89" s="19">
        <v>1507743</v>
      </c>
      <c r="K89" s="21">
        <v>3.7116131421334631E-2</v>
      </c>
      <c r="L89" s="21">
        <v>3.2999796705255546E-2</v>
      </c>
      <c r="M89" s="19">
        <v>1510636</v>
      </c>
      <c r="N89" s="21">
        <v>3.9106110461663235E-2</v>
      </c>
      <c r="O89" s="21">
        <v>3.498187747888104E-2</v>
      </c>
      <c r="P89" s="21">
        <v>2.3374104746773039E-2</v>
      </c>
      <c r="R89" s="43">
        <v>1782</v>
      </c>
      <c r="S89" s="42">
        <v>1512418</v>
      </c>
      <c r="U89" s="19">
        <v>1053808</v>
      </c>
      <c r="V89" s="19">
        <v>1058007</v>
      </c>
      <c r="X89" s="19">
        <v>1413730.9787301635</v>
      </c>
      <c r="Y89" s="19">
        <v>1416318.6862831805</v>
      </c>
      <c r="Z89" s="19">
        <v>1476132.7192012509</v>
      </c>
      <c r="AA89" s="19">
        <v>1080599.7568090197</v>
      </c>
    </row>
    <row r="90" spans="1:27" ht="25.5" customHeight="1" x14ac:dyDescent="0.2">
      <c r="A90" s="22" t="s">
        <v>183</v>
      </c>
      <c r="B90" s="22" t="s">
        <v>184</v>
      </c>
      <c r="C90" s="54"/>
      <c r="D90" s="24">
        <v>1452682</v>
      </c>
      <c r="E90" s="25">
        <v>1102</v>
      </c>
      <c r="F90" s="25">
        <v>1453784</v>
      </c>
      <c r="G90" s="26">
        <v>2.8331541200314669E-2</v>
      </c>
      <c r="H90" s="23"/>
      <c r="I90" s="26">
        <v>3.0542957380170099E-2</v>
      </c>
      <c r="J90" s="24">
        <v>1507743</v>
      </c>
      <c r="K90" s="26">
        <v>3.7116131421334631E-2</v>
      </c>
      <c r="L90" s="26">
        <v>3.2999796705255546E-2</v>
      </c>
      <c r="M90" s="24">
        <v>1510636</v>
      </c>
      <c r="N90" s="26">
        <v>3.9106110461663235E-2</v>
      </c>
      <c r="O90" s="26">
        <v>3.498187747888104E-2</v>
      </c>
      <c r="P90" s="26">
        <v>2.3374104746773039E-2</v>
      </c>
      <c r="Q90" s="23"/>
      <c r="R90" s="24">
        <v>1782</v>
      </c>
      <c r="S90" s="41">
        <v>1512418</v>
      </c>
      <c r="T90" s="23"/>
      <c r="U90" s="24">
        <v>1053808</v>
      </c>
      <c r="V90" s="24">
        <v>1058007</v>
      </c>
      <c r="W90" s="23"/>
      <c r="X90" s="24">
        <v>1413730.9787301635</v>
      </c>
      <c r="Y90" s="24">
        <v>1416318.6862831805</v>
      </c>
      <c r="Z90" s="24">
        <v>1476132.7192012509</v>
      </c>
      <c r="AA90" s="24">
        <f>AA89</f>
        <v>1080599.7568090197</v>
      </c>
    </row>
    <row r="91" spans="1:27" x14ac:dyDescent="0.2">
      <c r="A91" s="18" t="s">
        <v>185</v>
      </c>
      <c r="B91" s="18" t="s">
        <v>186</v>
      </c>
      <c r="D91" s="19">
        <v>369604</v>
      </c>
      <c r="E91" s="20">
        <v>325</v>
      </c>
      <c r="F91" s="20">
        <v>369929</v>
      </c>
      <c r="G91" s="21">
        <v>-2.5322542721594732E-2</v>
      </c>
      <c r="I91" s="21">
        <v>-2.3351974442638146E-2</v>
      </c>
      <c r="J91" s="19">
        <v>385451</v>
      </c>
      <c r="K91" s="21">
        <v>4.1959065521390615E-2</v>
      </c>
      <c r="L91" s="21">
        <v>3.7670006594053396E-2</v>
      </c>
      <c r="M91" s="19">
        <v>386534</v>
      </c>
      <c r="N91" s="21">
        <v>4.4886653380702635E-2</v>
      </c>
      <c r="O91" s="21">
        <v>4.0585543503132371E-2</v>
      </c>
      <c r="P91" s="21">
        <v>-2.4894866315029462E-2</v>
      </c>
      <c r="R91" s="43">
        <v>0</v>
      </c>
      <c r="S91" s="42">
        <v>386534</v>
      </c>
      <c r="U91" s="19">
        <v>251487</v>
      </c>
      <c r="V91" s="19">
        <v>252526</v>
      </c>
      <c r="X91" s="19">
        <v>379540.03866676829</v>
      </c>
      <c r="Y91" s="19">
        <v>380339.85492050281</v>
      </c>
      <c r="Z91" s="19">
        <v>396402.38436574413</v>
      </c>
      <c r="AA91" s="19">
        <v>290185.50606745179</v>
      </c>
    </row>
    <row r="92" spans="1:27" x14ac:dyDescent="0.2">
      <c r="A92" s="18" t="s">
        <v>187</v>
      </c>
      <c r="B92" s="18" t="s">
        <v>188</v>
      </c>
      <c r="D92" s="19">
        <v>299877</v>
      </c>
      <c r="E92" s="20">
        <v>254</v>
      </c>
      <c r="F92" s="20">
        <v>300131</v>
      </c>
      <c r="G92" s="21">
        <v>-1.0587527175518141E-2</v>
      </c>
      <c r="I92" s="21">
        <v>-8.9532209930317519E-3</v>
      </c>
      <c r="J92" s="19">
        <v>312029</v>
      </c>
      <c r="K92" s="21">
        <v>3.9644097593501071E-2</v>
      </c>
      <c r="L92" s="21">
        <v>3.4790826234344152E-2</v>
      </c>
      <c r="M92" s="19">
        <v>312440</v>
      </c>
      <c r="N92" s="21">
        <v>4.1013501476188097E-2</v>
      </c>
      <c r="O92" s="21">
        <v>3.615383745952605E-2</v>
      </c>
      <c r="P92" s="21">
        <v>-1.4732919418253831E-2</v>
      </c>
      <c r="R92" s="43">
        <v>0</v>
      </c>
      <c r="S92" s="42">
        <v>312440</v>
      </c>
      <c r="U92" s="19">
        <v>238698</v>
      </c>
      <c r="V92" s="19">
        <v>239817</v>
      </c>
      <c r="X92" s="19">
        <v>303342.23764656263</v>
      </c>
      <c r="Y92" s="19">
        <v>304262.36382398818</v>
      </c>
      <c r="Z92" s="19">
        <v>317111.98532637599</v>
      </c>
      <c r="AA92" s="19">
        <v>232141.14135369199</v>
      </c>
    </row>
    <row r="93" spans="1:27" x14ac:dyDescent="0.2">
      <c r="A93" s="18" t="s">
        <v>189</v>
      </c>
      <c r="B93" s="18" t="s">
        <v>190</v>
      </c>
      <c r="D93" s="19">
        <v>218375</v>
      </c>
      <c r="E93" s="20">
        <v>153</v>
      </c>
      <c r="F93" s="20">
        <v>218528</v>
      </c>
      <c r="G93" s="21">
        <v>-1.7864529125095285E-2</v>
      </c>
      <c r="I93" s="21">
        <v>-1.2665164255848627E-2</v>
      </c>
      <c r="J93" s="19">
        <v>227920</v>
      </c>
      <c r="K93" s="21">
        <v>4.2979398555521797E-2</v>
      </c>
      <c r="L93" s="21">
        <v>3.5531997390173098E-2</v>
      </c>
      <c r="M93" s="19">
        <v>228565</v>
      </c>
      <c r="N93" s="21">
        <v>4.5930968018791152E-2</v>
      </c>
      <c r="O93" s="21">
        <v>3.8462491152531531E-2</v>
      </c>
      <c r="P93" s="21">
        <v>-1.6236164353597093E-2</v>
      </c>
      <c r="R93" s="43">
        <v>0</v>
      </c>
      <c r="S93" s="42">
        <v>228565</v>
      </c>
      <c r="U93" s="19">
        <v>168385</v>
      </c>
      <c r="V93" s="19">
        <v>169596</v>
      </c>
      <c r="X93" s="19">
        <v>222502.71250479913</v>
      </c>
      <c r="Y93" s="19">
        <v>222922.78135124716</v>
      </c>
      <c r="Z93" s="19">
        <v>232337.26603683954</v>
      </c>
      <c r="AA93" s="19">
        <v>170081.99189090135</v>
      </c>
    </row>
    <row r="94" spans="1:27" x14ac:dyDescent="0.2">
      <c r="A94" s="18" t="s">
        <v>191</v>
      </c>
      <c r="B94" s="18" t="s">
        <v>192</v>
      </c>
      <c r="D94" s="19">
        <v>172077</v>
      </c>
      <c r="E94" s="20">
        <v>130</v>
      </c>
      <c r="F94" s="20">
        <v>172207</v>
      </c>
      <c r="G94" s="21">
        <v>-4.0925486373244446E-4</v>
      </c>
      <c r="I94" s="21">
        <v>2.6301450621857292E-4</v>
      </c>
      <c r="J94" s="19">
        <v>179189</v>
      </c>
      <c r="K94" s="21">
        <v>4.0543939140284202E-2</v>
      </c>
      <c r="L94" s="21">
        <v>3.299823728812501E-2</v>
      </c>
      <c r="M94" s="19">
        <v>179683</v>
      </c>
      <c r="N94" s="21">
        <v>4.3412578989467487E-2</v>
      </c>
      <c r="O94" s="21">
        <v>3.5846074651022963E-2</v>
      </c>
      <c r="P94" s="21">
        <v>-5.865801889973099E-3</v>
      </c>
      <c r="R94" s="43">
        <v>0</v>
      </c>
      <c r="S94" s="42">
        <v>179683</v>
      </c>
      <c r="U94" s="19">
        <v>134597</v>
      </c>
      <c r="V94" s="19">
        <v>135580</v>
      </c>
      <c r="X94" s="19">
        <v>172277.55335585214</v>
      </c>
      <c r="Y94" s="19">
        <v>173419.35021725559</v>
      </c>
      <c r="Z94" s="19">
        <v>180743.2038266059</v>
      </c>
      <c r="AA94" s="19">
        <v>132312.67050675364</v>
      </c>
    </row>
    <row r="95" spans="1:27" ht="25.5" customHeight="1" x14ac:dyDescent="0.2">
      <c r="A95" s="22" t="s">
        <v>193</v>
      </c>
      <c r="B95" s="22" t="s">
        <v>194</v>
      </c>
      <c r="C95" s="54"/>
      <c r="D95" s="24">
        <v>1059933</v>
      </c>
      <c r="E95" s="25">
        <v>862</v>
      </c>
      <c r="F95" s="25">
        <v>1060795</v>
      </c>
      <c r="G95" s="26">
        <v>-1.5652371668045451E-2</v>
      </c>
      <c r="H95" s="23"/>
      <c r="I95" s="26">
        <v>-1.3254849924399958E-2</v>
      </c>
      <c r="J95" s="24">
        <v>1104589</v>
      </c>
      <c r="K95" s="26">
        <v>4.1284555755956909E-2</v>
      </c>
      <c r="L95" s="26">
        <v>3.5600800699032042E-2</v>
      </c>
      <c r="M95" s="24">
        <v>1107222</v>
      </c>
      <c r="N95" s="26">
        <v>4.3766657456503877E-2</v>
      </c>
      <c r="O95" s="26">
        <v>3.8069354077927331E-2</v>
      </c>
      <c r="P95" s="26">
        <v>-1.7195924280292263E-2</v>
      </c>
      <c r="Q95" s="23"/>
      <c r="R95" s="24">
        <v>0</v>
      </c>
      <c r="S95" s="41">
        <v>1107222</v>
      </c>
      <c r="T95" s="23"/>
      <c r="U95" s="24">
        <v>793167</v>
      </c>
      <c r="V95" s="24">
        <v>797520</v>
      </c>
      <c r="W95" s="23"/>
      <c r="X95" s="24">
        <v>1077662.5421739821</v>
      </c>
      <c r="Y95" s="24">
        <v>1080944.3503129936</v>
      </c>
      <c r="Z95" s="24">
        <v>1126594.8395555655</v>
      </c>
      <c r="AA95" s="24">
        <f>SUM(AA91:AA94)</f>
        <v>824721.30981879879</v>
      </c>
    </row>
    <row r="96" spans="1:27" x14ac:dyDescent="0.2">
      <c r="A96" s="18" t="s">
        <v>195</v>
      </c>
      <c r="B96" s="18" t="s">
        <v>196</v>
      </c>
      <c r="D96" s="19">
        <v>282023</v>
      </c>
      <c r="E96" s="20">
        <v>237</v>
      </c>
      <c r="F96" s="20">
        <v>282260</v>
      </c>
      <c r="G96" s="21">
        <v>-5.2335963277019282E-3</v>
      </c>
      <c r="I96" s="21">
        <v>-1.7268625672591797E-3</v>
      </c>
      <c r="J96" s="19">
        <v>293428</v>
      </c>
      <c r="K96" s="21">
        <v>3.9565114352313469E-2</v>
      </c>
      <c r="L96" s="21">
        <v>3.3344719064750894E-2</v>
      </c>
      <c r="M96" s="19">
        <v>294245</v>
      </c>
      <c r="N96" s="21">
        <v>4.2459605329404404E-2</v>
      </c>
      <c r="O96" s="21">
        <v>3.6221890416755276E-2</v>
      </c>
      <c r="P96" s="21">
        <v>-7.4835218420066241E-3</v>
      </c>
      <c r="R96" s="43">
        <v>1169</v>
      </c>
      <c r="S96" s="42">
        <v>295414</v>
      </c>
      <c r="U96" s="19">
        <v>195173</v>
      </c>
      <c r="V96" s="19">
        <v>196348</v>
      </c>
      <c r="X96" s="19">
        <v>283745.34607204871</v>
      </c>
      <c r="Y96" s="19">
        <v>284450.65904754889</v>
      </c>
      <c r="Z96" s="19">
        <v>296463.59176432807</v>
      </c>
      <c r="AA96" s="19">
        <v>217025.52961268305</v>
      </c>
    </row>
    <row r="97" spans="1:27" x14ac:dyDescent="0.2">
      <c r="A97" s="18" t="s">
        <v>197</v>
      </c>
      <c r="B97" s="18" t="s">
        <v>198</v>
      </c>
      <c r="D97" s="19">
        <v>184157</v>
      </c>
      <c r="E97" s="20">
        <v>140</v>
      </c>
      <c r="F97" s="20">
        <v>184297</v>
      </c>
      <c r="G97" s="21">
        <v>-7.3467138174854174E-3</v>
      </c>
      <c r="I97" s="21">
        <v>-4.2317904823320207E-3</v>
      </c>
      <c r="J97" s="19">
        <v>191865</v>
      </c>
      <c r="K97" s="21">
        <v>4.1065273045968409E-2</v>
      </c>
      <c r="L97" s="21">
        <v>3.384433043041879E-2</v>
      </c>
      <c r="M97" s="19">
        <v>192299</v>
      </c>
      <c r="N97" s="21">
        <v>4.3420170127259627E-2</v>
      </c>
      <c r="O97" s="21">
        <v>3.6182893687952911E-2</v>
      </c>
      <c r="P97" s="21">
        <v>-1.0011263008459226E-2</v>
      </c>
      <c r="R97" s="43">
        <v>767</v>
      </c>
      <c r="S97" s="42">
        <v>193066</v>
      </c>
      <c r="U97" s="19">
        <v>136001</v>
      </c>
      <c r="V97" s="19">
        <v>136951</v>
      </c>
      <c r="X97" s="19">
        <v>185660.79827598104</v>
      </c>
      <c r="Y97" s="19">
        <v>186372.72299083901</v>
      </c>
      <c r="Z97" s="19">
        <v>194243.62400765691</v>
      </c>
      <c r="AA97" s="19">
        <v>142195.62383113854</v>
      </c>
    </row>
    <row r="98" spans="1:27" x14ac:dyDescent="0.2">
      <c r="A98" s="18" t="s">
        <v>199</v>
      </c>
      <c r="B98" s="18" t="s">
        <v>200</v>
      </c>
      <c r="D98" s="19">
        <v>464461</v>
      </c>
      <c r="E98" s="20">
        <v>400</v>
      </c>
      <c r="F98" s="20">
        <v>464861</v>
      </c>
      <c r="G98" s="21">
        <v>-3.3166372466537308E-2</v>
      </c>
      <c r="I98" s="21">
        <v>-2.7760848953884087E-2</v>
      </c>
      <c r="J98" s="19">
        <v>484908</v>
      </c>
      <c r="K98" s="21">
        <v>4.3124949270856083E-2</v>
      </c>
      <c r="L98" s="21">
        <v>3.8550208482223347E-2</v>
      </c>
      <c r="M98" s="19">
        <v>484908</v>
      </c>
      <c r="N98" s="21">
        <v>4.3124949270856083E-2</v>
      </c>
      <c r="O98" s="21">
        <v>3.8550208482223347E-2</v>
      </c>
      <c r="P98" s="21">
        <v>-3.1195424344170997E-2</v>
      </c>
      <c r="R98" s="43">
        <v>2250</v>
      </c>
      <c r="S98" s="42">
        <v>487158</v>
      </c>
      <c r="U98" s="19">
        <v>381504</v>
      </c>
      <c r="V98" s="19">
        <v>383185</v>
      </c>
      <c r="X98" s="19">
        <v>480807.53931605577</v>
      </c>
      <c r="Y98" s="19">
        <v>480240.45988230978</v>
      </c>
      <c r="Z98" s="19">
        <v>500521.99606070516</v>
      </c>
      <c r="AA98" s="19">
        <v>366406.04207555921</v>
      </c>
    </row>
    <row r="99" spans="1:27" x14ac:dyDescent="0.2">
      <c r="A99" s="18" t="s">
        <v>201</v>
      </c>
      <c r="B99" s="18" t="s">
        <v>202</v>
      </c>
      <c r="D99" s="19">
        <v>199556</v>
      </c>
      <c r="E99" s="20">
        <v>143</v>
      </c>
      <c r="F99" s="20">
        <v>199699</v>
      </c>
      <c r="G99" s="21">
        <v>-2.9261118243565254E-2</v>
      </c>
      <c r="I99" s="21">
        <v>-2.5059268673398916E-2</v>
      </c>
      <c r="J99" s="19">
        <v>208664</v>
      </c>
      <c r="K99" s="21">
        <v>4.4892287447757528E-2</v>
      </c>
      <c r="L99" s="21">
        <v>3.8012530184437399E-2</v>
      </c>
      <c r="M99" s="19">
        <v>208664</v>
      </c>
      <c r="N99" s="21">
        <v>4.4892287447757528E-2</v>
      </c>
      <c r="O99" s="21">
        <v>3.8012530184437399E-2</v>
      </c>
      <c r="P99" s="21">
        <v>-2.9006351091196203E-2</v>
      </c>
      <c r="R99" s="43">
        <v>0</v>
      </c>
      <c r="S99" s="42">
        <v>208664</v>
      </c>
      <c r="U99" s="19">
        <v>153480</v>
      </c>
      <c r="V99" s="19">
        <v>154497</v>
      </c>
      <c r="X99" s="19">
        <v>205718.60927299105</v>
      </c>
      <c r="Y99" s="19">
        <v>206189.58165565188</v>
      </c>
      <c r="Z99" s="19">
        <v>214897.38911731835</v>
      </c>
      <c r="AA99" s="19">
        <v>157315.16780193237</v>
      </c>
    </row>
    <row r="100" spans="1:27" x14ac:dyDescent="0.2">
      <c r="A100" s="18" t="s">
        <v>203</v>
      </c>
      <c r="B100" s="18" t="s">
        <v>204</v>
      </c>
      <c r="D100" s="19">
        <v>126270</v>
      </c>
      <c r="E100" s="20">
        <v>101</v>
      </c>
      <c r="F100" s="20">
        <v>126371</v>
      </c>
      <c r="G100" s="21">
        <v>2.1950583197656526E-2</v>
      </c>
      <c r="I100" s="21">
        <v>2.5430810293897155E-2</v>
      </c>
      <c r="J100" s="19">
        <v>131229</v>
      </c>
      <c r="K100" s="21">
        <v>3.8444113268575331E-2</v>
      </c>
      <c r="L100" s="21">
        <v>3.300377508875707E-2</v>
      </c>
      <c r="M100" s="19">
        <v>131406</v>
      </c>
      <c r="N100" s="21">
        <v>3.9844753432323632E-2</v>
      </c>
      <c r="O100" s="21">
        <v>3.4397077393816922E-2</v>
      </c>
      <c r="P100" s="21">
        <v>1.7722146865672972E-2</v>
      </c>
      <c r="R100" s="43">
        <v>0</v>
      </c>
      <c r="S100" s="42">
        <v>131406</v>
      </c>
      <c r="U100" s="19">
        <v>94623</v>
      </c>
      <c r="V100" s="19">
        <v>95122</v>
      </c>
      <c r="X100" s="19">
        <v>123656.45582366796</v>
      </c>
      <c r="Y100" s="19">
        <v>123885.80539195014</v>
      </c>
      <c r="Z100" s="19">
        <v>129117.75616232512</v>
      </c>
      <c r="AA100" s="19">
        <v>94520.373469014972</v>
      </c>
    </row>
    <row r="101" spans="1:27" x14ac:dyDescent="0.2">
      <c r="A101" s="18" t="s">
        <v>205</v>
      </c>
      <c r="B101" s="18" t="s">
        <v>206</v>
      </c>
      <c r="D101" s="19">
        <v>154278</v>
      </c>
      <c r="E101" s="20">
        <v>94</v>
      </c>
      <c r="F101" s="20">
        <v>154372</v>
      </c>
      <c r="G101" s="21">
        <v>2.2886598034509875E-2</v>
      </c>
      <c r="I101" s="21">
        <v>2.4951916200199875E-2</v>
      </c>
      <c r="J101" s="19">
        <v>160606</v>
      </c>
      <c r="K101" s="21">
        <v>4.0381051957978364E-2</v>
      </c>
      <c r="L101" s="21">
        <v>3.2998353621729315E-2</v>
      </c>
      <c r="M101" s="19">
        <v>160776</v>
      </c>
      <c r="N101" s="21">
        <v>4.1482285902120442E-2</v>
      </c>
      <c r="O101" s="21">
        <v>3.4091773046381668E-2</v>
      </c>
      <c r="P101" s="21">
        <v>1.6946610427726938E-2</v>
      </c>
      <c r="R101" s="43">
        <v>676</v>
      </c>
      <c r="S101" s="42">
        <v>161452</v>
      </c>
      <c r="U101" s="19">
        <v>128002</v>
      </c>
      <c r="V101" s="19">
        <v>128917</v>
      </c>
      <c r="X101" s="19">
        <v>150918.27876650222</v>
      </c>
      <c r="Y101" s="19">
        <v>151690.59148490182</v>
      </c>
      <c r="Z101" s="19">
        <v>158096.79520184224</v>
      </c>
      <c r="AA101" s="19">
        <v>115734.41617081618</v>
      </c>
    </row>
    <row r="102" spans="1:27" ht="25.5" customHeight="1" x14ac:dyDescent="0.2">
      <c r="A102" s="22" t="s">
        <v>207</v>
      </c>
      <c r="B102" s="22" t="s">
        <v>208</v>
      </c>
      <c r="C102" s="54"/>
      <c r="D102" s="24">
        <v>1410745</v>
      </c>
      <c r="E102" s="25">
        <v>1115</v>
      </c>
      <c r="F102" s="25">
        <v>1411860</v>
      </c>
      <c r="G102" s="26">
        <v>-1.3035145004731574E-2</v>
      </c>
      <c r="H102" s="23"/>
      <c r="I102" s="26">
        <v>-8.9917660308785896E-3</v>
      </c>
      <c r="J102" s="24">
        <v>1470700</v>
      </c>
      <c r="K102" s="26">
        <v>4.1675401454396743E-2</v>
      </c>
      <c r="L102" s="26">
        <v>3.5743503411254762E-2</v>
      </c>
      <c r="M102" s="24">
        <v>1472298</v>
      </c>
      <c r="N102" s="26">
        <v>4.2807241592782708E-2</v>
      </c>
      <c r="O102" s="26">
        <v>3.6868898201797728E-2</v>
      </c>
      <c r="P102" s="26">
        <v>-1.4091322857852084E-2</v>
      </c>
      <c r="Q102" s="23"/>
      <c r="R102" s="24">
        <v>4862</v>
      </c>
      <c r="S102" s="41">
        <v>1477160</v>
      </c>
      <c r="T102" s="23"/>
      <c r="U102" s="24">
        <v>1088783</v>
      </c>
      <c r="V102" s="24">
        <v>1095018</v>
      </c>
      <c r="W102" s="23"/>
      <c r="X102" s="24">
        <v>1430507.0275272469</v>
      </c>
      <c r="Y102" s="24">
        <v>1432829.8204532014</v>
      </c>
      <c r="Z102" s="24">
        <v>1493341.1523141759</v>
      </c>
      <c r="AA102" s="24">
        <f>SUM(AA96:AA101)</f>
        <v>1093197.1529611445</v>
      </c>
    </row>
    <row r="103" spans="1:27" x14ac:dyDescent="0.2">
      <c r="A103" s="18" t="s">
        <v>209</v>
      </c>
      <c r="B103" s="18" t="s">
        <v>210</v>
      </c>
      <c r="D103" s="19">
        <v>393963</v>
      </c>
      <c r="E103" s="20">
        <v>276</v>
      </c>
      <c r="F103" s="20">
        <v>394239</v>
      </c>
      <c r="G103" s="21">
        <v>-1.6199004415798801E-2</v>
      </c>
      <c r="I103" s="21">
        <v>-1.398862632660991E-2</v>
      </c>
      <c r="J103" s="19">
        <v>410578</v>
      </c>
      <c r="K103" s="21">
        <v>4.1443473549084731E-2</v>
      </c>
      <c r="L103" s="21">
        <v>3.5797590349785136E-2</v>
      </c>
      <c r="M103" s="19">
        <v>410806</v>
      </c>
      <c r="N103" s="21">
        <v>4.2021802421964294E-2</v>
      </c>
      <c r="O103" s="21">
        <v>3.637278398071464E-2</v>
      </c>
      <c r="P103" s="21">
        <v>-1.9531822722720027E-2</v>
      </c>
      <c r="R103" s="43">
        <v>0</v>
      </c>
      <c r="S103" s="42">
        <v>410806</v>
      </c>
      <c r="U103" s="19">
        <v>333199</v>
      </c>
      <c r="V103" s="19">
        <v>335015</v>
      </c>
      <c r="X103" s="19">
        <v>400730.79171413614</v>
      </c>
      <c r="Y103" s="19">
        <v>402011.84914286737</v>
      </c>
      <c r="Z103" s="19">
        <v>418989.63119924144</v>
      </c>
      <c r="AA103" s="19">
        <v>306720.4511423565</v>
      </c>
    </row>
    <row r="104" spans="1:27" x14ac:dyDescent="0.2">
      <c r="A104" s="18" t="s">
        <v>211</v>
      </c>
      <c r="B104" s="18" t="s">
        <v>212</v>
      </c>
      <c r="D104" s="19">
        <v>474842</v>
      </c>
      <c r="E104" s="20">
        <v>397</v>
      </c>
      <c r="F104" s="20">
        <v>475239</v>
      </c>
      <c r="G104" s="21">
        <v>-7.8710895759256383E-3</v>
      </c>
      <c r="I104" s="21">
        <v>-1.236659899122694E-3</v>
      </c>
      <c r="J104" s="19">
        <v>494780</v>
      </c>
      <c r="K104" s="21">
        <v>4.1119033506122893E-2</v>
      </c>
      <c r="L104" s="21">
        <v>3.3247947177783344E-2</v>
      </c>
      <c r="M104" s="19">
        <v>496191</v>
      </c>
      <c r="N104" s="21">
        <v>4.4088068140257564E-2</v>
      </c>
      <c r="O104" s="21">
        <v>3.6194535264342909E-2</v>
      </c>
      <c r="P104" s="21">
        <v>-7.0223602274791519E-3</v>
      </c>
      <c r="R104" s="43">
        <v>2427</v>
      </c>
      <c r="S104" s="42">
        <v>498618</v>
      </c>
      <c r="U104" s="19">
        <v>409608</v>
      </c>
      <c r="V104" s="19">
        <v>412728</v>
      </c>
      <c r="X104" s="19">
        <v>479008.96868433559</v>
      </c>
      <c r="Y104" s="19">
        <v>479451.84266340197</v>
      </c>
      <c r="Z104" s="19">
        <v>499700.07392479788</v>
      </c>
      <c r="AA104" s="19">
        <v>365804.35575791018</v>
      </c>
    </row>
    <row r="105" spans="1:27" x14ac:dyDescent="0.2">
      <c r="A105" s="18" t="s">
        <v>213</v>
      </c>
      <c r="B105" s="18" t="s">
        <v>214</v>
      </c>
      <c r="D105" s="19">
        <v>457437</v>
      </c>
      <c r="E105" s="20">
        <v>335</v>
      </c>
      <c r="F105" s="20">
        <v>457772</v>
      </c>
      <c r="G105" s="21">
        <v>-1.923623166955879E-2</v>
      </c>
      <c r="I105" s="21">
        <v>-1.5651809104126002E-2</v>
      </c>
      <c r="J105" s="19">
        <v>478290</v>
      </c>
      <c r="K105" s="21">
        <v>4.4821728405994632E-2</v>
      </c>
      <c r="L105" s="21">
        <v>3.6128923194705731E-2</v>
      </c>
      <c r="M105" s="19">
        <v>478909</v>
      </c>
      <c r="N105" s="21">
        <v>4.6173930312543687E-2</v>
      </c>
      <c r="O105" s="21">
        <v>3.7469874925784241E-2</v>
      </c>
      <c r="P105" s="21">
        <v>-2.0149495036818399E-2</v>
      </c>
      <c r="R105" s="43">
        <v>0</v>
      </c>
      <c r="S105" s="42">
        <v>478909</v>
      </c>
      <c r="U105" s="19">
        <v>396364</v>
      </c>
      <c r="V105" s="19">
        <v>399690</v>
      </c>
      <c r="X105" s="19">
        <v>466750.39209190279</v>
      </c>
      <c r="Y105" s="19">
        <v>468952.39295661502</v>
      </c>
      <c r="Z105" s="19">
        <v>488757.21099719725</v>
      </c>
      <c r="AA105" s="19">
        <v>357793.65667608363</v>
      </c>
    </row>
    <row r="106" spans="1:27" ht="25.5" customHeight="1" x14ac:dyDescent="0.2">
      <c r="A106" s="22" t="s">
        <v>215</v>
      </c>
      <c r="B106" s="22" t="s">
        <v>216</v>
      </c>
      <c r="C106" s="54"/>
      <c r="D106" s="24">
        <v>1326242</v>
      </c>
      <c r="E106" s="25">
        <v>1008</v>
      </c>
      <c r="F106" s="25">
        <v>1327250</v>
      </c>
      <c r="G106" s="26">
        <v>-1.4289210361666416E-2</v>
      </c>
      <c r="H106" s="23"/>
      <c r="I106" s="26">
        <v>-1.0026753015287881E-2</v>
      </c>
      <c r="J106" s="24">
        <v>1383648</v>
      </c>
      <c r="K106" s="26">
        <v>4.249247241349785E-2</v>
      </c>
      <c r="L106" s="26">
        <v>3.4986199854462718E-2</v>
      </c>
      <c r="M106" s="24">
        <v>1385906</v>
      </c>
      <c r="N106" s="26">
        <v>4.419373458618181E-2</v>
      </c>
      <c r="O106" s="26">
        <v>3.6675212406261704E-2</v>
      </c>
      <c r="P106" s="26">
        <v>-1.5304958129860324E-2</v>
      </c>
      <c r="Q106" s="23"/>
      <c r="R106" s="24">
        <v>2427</v>
      </c>
      <c r="S106" s="41">
        <v>1388333</v>
      </c>
      <c r="T106" s="23"/>
      <c r="U106" s="24">
        <v>1139171</v>
      </c>
      <c r="V106" s="24">
        <v>1147433</v>
      </c>
      <c r="W106" s="23"/>
      <c r="X106" s="24">
        <v>1346490.1524903746</v>
      </c>
      <c r="Y106" s="24">
        <v>1350416.0847628843</v>
      </c>
      <c r="Z106" s="24">
        <v>1407446.9161212365</v>
      </c>
      <c r="AA106" s="24">
        <f>SUM(AA103:AA105)</f>
        <v>1030318.4635763504</v>
      </c>
    </row>
    <row r="107" spans="1:27" x14ac:dyDescent="0.2">
      <c r="A107" s="18" t="s">
        <v>217</v>
      </c>
      <c r="B107" s="18" t="s">
        <v>218</v>
      </c>
      <c r="D107" s="19">
        <v>449511</v>
      </c>
      <c r="E107" s="20">
        <v>341</v>
      </c>
      <c r="F107" s="20">
        <v>449852</v>
      </c>
      <c r="G107" s="21">
        <v>-1.2431857815411673E-2</v>
      </c>
      <c r="I107" s="21">
        <v>-7.3656671402780871E-3</v>
      </c>
      <c r="J107" s="19">
        <v>466601</v>
      </c>
      <c r="K107" s="21">
        <v>3.7233285018216433E-2</v>
      </c>
      <c r="L107" s="21">
        <v>3.4473576829696873E-2</v>
      </c>
      <c r="M107" s="19">
        <v>467708</v>
      </c>
      <c r="N107" s="21">
        <v>3.9694096817837865E-2</v>
      </c>
      <c r="O107" s="21">
        <v>3.6927841285946394E-2</v>
      </c>
      <c r="P107" s="21">
        <v>-1.2417453488448138E-2</v>
      </c>
      <c r="R107" s="43">
        <v>1923</v>
      </c>
      <c r="S107" s="42">
        <v>469631</v>
      </c>
      <c r="U107" s="19">
        <v>320332</v>
      </c>
      <c r="V107" s="19">
        <v>321186</v>
      </c>
      <c r="X107" s="19">
        <v>455514.43980657827</v>
      </c>
      <c r="Y107" s="19">
        <v>454398.58547609043</v>
      </c>
      <c r="Z107" s="19">
        <v>473588.76648042217</v>
      </c>
      <c r="AA107" s="19">
        <v>346689.62975303864</v>
      </c>
    </row>
    <row r="108" spans="1:27" x14ac:dyDescent="0.2">
      <c r="A108" s="18" t="s">
        <v>219</v>
      </c>
      <c r="B108" s="18" t="s">
        <v>220</v>
      </c>
      <c r="D108" s="19">
        <v>734420</v>
      </c>
      <c r="E108" s="20">
        <v>671</v>
      </c>
      <c r="F108" s="20">
        <v>735091</v>
      </c>
      <c r="G108" s="21">
        <v>-4.903169758839887E-2</v>
      </c>
      <c r="I108" s="21">
        <v>-4.3484026627257366E-2</v>
      </c>
      <c r="J108" s="19">
        <v>771275</v>
      </c>
      <c r="K108" s="21">
        <v>4.9223554360226629E-2</v>
      </c>
      <c r="L108" s="21">
        <v>4.169456329956156E-2</v>
      </c>
      <c r="M108" s="19">
        <v>771275</v>
      </c>
      <c r="N108" s="21">
        <v>4.9223554360226629E-2</v>
      </c>
      <c r="O108" s="21">
        <v>4.169456329956156E-2</v>
      </c>
      <c r="P108" s="21">
        <v>-4.3977303312560112E-2</v>
      </c>
      <c r="R108" s="43">
        <v>3688</v>
      </c>
      <c r="S108" s="42">
        <v>774963</v>
      </c>
      <c r="U108" s="19">
        <v>575629</v>
      </c>
      <c r="V108" s="19">
        <v>579789</v>
      </c>
      <c r="X108" s="19">
        <v>772992.32431827975</v>
      </c>
      <c r="Y108" s="19">
        <v>774063.57240146631</v>
      </c>
      <c r="Z108" s="19">
        <v>806753.85916298919</v>
      </c>
      <c r="AA108" s="19">
        <v>590582.41354340513</v>
      </c>
    </row>
    <row r="109" spans="1:27" x14ac:dyDescent="0.2">
      <c r="A109" s="18" t="s">
        <v>221</v>
      </c>
      <c r="B109" s="18" t="s">
        <v>222</v>
      </c>
      <c r="D109" s="19">
        <v>411102</v>
      </c>
      <c r="E109" s="20">
        <v>362</v>
      </c>
      <c r="F109" s="20">
        <v>411464</v>
      </c>
      <c r="G109" s="21">
        <v>2.242499630914474E-2</v>
      </c>
      <c r="I109" s="21">
        <v>2.9061685287248062E-2</v>
      </c>
      <c r="J109" s="19">
        <v>427577</v>
      </c>
      <c r="K109" s="21">
        <v>3.9159340266579745E-2</v>
      </c>
      <c r="L109" s="21">
        <v>3.2999454300063569E-2</v>
      </c>
      <c r="M109" s="19">
        <v>428312</v>
      </c>
      <c r="N109" s="21">
        <v>4.0945643353733407E-2</v>
      </c>
      <c r="O109" s="21">
        <v>3.4775168613299545E-2</v>
      </c>
      <c r="P109" s="21">
        <v>2.1699040200823916E-2</v>
      </c>
      <c r="R109" s="43">
        <v>0</v>
      </c>
      <c r="S109" s="42">
        <v>428312</v>
      </c>
      <c r="U109" s="19">
        <v>287644</v>
      </c>
      <c r="V109" s="19">
        <v>289359</v>
      </c>
      <c r="X109" s="19">
        <v>402439.62133516453</v>
      </c>
      <c r="Y109" s="19">
        <v>402228.49608452589</v>
      </c>
      <c r="Z109" s="19">
        <v>419215.42758404819</v>
      </c>
      <c r="AA109" s="19">
        <v>306885.74489632371</v>
      </c>
    </row>
    <row r="110" spans="1:27" x14ac:dyDescent="0.2">
      <c r="A110" s="18" t="s">
        <v>223</v>
      </c>
      <c r="B110" s="18" t="s">
        <v>224</v>
      </c>
      <c r="D110" s="19">
        <v>381997</v>
      </c>
      <c r="E110" s="20">
        <v>366</v>
      </c>
      <c r="F110" s="20">
        <v>382363</v>
      </c>
      <c r="G110" s="21">
        <v>-4.4857149488310877E-2</v>
      </c>
      <c r="I110" s="21">
        <v>-3.8079521990008081E-2</v>
      </c>
      <c r="J110" s="19">
        <v>400035</v>
      </c>
      <c r="K110" s="21">
        <v>4.6217072383516911E-2</v>
      </c>
      <c r="L110" s="21">
        <v>4.0612597309578558E-2</v>
      </c>
      <c r="M110" s="19">
        <v>400035</v>
      </c>
      <c r="N110" s="21">
        <v>4.6217072383516911E-2</v>
      </c>
      <c r="O110" s="21">
        <v>4.0612597309578558E-2</v>
      </c>
      <c r="P110" s="21">
        <v>-3.9574178420566763E-2</v>
      </c>
      <c r="R110" s="43">
        <v>0</v>
      </c>
      <c r="S110" s="42">
        <v>400035</v>
      </c>
      <c r="U110" s="19">
        <v>282238</v>
      </c>
      <c r="V110" s="19">
        <v>283758</v>
      </c>
      <c r="X110" s="19">
        <v>400320.52590477688</v>
      </c>
      <c r="Y110" s="19">
        <v>399640.72763536911</v>
      </c>
      <c r="Z110" s="19">
        <v>416518.37238417543</v>
      </c>
      <c r="AA110" s="19">
        <v>304911.37148452096</v>
      </c>
    </row>
    <row r="111" spans="1:27" ht="25.5" customHeight="1" x14ac:dyDescent="0.2">
      <c r="A111" s="22" t="s">
        <v>225</v>
      </c>
      <c r="B111" s="22" t="s">
        <v>226</v>
      </c>
      <c r="C111" s="54"/>
      <c r="D111" s="24">
        <v>1977030</v>
      </c>
      <c r="E111" s="25">
        <v>1740</v>
      </c>
      <c r="F111" s="25">
        <v>1978770</v>
      </c>
      <c r="G111" s="26">
        <v>-2.5844238878509951E-2</v>
      </c>
      <c r="H111" s="23"/>
      <c r="I111" s="26">
        <v>-1.9909929279917971E-2</v>
      </c>
      <c r="J111" s="24">
        <v>2065488</v>
      </c>
      <c r="K111" s="26">
        <v>4.3824001760193632E-2</v>
      </c>
      <c r="L111" s="26">
        <v>3.7981849803074619E-2</v>
      </c>
      <c r="M111" s="24">
        <v>2067330</v>
      </c>
      <c r="N111" s="26">
        <v>4.4754882893970338E-2</v>
      </c>
      <c r="O111" s="26">
        <v>3.8907520911954041E-2</v>
      </c>
      <c r="P111" s="26">
        <v>-2.3036231121730366E-2</v>
      </c>
      <c r="Q111" s="23"/>
      <c r="R111" s="24">
        <v>5611</v>
      </c>
      <c r="S111" s="41">
        <v>2072941</v>
      </c>
      <c r="T111" s="23"/>
      <c r="U111" s="24">
        <v>1465843</v>
      </c>
      <c r="V111" s="24">
        <v>1474093</v>
      </c>
      <c r="W111" s="23"/>
      <c r="X111" s="24">
        <v>2031266.9113647994</v>
      </c>
      <c r="Y111" s="24">
        <v>2030331.3815974519</v>
      </c>
      <c r="Z111" s="24">
        <v>2116076.4256116347</v>
      </c>
      <c r="AA111" s="24">
        <f>SUM(AA107:AA110)</f>
        <v>1549069.1596772885</v>
      </c>
    </row>
    <row r="112" spans="1:27" x14ac:dyDescent="0.2">
      <c r="A112" s="18" t="s">
        <v>227</v>
      </c>
      <c r="B112" s="18" t="s">
        <v>228</v>
      </c>
      <c r="D112" s="19">
        <v>1706826</v>
      </c>
      <c r="E112" s="20">
        <v>1428</v>
      </c>
      <c r="F112" s="20">
        <v>1708254</v>
      </c>
      <c r="G112" s="21">
        <v>-2.1449334509313078E-2</v>
      </c>
      <c r="I112" s="21">
        <v>-1.6521064018057752E-2</v>
      </c>
      <c r="J112" s="19">
        <v>1782709</v>
      </c>
      <c r="K112" s="21">
        <v>4.3585723301303281E-2</v>
      </c>
      <c r="L112" s="21">
        <v>3.6303183519881266E-2</v>
      </c>
      <c r="M112" s="19">
        <v>1782709</v>
      </c>
      <c r="N112" s="21">
        <v>4.3585723301303281E-2</v>
      </c>
      <c r="O112" s="21">
        <v>3.6303183519881266E-2</v>
      </c>
      <c r="P112" s="21">
        <v>-2.2115700375974989E-2</v>
      </c>
      <c r="R112" s="43">
        <v>750</v>
      </c>
      <c r="S112" s="42">
        <v>1783459</v>
      </c>
      <c r="U112" s="19">
        <v>1320168</v>
      </c>
      <c r="V112" s="19">
        <v>1329445</v>
      </c>
      <c r="X112" s="19">
        <v>1745697.5855984141</v>
      </c>
      <c r="Y112" s="19">
        <v>1749156.0720286903</v>
      </c>
      <c r="Z112" s="19">
        <v>1823026.5080290299</v>
      </c>
      <c r="AA112" s="19">
        <v>1334542.6028484288</v>
      </c>
    </row>
    <row r="113" spans="1:27" ht="25.5" customHeight="1" x14ac:dyDescent="0.2">
      <c r="A113" s="22" t="s">
        <v>229</v>
      </c>
      <c r="B113" s="22" t="s">
        <v>230</v>
      </c>
      <c r="C113" s="54"/>
      <c r="D113" s="24">
        <v>1706826</v>
      </c>
      <c r="E113" s="25">
        <v>1428</v>
      </c>
      <c r="F113" s="25">
        <v>1708254</v>
      </c>
      <c r="G113" s="26">
        <v>-2.1449334509313078E-2</v>
      </c>
      <c r="H113" s="23"/>
      <c r="I113" s="26">
        <v>-1.6521064018057752E-2</v>
      </c>
      <c r="J113" s="24">
        <v>1782709</v>
      </c>
      <c r="K113" s="26">
        <v>4.3585723301303281E-2</v>
      </c>
      <c r="L113" s="26">
        <v>3.6303183519881266E-2</v>
      </c>
      <c r="M113" s="24">
        <v>1782709</v>
      </c>
      <c r="N113" s="26">
        <v>4.3585723301303281E-2</v>
      </c>
      <c r="O113" s="26">
        <v>3.6303183519881266E-2</v>
      </c>
      <c r="P113" s="26">
        <v>-2.2115700375974989E-2</v>
      </c>
      <c r="Q113" s="23"/>
      <c r="R113" s="24">
        <v>750</v>
      </c>
      <c r="S113" s="41">
        <v>1783459</v>
      </c>
      <c r="T113" s="23"/>
      <c r="U113" s="24">
        <v>1320168</v>
      </c>
      <c r="V113" s="24">
        <v>1329445</v>
      </c>
      <c r="W113" s="23"/>
      <c r="X113" s="24">
        <v>1745697.5855984141</v>
      </c>
      <c r="Y113" s="24">
        <v>1749156.0720286903</v>
      </c>
      <c r="Z113" s="24">
        <v>1823026.5080290299</v>
      </c>
      <c r="AA113" s="24">
        <f>AA112</f>
        <v>1334542.6028484288</v>
      </c>
    </row>
    <row r="114" spans="1:27" x14ac:dyDescent="0.2">
      <c r="A114" s="18" t="s">
        <v>231</v>
      </c>
      <c r="B114" s="18" t="s">
        <v>232</v>
      </c>
      <c r="D114" s="19">
        <v>641970</v>
      </c>
      <c r="E114" s="20">
        <v>521</v>
      </c>
      <c r="F114" s="20">
        <v>642491</v>
      </c>
      <c r="G114" s="21">
        <v>-1.34433331847712E-2</v>
      </c>
      <c r="I114" s="21">
        <v>-4.5216437754932448E-3</v>
      </c>
      <c r="J114" s="19">
        <v>672767</v>
      </c>
      <c r="K114" s="21">
        <v>4.71232900873364E-2</v>
      </c>
      <c r="L114" s="21">
        <v>3.3904598876457026E-2</v>
      </c>
      <c r="M114" s="19">
        <v>672767</v>
      </c>
      <c r="N114" s="21">
        <v>4.71232900873364E-2</v>
      </c>
      <c r="O114" s="21">
        <v>3.3904598876457026E-2</v>
      </c>
      <c r="P114" s="21">
        <v>-1.2475526329720044E-2</v>
      </c>
      <c r="R114" s="43">
        <v>1739</v>
      </c>
      <c r="S114" s="42">
        <v>674506</v>
      </c>
      <c r="U114" s="19">
        <v>521674</v>
      </c>
      <c r="V114" s="19">
        <v>528344</v>
      </c>
      <c r="X114" s="19">
        <v>651245.6353298407</v>
      </c>
      <c r="Y114" s="19">
        <v>653660.72539714223</v>
      </c>
      <c r="Z114" s="19">
        <v>681266.15383977524</v>
      </c>
      <c r="AA114" s="19">
        <v>498719.4109211461</v>
      </c>
    </row>
    <row r="115" spans="1:27" x14ac:dyDescent="0.2">
      <c r="A115" s="18" t="s">
        <v>233</v>
      </c>
      <c r="B115" s="18" t="s">
        <v>234</v>
      </c>
      <c r="D115" s="19">
        <v>353359</v>
      </c>
      <c r="E115" s="20">
        <v>313</v>
      </c>
      <c r="F115" s="20">
        <v>353672</v>
      </c>
      <c r="G115" s="21">
        <v>-2.0986284162064162E-2</v>
      </c>
      <c r="I115" s="21">
        <v>-1.9262964247587555E-2</v>
      </c>
      <c r="J115" s="19">
        <v>368068</v>
      </c>
      <c r="K115" s="21">
        <v>4.0704881848884433E-2</v>
      </c>
      <c r="L115" s="21">
        <v>3.6850797243502598E-2</v>
      </c>
      <c r="M115" s="19">
        <v>368068</v>
      </c>
      <c r="N115" s="21">
        <v>4.0704881848884433E-2</v>
      </c>
      <c r="O115" s="21">
        <v>3.6850797243502598E-2</v>
      </c>
      <c r="P115" s="21">
        <v>-2.4326700210635765E-2</v>
      </c>
      <c r="R115" s="43">
        <v>0</v>
      </c>
      <c r="S115" s="42">
        <v>368068</v>
      </c>
      <c r="U115" s="19">
        <v>288329</v>
      </c>
      <c r="V115" s="19">
        <v>289401</v>
      </c>
      <c r="X115" s="19">
        <v>361253.19209236407</v>
      </c>
      <c r="Y115" s="19">
        <v>361958.86643044272</v>
      </c>
      <c r="Z115" s="19">
        <v>377245.12916307262</v>
      </c>
      <c r="AA115" s="19">
        <v>276161.47892960958</v>
      </c>
    </row>
    <row r="116" spans="1:27" x14ac:dyDescent="0.2">
      <c r="A116" s="18" t="s">
        <v>235</v>
      </c>
      <c r="B116" s="18" t="s">
        <v>236</v>
      </c>
      <c r="D116" s="19">
        <v>251503</v>
      </c>
      <c r="E116" s="20">
        <v>236</v>
      </c>
      <c r="F116" s="20">
        <v>251739</v>
      </c>
      <c r="G116" s="21">
        <v>-1.8212347729626432E-2</v>
      </c>
      <c r="I116" s="21">
        <v>-1.5240813267038855E-2</v>
      </c>
      <c r="J116" s="19">
        <v>261772</v>
      </c>
      <c r="K116" s="21">
        <v>3.9856371152100056E-2</v>
      </c>
      <c r="L116" s="21">
        <v>3.604709600318512E-2</v>
      </c>
      <c r="M116" s="19">
        <v>261908</v>
      </c>
      <c r="N116" s="21">
        <v>4.0396614059961422E-2</v>
      </c>
      <c r="O116" s="21">
        <v>3.6585359855149546E-2</v>
      </c>
      <c r="P116" s="21">
        <v>-2.0576116483089546E-2</v>
      </c>
      <c r="R116" s="43">
        <v>0</v>
      </c>
      <c r="S116" s="42">
        <v>261908</v>
      </c>
      <c r="U116" s="19">
        <v>192349</v>
      </c>
      <c r="V116" s="19">
        <v>193057</v>
      </c>
      <c r="X116" s="19">
        <v>256408.41158222433</v>
      </c>
      <c r="Y116" s="19">
        <v>256574.59519179468</v>
      </c>
      <c r="Z116" s="19">
        <v>267410.26475640154</v>
      </c>
      <c r="AA116" s="19">
        <v>195757.10456466535</v>
      </c>
    </row>
    <row r="117" spans="1:27" ht="25.5" customHeight="1" x14ac:dyDescent="0.2">
      <c r="A117" s="22" t="s">
        <v>237</v>
      </c>
      <c r="B117" s="22" t="s">
        <v>238</v>
      </c>
      <c r="C117" s="54"/>
      <c r="D117" s="24">
        <v>1246832</v>
      </c>
      <c r="E117" s="25">
        <v>1069</v>
      </c>
      <c r="F117" s="25">
        <v>1247901</v>
      </c>
      <c r="G117" s="26">
        <v>-1.6554459389472753E-2</v>
      </c>
      <c r="H117" s="23"/>
      <c r="I117" s="26">
        <v>-1.0827469537966317E-2</v>
      </c>
      <c r="J117" s="24">
        <v>1302607</v>
      </c>
      <c r="K117" s="26">
        <v>4.3838274904006713E-2</v>
      </c>
      <c r="L117" s="26">
        <v>3.5113454034676916E-2</v>
      </c>
      <c r="M117" s="24">
        <v>1302743</v>
      </c>
      <c r="N117" s="26">
        <v>4.3947257893800939E-2</v>
      </c>
      <c r="O117" s="26">
        <v>3.5221526100732703E-2</v>
      </c>
      <c r="P117" s="26">
        <v>-1.748108536166415E-2</v>
      </c>
      <c r="Q117" s="23"/>
      <c r="R117" s="24">
        <v>1739</v>
      </c>
      <c r="S117" s="41">
        <v>1304482</v>
      </c>
      <c r="T117" s="23"/>
      <c r="U117" s="24">
        <v>1002353</v>
      </c>
      <c r="V117" s="24">
        <v>1010802</v>
      </c>
      <c r="W117" s="23"/>
      <c r="X117" s="24">
        <v>1268907.2390044292</v>
      </c>
      <c r="Y117" s="24">
        <v>1272194.1870193796</v>
      </c>
      <c r="Z117" s="24">
        <v>1325921.5477592493</v>
      </c>
      <c r="AA117" s="24">
        <f>SUM(AA114:AA116)</f>
        <v>970637.99441542104</v>
      </c>
    </row>
    <row r="118" spans="1:27" x14ac:dyDescent="0.2">
      <c r="A118" s="18" t="s">
        <v>239</v>
      </c>
      <c r="B118" s="18" t="s">
        <v>240</v>
      </c>
      <c r="D118" s="19">
        <v>252582</v>
      </c>
      <c r="E118" s="20">
        <v>275</v>
      </c>
      <c r="F118" s="20">
        <v>252857</v>
      </c>
      <c r="G118" s="21">
        <v>5.0142451195132054E-3</v>
      </c>
      <c r="I118" s="21">
        <v>8.8772669108410085E-3</v>
      </c>
      <c r="J118" s="19">
        <v>262439</v>
      </c>
      <c r="K118" s="21">
        <v>3.7894069932893792E-2</v>
      </c>
      <c r="L118" s="21">
        <v>3.2998168960143515E-2</v>
      </c>
      <c r="M118" s="19">
        <v>262902</v>
      </c>
      <c r="N118" s="21">
        <v>3.9725142884623255E-2</v>
      </c>
      <c r="O118" s="21">
        <v>3.4820604467932226E-2</v>
      </c>
      <c r="P118" s="21">
        <v>1.7030173859542419E-3</v>
      </c>
      <c r="R118" s="43">
        <v>1119</v>
      </c>
      <c r="S118" s="42">
        <v>264021</v>
      </c>
      <c r="U118" s="19">
        <v>188340</v>
      </c>
      <c r="V118" s="19">
        <v>189233</v>
      </c>
      <c r="X118" s="19">
        <v>251595.64890276486</v>
      </c>
      <c r="Y118" s="19">
        <v>251820.15468857923</v>
      </c>
      <c r="Z118" s="19">
        <v>262455.03451319283</v>
      </c>
      <c r="AA118" s="19">
        <v>192129.63900815262</v>
      </c>
    </row>
    <row r="119" spans="1:27" x14ac:dyDescent="0.2">
      <c r="A119" s="18" t="s">
        <v>241</v>
      </c>
      <c r="B119" s="18" t="s">
        <v>242</v>
      </c>
      <c r="D119" s="19">
        <v>217945</v>
      </c>
      <c r="E119" s="20">
        <v>238</v>
      </c>
      <c r="F119" s="20">
        <v>218183</v>
      </c>
      <c r="G119" s="21">
        <v>-4.0871659808260241E-2</v>
      </c>
      <c r="I119" s="21">
        <v>-3.9384464630412896E-2</v>
      </c>
      <c r="J119" s="19">
        <v>227935</v>
      </c>
      <c r="K119" s="21">
        <v>4.4698376383600635E-2</v>
      </c>
      <c r="L119" s="21">
        <v>4.0876374269944504E-2</v>
      </c>
      <c r="M119" s="19">
        <v>227935</v>
      </c>
      <c r="N119" s="21">
        <v>4.4698376383600635E-2</v>
      </c>
      <c r="O119" s="21">
        <v>4.0876374269944504E-2</v>
      </c>
      <c r="P119" s="21">
        <v>-4.0633972648588701E-2</v>
      </c>
      <c r="R119" s="43">
        <v>0</v>
      </c>
      <c r="S119" s="42">
        <v>227935</v>
      </c>
      <c r="U119" s="19">
        <v>178488</v>
      </c>
      <c r="V119" s="19">
        <v>179143</v>
      </c>
      <c r="X119" s="19">
        <v>227480.0808434611</v>
      </c>
      <c r="Y119" s="19">
        <v>227961.89596509931</v>
      </c>
      <c r="Z119" s="19">
        <v>237589.19276021901</v>
      </c>
      <c r="AA119" s="19">
        <v>173926.65346247979</v>
      </c>
    </row>
    <row r="120" spans="1:27" x14ac:dyDescent="0.2">
      <c r="A120" s="18" t="s">
        <v>243</v>
      </c>
      <c r="B120" s="18" t="s">
        <v>244</v>
      </c>
      <c r="D120" s="19">
        <v>383568</v>
      </c>
      <c r="E120" s="20">
        <v>392</v>
      </c>
      <c r="F120" s="20">
        <v>383960</v>
      </c>
      <c r="G120" s="21">
        <v>-4.8929956168105138E-2</v>
      </c>
      <c r="I120" s="21">
        <v>-4.7480304885005542E-2</v>
      </c>
      <c r="J120" s="19">
        <v>403117</v>
      </c>
      <c r="K120" s="21">
        <v>4.9893143110504301E-2</v>
      </c>
      <c r="L120" s="21">
        <v>4.3659360289925564E-2</v>
      </c>
      <c r="M120" s="19">
        <v>403117</v>
      </c>
      <c r="N120" s="21">
        <v>4.9893143110504301E-2</v>
      </c>
      <c r="O120" s="21">
        <v>4.3659360289925564E-2</v>
      </c>
      <c r="P120" s="21">
        <v>-4.6175847790003832E-2</v>
      </c>
      <c r="R120" s="43">
        <v>1755</v>
      </c>
      <c r="S120" s="42">
        <v>404872</v>
      </c>
      <c r="U120" s="19">
        <v>313593</v>
      </c>
      <c r="V120" s="19">
        <v>315466</v>
      </c>
      <c r="X120" s="19">
        <v>403713.72213242005</v>
      </c>
      <c r="Y120" s="19">
        <v>405507.01957965299</v>
      </c>
      <c r="Z120" s="19">
        <v>422632.40982730832</v>
      </c>
      <c r="AA120" s="19">
        <v>309387.13933942339</v>
      </c>
    </row>
    <row r="121" spans="1:27" x14ac:dyDescent="0.2">
      <c r="A121" s="18" t="s">
        <v>245</v>
      </c>
      <c r="B121" s="18" t="s">
        <v>246</v>
      </c>
      <c r="D121" s="19">
        <v>154701</v>
      </c>
      <c r="E121" s="20">
        <v>135</v>
      </c>
      <c r="F121" s="20">
        <v>154836</v>
      </c>
      <c r="G121" s="21">
        <v>-4.9073855573475322E-2</v>
      </c>
      <c r="I121" s="21">
        <v>-4.7579511725609702E-2</v>
      </c>
      <c r="J121" s="19">
        <v>162191</v>
      </c>
      <c r="K121" s="21">
        <v>4.7504337705398081E-2</v>
      </c>
      <c r="L121" s="21">
        <v>4.3770881489130664E-2</v>
      </c>
      <c r="M121" s="19">
        <v>162191</v>
      </c>
      <c r="N121" s="21">
        <v>4.7504337705398081E-2</v>
      </c>
      <c r="O121" s="21">
        <v>4.3770881489130664E-2</v>
      </c>
      <c r="P121" s="21">
        <v>-4.6173279333953765E-2</v>
      </c>
      <c r="R121" s="43">
        <v>0</v>
      </c>
      <c r="S121" s="42">
        <v>162191</v>
      </c>
      <c r="U121" s="19">
        <v>116726</v>
      </c>
      <c r="V121" s="19">
        <v>117143</v>
      </c>
      <c r="X121" s="19">
        <v>162826.1422631134</v>
      </c>
      <c r="Y121" s="19">
        <v>163152.16651464289</v>
      </c>
      <c r="Z121" s="19">
        <v>170042.41597126142</v>
      </c>
      <c r="AA121" s="19">
        <v>124479.18195674905</v>
      </c>
    </row>
    <row r="122" spans="1:27" ht="25.5" customHeight="1" x14ac:dyDescent="0.2">
      <c r="A122" s="22" t="s">
        <v>247</v>
      </c>
      <c r="B122" s="22" t="s">
        <v>248</v>
      </c>
      <c r="C122" s="54"/>
      <c r="D122" s="24">
        <v>1008796</v>
      </c>
      <c r="E122" s="25">
        <v>1039</v>
      </c>
      <c r="F122" s="25">
        <v>1009835</v>
      </c>
      <c r="G122" s="26">
        <v>-3.4219198470891721E-2</v>
      </c>
      <c r="H122" s="23"/>
      <c r="I122" s="26">
        <v>-3.2183906650071648E-2</v>
      </c>
      <c r="J122" s="24">
        <v>1055682</v>
      </c>
      <c r="K122" s="26">
        <v>4.5400003183415416E-2</v>
      </c>
      <c r="L122" s="26">
        <v>4.0390033243012491E-2</v>
      </c>
      <c r="M122" s="24">
        <v>1056145</v>
      </c>
      <c r="N122" s="26">
        <v>4.5858493715103865E-2</v>
      </c>
      <c r="O122" s="26">
        <v>4.0846326506885022E-2</v>
      </c>
      <c r="P122" s="26">
        <v>-3.3470683035278115E-2</v>
      </c>
      <c r="Q122" s="23"/>
      <c r="R122" s="24">
        <v>2874</v>
      </c>
      <c r="S122" s="41">
        <v>1059019</v>
      </c>
      <c r="T122" s="23"/>
      <c r="U122" s="24">
        <v>797147</v>
      </c>
      <c r="V122" s="24">
        <v>800986</v>
      </c>
      <c r="W122" s="23"/>
      <c r="X122" s="24">
        <v>1045615.5941417594</v>
      </c>
      <c r="Y122" s="24">
        <v>1048441.2367479744</v>
      </c>
      <c r="Z122" s="24">
        <v>1092719.0530719815</v>
      </c>
      <c r="AA122" s="24">
        <f>SUM(AA118:AA121)</f>
        <v>799922.61376680492</v>
      </c>
    </row>
    <row r="123" spans="1:27" x14ac:dyDescent="0.2">
      <c r="A123" s="18" t="s">
        <v>249</v>
      </c>
      <c r="B123" s="18" t="s">
        <v>250</v>
      </c>
      <c r="D123" s="19">
        <v>106278</v>
      </c>
      <c r="E123" s="20">
        <v>81</v>
      </c>
      <c r="F123" s="20">
        <v>106359</v>
      </c>
      <c r="G123" s="21">
        <v>3.1378117657989701E-3</v>
      </c>
      <c r="I123" s="21">
        <v>8.7238742610191711E-3</v>
      </c>
      <c r="J123" s="19">
        <v>111563</v>
      </c>
      <c r="K123" s="21">
        <v>4.8925867553783142E-2</v>
      </c>
      <c r="L123" s="21">
        <v>3.3003002694370842E-2</v>
      </c>
      <c r="M123" s="19">
        <v>111795</v>
      </c>
      <c r="N123" s="21">
        <v>5.1107153475392408E-2</v>
      </c>
      <c r="O123" s="21">
        <v>3.5151176341772894E-2</v>
      </c>
      <c r="P123" s="21">
        <v>1.8706593882482636E-3</v>
      </c>
      <c r="R123" s="43">
        <v>0</v>
      </c>
      <c r="S123" s="42">
        <v>111795</v>
      </c>
      <c r="U123" s="19">
        <v>79913</v>
      </c>
      <c r="V123" s="19">
        <v>81145</v>
      </c>
      <c r="X123" s="19">
        <v>106026.58847895155</v>
      </c>
      <c r="Y123" s="19">
        <v>107064.69904598391</v>
      </c>
      <c r="Z123" s="19">
        <v>111586.26011491651</v>
      </c>
      <c r="AA123" s="19">
        <v>81686.479796107902</v>
      </c>
    </row>
    <row r="124" spans="1:27" x14ac:dyDescent="0.2">
      <c r="A124" s="18" t="s">
        <v>251</v>
      </c>
      <c r="B124" s="18" t="s">
        <v>252</v>
      </c>
      <c r="D124" s="19">
        <v>846248</v>
      </c>
      <c r="E124" s="20">
        <v>657</v>
      </c>
      <c r="F124" s="20">
        <v>846905</v>
      </c>
      <c r="G124" s="21">
        <v>-8.0385750949852897E-3</v>
      </c>
      <c r="I124" s="21">
        <v>-5.166023606291148E-3</v>
      </c>
      <c r="J124" s="19">
        <v>881935</v>
      </c>
      <c r="K124" s="21">
        <v>4.1362689589981683E-2</v>
      </c>
      <c r="L124" s="21">
        <v>3.4033057047177628E-2</v>
      </c>
      <c r="M124" s="19">
        <v>883120</v>
      </c>
      <c r="N124" s="21">
        <v>4.2761902442588928E-2</v>
      </c>
      <c r="O124" s="21">
        <v>3.5422421538439552E-2</v>
      </c>
      <c r="P124" s="21">
        <v>-1.1665961618345988E-2</v>
      </c>
      <c r="R124" s="43">
        <v>0</v>
      </c>
      <c r="S124" s="42">
        <v>883120</v>
      </c>
      <c r="U124" s="19">
        <v>691033</v>
      </c>
      <c r="V124" s="19">
        <v>695931</v>
      </c>
      <c r="X124" s="19">
        <v>853767.81876745203</v>
      </c>
      <c r="Y124" s="19">
        <v>857336.95853902353</v>
      </c>
      <c r="Z124" s="19">
        <v>893544.05059858446</v>
      </c>
      <c r="AA124" s="19">
        <v>654116.98502113833</v>
      </c>
    </row>
    <row r="125" spans="1:27" ht="25.5" customHeight="1" x14ac:dyDescent="0.2">
      <c r="A125" s="22" t="s">
        <v>253</v>
      </c>
      <c r="B125" s="22" t="s">
        <v>254</v>
      </c>
      <c r="C125" s="54"/>
      <c r="D125" s="24">
        <v>952526</v>
      </c>
      <c r="E125" s="25">
        <v>738</v>
      </c>
      <c r="F125" s="25">
        <v>953264</v>
      </c>
      <c r="G125" s="26">
        <v>-6.80394175953003E-3</v>
      </c>
      <c r="H125" s="23"/>
      <c r="I125" s="26">
        <v>-3.6891713221306466E-3</v>
      </c>
      <c r="J125" s="24">
        <v>993498</v>
      </c>
      <c r="K125" s="26">
        <v>4.2206542021043569E-2</v>
      </c>
      <c r="L125" s="26">
        <v>3.3984904575956376E-2</v>
      </c>
      <c r="M125" s="24">
        <v>994915</v>
      </c>
      <c r="N125" s="26">
        <v>4.3693013730139896E-2</v>
      </c>
      <c r="O125" s="26">
        <v>3.5459649980359886E-2</v>
      </c>
      <c r="P125" s="26">
        <v>-1.0163170491047535E-2</v>
      </c>
      <c r="Q125" s="23"/>
      <c r="R125" s="24">
        <v>0</v>
      </c>
      <c r="S125" s="41">
        <v>994915</v>
      </c>
      <c r="T125" s="23"/>
      <c r="U125" s="24">
        <v>770946</v>
      </c>
      <c r="V125" s="24">
        <v>777076</v>
      </c>
      <c r="W125" s="23"/>
      <c r="X125" s="24">
        <v>959794.40724640363</v>
      </c>
      <c r="Y125" s="24">
        <v>964401.65758500749</v>
      </c>
      <c r="Z125" s="24">
        <v>1005130.3107135009</v>
      </c>
      <c r="AA125" s="24">
        <f>SUM(AA123:AA124)</f>
        <v>735803.46481724619</v>
      </c>
    </row>
    <row r="126" spans="1:27" ht="25.5" customHeight="1" x14ac:dyDescent="0.2">
      <c r="A126" s="22" t="s">
        <v>255</v>
      </c>
      <c r="B126" s="22" t="s">
        <v>256</v>
      </c>
      <c r="C126" s="54"/>
      <c r="D126" s="24">
        <v>14323913</v>
      </c>
      <c r="E126" s="25">
        <v>12170</v>
      </c>
      <c r="F126" s="25">
        <v>14336083</v>
      </c>
      <c r="G126" s="26">
        <v>-1.5046867472938708E-2</v>
      </c>
      <c r="H126" s="23"/>
      <c r="I126" s="26">
        <v>-1.1343414986616507E-2</v>
      </c>
      <c r="J126" s="24">
        <v>14942921</v>
      </c>
      <c r="K126" s="26">
        <v>4.2329389649727878E-2</v>
      </c>
      <c r="L126" s="26">
        <v>3.6297884711255612E-2</v>
      </c>
      <c r="M126" s="24">
        <v>14956938</v>
      </c>
      <c r="N126" s="26">
        <v>4.330713229152594E-2</v>
      </c>
      <c r="O126" s="26">
        <v>3.7269969583416662E-2</v>
      </c>
      <c r="P126" s="26">
        <v>-1.6050416143430835E-2</v>
      </c>
      <c r="Q126" s="23"/>
      <c r="R126" s="24">
        <v>21552</v>
      </c>
      <c r="S126" s="41">
        <v>14978490</v>
      </c>
      <c r="T126" s="23"/>
      <c r="U126" s="24">
        <v>11085013</v>
      </c>
      <c r="V126" s="24">
        <v>11149530</v>
      </c>
      <c r="W126" s="23"/>
      <c r="X126" s="24">
        <v>14555091.880744802</v>
      </c>
      <c r="Y126" s="24">
        <v>14584966.146546176</v>
      </c>
      <c r="Z126" s="24">
        <v>15200919.076947626</v>
      </c>
      <c r="AA126" s="24">
        <f>AA125+AA122+AA117+AA113+AA111+AA106+AA102+AA95+AA90+AA88+AA85</f>
        <v>11127799.854413845</v>
      </c>
    </row>
    <row r="127" spans="1:27" x14ac:dyDescent="0.2">
      <c r="A127" s="18" t="s">
        <v>257</v>
      </c>
      <c r="B127" s="18" t="s">
        <v>258</v>
      </c>
      <c r="D127" s="19">
        <v>1092562</v>
      </c>
      <c r="E127" s="20">
        <v>630</v>
      </c>
      <c r="F127" s="20">
        <v>1093192</v>
      </c>
      <c r="G127" s="21">
        <v>-3.6510457688140985E-2</v>
      </c>
      <c r="I127" s="21">
        <v>-3.2639446940724848E-2</v>
      </c>
      <c r="J127" s="19">
        <v>1142415</v>
      </c>
      <c r="K127" s="21">
        <v>4.5027310342075522E-2</v>
      </c>
      <c r="L127" s="21">
        <v>3.9526128607499933E-2</v>
      </c>
      <c r="M127" s="19">
        <v>1142415</v>
      </c>
      <c r="N127" s="21">
        <v>4.5027310342075522E-2</v>
      </c>
      <c r="O127" s="21">
        <v>3.9526128607499933E-2</v>
      </c>
      <c r="P127" s="21">
        <v>-3.5150975651946137E-2</v>
      </c>
      <c r="R127" s="43">
        <v>1503</v>
      </c>
      <c r="S127" s="42">
        <v>1143918</v>
      </c>
      <c r="U127" s="19">
        <v>973472</v>
      </c>
      <c r="V127" s="19">
        <v>978624</v>
      </c>
      <c r="X127" s="19">
        <v>1134616.9085311508</v>
      </c>
      <c r="Y127" s="19">
        <v>1136056.9768221215</v>
      </c>
      <c r="Z127" s="19">
        <v>1184034.984926193</v>
      </c>
      <c r="AA127" s="19">
        <v>866770.24370609934</v>
      </c>
    </row>
    <row r="128" spans="1:27" ht="25.5" customHeight="1" x14ac:dyDescent="0.2">
      <c r="A128" s="22" t="s">
        <v>259</v>
      </c>
      <c r="B128" s="22" t="s">
        <v>260</v>
      </c>
      <c r="C128" s="54"/>
      <c r="D128" s="24">
        <v>1092562</v>
      </c>
      <c r="E128" s="25">
        <v>630</v>
      </c>
      <c r="F128" s="25">
        <v>1093192</v>
      </c>
      <c r="G128" s="26">
        <v>-3.6510457688140985E-2</v>
      </c>
      <c r="H128" s="23"/>
      <c r="I128" s="26">
        <v>-3.2639446940724848E-2</v>
      </c>
      <c r="J128" s="24">
        <v>1142415</v>
      </c>
      <c r="K128" s="26">
        <v>4.5027310342075522E-2</v>
      </c>
      <c r="L128" s="26">
        <v>3.9526128607499933E-2</v>
      </c>
      <c r="M128" s="24">
        <v>1142415</v>
      </c>
      <c r="N128" s="26">
        <v>4.5027310342075522E-2</v>
      </c>
      <c r="O128" s="26">
        <v>3.9526128607499933E-2</v>
      </c>
      <c r="P128" s="26">
        <v>-3.5150975651946137E-2</v>
      </c>
      <c r="Q128" s="23"/>
      <c r="R128" s="24">
        <v>1503</v>
      </c>
      <c r="S128" s="41">
        <v>1143918</v>
      </c>
      <c r="T128" s="23"/>
      <c r="U128" s="24">
        <v>973472</v>
      </c>
      <c r="V128" s="24">
        <v>978624</v>
      </c>
      <c r="W128" s="23"/>
      <c r="X128" s="24">
        <v>1134616.9085311508</v>
      </c>
      <c r="Y128" s="24">
        <v>1136056.9768221215</v>
      </c>
      <c r="Z128" s="24">
        <v>1184034.984926193</v>
      </c>
      <c r="AA128" s="24">
        <f>AA127</f>
        <v>866770.24370609934</v>
      </c>
    </row>
    <row r="129" spans="1:27" x14ac:dyDescent="0.2">
      <c r="A129" s="18" t="s">
        <v>261</v>
      </c>
      <c r="B129" s="18" t="s">
        <v>262</v>
      </c>
      <c r="D129" s="19">
        <v>348843</v>
      </c>
      <c r="E129" s="20">
        <v>234</v>
      </c>
      <c r="F129" s="20">
        <v>349077</v>
      </c>
      <c r="G129" s="21">
        <v>-1.9620526100108004E-2</v>
      </c>
      <c r="I129" s="21">
        <v>-1.815535574032634E-2</v>
      </c>
      <c r="J129" s="19">
        <v>363048</v>
      </c>
      <c r="K129" s="21">
        <v>4.0023503500821844E-2</v>
      </c>
      <c r="L129" s="21">
        <v>3.6629234551365908E-2</v>
      </c>
      <c r="M129" s="19">
        <v>363855</v>
      </c>
      <c r="N129" s="21">
        <v>4.2335316173870874E-2</v>
      </c>
      <c r="O129" s="21">
        <v>3.8933502285337429E-2</v>
      </c>
      <c r="P129" s="21">
        <v>-2.1262778338905775E-2</v>
      </c>
      <c r="R129" s="43">
        <v>0</v>
      </c>
      <c r="S129" s="42">
        <v>363855</v>
      </c>
      <c r="U129" s="19">
        <v>240583</v>
      </c>
      <c r="V129" s="19">
        <v>241371</v>
      </c>
      <c r="X129" s="19">
        <v>356062.8671972712</v>
      </c>
      <c r="Y129" s="19">
        <v>356695.65627173253</v>
      </c>
      <c r="Z129" s="19">
        <v>371759.64288194967</v>
      </c>
      <c r="AA129" s="19">
        <v>272145.84059014631</v>
      </c>
    </row>
    <row r="130" spans="1:27" x14ac:dyDescent="0.2">
      <c r="A130" s="18" t="s">
        <v>263</v>
      </c>
      <c r="B130" s="18" t="s">
        <v>264</v>
      </c>
      <c r="D130" s="19">
        <v>246739</v>
      </c>
      <c r="E130" s="20">
        <v>140</v>
      </c>
      <c r="F130" s="20">
        <v>246879</v>
      </c>
      <c r="G130" s="21">
        <v>-1.2483530479959759E-2</v>
      </c>
      <c r="I130" s="21">
        <v>-1.1679875205519941E-2</v>
      </c>
      <c r="J130" s="19">
        <v>256636</v>
      </c>
      <c r="K130" s="21">
        <v>3.9521828585685981E-2</v>
      </c>
      <c r="L130" s="21">
        <v>3.5336393573514036E-2</v>
      </c>
      <c r="M130" s="19">
        <v>256900</v>
      </c>
      <c r="N130" s="21">
        <v>4.0591178804465278E-2</v>
      </c>
      <c r="O130" s="21">
        <v>3.6401438258996333E-2</v>
      </c>
      <c r="P130" s="21">
        <v>-1.7208878958931195E-2</v>
      </c>
      <c r="R130" s="43">
        <v>0</v>
      </c>
      <c r="S130" s="42">
        <v>256900</v>
      </c>
      <c r="U130" s="19">
        <v>174475</v>
      </c>
      <c r="V130" s="19">
        <v>175180</v>
      </c>
      <c r="X130" s="19">
        <v>249999.77444875293</v>
      </c>
      <c r="Y130" s="19">
        <v>250806.30987440966</v>
      </c>
      <c r="Z130" s="19">
        <v>261398.37296033598</v>
      </c>
      <c r="AA130" s="19">
        <v>191356.11220924498</v>
      </c>
    </row>
    <row r="131" spans="1:27" x14ac:dyDescent="0.2">
      <c r="A131" s="18" t="s">
        <v>265</v>
      </c>
      <c r="B131" s="18" t="s">
        <v>266</v>
      </c>
      <c r="D131" s="19">
        <v>279620</v>
      </c>
      <c r="E131" s="20">
        <v>183</v>
      </c>
      <c r="F131" s="20">
        <v>279803</v>
      </c>
      <c r="G131" s="21">
        <v>-8.8403736437779878E-3</v>
      </c>
      <c r="I131" s="21">
        <v>-5.732882390149574E-3</v>
      </c>
      <c r="J131" s="19">
        <v>290636</v>
      </c>
      <c r="K131" s="21">
        <v>3.871821298795064E-2</v>
      </c>
      <c r="L131" s="21">
        <v>3.41461972883772E-2</v>
      </c>
      <c r="M131" s="19">
        <v>291174</v>
      </c>
      <c r="N131" s="21">
        <v>4.0640997497052966E-2</v>
      </c>
      <c r="O131" s="21">
        <v>3.6060518481006776E-2</v>
      </c>
      <c r="P131" s="21">
        <v>-1.1620385862478599E-2</v>
      </c>
      <c r="R131" s="43">
        <v>0</v>
      </c>
      <c r="S131" s="42">
        <v>291174</v>
      </c>
      <c r="U131" s="19">
        <v>237094</v>
      </c>
      <c r="V131" s="19">
        <v>238142</v>
      </c>
      <c r="X131" s="19">
        <v>282298.16672345914</v>
      </c>
      <c r="Y131" s="19">
        <v>282660.02415778249</v>
      </c>
      <c r="Z131" s="19">
        <v>294597.33470331022</v>
      </c>
      <c r="AA131" s="19">
        <v>215659.34017724378</v>
      </c>
    </row>
    <row r="132" spans="1:27" x14ac:dyDescent="0.2">
      <c r="A132" s="18" t="s">
        <v>267</v>
      </c>
      <c r="B132" s="18" t="s">
        <v>268</v>
      </c>
      <c r="D132" s="19">
        <v>278061</v>
      </c>
      <c r="E132" s="20">
        <v>177</v>
      </c>
      <c r="F132" s="20">
        <v>278238</v>
      </c>
      <c r="G132" s="21">
        <v>-3.6317777151229969E-2</v>
      </c>
      <c r="I132" s="21">
        <v>-3.5160329285203962E-2</v>
      </c>
      <c r="J132" s="19">
        <v>291998</v>
      </c>
      <c r="K132" s="21">
        <v>4.9452452621058018E-2</v>
      </c>
      <c r="L132" s="21">
        <v>4.0031192240452818E-2</v>
      </c>
      <c r="M132" s="19">
        <v>291998</v>
      </c>
      <c r="N132" s="21">
        <v>4.9452452621058018E-2</v>
      </c>
      <c r="O132" s="21">
        <v>4.0031192240452818E-2</v>
      </c>
      <c r="P132" s="21">
        <v>-3.719775366787248E-2</v>
      </c>
      <c r="R132" s="43">
        <v>0</v>
      </c>
      <c r="S132" s="42">
        <v>291998</v>
      </c>
      <c r="U132" s="19">
        <v>230298</v>
      </c>
      <c r="V132" s="19">
        <v>232384</v>
      </c>
      <c r="X132" s="19">
        <v>288724.25033577299</v>
      </c>
      <c r="Y132" s="19">
        <v>290990.19820823648</v>
      </c>
      <c r="Z132" s="19">
        <v>303279.30902985513</v>
      </c>
      <c r="AA132" s="19">
        <v>222014.96066031462</v>
      </c>
    </row>
    <row r="133" spans="1:27" x14ac:dyDescent="0.2">
      <c r="A133" s="18" t="s">
        <v>269</v>
      </c>
      <c r="B133" s="18" t="s">
        <v>270</v>
      </c>
      <c r="D133" s="19">
        <v>259198</v>
      </c>
      <c r="E133" s="20">
        <v>164</v>
      </c>
      <c r="F133" s="20">
        <v>259362</v>
      </c>
      <c r="G133" s="21">
        <v>-2.8253102792015206E-2</v>
      </c>
      <c r="I133" s="21">
        <v>-2.5866290561657568E-2</v>
      </c>
      <c r="J133" s="19">
        <v>270692</v>
      </c>
      <c r="K133" s="21">
        <v>4.3685006108324709E-2</v>
      </c>
      <c r="L133" s="21">
        <v>3.8170035794019563E-2</v>
      </c>
      <c r="M133" s="19">
        <v>271749</v>
      </c>
      <c r="N133" s="21">
        <v>4.7760394562569752E-2</v>
      </c>
      <c r="O133" s="21">
        <v>4.2223889353911526E-2</v>
      </c>
      <c r="P133" s="21">
        <v>-2.5873912286864975E-2</v>
      </c>
      <c r="R133" s="43">
        <v>0</v>
      </c>
      <c r="S133" s="42">
        <v>271749</v>
      </c>
      <c r="U133" s="19">
        <v>176763</v>
      </c>
      <c r="V133" s="19">
        <v>177702</v>
      </c>
      <c r="X133" s="19">
        <v>266902.60585459502</v>
      </c>
      <c r="Y133" s="19">
        <v>267663.01081102731</v>
      </c>
      <c r="Z133" s="19">
        <v>278966.96683071059</v>
      </c>
      <c r="AA133" s="19">
        <v>204217.16326302558</v>
      </c>
    </row>
    <row r="134" spans="1:27" ht="25.5" customHeight="1" x14ac:dyDescent="0.2">
      <c r="A134" s="22" t="s">
        <v>271</v>
      </c>
      <c r="B134" s="22" t="s">
        <v>272</v>
      </c>
      <c r="C134" s="54"/>
      <c r="D134" s="24">
        <v>1412461</v>
      </c>
      <c r="E134" s="25">
        <v>897</v>
      </c>
      <c r="F134" s="25">
        <v>1413358</v>
      </c>
      <c r="G134" s="26">
        <v>-2.1211601974508443E-2</v>
      </c>
      <c r="H134" s="23"/>
      <c r="I134" s="26">
        <v>-1.9346303527236097E-2</v>
      </c>
      <c r="J134" s="24">
        <v>1473010</v>
      </c>
      <c r="K134" s="26">
        <v>4.2205592139969772E-2</v>
      </c>
      <c r="L134" s="26">
        <v>3.6757133013970433E-2</v>
      </c>
      <c r="M134" s="24">
        <v>1475676</v>
      </c>
      <c r="N134" s="26">
        <v>4.4091879475863571E-2</v>
      </c>
      <c r="O134" s="26">
        <v>3.863355918664757E-2</v>
      </c>
      <c r="P134" s="26">
        <v>-2.2732178433381822E-2</v>
      </c>
      <c r="Q134" s="23"/>
      <c r="R134" s="24">
        <v>0</v>
      </c>
      <c r="S134" s="41">
        <v>1475676</v>
      </c>
      <c r="T134" s="23"/>
      <c r="U134" s="24">
        <v>1059213</v>
      </c>
      <c r="V134" s="24">
        <v>1064779</v>
      </c>
      <c r="W134" s="23"/>
      <c r="X134" s="24">
        <v>1443987.6645598514</v>
      </c>
      <c r="Y134" s="24">
        <v>1448815.1993231887</v>
      </c>
      <c r="Z134" s="24">
        <v>1510001.6264061616</v>
      </c>
      <c r="AA134" s="24">
        <f>SUM(AA129:AA133)</f>
        <v>1105393.4168999754</v>
      </c>
    </row>
    <row r="135" spans="1:27" x14ac:dyDescent="0.2">
      <c r="A135" s="18" t="s">
        <v>273</v>
      </c>
      <c r="B135" s="18" t="s">
        <v>274</v>
      </c>
      <c r="D135" s="19">
        <v>510117</v>
      </c>
      <c r="E135" s="20">
        <v>266</v>
      </c>
      <c r="F135" s="20">
        <v>510383</v>
      </c>
      <c r="G135" s="21">
        <v>-3.1767275002542505E-2</v>
      </c>
      <c r="I135" s="21">
        <v>-2.9678783188441082E-2</v>
      </c>
      <c r="J135" s="19">
        <v>532900</v>
      </c>
      <c r="K135" s="21">
        <v>4.4117560238444264E-2</v>
      </c>
      <c r="L135" s="21">
        <v>3.8933124738630642E-2</v>
      </c>
      <c r="M135" s="19">
        <v>532900</v>
      </c>
      <c r="N135" s="21">
        <v>4.4117560238444264E-2</v>
      </c>
      <c r="O135" s="21">
        <v>3.8933124738630642E-2</v>
      </c>
      <c r="P135" s="21">
        <v>-3.2750086994204231E-2</v>
      </c>
      <c r="R135" s="43">
        <v>2320</v>
      </c>
      <c r="S135" s="42">
        <v>535220</v>
      </c>
      <c r="U135" s="19">
        <v>409732</v>
      </c>
      <c r="V135" s="19">
        <v>411777</v>
      </c>
      <c r="X135" s="19">
        <v>527128.57958010444</v>
      </c>
      <c r="Y135" s="19">
        <v>528618.79368342261</v>
      </c>
      <c r="Z135" s="19">
        <v>550943.44577812008</v>
      </c>
      <c r="AA135" s="19">
        <v>403316.95502658386</v>
      </c>
    </row>
    <row r="136" spans="1:27" x14ac:dyDescent="0.2">
      <c r="A136" s="18" t="s">
        <v>275</v>
      </c>
      <c r="B136" s="18" t="s">
        <v>276</v>
      </c>
      <c r="D136" s="19">
        <v>496951</v>
      </c>
      <c r="E136" s="20">
        <v>266</v>
      </c>
      <c r="F136" s="20">
        <v>497217</v>
      </c>
      <c r="G136" s="21">
        <v>-7.3408826285787931E-3</v>
      </c>
      <c r="I136" s="21">
        <v>-1.2121637693214282E-3</v>
      </c>
      <c r="J136" s="19">
        <v>518908</v>
      </c>
      <c r="K136" s="21">
        <v>4.362451971013015E-2</v>
      </c>
      <c r="L136" s="21">
        <v>3.3242135944975715E-2</v>
      </c>
      <c r="M136" s="19">
        <v>519874</v>
      </c>
      <c r="N136" s="21">
        <v>4.5567332860129817E-2</v>
      </c>
      <c r="O136" s="21">
        <v>3.516562123200706E-2</v>
      </c>
      <c r="P136" s="21">
        <v>-7.9840309706373791E-3</v>
      </c>
      <c r="R136" s="43">
        <v>0</v>
      </c>
      <c r="S136" s="42">
        <v>519874</v>
      </c>
      <c r="U136" s="19">
        <v>355431</v>
      </c>
      <c r="V136" s="19">
        <v>359003</v>
      </c>
      <c r="X136" s="19">
        <v>500894.14616723952</v>
      </c>
      <c r="Y136" s="19">
        <v>502822.85901958152</v>
      </c>
      <c r="Z136" s="19">
        <v>524058.09606943157</v>
      </c>
      <c r="AA136" s="19">
        <v>383635.59306025965</v>
      </c>
    </row>
    <row r="137" spans="1:27" x14ac:dyDescent="0.2">
      <c r="A137" s="18" t="s">
        <v>277</v>
      </c>
      <c r="B137" s="18" t="s">
        <v>278</v>
      </c>
      <c r="D137" s="19">
        <v>324848</v>
      </c>
      <c r="E137" s="20">
        <v>165</v>
      </c>
      <c r="F137" s="20">
        <v>325013</v>
      </c>
      <c r="G137" s="21">
        <v>-2.1995816190666595E-2</v>
      </c>
      <c r="I137" s="21">
        <v>-2.0444365733811698E-2</v>
      </c>
      <c r="J137" s="19">
        <v>339033</v>
      </c>
      <c r="K137" s="21">
        <v>4.3135179041243088E-2</v>
      </c>
      <c r="L137" s="21">
        <v>3.7088028451443433E-2</v>
      </c>
      <c r="M137" s="19">
        <v>339198</v>
      </c>
      <c r="N137" s="21">
        <v>4.3642850284283607E-2</v>
      </c>
      <c r="O137" s="21">
        <v>3.7592756677587991E-2</v>
      </c>
      <c r="P137" s="21">
        <v>-2.4804661459018607E-2</v>
      </c>
      <c r="R137" s="43">
        <v>0</v>
      </c>
      <c r="S137" s="42">
        <v>339198</v>
      </c>
      <c r="U137" s="19">
        <v>252258</v>
      </c>
      <c r="V137" s="19">
        <v>253729</v>
      </c>
      <c r="X137" s="19">
        <v>332323.20526712656</v>
      </c>
      <c r="Y137" s="19">
        <v>333731.53391602769</v>
      </c>
      <c r="Z137" s="19">
        <v>347825.6987030764</v>
      </c>
      <c r="AA137" s="19">
        <v>254625.0486432231</v>
      </c>
    </row>
    <row r="138" spans="1:27" ht="25.5" customHeight="1" x14ac:dyDescent="0.2">
      <c r="A138" s="22" t="s">
        <v>279</v>
      </c>
      <c r="B138" s="22" t="s">
        <v>280</v>
      </c>
      <c r="C138" s="54"/>
      <c r="D138" s="24">
        <v>1331916</v>
      </c>
      <c r="E138" s="25">
        <v>698</v>
      </c>
      <c r="F138" s="25">
        <v>1332614</v>
      </c>
      <c r="G138" s="26">
        <v>-2.0386111497275095E-2</v>
      </c>
      <c r="H138" s="23"/>
      <c r="I138" s="26">
        <v>-1.7050495627237261E-2</v>
      </c>
      <c r="J138" s="24">
        <v>1390841</v>
      </c>
      <c r="K138" s="26">
        <v>4.3694005152623783E-2</v>
      </c>
      <c r="L138" s="26">
        <v>3.6474273435518789E-2</v>
      </c>
      <c r="M138" s="24">
        <v>1391972</v>
      </c>
      <c r="N138" s="26">
        <v>4.4542713178794768E-2</v>
      </c>
      <c r="O138" s="26">
        <v>3.7317110541453591E-2</v>
      </c>
      <c r="P138" s="26">
        <v>-2.1685865768698132E-2</v>
      </c>
      <c r="Q138" s="23"/>
      <c r="R138" s="24">
        <v>2320</v>
      </c>
      <c r="S138" s="41">
        <v>1394292</v>
      </c>
      <c r="T138" s="23"/>
      <c r="U138" s="24">
        <v>1017421</v>
      </c>
      <c r="V138" s="24">
        <v>1024508</v>
      </c>
      <c r="W138" s="23"/>
      <c r="X138" s="24">
        <v>1360345.9310144705</v>
      </c>
      <c r="Y138" s="24">
        <v>1365173.1866190319</v>
      </c>
      <c r="Z138" s="24">
        <v>1422827.2405506282</v>
      </c>
      <c r="AA138" s="24">
        <f>SUM(AA135:AA137)</f>
        <v>1041577.5967300666</v>
      </c>
    </row>
    <row r="139" spans="1:27" x14ac:dyDescent="0.2">
      <c r="A139" s="18" t="s">
        <v>281</v>
      </c>
      <c r="B139" s="18" t="s">
        <v>282</v>
      </c>
      <c r="D139" s="19">
        <v>604626</v>
      </c>
      <c r="E139" s="20">
        <v>261</v>
      </c>
      <c r="F139" s="20">
        <v>604887</v>
      </c>
      <c r="G139" s="21">
        <v>6.4078145604651304E-4</v>
      </c>
      <c r="I139" s="21">
        <v>8.6881181243501082E-3</v>
      </c>
      <c r="J139" s="19">
        <v>632402</v>
      </c>
      <c r="K139" s="21">
        <v>4.5487795278524423E-2</v>
      </c>
      <c r="L139" s="21">
        <v>3.3000338360820614E-2</v>
      </c>
      <c r="M139" s="19">
        <v>633224</v>
      </c>
      <c r="N139" s="21">
        <v>4.6846726729909749E-2</v>
      </c>
      <c r="O139" s="21">
        <v>3.4343038539081716E-2</v>
      </c>
      <c r="P139" s="21">
        <v>1.0530180469427997E-3</v>
      </c>
      <c r="R139" s="43">
        <v>0</v>
      </c>
      <c r="S139" s="42">
        <v>633224</v>
      </c>
      <c r="U139" s="19">
        <v>486321</v>
      </c>
      <c r="V139" s="19">
        <v>492200</v>
      </c>
      <c r="X139" s="19">
        <v>604499.67075492989</v>
      </c>
      <c r="Y139" s="19">
        <v>606926.17236238508</v>
      </c>
      <c r="Z139" s="19">
        <v>632557.90511018271</v>
      </c>
      <c r="AA139" s="19">
        <v>463062.64303900616</v>
      </c>
    </row>
    <row r="140" spans="1:27" x14ac:dyDescent="0.2">
      <c r="A140" s="18" t="s">
        <v>283</v>
      </c>
      <c r="B140" s="18" t="s">
        <v>284</v>
      </c>
      <c r="D140" s="19">
        <v>295132</v>
      </c>
      <c r="E140" s="20">
        <v>157</v>
      </c>
      <c r="F140" s="20">
        <v>295289</v>
      </c>
      <c r="G140" s="21">
        <v>-2.4704436173068611E-2</v>
      </c>
      <c r="I140" s="21">
        <v>-1.5279450608226663E-2</v>
      </c>
      <c r="J140" s="19">
        <v>308434</v>
      </c>
      <c r="K140" s="21">
        <v>4.4515871020440745E-2</v>
      </c>
      <c r="L140" s="21">
        <v>3.6055001091340966E-2</v>
      </c>
      <c r="M140" s="19">
        <v>308792</v>
      </c>
      <c r="N140" s="21">
        <v>4.57282428141641E-2</v>
      </c>
      <c r="O140" s="21">
        <v>3.7257552335336896E-2</v>
      </c>
      <c r="P140" s="21">
        <v>-1.9979444321822748E-2</v>
      </c>
      <c r="R140" s="43">
        <v>0</v>
      </c>
      <c r="S140" s="42">
        <v>308792</v>
      </c>
      <c r="U140" s="19">
        <v>236175</v>
      </c>
      <c r="V140" s="19">
        <v>238103</v>
      </c>
      <c r="X140" s="19">
        <v>302768.68461111048</v>
      </c>
      <c r="Y140" s="19">
        <v>302319.69011713518</v>
      </c>
      <c r="Z140" s="19">
        <v>315087.26853827568</v>
      </c>
      <c r="AA140" s="19">
        <v>230658.95181858554</v>
      </c>
    </row>
    <row r="141" spans="1:27" x14ac:dyDescent="0.2">
      <c r="A141" s="18" t="s">
        <v>285</v>
      </c>
      <c r="B141" s="18" t="s">
        <v>286</v>
      </c>
      <c r="D141" s="19">
        <v>337491</v>
      </c>
      <c r="E141" s="20">
        <v>255</v>
      </c>
      <c r="F141" s="20">
        <v>337746</v>
      </c>
      <c r="G141" s="21">
        <v>-3.4747408773093014E-2</v>
      </c>
      <c r="I141" s="21">
        <v>-2.9947585425946333E-2</v>
      </c>
      <c r="J141" s="19">
        <v>354302</v>
      </c>
      <c r="K141" s="21">
        <v>4.9017727319750959E-2</v>
      </c>
      <c r="L141" s="21">
        <v>3.8987724721965211E-2</v>
      </c>
      <c r="M141" s="19">
        <v>354302</v>
      </c>
      <c r="N141" s="21">
        <v>4.9017727319750959E-2</v>
      </c>
      <c r="O141" s="21">
        <v>3.8987724721965211E-2</v>
      </c>
      <c r="P141" s="21">
        <v>-3.2967219737537024E-2</v>
      </c>
      <c r="R141" s="43">
        <v>1323</v>
      </c>
      <c r="S141" s="42">
        <v>355625</v>
      </c>
      <c r="U141" s="19">
        <v>297252</v>
      </c>
      <c r="V141" s="19">
        <v>300122</v>
      </c>
      <c r="X141" s="19">
        <v>349904.71955846454</v>
      </c>
      <c r="Y141" s="19">
        <v>351534.52648410067</v>
      </c>
      <c r="Z141" s="19">
        <v>366380.54803461645</v>
      </c>
      <c r="AA141" s="19">
        <v>268208.08586913033</v>
      </c>
    </row>
    <row r="142" spans="1:27" ht="25.5" customHeight="1" x14ac:dyDescent="0.2">
      <c r="A142" s="22" t="s">
        <v>287</v>
      </c>
      <c r="B142" s="22" t="s">
        <v>288</v>
      </c>
      <c r="C142" s="54"/>
      <c r="D142" s="24">
        <v>1237249</v>
      </c>
      <c r="E142" s="25">
        <v>673</v>
      </c>
      <c r="F142" s="25">
        <v>1237922</v>
      </c>
      <c r="G142" s="26">
        <v>-1.5312656762284993E-2</v>
      </c>
      <c r="H142" s="23"/>
      <c r="I142" s="26">
        <v>-7.8494438421646828E-3</v>
      </c>
      <c r="J142" s="24">
        <v>1295138</v>
      </c>
      <c r="K142" s="26">
        <v>4.6219039386446559E-2</v>
      </c>
      <c r="L142" s="26">
        <v>3.5378210263156351E-2</v>
      </c>
      <c r="M142" s="24">
        <v>1296318</v>
      </c>
      <c r="N142" s="26">
        <v>4.7172249365982299E-2</v>
      </c>
      <c r="O142" s="26">
        <v>3.6321543165218184E-2</v>
      </c>
      <c r="P142" s="26">
        <v>-1.3475932313101069E-2</v>
      </c>
      <c r="Q142" s="23"/>
      <c r="R142" s="24">
        <v>1323</v>
      </c>
      <c r="S142" s="41">
        <v>1297641</v>
      </c>
      <c r="T142" s="23"/>
      <c r="U142" s="24">
        <v>1019748</v>
      </c>
      <c r="V142" s="24">
        <v>1030425</v>
      </c>
      <c r="W142" s="23"/>
      <c r="X142" s="24">
        <v>1257173.0749245049</v>
      </c>
      <c r="Y142" s="24">
        <v>1260780.3889636209</v>
      </c>
      <c r="Z142" s="24">
        <v>1314025.721683075</v>
      </c>
      <c r="AA142" s="24">
        <f>SUM(AA139:AA141)</f>
        <v>961929.680726722</v>
      </c>
    </row>
    <row r="143" spans="1:27" x14ac:dyDescent="0.2">
      <c r="A143" s="18" t="s">
        <v>289</v>
      </c>
      <c r="B143" s="18" t="s">
        <v>290</v>
      </c>
      <c r="D143" s="19">
        <v>776279</v>
      </c>
      <c r="E143" s="20">
        <v>362</v>
      </c>
      <c r="F143" s="20">
        <v>776641</v>
      </c>
      <c r="G143" s="21">
        <v>2.7568061971473989E-2</v>
      </c>
      <c r="I143" s="21">
        <v>3.8308199787507213E-2</v>
      </c>
      <c r="J143" s="19">
        <v>808820</v>
      </c>
      <c r="K143" s="21">
        <v>4.1433988767305197E-2</v>
      </c>
      <c r="L143" s="21">
        <v>3.2999396505340783E-2</v>
      </c>
      <c r="M143" s="19">
        <v>809535</v>
      </c>
      <c r="N143" s="21">
        <v>4.2354620430677281E-2</v>
      </c>
      <c r="O143" s="21">
        <v>3.3912571956617121E-2</v>
      </c>
      <c r="P143" s="21">
        <v>3.0020049394706039E-2</v>
      </c>
      <c r="R143" s="43">
        <v>0</v>
      </c>
      <c r="S143" s="42">
        <v>809535</v>
      </c>
      <c r="U143" s="19">
        <v>603319</v>
      </c>
      <c r="V143" s="19">
        <v>608245</v>
      </c>
      <c r="X143" s="19">
        <v>755804.61049635278</v>
      </c>
      <c r="Y143" s="19">
        <v>754094.07780900155</v>
      </c>
      <c r="Z143" s="19">
        <v>785941.01199848042</v>
      </c>
      <c r="AA143" s="19">
        <v>575346.41389925301</v>
      </c>
    </row>
    <row r="144" spans="1:27" x14ac:dyDescent="0.2">
      <c r="A144" s="18" t="s">
        <v>291</v>
      </c>
      <c r="B144" s="18" t="s">
        <v>292</v>
      </c>
      <c r="D144" s="19">
        <v>823449</v>
      </c>
      <c r="E144" s="20">
        <v>338</v>
      </c>
      <c r="F144" s="20">
        <v>823787</v>
      </c>
      <c r="G144" s="21">
        <v>2.7103837268202424E-2</v>
      </c>
      <c r="I144" s="21">
        <v>4.0073443609122572E-2</v>
      </c>
      <c r="J144" s="19">
        <v>857404</v>
      </c>
      <c r="K144" s="21">
        <v>4.0808138518086068E-2</v>
      </c>
      <c r="L144" s="21">
        <v>3.2999848266651366E-2</v>
      </c>
      <c r="M144" s="19">
        <v>858218</v>
      </c>
      <c r="N144" s="21">
        <v>4.1796258266482145E-2</v>
      </c>
      <c r="O144" s="21">
        <v>3.3980555000570511E-2</v>
      </c>
      <c r="P144" s="21">
        <v>3.1839044645799008E-2</v>
      </c>
      <c r="R144" s="43">
        <v>652</v>
      </c>
      <c r="S144" s="42">
        <v>858870</v>
      </c>
      <c r="U144" s="19">
        <v>651356</v>
      </c>
      <c r="V144" s="19">
        <v>656279</v>
      </c>
      <c r="X144" s="19">
        <v>802048.210214447</v>
      </c>
      <c r="Y144" s="19">
        <v>798033.71557707537</v>
      </c>
      <c r="Z144" s="19">
        <v>831736.31047718483</v>
      </c>
      <c r="AA144" s="19">
        <v>608870.76286555873</v>
      </c>
    </row>
    <row r="145" spans="1:27" x14ac:dyDescent="0.2">
      <c r="A145" s="18" t="s">
        <v>293</v>
      </c>
      <c r="B145" s="18" t="s">
        <v>294</v>
      </c>
      <c r="D145" s="19">
        <v>415977</v>
      </c>
      <c r="E145" s="20">
        <v>215</v>
      </c>
      <c r="F145" s="20">
        <v>416192</v>
      </c>
      <c r="G145" s="21">
        <v>1.0358152694711187E-2</v>
      </c>
      <c r="I145" s="21">
        <v>2.1212477638816951E-2</v>
      </c>
      <c r="J145" s="19">
        <v>433650</v>
      </c>
      <c r="K145" s="21">
        <v>4.1947085988720767E-2</v>
      </c>
      <c r="L145" s="21">
        <v>3.3000877284856456E-2</v>
      </c>
      <c r="M145" s="19">
        <v>433650</v>
      </c>
      <c r="N145" s="21">
        <v>4.1947085988720767E-2</v>
      </c>
      <c r="O145" s="21">
        <v>3.3000877284856456E-2</v>
      </c>
      <c r="P145" s="21">
        <v>1.2167483701752024E-2</v>
      </c>
      <c r="R145" s="43">
        <v>1792</v>
      </c>
      <c r="S145" s="42">
        <v>435442</v>
      </c>
      <c r="U145" s="19">
        <v>316014</v>
      </c>
      <c r="V145" s="19">
        <v>318751</v>
      </c>
      <c r="X145" s="19">
        <v>411925.17618963792</v>
      </c>
      <c r="Y145" s="19">
        <v>411076.4030913068</v>
      </c>
      <c r="Z145" s="19">
        <v>428436.99978785374</v>
      </c>
      <c r="AA145" s="19">
        <v>313636.37683558528</v>
      </c>
    </row>
    <row r="146" spans="1:27" ht="25.5" customHeight="1" x14ac:dyDescent="0.2">
      <c r="A146" s="22" t="s">
        <v>295</v>
      </c>
      <c r="B146" s="22" t="s">
        <v>296</v>
      </c>
      <c r="C146" s="54"/>
      <c r="D146" s="24">
        <v>2015705</v>
      </c>
      <c r="E146" s="25">
        <v>914</v>
      </c>
      <c r="F146" s="25">
        <v>2016619</v>
      </c>
      <c r="G146" s="26">
        <v>2.3780058696396544E-2</v>
      </c>
      <c r="H146" s="23"/>
      <c r="I146" s="26">
        <v>3.5439583928714713E-2</v>
      </c>
      <c r="J146" s="24">
        <v>2099874</v>
      </c>
      <c r="K146" s="26">
        <v>4.1284223160914513E-2</v>
      </c>
      <c r="L146" s="26">
        <v>3.3006368390305241E-2</v>
      </c>
      <c r="M146" s="24">
        <v>2101403</v>
      </c>
      <c r="N146" s="26">
        <v>4.2042422737276208E-2</v>
      </c>
      <c r="O146" s="26">
        <v>3.3758540538381121E-2</v>
      </c>
      <c r="P146" s="26">
        <v>2.7021304300982374E-2</v>
      </c>
      <c r="Q146" s="23"/>
      <c r="R146" s="24">
        <v>2444</v>
      </c>
      <c r="S146" s="41">
        <v>2103847</v>
      </c>
      <c r="T146" s="23"/>
      <c r="U146" s="24">
        <v>1570689</v>
      </c>
      <c r="V146" s="24">
        <v>1583275</v>
      </c>
      <c r="W146" s="23"/>
      <c r="X146" s="24">
        <v>1969777.9969004376</v>
      </c>
      <c r="Y146" s="24">
        <v>1963204.1964773838</v>
      </c>
      <c r="Z146" s="24">
        <v>2046114.322263519</v>
      </c>
      <c r="AA146" s="24">
        <f>SUM(AA143:AA145)</f>
        <v>1497853.5536003972</v>
      </c>
    </row>
    <row r="147" spans="1:27" x14ac:dyDescent="0.2">
      <c r="A147" s="18" t="s">
        <v>297</v>
      </c>
      <c r="B147" s="18" t="s">
        <v>298</v>
      </c>
      <c r="D147" s="19">
        <v>368996</v>
      </c>
      <c r="E147" s="20">
        <v>181</v>
      </c>
      <c r="F147" s="20">
        <v>369177</v>
      </c>
      <c r="G147" s="21">
        <v>1.7583819653343546E-2</v>
      </c>
      <c r="I147" s="21">
        <v>3.0648008817144357E-2</v>
      </c>
      <c r="J147" s="19">
        <v>384668</v>
      </c>
      <c r="K147" s="21">
        <v>4.1961355446844539E-2</v>
      </c>
      <c r="L147" s="21">
        <v>3.3001203831404702E-2</v>
      </c>
      <c r="M147" s="19">
        <v>384668</v>
      </c>
      <c r="N147" s="21">
        <v>4.1961355446844539E-2</v>
      </c>
      <c r="O147" s="21">
        <v>3.3001203831404702E-2</v>
      </c>
      <c r="P147" s="21">
        <v>2.1519766234777693E-2</v>
      </c>
      <c r="R147" s="43">
        <v>474</v>
      </c>
      <c r="S147" s="42">
        <v>385142</v>
      </c>
      <c r="U147" s="19">
        <v>281462</v>
      </c>
      <c r="V147" s="19">
        <v>283904</v>
      </c>
      <c r="X147" s="19">
        <v>362797.47406379459</v>
      </c>
      <c r="Y147" s="19">
        <v>361305.74173157406</v>
      </c>
      <c r="Z147" s="19">
        <v>376564.42167325725</v>
      </c>
      <c r="AA147" s="19">
        <v>275663.16848747624</v>
      </c>
    </row>
    <row r="148" spans="1:27" x14ac:dyDescent="0.2">
      <c r="A148" s="18" t="s">
        <v>299</v>
      </c>
      <c r="B148" s="18" t="s">
        <v>300</v>
      </c>
      <c r="D148" s="19">
        <v>246451</v>
      </c>
      <c r="E148" s="20">
        <v>118</v>
      </c>
      <c r="F148" s="20">
        <v>246569</v>
      </c>
      <c r="G148" s="21">
        <v>8.998035267127058E-3</v>
      </c>
      <c r="I148" s="21">
        <v>1.6689636874599012E-2</v>
      </c>
      <c r="J148" s="19">
        <v>256020</v>
      </c>
      <c r="K148" s="21">
        <v>3.8331236498669652E-2</v>
      </c>
      <c r="L148" s="21">
        <v>3.3000627442090869E-2</v>
      </c>
      <c r="M148" s="19">
        <v>256430</v>
      </c>
      <c r="N148" s="21">
        <v>3.9994058961619672E-2</v>
      </c>
      <c r="O148" s="21">
        <v>3.4654913268398424E-2</v>
      </c>
      <c r="P148" s="21">
        <v>9.298202094733421E-3</v>
      </c>
      <c r="R148" s="43">
        <v>0</v>
      </c>
      <c r="S148" s="42">
        <v>256430</v>
      </c>
      <c r="U148" s="19">
        <v>186162</v>
      </c>
      <c r="V148" s="19">
        <v>187123</v>
      </c>
      <c r="X148" s="19">
        <v>244369.86753886071</v>
      </c>
      <c r="Y148" s="19">
        <v>243772.61219373313</v>
      </c>
      <c r="Z148" s="19">
        <v>254067.62785051635</v>
      </c>
      <c r="AA148" s="19">
        <v>185989.65614478863</v>
      </c>
    </row>
    <row r="149" spans="1:27" x14ac:dyDescent="0.2">
      <c r="A149" s="18" t="s">
        <v>301</v>
      </c>
      <c r="B149" s="18" t="s">
        <v>302</v>
      </c>
      <c r="D149" s="19">
        <v>488168</v>
      </c>
      <c r="E149" s="20">
        <v>281</v>
      </c>
      <c r="F149" s="20">
        <v>488449</v>
      </c>
      <c r="G149" s="21">
        <v>1.5553698177876996E-3</v>
      </c>
      <c r="I149" s="21">
        <v>8.8202682992335468E-3</v>
      </c>
      <c r="J149" s="19">
        <v>507283</v>
      </c>
      <c r="K149" s="21">
        <v>3.8557731882783663E-2</v>
      </c>
      <c r="L149" s="21">
        <v>3.3000278944383732E-2</v>
      </c>
      <c r="M149" s="19">
        <v>507695</v>
      </c>
      <c r="N149" s="21">
        <v>3.9401217246053832E-2</v>
      </c>
      <c r="O149" s="21">
        <v>3.3839250711474644E-2</v>
      </c>
      <c r="P149" s="21">
        <v>6.9653048722972954E-4</v>
      </c>
      <c r="R149" s="43">
        <v>0</v>
      </c>
      <c r="S149" s="42">
        <v>507695</v>
      </c>
      <c r="U149" s="19">
        <v>393605</v>
      </c>
      <c r="V149" s="19">
        <v>395723</v>
      </c>
      <c r="X149" s="19">
        <v>487690.95552848984</v>
      </c>
      <c r="Y149" s="19">
        <v>486783.7484644996</v>
      </c>
      <c r="Z149" s="19">
        <v>507341.62109346787</v>
      </c>
      <c r="AA149" s="19">
        <v>371398.33379572351</v>
      </c>
    </row>
    <row r="150" spans="1:27" x14ac:dyDescent="0.2">
      <c r="A150" s="18" t="s">
        <v>303</v>
      </c>
      <c r="B150" s="18" t="s">
        <v>304</v>
      </c>
      <c r="D150" s="19">
        <v>260050</v>
      </c>
      <c r="E150" s="20">
        <v>159</v>
      </c>
      <c r="F150" s="20">
        <v>260209</v>
      </c>
      <c r="G150" s="21">
        <v>-1.1984500877640358E-2</v>
      </c>
      <c r="I150" s="21">
        <v>-4.1361691096154507E-3</v>
      </c>
      <c r="J150" s="19">
        <v>270917</v>
      </c>
      <c r="K150" s="21">
        <v>4.1152892296898003E-2</v>
      </c>
      <c r="L150" s="21">
        <v>3.3828820206175836E-2</v>
      </c>
      <c r="M150" s="19">
        <v>271397</v>
      </c>
      <c r="N150" s="21">
        <v>4.2997565714596231E-2</v>
      </c>
      <c r="O150" s="21">
        <v>3.566051712330931E-2</v>
      </c>
      <c r="P150" s="21">
        <v>-1.0415333002874894E-2</v>
      </c>
      <c r="R150" s="43">
        <v>0</v>
      </c>
      <c r="S150" s="42">
        <v>271397</v>
      </c>
      <c r="U150" s="19">
        <v>189659</v>
      </c>
      <c r="V150" s="19">
        <v>191003</v>
      </c>
      <c r="X150" s="19">
        <v>263364.95857637899</v>
      </c>
      <c r="Y150" s="19">
        <v>263140.4805894256</v>
      </c>
      <c r="Z150" s="19">
        <v>274253.44091430679</v>
      </c>
      <c r="AA150" s="19">
        <v>200766.63683493104</v>
      </c>
    </row>
    <row r="151" spans="1:27" x14ac:dyDescent="0.2">
      <c r="A151" s="18" t="s">
        <v>305</v>
      </c>
      <c r="B151" s="18" t="s">
        <v>306</v>
      </c>
      <c r="D151" s="19">
        <v>224492</v>
      </c>
      <c r="E151" s="20">
        <v>101</v>
      </c>
      <c r="F151" s="20">
        <v>224593</v>
      </c>
      <c r="G151" s="21">
        <v>2.369966977885718E-2</v>
      </c>
      <c r="I151" s="21">
        <v>3.6557448809645621E-2</v>
      </c>
      <c r="J151" s="19">
        <v>234667</v>
      </c>
      <c r="K151" s="21">
        <v>4.4856070902239198E-2</v>
      </c>
      <c r="L151" s="21">
        <v>3.2998324372037313E-2</v>
      </c>
      <c r="M151" s="19">
        <v>234667</v>
      </c>
      <c r="N151" s="21">
        <v>4.4856070902239198E-2</v>
      </c>
      <c r="O151" s="21">
        <v>3.2998324372037313E-2</v>
      </c>
      <c r="P151" s="21">
        <v>2.7374003721478024E-2</v>
      </c>
      <c r="R151" s="43">
        <v>0</v>
      </c>
      <c r="S151" s="42">
        <v>234667</v>
      </c>
      <c r="U151" s="19">
        <v>178555</v>
      </c>
      <c r="V151" s="19">
        <v>180605</v>
      </c>
      <c r="X151" s="19">
        <v>219393.11160589042</v>
      </c>
      <c r="Y151" s="19">
        <v>219158.85732661712</v>
      </c>
      <c r="Z151" s="19">
        <v>228414.38380761136</v>
      </c>
      <c r="AA151" s="19">
        <v>167210.25445987404</v>
      </c>
    </row>
    <row r="152" spans="1:27" ht="25.5" customHeight="1" x14ac:dyDescent="0.2">
      <c r="A152" s="22" t="s">
        <v>307</v>
      </c>
      <c r="B152" s="22" t="s">
        <v>308</v>
      </c>
      <c r="C152" s="54"/>
      <c r="D152" s="24">
        <v>1588157</v>
      </c>
      <c r="E152" s="25">
        <v>839</v>
      </c>
      <c r="F152" s="25">
        <v>1588996</v>
      </c>
      <c r="G152" s="26">
        <v>7.2134143566209286E-3</v>
      </c>
      <c r="H152" s="23"/>
      <c r="I152" s="26">
        <v>1.6741830492295051E-2</v>
      </c>
      <c r="J152" s="24">
        <v>1653555</v>
      </c>
      <c r="K152" s="26">
        <v>4.0628558654317359E-2</v>
      </c>
      <c r="L152" s="26">
        <v>3.3138827003826643E-2</v>
      </c>
      <c r="M152" s="24">
        <v>1654857</v>
      </c>
      <c r="N152" s="26">
        <v>4.1447943787178421E-2</v>
      </c>
      <c r="O152" s="26">
        <v>3.3952314763689095E-2</v>
      </c>
      <c r="P152" s="26">
        <v>8.6646014386595471E-3</v>
      </c>
      <c r="Q152" s="23"/>
      <c r="R152" s="24">
        <v>474</v>
      </c>
      <c r="S152" s="41">
        <v>1655331</v>
      </c>
      <c r="T152" s="23"/>
      <c r="U152" s="24">
        <v>1229444</v>
      </c>
      <c r="V152" s="24">
        <v>1238357</v>
      </c>
      <c r="W152" s="23"/>
      <c r="X152" s="24">
        <v>1577616.3673134146</v>
      </c>
      <c r="Y152" s="24">
        <v>1574161.4403058495</v>
      </c>
      <c r="Z152" s="24">
        <v>1640641.4953391596</v>
      </c>
      <c r="AA152" s="24">
        <f>SUM(AA147:AA151)</f>
        <v>1201028.0497227935</v>
      </c>
    </row>
    <row r="153" spans="1:27" ht="25.5" customHeight="1" x14ac:dyDescent="0.2">
      <c r="A153" s="22" t="s">
        <v>309</v>
      </c>
      <c r="B153" s="22" t="s">
        <v>310</v>
      </c>
      <c r="C153" s="54"/>
      <c r="D153" s="24">
        <v>8678050</v>
      </c>
      <c r="E153" s="25">
        <v>4652</v>
      </c>
      <c r="F153" s="25">
        <v>8682702</v>
      </c>
      <c r="G153" s="26">
        <v>-6.9555596838640765E-3</v>
      </c>
      <c r="H153" s="23"/>
      <c r="I153" s="26">
        <v>-2.651665712762874E-4</v>
      </c>
      <c r="J153" s="24">
        <v>9054833</v>
      </c>
      <c r="K153" s="26">
        <v>4.2858907595815676E-2</v>
      </c>
      <c r="L153" s="26">
        <v>3.5326534780538044E-2</v>
      </c>
      <c r="M153" s="24">
        <v>9062641</v>
      </c>
      <c r="N153" s="26">
        <v>4.3758166847809532E-2</v>
      </c>
      <c r="O153" s="26">
        <v>3.6219298852892212E-2</v>
      </c>
      <c r="P153" s="26">
        <v>-6.0327407799839472E-3</v>
      </c>
      <c r="Q153" s="23"/>
      <c r="R153" s="24">
        <v>8064</v>
      </c>
      <c r="S153" s="41">
        <v>9070705</v>
      </c>
      <c r="T153" s="23"/>
      <c r="U153" s="24">
        <v>6869987</v>
      </c>
      <c r="V153" s="24">
        <v>6919969</v>
      </c>
      <c r="W153" s="23"/>
      <c r="X153" s="24">
        <v>8743517.9432438295</v>
      </c>
      <c r="Y153" s="24">
        <v>8748191.3885111976</v>
      </c>
      <c r="Z153" s="24">
        <v>9117645.3911687359</v>
      </c>
      <c r="AA153" s="24">
        <f>AA152+AA146+AA142+AA138+AA134+AA128</f>
        <v>6674552.5413860539</v>
      </c>
    </row>
    <row r="154" spans="1:27" x14ac:dyDescent="0.2">
      <c r="A154" s="18" t="s">
        <v>311</v>
      </c>
      <c r="B154" s="18" t="s">
        <v>312</v>
      </c>
      <c r="D154" s="19">
        <v>452771</v>
      </c>
      <c r="E154" s="20">
        <v>499</v>
      </c>
      <c r="F154" s="20">
        <v>453270</v>
      </c>
      <c r="G154" s="21">
        <v>-4.5014899003292363E-2</v>
      </c>
      <c r="I154" s="21">
        <v>-3.6828829679266151E-2</v>
      </c>
      <c r="J154" s="19">
        <v>473535</v>
      </c>
      <c r="K154" s="21">
        <v>4.4708693763601426E-2</v>
      </c>
      <c r="L154" s="21">
        <v>4.0363981015780315E-2</v>
      </c>
      <c r="M154" s="19">
        <v>473535</v>
      </c>
      <c r="N154" s="21">
        <v>4.4708693763601426E-2</v>
      </c>
      <c r="O154" s="21">
        <v>4.0363981015780315E-2</v>
      </c>
      <c r="P154" s="21">
        <v>-3.8555186408676279E-2</v>
      </c>
      <c r="R154" s="43">
        <v>0</v>
      </c>
      <c r="S154" s="42">
        <v>473535</v>
      </c>
      <c r="U154" s="19">
        <v>383764</v>
      </c>
      <c r="V154" s="19">
        <v>385367</v>
      </c>
      <c r="X154" s="19">
        <v>474635.56718950183</v>
      </c>
      <c r="Y154" s="19">
        <v>472566.90267812705</v>
      </c>
      <c r="Z154" s="19">
        <v>492524.36885190068</v>
      </c>
      <c r="AA154" s="19">
        <v>360551.39641635335</v>
      </c>
    </row>
    <row r="155" spans="1:27" x14ac:dyDescent="0.2">
      <c r="A155" s="18" t="s">
        <v>313</v>
      </c>
      <c r="B155" s="18" t="s">
        <v>314</v>
      </c>
      <c r="D155" s="19">
        <v>284363</v>
      </c>
      <c r="E155" s="20">
        <v>466</v>
      </c>
      <c r="F155" s="20">
        <v>284829</v>
      </c>
      <c r="G155" s="21">
        <v>7.1744152381587378E-2</v>
      </c>
      <c r="I155" s="21">
        <v>8.3652380660318215E-2</v>
      </c>
      <c r="J155" s="19">
        <v>293956</v>
      </c>
      <c r="K155" s="21">
        <v>3.2041978578444485E-2</v>
      </c>
      <c r="L155" s="21">
        <v>2.4949884426379132E-2</v>
      </c>
      <c r="M155" s="19">
        <v>295008</v>
      </c>
      <c r="N155" s="21">
        <v>3.573541624076304E-2</v>
      </c>
      <c r="O155" s="21">
        <v>2.8617941136963587E-2</v>
      </c>
      <c r="P155" s="21">
        <v>6.9497226879639218E-2</v>
      </c>
      <c r="R155" s="43">
        <v>0</v>
      </c>
      <c r="S155" s="42">
        <v>295008</v>
      </c>
      <c r="U155" s="19">
        <v>231309</v>
      </c>
      <c r="V155" s="19">
        <v>232909</v>
      </c>
      <c r="X155" s="19">
        <v>265762.5876963748</v>
      </c>
      <c r="Y155" s="19">
        <v>264660.85359256977</v>
      </c>
      <c r="Z155" s="19">
        <v>275838.02237684536</v>
      </c>
      <c r="AA155" s="19">
        <v>201926.62625918133</v>
      </c>
    </row>
    <row r="156" spans="1:27" x14ac:dyDescent="0.2">
      <c r="A156" s="18" t="s">
        <v>315</v>
      </c>
      <c r="B156" s="18" t="s">
        <v>316</v>
      </c>
      <c r="D156" s="19">
        <v>522214</v>
      </c>
      <c r="E156" s="20">
        <v>501</v>
      </c>
      <c r="F156" s="20">
        <v>522715</v>
      </c>
      <c r="G156" s="21">
        <v>-2.4353372008078522E-2</v>
      </c>
      <c r="I156" s="21">
        <v>-1.611254421448427E-2</v>
      </c>
      <c r="J156" s="19">
        <v>542386</v>
      </c>
      <c r="K156" s="21">
        <v>3.7632253044572961E-2</v>
      </c>
      <c r="L156" s="21">
        <v>3.6220835251706829E-2</v>
      </c>
      <c r="M156" s="19">
        <v>542386</v>
      </c>
      <c r="N156" s="21">
        <v>3.7632253044572961E-2</v>
      </c>
      <c r="O156" s="21">
        <v>3.6220835251706829E-2</v>
      </c>
      <c r="P156" s="21">
        <v>-2.1787242863159917E-2</v>
      </c>
      <c r="R156" s="43">
        <v>0</v>
      </c>
      <c r="S156" s="42">
        <v>542386</v>
      </c>
      <c r="U156" s="19">
        <v>438185</v>
      </c>
      <c r="V156" s="19">
        <v>438782</v>
      </c>
      <c r="X156" s="19">
        <v>535762.682708045</v>
      </c>
      <c r="Y156" s="19">
        <v>531998.89123512106</v>
      </c>
      <c r="Z156" s="19">
        <v>554466.29175796651</v>
      </c>
      <c r="AA156" s="19">
        <v>405895.84678853711</v>
      </c>
    </row>
    <row r="157" spans="1:27" x14ac:dyDescent="0.2">
      <c r="A157" s="18" t="s">
        <v>317</v>
      </c>
      <c r="B157" s="18" t="s">
        <v>318</v>
      </c>
      <c r="D157" s="19">
        <v>278407</v>
      </c>
      <c r="E157" s="20">
        <v>294</v>
      </c>
      <c r="F157" s="20">
        <v>278701</v>
      </c>
      <c r="G157" s="21">
        <v>-3.3226148400680722E-2</v>
      </c>
      <c r="I157" s="21">
        <v>-2.3674772598401672E-2</v>
      </c>
      <c r="J157" s="19">
        <v>288714</v>
      </c>
      <c r="K157" s="21">
        <v>3.5928425890120019E-2</v>
      </c>
      <c r="L157" s="21">
        <v>3.7734705312578276E-2</v>
      </c>
      <c r="M157" s="19">
        <v>288714</v>
      </c>
      <c r="N157" s="21">
        <v>3.5928425890120019E-2</v>
      </c>
      <c r="O157" s="21">
        <v>3.7734705312578276E-2</v>
      </c>
      <c r="P157" s="21">
        <v>-2.7887716474769286E-2</v>
      </c>
      <c r="R157" s="43">
        <v>0</v>
      </c>
      <c r="S157" s="42">
        <v>288714</v>
      </c>
      <c r="U157" s="19">
        <v>239546</v>
      </c>
      <c r="V157" s="19">
        <v>239129</v>
      </c>
      <c r="X157" s="19">
        <v>288279.12682084984</v>
      </c>
      <c r="Y157" s="19">
        <v>284962.02691353508</v>
      </c>
      <c r="Z157" s="19">
        <v>296996.55574047333</v>
      </c>
      <c r="AA157" s="19">
        <v>217415.68473594473</v>
      </c>
    </row>
    <row r="158" spans="1:27" x14ac:dyDescent="0.2">
      <c r="A158" s="18" t="s">
        <v>319</v>
      </c>
      <c r="B158" s="18" t="s">
        <v>320</v>
      </c>
      <c r="D158" s="19">
        <v>315824</v>
      </c>
      <c r="E158" s="20">
        <v>311</v>
      </c>
      <c r="F158" s="20">
        <v>316135</v>
      </c>
      <c r="G158" s="21">
        <v>-1.0055831711795027E-2</v>
      </c>
      <c r="I158" s="21">
        <v>-5.4583546504527458E-4</v>
      </c>
      <c r="J158" s="19">
        <v>327891</v>
      </c>
      <c r="K158" s="21">
        <v>3.7186646509003163E-2</v>
      </c>
      <c r="L158" s="21">
        <v>3.3110361648783782E-2</v>
      </c>
      <c r="M158" s="19">
        <v>328005</v>
      </c>
      <c r="N158" s="21">
        <v>3.754725194709696E-2</v>
      </c>
      <c r="O158" s="21">
        <v>3.3469549858365477E-2</v>
      </c>
      <c r="P158" s="21">
        <v>-8.9486774239783129E-3</v>
      </c>
      <c r="R158" s="43">
        <v>0</v>
      </c>
      <c r="S158" s="42">
        <v>328005</v>
      </c>
      <c r="U158" s="19">
        <v>268366</v>
      </c>
      <c r="V158" s="19">
        <v>269425</v>
      </c>
      <c r="X158" s="19">
        <v>319346.29209468217</v>
      </c>
      <c r="Y158" s="19">
        <v>317555.68858770333</v>
      </c>
      <c r="Z158" s="19">
        <v>330966.71436492569</v>
      </c>
      <c r="AA158" s="19">
        <v>242283.46570906081</v>
      </c>
    </row>
    <row r="159" spans="1:27" x14ac:dyDescent="0.2">
      <c r="A159" s="18" t="s">
        <v>321</v>
      </c>
      <c r="B159" s="18" t="s">
        <v>322</v>
      </c>
      <c r="D159" s="19">
        <v>389989</v>
      </c>
      <c r="E159" s="20">
        <v>536</v>
      </c>
      <c r="F159" s="20">
        <v>390525</v>
      </c>
      <c r="G159" s="21">
        <v>-1.5247233261249771E-2</v>
      </c>
      <c r="I159" s="21">
        <v>-3.0452639493392386E-3</v>
      </c>
      <c r="J159" s="19">
        <v>408346</v>
      </c>
      <c r="K159" s="21">
        <v>4.5634485611818265E-2</v>
      </c>
      <c r="L159" s="21">
        <v>3.3609817148802845E-2</v>
      </c>
      <c r="M159" s="19">
        <v>408516</v>
      </c>
      <c r="N159" s="21">
        <v>4.6069797485949637E-2</v>
      </c>
      <c r="O159" s="21">
        <v>3.4040122989720478E-2</v>
      </c>
      <c r="P159" s="21">
        <v>-1.0881306205458907E-2</v>
      </c>
      <c r="R159" s="43">
        <v>0</v>
      </c>
      <c r="S159" s="42">
        <v>408516</v>
      </c>
      <c r="U159" s="19">
        <v>316898</v>
      </c>
      <c r="V159" s="19">
        <v>320585</v>
      </c>
      <c r="X159" s="19">
        <v>396571.22425149317</v>
      </c>
      <c r="Y159" s="19">
        <v>396274.60282879724</v>
      </c>
      <c r="Z159" s="19">
        <v>413010.08924704097</v>
      </c>
      <c r="AA159" s="19">
        <v>302343.14042000251</v>
      </c>
    </row>
    <row r="160" spans="1:27" x14ac:dyDescent="0.2">
      <c r="A160" s="18" t="s">
        <v>323</v>
      </c>
      <c r="B160" s="18" t="s">
        <v>324</v>
      </c>
      <c r="D160" s="19">
        <v>370638</v>
      </c>
      <c r="E160" s="20">
        <v>410</v>
      </c>
      <c r="F160" s="20">
        <v>371048</v>
      </c>
      <c r="G160" s="21">
        <v>-1.6387366288855953E-2</v>
      </c>
      <c r="I160" s="21">
        <v>-5.5098478832572573E-3</v>
      </c>
      <c r="J160" s="19">
        <v>386021</v>
      </c>
      <c r="K160" s="21">
        <v>4.0352297871223852E-2</v>
      </c>
      <c r="L160" s="21">
        <v>3.4100901935435912E-2</v>
      </c>
      <c r="M160" s="19">
        <v>386021</v>
      </c>
      <c r="N160" s="21">
        <v>4.0352297871223852E-2</v>
      </c>
      <c r="O160" s="21">
        <v>3.4100901935435912E-2</v>
      </c>
      <c r="P160" s="21">
        <v>-1.3268523740909144E-2</v>
      </c>
      <c r="R160" s="43">
        <v>0</v>
      </c>
      <c r="S160" s="42">
        <v>386021</v>
      </c>
      <c r="U160" s="19">
        <v>318918</v>
      </c>
      <c r="V160" s="19">
        <v>320846</v>
      </c>
      <c r="X160" s="19">
        <v>377230.15532412723</v>
      </c>
      <c r="Y160" s="19">
        <v>375359.59999640309</v>
      </c>
      <c r="Z160" s="19">
        <v>391211.80309711798</v>
      </c>
      <c r="AA160" s="19">
        <v>286385.75230302743</v>
      </c>
    </row>
    <row r="161" spans="1:27" x14ac:dyDescent="0.2">
      <c r="A161" s="18" t="s">
        <v>325</v>
      </c>
      <c r="B161" s="18" t="s">
        <v>326</v>
      </c>
      <c r="D161" s="19">
        <v>374980</v>
      </c>
      <c r="E161" s="20">
        <v>369</v>
      </c>
      <c r="F161" s="20">
        <v>375349</v>
      </c>
      <c r="G161" s="21">
        <v>0.19729879896665969</v>
      </c>
      <c r="I161" s="21">
        <v>0.2078524254463141</v>
      </c>
      <c r="J161" s="19">
        <v>383364</v>
      </c>
      <c r="K161" s="21">
        <v>2.1352611583147718E-2</v>
      </c>
      <c r="L161" s="21">
        <v>2.1040856998101098E-2</v>
      </c>
      <c r="M161" s="19">
        <v>383364</v>
      </c>
      <c r="N161" s="21">
        <v>2.1352611583147718E-2</v>
      </c>
      <c r="O161" s="21">
        <v>2.1040856998101098E-2</v>
      </c>
      <c r="P161" s="21">
        <v>0.18329376153572952</v>
      </c>
      <c r="R161" s="43">
        <v>0</v>
      </c>
      <c r="S161" s="42">
        <v>383364</v>
      </c>
      <c r="U161" s="19">
        <v>250446</v>
      </c>
      <c r="V161" s="19">
        <v>250523</v>
      </c>
      <c r="X161" s="19">
        <v>313496.77478856134</v>
      </c>
      <c r="Y161" s="19">
        <v>310852.4762594052</v>
      </c>
      <c r="Z161" s="19">
        <v>323980.41167939035</v>
      </c>
      <c r="AA161" s="19">
        <v>237169.15797454442</v>
      </c>
    </row>
    <row r="162" spans="1:27" ht="25.5" customHeight="1" x14ac:dyDescent="0.2">
      <c r="A162" s="22" t="s">
        <v>327</v>
      </c>
      <c r="B162" s="22" t="s">
        <v>328</v>
      </c>
      <c r="C162" s="54"/>
      <c r="D162" s="24">
        <v>2989186</v>
      </c>
      <c r="E162" s="25">
        <v>3386</v>
      </c>
      <c r="F162" s="25">
        <v>2992572</v>
      </c>
      <c r="G162" s="26">
        <v>7.2323856921119312E-3</v>
      </c>
      <c r="H162" s="23"/>
      <c r="I162" s="26">
        <v>1.7172481416958263E-2</v>
      </c>
      <c r="J162" s="24">
        <v>3104213</v>
      </c>
      <c r="K162" s="26">
        <v>3.7305884154579694E-2</v>
      </c>
      <c r="L162" s="26">
        <v>3.3028857958745439E-2</v>
      </c>
      <c r="M162" s="24">
        <v>3105549</v>
      </c>
      <c r="N162" s="26">
        <v>3.7752322804643468E-2</v>
      </c>
      <c r="O162" s="26">
        <v>3.3473455850137723E-2</v>
      </c>
      <c r="P162" s="26">
        <v>8.6244860064190743E-3</v>
      </c>
      <c r="Q162" s="23"/>
      <c r="R162" s="24">
        <v>0</v>
      </c>
      <c r="S162" s="41">
        <v>3105549</v>
      </c>
      <c r="T162" s="23"/>
      <c r="U162" s="24">
        <v>2447432</v>
      </c>
      <c r="V162" s="24">
        <v>2457565</v>
      </c>
      <c r="W162" s="23"/>
      <c r="X162" s="24">
        <v>2971084.4108736352</v>
      </c>
      <c r="Y162" s="24">
        <v>2954231.0420916616</v>
      </c>
      <c r="Z162" s="24">
        <v>3078994.2571156612</v>
      </c>
      <c r="AA162" s="24">
        <f>SUM(AA154:AA161)</f>
        <v>2253971.0706066517</v>
      </c>
    </row>
    <row r="163" spans="1:27" x14ac:dyDescent="0.2">
      <c r="A163" s="18" t="s">
        <v>329</v>
      </c>
      <c r="B163" s="18" t="s">
        <v>330</v>
      </c>
      <c r="D163" s="19">
        <v>525288</v>
      </c>
      <c r="E163" s="20">
        <v>531</v>
      </c>
      <c r="F163" s="20">
        <v>525819</v>
      </c>
      <c r="G163" s="21">
        <v>2.4909002176935147E-2</v>
      </c>
      <c r="I163" s="21">
        <v>3.7259863925326764E-2</v>
      </c>
      <c r="J163" s="19">
        <v>549103</v>
      </c>
      <c r="K163" s="21">
        <v>4.4280819574789021E-2</v>
      </c>
      <c r="L163" s="21">
        <v>3.3000526937502439E-2</v>
      </c>
      <c r="M163" s="19">
        <v>549103</v>
      </c>
      <c r="N163" s="21">
        <v>4.4280819574789021E-2</v>
      </c>
      <c r="O163" s="21">
        <v>3.3000526937502439E-2</v>
      </c>
      <c r="P163" s="21">
        <v>2.8072387804499943E-2</v>
      </c>
      <c r="R163" s="43">
        <v>0</v>
      </c>
      <c r="S163" s="42">
        <v>549103</v>
      </c>
      <c r="U163" s="19">
        <v>428646</v>
      </c>
      <c r="V163" s="19">
        <v>433327</v>
      </c>
      <c r="X163" s="19">
        <v>513039.9769500987</v>
      </c>
      <c r="Y163" s="19">
        <v>512466.75859921018</v>
      </c>
      <c r="Z163" s="19">
        <v>534109.27723935561</v>
      </c>
      <c r="AA163" s="19">
        <v>390993.53844456124</v>
      </c>
    </row>
    <row r="164" spans="1:27" x14ac:dyDescent="0.2">
      <c r="A164" s="18" t="s">
        <v>331</v>
      </c>
      <c r="B164" s="18" t="s">
        <v>332</v>
      </c>
      <c r="D164" s="19">
        <v>381741</v>
      </c>
      <c r="E164" s="20">
        <v>438</v>
      </c>
      <c r="F164" s="20">
        <v>382179</v>
      </c>
      <c r="G164" s="21">
        <v>0.11116274647303537</v>
      </c>
      <c r="I164" s="21">
        <v>0.12474255566432424</v>
      </c>
      <c r="J164" s="19">
        <v>394402</v>
      </c>
      <c r="K164" s="21">
        <v>3.1981253638623919E-2</v>
      </c>
      <c r="L164" s="21">
        <v>2.1040644946386688E-2</v>
      </c>
      <c r="M164" s="19">
        <v>394402</v>
      </c>
      <c r="N164" s="21">
        <v>3.1981253638623919E-2</v>
      </c>
      <c r="O164" s="21">
        <v>2.1040644946386688E-2</v>
      </c>
      <c r="P164" s="21">
        <v>0.10187349464942907</v>
      </c>
      <c r="R164" s="43">
        <v>0</v>
      </c>
      <c r="S164" s="42">
        <v>394402</v>
      </c>
      <c r="U164" s="19">
        <v>287747</v>
      </c>
      <c r="V164" s="19">
        <v>290830</v>
      </c>
      <c r="X164" s="19">
        <v>343945.49687036598</v>
      </c>
      <c r="Y164" s="19">
        <v>343433.7330965008</v>
      </c>
      <c r="Z164" s="19">
        <v>357937.64158514631</v>
      </c>
      <c r="AA164" s="19">
        <v>262027.47450716855</v>
      </c>
    </row>
    <row r="165" spans="1:27" x14ac:dyDescent="0.2">
      <c r="A165" s="18" t="s">
        <v>333</v>
      </c>
      <c r="B165" s="18" t="s">
        <v>334</v>
      </c>
      <c r="D165" s="19">
        <v>436688</v>
      </c>
      <c r="E165" s="20">
        <v>497</v>
      </c>
      <c r="F165" s="20">
        <v>437185</v>
      </c>
      <c r="G165" s="21">
        <v>-1.0687483044185986E-2</v>
      </c>
      <c r="I165" s="21">
        <v>1.5595568096462564E-3</v>
      </c>
      <c r="J165" s="19">
        <v>455965</v>
      </c>
      <c r="K165" s="21">
        <v>4.2957274422618985E-2</v>
      </c>
      <c r="L165" s="21">
        <v>3.3000452795269863E-2</v>
      </c>
      <c r="M165" s="19">
        <v>455965</v>
      </c>
      <c r="N165" s="21">
        <v>4.2957274422618985E-2</v>
      </c>
      <c r="O165" s="21">
        <v>3.3000452795269863E-2</v>
      </c>
      <c r="P165" s="21">
        <v>-7.3117769181924031E-3</v>
      </c>
      <c r="R165" s="43">
        <v>0</v>
      </c>
      <c r="S165" s="42">
        <v>455965</v>
      </c>
      <c r="U165" s="19">
        <v>343348</v>
      </c>
      <c r="V165" s="19">
        <v>346657</v>
      </c>
      <c r="X165" s="19">
        <v>441907.61549791275</v>
      </c>
      <c r="Y165" s="19">
        <v>440711.33049994707</v>
      </c>
      <c r="Z165" s="19">
        <v>459323.47075142426</v>
      </c>
      <c r="AA165" s="19">
        <v>336246.75094204315</v>
      </c>
    </row>
    <row r="166" spans="1:27" x14ac:dyDescent="0.2">
      <c r="A166" s="18" t="s">
        <v>335</v>
      </c>
      <c r="B166" s="18" t="s">
        <v>336</v>
      </c>
      <c r="D166" s="19">
        <v>387514</v>
      </c>
      <c r="E166" s="20">
        <v>423</v>
      </c>
      <c r="F166" s="20">
        <v>387937</v>
      </c>
      <c r="G166" s="21">
        <v>-3.9266113750385689E-2</v>
      </c>
      <c r="I166" s="21">
        <v>-2.9450820611194306E-2</v>
      </c>
      <c r="J166" s="19">
        <v>406674</v>
      </c>
      <c r="K166" s="21">
        <v>4.8298255558007153E-2</v>
      </c>
      <c r="L166" s="21">
        <v>3.88889122568854E-2</v>
      </c>
      <c r="M166" s="19">
        <v>406674</v>
      </c>
      <c r="N166" s="21">
        <v>4.8298255558007153E-2</v>
      </c>
      <c r="O166" s="21">
        <v>3.88889122568854E-2</v>
      </c>
      <c r="P166" s="21">
        <v>-3.2564017600192785E-2</v>
      </c>
      <c r="R166" s="43">
        <v>0</v>
      </c>
      <c r="S166" s="42">
        <v>406674</v>
      </c>
      <c r="U166" s="19">
        <v>321681</v>
      </c>
      <c r="V166" s="19">
        <v>324594</v>
      </c>
      <c r="X166" s="19">
        <v>403792.67397498601</v>
      </c>
      <c r="Y166" s="19">
        <v>403329.27851468109</v>
      </c>
      <c r="Z166" s="19">
        <v>420362.69830610452</v>
      </c>
      <c r="AA166" s="19">
        <v>307725.60194110149</v>
      </c>
    </row>
    <row r="167" spans="1:27" x14ac:dyDescent="0.2">
      <c r="A167" s="18" t="s">
        <v>337</v>
      </c>
      <c r="B167" s="18" t="s">
        <v>338</v>
      </c>
      <c r="D167" s="19">
        <v>371367</v>
      </c>
      <c r="E167" s="20">
        <v>391</v>
      </c>
      <c r="F167" s="20">
        <v>371758</v>
      </c>
      <c r="G167" s="21">
        <v>7.41346712574944E-2</v>
      </c>
      <c r="I167" s="21">
        <v>9.0018300732915835E-2</v>
      </c>
      <c r="J167" s="19">
        <v>385128</v>
      </c>
      <c r="K167" s="21">
        <v>3.5964509559788693E-2</v>
      </c>
      <c r="L167" s="21">
        <v>2.3428546685474227E-2</v>
      </c>
      <c r="M167" s="19">
        <v>385578</v>
      </c>
      <c r="N167" s="21">
        <v>3.7174974727997467E-2</v>
      </c>
      <c r="O167" s="21">
        <v>2.4624364299380419E-2</v>
      </c>
      <c r="P167" s="21">
        <v>7.1603310427005074E-2</v>
      </c>
      <c r="R167" s="43">
        <v>0</v>
      </c>
      <c r="S167" s="42">
        <v>385578</v>
      </c>
      <c r="U167" s="19">
        <v>255947</v>
      </c>
      <c r="V167" s="19">
        <v>259082</v>
      </c>
      <c r="X167" s="19">
        <v>346099.90634431859</v>
      </c>
      <c r="Y167" s="19">
        <v>345234.17325551185</v>
      </c>
      <c r="Z167" s="19">
        <v>359814.1180119699</v>
      </c>
      <c r="AA167" s="19">
        <v>263401.14500719018</v>
      </c>
    </row>
    <row r="168" spans="1:27" ht="25.5" customHeight="1" x14ac:dyDescent="0.2">
      <c r="A168" s="22" t="s">
        <v>339</v>
      </c>
      <c r="B168" s="22" t="s">
        <v>340</v>
      </c>
      <c r="C168" s="54"/>
      <c r="D168" s="24">
        <v>2102598</v>
      </c>
      <c r="E168" s="25">
        <v>2281</v>
      </c>
      <c r="F168" s="25">
        <v>2104879</v>
      </c>
      <c r="G168" s="26">
        <v>2.7378653788245444E-2</v>
      </c>
      <c r="H168" s="23"/>
      <c r="I168" s="26">
        <v>3.9954641348177056E-2</v>
      </c>
      <c r="J168" s="24">
        <v>2191272</v>
      </c>
      <c r="K168" s="26">
        <v>4.1044331123940125E-2</v>
      </c>
      <c r="L168" s="26">
        <v>3.0270722060421029E-2</v>
      </c>
      <c r="M168" s="24">
        <v>2191722</v>
      </c>
      <c r="N168" s="26">
        <v>4.1258120169300971E-2</v>
      </c>
      <c r="O168" s="26">
        <v>3.048229863554619E-2</v>
      </c>
      <c r="P168" s="26">
        <v>2.8230570704513624E-2</v>
      </c>
      <c r="Q168" s="23"/>
      <c r="R168" s="24">
        <v>0</v>
      </c>
      <c r="S168" s="41">
        <v>2191722</v>
      </c>
      <c r="T168" s="23"/>
      <c r="U168" s="24">
        <v>1637368</v>
      </c>
      <c r="V168" s="24">
        <v>1654490</v>
      </c>
      <c r="W168" s="23"/>
      <c r="X168" s="24">
        <v>2048785.6696376819</v>
      </c>
      <c r="Y168" s="24">
        <v>2045175.2739658509</v>
      </c>
      <c r="Z168" s="24">
        <v>2131547.2058940008</v>
      </c>
      <c r="AA168" s="24">
        <f>SUM(AA163:AA167)</f>
        <v>1560394.5108420649</v>
      </c>
    </row>
    <row r="169" spans="1:27" x14ac:dyDescent="0.2">
      <c r="A169" s="18" t="s">
        <v>341</v>
      </c>
      <c r="B169" s="18" t="s">
        <v>342</v>
      </c>
      <c r="D169" s="19">
        <v>301668</v>
      </c>
      <c r="E169" s="20">
        <v>348</v>
      </c>
      <c r="F169" s="20">
        <v>302016</v>
      </c>
      <c r="G169" s="21">
        <v>5.1259218881211543E-2</v>
      </c>
      <c r="I169" s="21">
        <v>6.4934494598438031E-2</v>
      </c>
      <c r="J169" s="19">
        <v>315869</v>
      </c>
      <c r="K169" s="21">
        <v>4.5869418637912052E-2</v>
      </c>
      <c r="L169" s="21">
        <v>2.9426729192867151E-2</v>
      </c>
      <c r="M169" s="19">
        <v>317225</v>
      </c>
      <c r="N169" s="21">
        <v>5.0359251232034996E-2</v>
      </c>
      <c r="O169" s="21">
        <v>3.3845974654705957E-2</v>
      </c>
      <c r="P169" s="21">
        <v>5.6365755561221587E-2</v>
      </c>
      <c r="R169" s="43">
        <v>0</v>
      </c>
      <c r="S169" s="42">
        <v>317225</v>
      </c>
      <c r="U169" s="19">
        <v>227890</v>
      </c>
      <c r="V169" s="19">
        <v>231530</v>
      </c>
      <c r="X169" s="19">
        <v>287289.48038766661</v>
      </c>
      <c r="Y169" s="19">
        <v>288130.12676127936</v>
      </c>
      <c r="Z169" s="19">
        <v>300298.4509200282</v>
      </c>
      <c r="AA169" s="19">
        <v>219832.82994356976</v>
      </c>
    </row>
    <row r="170" spans="1:27" x14ac:dyDescent="0.2">
      <c r="A170" s="18" t="s">
        <v>343</v>
      </c>
      <c r="B170" s="18" t="s">
        <v>344</v>
      </c>
      <c r="D170" s="19">
        <v>420105</v>
      </c>
      <c r="E170" s="20">
        <v>460</v>
      </c>
      <c r="F170" s="20">
        <v>420565</v>
      </c>
      <c r="G170" s="21">
        <v>4.4709027095542586E-2</v>
      </c>
      <c r="I170" s="21">
        <v>5.6272204530644965E-2</v>
      </c>
      <c r="J170" s="19">
        <v>439589</v>
      </c>
      <c r="K170" s="21">
        <v>4.5234337048606132E-2</v>
      </c>
      <c r="L170" s="21">
        <v>3.1500604175605407E-2</v>
      </c>
      <c r="M170" s="19">
        <v>440311</v>
      </c>
      <c r="N170" s="21">
        <v>4.6951075163866207E-2</v>
      </c>
      <c r="O170" s="21">
        <v>3.3194785413567907E-2</v>
      </c>
      <c r="P170" s="21">
        <v>4.7113202955746392E-2</v>
      </c>
      <c r="R170" s="43">
        <v>0</v>
      </c>
      <c r="S170" s="42">
        <v>440311</v>
      </c>
      <c r="U170" s="19">
        <v>323519</v>
      </c>
      <c r="V170" s="19">
        <v>327827</v>
      </c>
      <c r="X170" s="19">
        <v>402566.65657219861</v>
      </c>
      <c r="Y170" s="19">
        <v>403460.92331879993</v>
      </c>
      <c r="Z170" s="19">
        <v>420499.9027393685</v>
      </c>
      <c r="AA170" s="19">
        <v>307826.0421490107</v>
      </c>
    </row>
    <row r="171" spans="1:27" x14ac:dyDescent="0.2">
      <c r="A171" s="18" t="s">
        <v>345</v>
      </c>
      <c r="B171" s="18" t="s">
        <v>346</v>
      </c>
      <c r="D171" s="19">
        <v>391916</v>
      </c>
      <c r="E171" s="20">
        <v>397</v>
      </c>
      <c r="F171" s="20">
        <v>392313</v>
      </c>
      <c r="G171" s="21">
        <v>1.5253989314850669E-2</v>
      </c>
      <c r="I171" s="21">
        <v>2.9431139160477349E-2</v>
      </c>
      <c r="J171" s="19">
        <v>410255</v>
      </c>
      <c r="K171" s="21">
        <v>4.5732856068226635E-2</v>
      </c>
      <c r="L171" s="21">
        <v>3.3000480746768979E-2</v>
      </c>
      <c r="M171" s="19">
        <v>410689</v>
      </c>
      <c r="N171" s="21">
        <v>4.6839114516103342E-2</v>
      </c>
      <c r="O171" s="21">
        <v>3.4093269886801725E-2</v>
      </c>
      <c r="P171" s="21">
        <v>2.1392327227719665E-2</v>
      </c>
      <c r="R171" s="43">
        <v>0</v>
      </c>
      <c r="S171" s="42">
        <v>410689</v>
      </c>
      <c r="U171" s="19">
        <v>281515</v>
      </c>
      <c r="V171" s="19">
        <v>284985</v>
      </c>
      <c r="X171" s="19">
        <v>386418.95762941096</v>
      </c>
      <c r="Y171" s="19">
        <v>385794.52321957302</v>
      </c>
      <c r="Z171" s="19">
        <v>402087.41445581347</v>
      </c>
      <c r="AA171" s="19">
        <v>294347.22001963964</v>
      </c>
    </row>
    <row r="172" spans="1:27" x14ac:dyDescent="0.2">
      <c r="A172" s="18" t="s">
        <v>347</v>
      </c>
      <c r="B172" s="18" t="s">
        <v>348</v>
      </c>
      <c r="D172" s="19">
        <v>470118</v>
      </c>
      <c r="E172" s="20">
        <v>510</v>
      </c>
      <c r="F172" s="20">
        <v>470628</v>
      </c>
      <c r="G172" s="21">
        <v>4.6360315743030345E-3</v>
      </c>
      <c r="I172" s="21">
        <v>1.3746126099626554E-2</v>
      </c>
      <c r="J172" s="19">
        <v>491730</v>
      </c>
      <c r="K172" s="21">
        <v>4.4838641287895831E-2</v>
      </c>
      <c r="L172" s="21">
        <v>3.3000606636387486E-2</v>
      </c>
      <c r="M172" s="19">
        <v>491790</v>
      </c>
      <c r="N172" s="21">
        <v>4.4966130598040221E-2</v>
      </c>
      <c r="O172" s="21">
        <v>3.3126651491080406E-2</v>
      </c>
      <c r="P172" s="21">
        <v>4.889599069185957E-3</v>
      </c>
      <c r="R172" s="43">
        <v>0</v>
      </c>
      <c r="S172" s="42">
        <v>491790</v>
      </c>
      <c r="U172" s="19">
        <v>405950</v>
      </c>
      <c r="V172" s="19">
        <v>410602</v>
      </c>
      <c r="X172" s="19">
        <v>468455.9172401707</v>
      </c>
      <c r="Y172" s="19">
        <v>469566.30007307167</v>
      </c>
      <c r="Z172" s="19">
        <v>489397.04466593912</v>
      </c>
      <c r="AA172" s="19">
        <v>358262.04552611517</v>
      </c>
    </row>
    <row r="173" spans="1:27" x14ac:dyDescent="0.2">
      <c r="A173" s="18" t="s">
        <v>349</v>
      </c>
      <c r="B173" s="18" t="s">
        <v>350</v>
      </c>
      <c r="D173" s="19">
        <v>380374</v>
      </c>
      <c r="E173" s="20">
        <v>410</v>
      </c>
      <c r="F173" s="20">
        <v>380784</v>
      </c>
      <c r="G173" s="21">
        <v>6.3131065635642081E-3</v>
      </c>
      <c r="I173" s="21">
        <v>1.7289839161183762E-2</v>
      </c>
      <c r="J173" s="19">
        <v>397725</v>
      </c>
      <c r="K173" s="21">
        <v>4.4488838782152484E-2</v>
      </c>
      <c r="L173" s="21">
        <v>3.2999507017470231E-2</v>
      </c>
      <c r="M173" s="19">
        <v>397859</v>
      </c>
      <c r="N173" s="21">
        <v>4.4840744004094324E-2</v>
      </c>
      <c r="O173" s="21">
        <v>3.3347541297287453E-2</v>
      </c>
      <c r="P173" s="21">
        <v>8.6179562880506211E-3</v>
      </c>
      <c r="R173" s="43">
        <v>0</v>
      </c>
      <c r="S173" s="42">
        <v>397859</v>
      </c>
      <c r="U173" s="19">
        <v>324503</v>
      </c>
      <c r="V173" s="19">
        <v>328112</v>
      </c>
      <c r="X173" s="19">
        <v>378395.49550731835</v>
      </c>
      <c r="Y173" s="19">
        <v>378475.75981495902</v>
      </c>
      <c r="Z173" s="19">
        <v>394459.56471389218</v>
      </c>
      <c r="AA173" s="19">
        <v>288763.26915338147</v>
      </c>
    </row>
    <row r="174" spans="1:27" x14ac:dyDescent="0.2">
      <c r="A174" s="18" t="s">
        <v>351</v>
      </c>
      <c r="B174" s="18" t="s">
        <v>352</v>
      </c>
      <c r="D174" s="19">
        <v>400656</v>
      </c>
      <c r="E174" s="20">
        <v>423</v>
      </c>
      <c r="F174" s="20">
        <v>401079</v>
      </c>
      <c r="G174" s="21">
        <v>6.6094045575699312E-2</v>
      </c>
      <c r="I174" s="21">
        <v>7.7076134577586553E-2</v>
      </c>
      <c r="J174" s="19">
        <v>418744</v>
      </c>
      <c r="K174" s="21">
        <v>4.4042898441192913E-2</v>
      </c>
      <c r="L174" s="21">
        <v>2.6523496920605183E-2</v>
      </c>
      <c r="M174" s="19">
        <v>418744</v>
      </c>
      <c r="N174" s="21">
        <v>4.4042898441192913E-2</v>
      </c>
      <c r="O174" s="21">
        <v>2.6523496920605183E-2</v>
      </c>
      <c r="P174" s="21">
        <v>6.0842416619703243E-2</v>
      </c>
      <c r="R174" s="43">
        <v>0</v>
      </c>
      <c r="S174" s="42">
        <v>418744</v>
      </c>
      <c r="U174" s="19">
        <v>331105</v>
      </c>
      <c r="V174" s="19">
        <v>336756</v>
      </c>
      <c r="X174" s="19">
        <v>376213.81206620077</v>
      </c>
      <c r="Y174" s="19">
        <v>378733.1320979211</v>
      </c>
      <c r="Z174" s="19">
        <v>394727.80635440379</v>
      </c>
      <c r="AA174" s="19">
        <v>288959.63486476528</v>
      </c>
    </row>
    <row r="175" spans="1:27" x14ac:dyDescent="0.2">
      <c r="A175" s="18" t="s">
        <v>353</v>
      </c>
      <c r="B175" s="18" t="s">
        <v>354</v>
      </c>
      <c r="D175" s="19">
        <v>378599</v>
      </c>
      <c r="E175" s="20">
        <v>397</v>
      </c>
      <c r="F175" s="20">
        <v>378996</v>
      </c>
      <c r="G175" s="21">
        <v>-4.8049405480367513E-2</v>
      </c>
      <c r="I175" s="21">
        <v>-3.7238405192367319E-2</v>
      </c>
      <c r="J175" s="19">
        <v>397538</v>
      </c>
      <c r="K175" s="21">
        <v>4.8922924579821281E-2</v>
      </c>
      <c r="L175" s="21">
        <v>4.0444742038361126E-2</v>
      </c>
      <c r="M175" s="19">
        <v>397538</v>
      </c>
      <c r="N175" s="21">
        <v>4.8922924579821281E-2</v>
      </c>
      <c r="O175" s="21">
        <v>4.0444742038361126E-2</v>
      </c>
      <c r="P175" s="21">
        <v>-3.8889424837134978E-2</v>
      </c>
      <c r="R175" s="43">
        <v>0</v>
      </c>
      <c r="S175" s="42">
        <v>397538</v>
      </c>
      <c r="U175" s="19">
        <v>314321</v>
      </c>
      <c r="V175" s="19">
        <v>316882</v>
      </c>
      <c r="X175" s="19">
        <v>398126.11123100627</v>
      </c>
      <c r="Y175" s="19">
        <v>396863.23758464813</v>
      </c>
      <c r="Z175" s="19">
        <v>413623.58325173479</v>
      </c>
      <c r="AA175" s="19">
        <v>302792.24737607263</v>
      </c>
    </row>
    <row r="176" spans="1:27" ht="25.5" customHeight="1" x14ac:dyDescent="0.2">
      <c r="A176" s="22" t="s">
        <v>355</v>
      </c>
      <c r="B176" s="22" t="s">
        <v>356</v>
      </c>
      <c r="C176" s="54"/>
      <c r="D176" s="24">
        <v>2743436</v>
      </c>
      <c r="E176" s="25">
        <v>2946</v>
      </c>
      <c r="F176" s="25">
        <v>2746382</v>
      </c>
      <c r="G176" s="26">
        <v>1.8133840484162445E-2</v>
      </c>
      <c r="H176" s="23"/>
      <c r="I176" s="26">
        <v>2.9631993490771835E-2</v>
      </c>
      <c r="J176" s="24">
        <v>2871450</v>
      </c>
      <c r="K176" s="26">
        <v>4.5539240328521302E-2</v>
      </c>
      <c r="L176" s="26">
        <v>3.2501725162137785E-2</v>
      </c>
      <c r="M176" s="24">
        <v>2874156</v>
      </c>
      <c r="N176" s="26">
        <v>4.6524536671598504E-2</v>
      </c>
      <c r="O176" s="26">
        <v>3.3474735198282923E-2</v>
      </c>
      <c r="P176" s="26">
        <v>2.0980556167988107E-2</v>
      </c>
      <c r="Q176" s="23"/>
      <c r="R176" s="24">
        <v>0</v>
      </c>
      <c r="S176" s="41">
        <v>2874156</v>
      </c>
      <c r="T176" s="23"/>
      <c r="U176" s="24">
        <v>2208802</v>
      </c>
      <c r="V176" s="24">
        <v>2236693</v>
      </c>
      <c r="W176" s="23"/>
      <c r="X176" s="24">
        <v>2697466.4306339724</v>
      </c>
      <c r="Y176" s="24">
        <v>2701024.0028702524</v>
      </c>
      <c r="Z176" s="24">
        <v>2815093.7671011803</v>
      </c>
      <c r="AA176" s="24">
        <f>SUM(AA169:AA175)</f>
        <v>2060783.2890325547</v>
      </c>
    </row>
    <row r="177" spans="1:27" x14ac:dyDescent="0.2">
      <c r="A177" s="18" t="s">
        <v>357</v>
      </c>
      <c r="B177" s="18" t="s">
        <v>358</v>
      </c>
      <c r="D177" s="19">
        <v>327611</v>
      </c>
      <c r="E177" s="20">
        <v>359</v>
      </c>
      <c r="F177" s="20">
        <v>327970</v>
      </c>
      <c r="G177" s="21">
        <v>9.0323842488533312E-3</v>
      </c>
      <c r="I177" s="21">
        <v>2.3278419293125685E-2</v>
      </c>
      <c r="J177" s="19">
        <v>342310</v>
      </c>
      <c r="K177" s="21">
        <v>4.3725060034619956E-2</v>
      </c>
      <c r="L177" s="21">
        <v>3.2999067316804132E-2</v>
      </c>
      <c r="M177" s="19">
        <v>342492</v>
      </c>
      <c r="N177" s="21">
        <v>4.4279989662519448E-2</v>
      </c>
      <c r="O177" s="21">
        <v>3.3548294129493339E-2</v>
      </c>
      <c r="P177" s="21">
        <v>1.4752588813991885E-2</v>
      </c>
      <c r="R177" s="43">
        <v>0</v>
      </c>
      <c r="S177" s="42">
        <v>342492</v>
      </c>
      <c r="U177" s="19">
        <v>243944</v>
      </c>
      <c r="V177" s="19">
        <v>246477</v>
      </c>
      <c r="X177" s="19">
        <v>325033.68421009067</v>
      </c>
      <c r="Y177" s="19">
        <v>323836.53356336919</v>
      </c>
      <c r="Z177" s="19">
        <v>337512.81226125569</v>
      </c>
      <c r="AA177" s="19">
        <v>247075.52248201135</v>
      </c>
    </row>
    <row r="178" spans="1:27" x14ac:dyDescent="0.2">
      <c r="A178" s="18" t="s">
        <v>359</v>
      </c>
      <c r="B178" s="18" t="s">
        <v>360</v>
      </c>
      <c r="D178" s="19">
        <v>466885</v>
      </c>
      <c r="E178" s="20">
        <v>456</v>
      </c>
      <c r="F178" s="20">
        <v>467341</v>
      </c>
      <c r="G178" s="21">
        <v>2.2727487014939429E-2</v>
      </c>
      <c r="I178" s="21">
        <v>3.8448879913222767E-2</v>
      </c>
      <c r="J178" s="19">
        <v>487878</v>
      </c>
      <c r="K178" s="21">
        <v>4.3945026142218291E-2</v>
      </c>
      <c r="L178" s="21">
        <v>3.2999466501614449E-2</v>
      </c>
      <c r="M178" s="19">
        <v>488041</v>
      </c>
      <c r="N178" s="21">
        <v>4.429380809028971E-2</v>
      </c>
      <c r="O178" s="21">
        <v>3.3344591539102852E-2</v>
      </c>
      <c r="P178" s="21">
        <v>2.9593687836946714E-2</v>
      </c>
      <c r="R178" s="43">
        <v>0</v>
      </c>
      <c r="S178" s="42">
        <v>488041</v>
      </c>
      <c r="U178" s="19">
        <v>353043</v>
      </c>
      <c r="V178" s="19">
        <v>356784</v>
      </c>
      <c r="X178" s="19">
        <v>456955.25604270049</v>
      </c>
      <c r="Y178" s="19">
        <v>454805.82186119928</v>
      </c>
      <c r="Z178" s="19">
        <v>474013.20129041956</v>
      </c>
      <c r="AA178" s="19">
        <v>347000.33633551496</v>
      </c>
    </row>
    <row r="179" spans="1:27" x14ac:dyDescent="0.2">
      <c r="A179" s="18" t="s">
        <v>361</v>
      </c>
      <c r="B179" s="18" t="s">
        <v>362</v>
      </c>
      <c r="D179" s="19">
        <v>402379</v>
      </c>
      <c r="E179" s="20">
        <v>413</v>
      </c>
      <c r="F179" s="20">
        <v>402792</v>
      </c>
      <c r="G179" s="21">
        <v>3.5425382675184469E-2</v>
      </c>
      <c r="I179" s="21">
        <v>4.8095096226163481E-2</v>
      </c>
      <c r="J179" s="19">
        <v>421596</v>
      </c>
      <c r="K179" s="21">
        <v>4.6685427554339354E-2</v>
      </c>
      <c r="L179" s="21">
        <v>3.2999173672853876E-2</v>
      </c>
      <c r="M179" s="19">
        <v>421596</v>
      </c>
      <c r="N179" s="21">
        <v>4.6685427554339354E-2</v>
      </c>
      <c r="O179" s="21">
        <v>3.2999173672853876E-2</v>
      </c>
      <c r="P179" s="21">
        <v>3.8810286712757103E-2</v>
      </c>
      <c r="R179" s="43">
        <v>0</v>
      </c>
      <c r="S179" s="42">
        <v>421596</v>
      </c>
      <c r="U179" s="19">
        <v>300541</v>
      </c>
      <c r="V179" s="19">
        <v>304522</v>
      </c>
      <c r="X179" s="19">
        <v>389010.65499463357</v>
      </c>
      <c r="Y179" s="19">
        <v>389399.8847042527</v>
      </c>
      <c r="Z179" s="19">
        <v>405845.03772494517</v>
      </c>
      <c r="AA179" s="19">
        <v>297097.97998721275</v>
      </c>
    </row>
    <row r="180" spans="1:27" x14ac:dyDescent="0.2">
      <c r="A180" s="18" t="s">
        <v>363</v>
      </c>
      <c r="B180" s="18" t="s">
        <v>364</v>
      </c>
      <c r="D180" s="19">
        <v>500202</v>
      </c>
      <c r="E180" s="20">
        <v>536</v>
      </c>
      <c r="F180" s="20">
        <v>500738</v>
      </c>
      <c r="G180" s="21">
        <v>-3.3711456289993391E-2</v>
      </c>
      <c r="I180" s="21">
        <v>-2.1048220283290675E-2</v>
      </c>
      <c r="J180" s="19">
        <v>522765</v>
      </c>
      <c r="K180" s="21">
        <v>4.3989884635555754E-2</v>
      </c>
      <c r="L180" s="21">
        <v>3.7208129361703923E-2</v>
      </c>
      <c r="M180" s="19">
        <v>522765</v>
      </c>
      <c r="N180" s="21">
        <v>4.3989884635555754E-2</v>
      </c>
      <c r="O180" s="21">
        <v>3.7208129361703923E-2</v>
      </c>
      <c r="P180" s="21">
        <v>-2.576710231652346E-2</v>
      </c>
      <c r="R180" s="43">
        <v>0</v>
      </c>
      <c r="S180" s="42">
        <v>522765</v>
      </c>
      <c r="U180" s="19">
        <v>416707</v>
      </c>
      <c r="V180" s="19">
        <v>419431</v>
      </c>
      <c r="X180" s="19">
        <v>518207.12720869004</v>
      </c>
      <c r="Y180" s="19">
        <v>514848.30925944261</v>
      </c>
      <c r="Z180" s="19">
        <v>536591.40565159172</v>
      </c>
      <c r="AA180" s="19">
        <v>392810.5751674397</v>
      </c>
    </row>
    <row r="181" spans="1:27" x14ac:dyDescent="0.2">
      <c r="A181" s="18" t="s">
        <v>365</v>
      </c>
      <c r="B181" s="18" t="s">
        <v>366</v>
      </c>
      <c r="D181" s="19">
        <v>451617</v>
      </c>
      <c r="E181" s="20">
        <v>443</v>
      </c>
      <c r="F181" s="20">
        <v>452060</v>
      </c>
      <c r="G181" s="21">
        <v>2.8705545571398039E-2</v>
      </c>
      <c r="I181" s="21">
        <v>4.2881702812741507E-2</v>
      </c>
      <c r="J181" s="19">
        <v>472448</v>
      </c>
      <c r="K181" s="21">
        <v>4.5100803525312649E-2</v>
      </c>
      <c r="L181" s="21">
        <v>3.2999830976199629E-2</v>
      </c>
      <c r="M181" s="19">
        <v>472475</v>
      </c>
      <c r="N181" s="21">
        <v>4.5160530144316535E-2</v>
      </c>
      <c r="O181" s="21">
        <v>3.3058866034949785E-2</v>
      </c>
      <c r="P181" s="21">
        <v>3.370280700410011E-2</v>
      </c>
      <c r="R181" s="43">
        <v>0</v>
      </c>
      <c r="S181" s="42">
        <v>472475</v>
      </c>
      <c r="U181" s="19">
        <v>334479</v>
      </c>
      <c r="V181" s="19">
        <v>338397</v>
      </c>
      <c r="X181" s="19">
        <v>439445.2273767399</v>
      </c>
      <c r="Y181" s="19">
        <v>438549.59723267518</v>
      </c>
      <c r="Z181" s="19">
        <v>457070.44306993543</v>
      </c>
      <c r="AA181" s="19">
        <v>334597.42691241374</v>
      </c>
    </row>
    <row r="182" spans="1:27" x14ac:dyDescent="0.2">
      <c r="A182" s="18" t="s">
        <v>367</v>
      </c>
      <c r="B182" s="18" t="s">
        <v>368</v>
      </c>
      <c r="D182" s="19">
        <v>439773</v>
      </c>
      <c r="E182" s="20">
        <v>529</v>
      </c>
      <c r="F182" s="20">
        <v>440302</v>
      </c>
      <c r="G182" s="21">
        <v>1.8702171639441767E-2</v>
      </c>
      <c r="I182" s="21">
        <v>3.2499590999990113E-2</v>
      </c>
      <c r="J182" s="19">
        <v>459236</v>
      </c>
      <c r="K182" s="21">
        <v>4.3001992330472527E-2</v>
      </c>
      <c r="L182" s="21">
        <v>3.2999555814289039E-2</v>
      </c>
      <c r="M182" s="19">
        <v>459236</v>
      </c>
      <c r="N182" s="21">
        <v>4.3001992330472527E-2</v>
      </c>
      <c r="O182" s="21">
        <v>3.2999555814289039E-2</v>
      </c>
      <c r="P182" s="21">
        <v>2.3353316698018434E-2</v>
      </c>
      <c r="R182" s="43">
        <v>0</v>
      </c>
      <c r="S182" s="42">
        <v>459236</v>
      </c>
      <c r="U182" s="19">
        <v>334417</v>
      </c>
      <c r="V182" s="19">
        <v>337655</v>
      </c>
      <c r="X182" s="19">
        <v>432218.70276892831</v>
      </c>
      <c r="Y182" s="19">
        <v>430572.11711823649</v>
      </c>
      <c r="Z182" s="19">
        <v>448756.0576651906</v>
      </c>
      <c r="AA182" s="19">
        <v>328510.89910260722</v>
      </c>
    </row>
    <row r="183" spans="1:27" ht="25.5" customHeight="1" x14ac:dyDescent="0.2">
      <c r="A183" s="22" t="s">
        <v>369</v>
      </c>
      <c r="B183" s="22" t="s">
        <v>370</v>
      </c>
      <c r="C183" s="54"/>
      <c r="D183" s="24">
        <v>2588467</v>
      </c>
      <c r="E183" s="25">
        <v>2734</v>
      </c>
      <c r="F183" s="25">
        <v>2591201</v>
      </c>
      <c r="G183" s="26">
        <v>1.1843843621042627E-2</v>
      </c>
      <c r="H183" s="23"/>
      <c r="I183" s="26">
        <v>2.5665973233880646E-2</v>
      </c>
      <c r="J183" s="24">
        <v>2706233</v>
      </c>
      <c r="K183" s="26">
        <v>4.4393231861376892E-2</v>
      </c>
      <c r="L183" s="26">
        <v>3.3895108403521501E-2</v>
      </c>
      <c r="M183" s="24">
        <v>2706605</v>
      </c>
      <c r="N183" s="26">
        <v>4.4536794622695774E-2</v>
      </c>
      <c r="O183" s="26">
        <v>3.4037228088088956E-2</v>
      </c>
      <c r="P183" s="26">
        <v>1.7601412398444705E-2</v>
      </c>
      <c r="Q183" s="23"/>
      <c r="R183" s="24">
        <v>0</v>
      </c>
      <c r="S183" s="41">
        <v>2706605</v>
      </c>
      <c r="T183" s="23"/>
      <c r="U183" s="24">
        <v>1983130</v>
      </c>
      <c r="V183" s="24">
        <v>2003266</v>
      </c>
      <c r="W183" s="23"/>
      <c r="X183" s="24">
        <v>2560870.6526017832</v>
      </c>
      <c r="Y183" s="24">
        <v>2552012.2637391756</v>
      </c>
      <c r="Z183" s="24">
        <v>2659788.9576633382</v>
      </c>
      <c r="AA183" s="24">
        <f>SUM(AA177:AA182)</f>
        <v>1947092.7399871997</v>
      </c>
    </row>
    <row r="184" spans="1:27" x14ac:dyDescent="0.2">
      <c r="A184" s="18" t="s">
        <v>371</v>
      </c>
      <c r="B184" s="18" t="s">
        <v>372</v>
      </c>
      <c r="D184" s="19">
        <v>530116</v>
      </c>
      <c r="E184" s="20">
        <v>609</v>
      </c>
      <c r="F184" s="20">
        <v>530725</v>
      </c>
      <c r="G184" s="21">
        <v>-3.4706662499702889E-2</v>
      </c>
      <c r="I184" s="21">
        <v>-2.4754310534389257E-2</v>
      </c>
      <c r="J184" s="19">
        <v>555297</v>
      </c>
      <c r="K184" s="21">
        <v>4.6298850403457159E-2</v>
      </c>
      <c r="L184" s="21">
        <v>3.7949363517748802E-2</v>
      </c>
      <c r="M184" s="19">
        <v>555297</v>
      </c>
      <c r="N184" s="21">
        <v>4.6298850403457159E-2</v>
      </c>
      <c r="O184" s="21">
        <v>3.7949363517748802E-2</v>
      </c>
      <c r="P184" s="21">
        <v>-2.8761734403806138E-2</v>
      </c>
      <c r="R184" s="43">
        <v>0</v>
      </c>
      <c r="S184" s="42">
        <v>555297</v>
      </c>
      <c r="U184" s="19">
        <v>415648</v>
      </c>
      <c r="V184" s="19">
        <v>418992</v>
      </c>
      <c r="X184" s="19">
        <v>549807.00696438644</v>
      </c>
      <c r="Y184" s="19">
        <v>548573.8746231565</v>
      </c>
      <c r="Z184" s="19">
        <v>571741.27057188319</v>
      </c>
      <c r="AA184" s="19">
        <v>418541.95757680037</v>
      </c>
    </row>
    <row r="185" spans="1:27" x14ac:dyDescent="0.2">
      <c r="A185" s="18" t="s">
        <v>373</v>
      </c>
      <c r="B185" s="18" t="s">
        <v>374</v>
      </c>
      <c r="D185" s="19">
        <v>246457</v>
      </c>
      <c r="E185" s="20">
        <v>238</v>
      </c>
      <c r="F185" s="20">
        <v>246695</v>
      </c>
      <c r="G185" s="21">
        <v>7.7904890629322709E-2</v>
      </c>
      <c r="I185" s="21">
        <v>9.1328603838741085E-2</v>
      </c>
      <c r="J185" s="19">
        <v>255284</v>
      </c>
      <c r="K185" s="21">
        <v>3.4818078693392263E-2</v>
      </c>
      <c r="L185" s="21">
        <v>2.3112235232664924E-2</v>
      </c>
      <c r="M185" s="19">
        <v>255799</v>
      </c>
      <c r="N185" s="21">
        <v>3.6905680386122963E-2</v>
      </c>
      <c r="O185" s="21">
        <v>2.5176222012661897E-2</v>
      </c>
      <c r="P185" s="21">
        <v>7.3469331152431927E-2</v>
      </c>
      <c r="R185" s="43">
        <v>0</v>
      </c>
      <c r="S185" s="42">
        <v>255799</v>
      </c>
      <c r="U185" s="19">
        <v>212190</v>
      </c>
      <c r="V185" s="19">
        <v>214618</v>
      </c>
      <c r="X185" s="19">
        <v>228864.87595068992</v>
      </c>
      <c r="Y185" s="19">
        <v>228636.08739414916</v>
      </c>
      <c r="Z185" s="19">
        <v>238291.85667128922</v>
      </c>
      <c r="AA185" s="19">
        <v>174441.03705519077</v>
      </c>
    </row>
    <row r="186" spans="1:27" x14ac:dyDescent="0.2">
      <c r="A186" s="18" t="s">
        <v>375</v>
      </c>
      <c r="B186" s="18" t="s">
        <v>376</v>
      </c>
      <c r="D186" s="19">
        <v>270852</v>
      </c>
      <c r="E186" s="20">
        <v>285</v>
      </c>
      <c r="F186" s="20">
        <v>271137</v>
      </c>
      <c r="G186" s="21">
        <v>5.5104122027022528E-2</v>
      </c>
      <c r="I186" s="21">
        <v>6.719010925007507E-2</v>
      </c>
      <c r="J186" s="19">
        <v>280662</v>
      </c>
      <c r="K186" s="21">
        <v>3.5129525631892866E-2</v>
      </c>
      <c r="L186" s="21">
        <v>2.8889597343068285E-2</v>
      </c>
      <c r="M186" s="19">
        <v>282108</v>
      </c>
      <c r="N186" s="21">
        <v>4.0462621291667666E-2</v>
      </c>
      <c r="O186" s="21">
        <v>3.4190544239185661E-2</v>
      </c>
      <c r="P186" s="21">
        <v>5.8956041857161967E-2</v>
      </c>
      <c r="R186" s="43">
        <v>0</v>
      </c>
      <c r="S186" s="42">
        <v>282108</v>
      </c>
      <c r="U186" s="19">
        <v>226819</v>
      </c>
      <c r="V186" s="19">
        <v>228195</v>
      </c>
      <c r="X186" s="19">
        <v>256976.61229465101</v>
      </c>
      <c r="Y186" s="19">
        <v>255607.17933688735</v>
      </c>
      <c r="Z186" s="19">
        <v>266401.9929526521</v>
      </c>
      <c r="AA186" s="19">
        <v>195019.00137668196</v>
      </c>
    </row>
    <row r="187" spans="1:27" x14ac:dyDescent="0.2">
      <c r="A187" s="18" t="s">
        <v>377</v>
      </c>
      <c r="B187" s="18" t="s">
        <v>378</v>
      </c>
      <c r="D187" s="19">
        <v>252806</v>
      </c>
      <c r="E187" s="20">
        <v>248</v>
      </c>
      <c r="F187" s="20">
        <v>253054</v>
      </c>
      <c r="G187" s="21">
        <v>5.828676890089679E-2</v>
      </c>
      <c r="I187" s="21">
        <v>6.9942540509241313E-2</v>
      </c>
      <c r="J187" s="19">
        <v>262222</v>
      </c>
      <c r="K187" s="21">
        <v>3.6227915799816213E-2</v>
      </c>
      <c r="L187" s="21">
        <v>2.8228928744885806E-2</v>
      </c>
      <c r="M187" s="19">
        <v>263554</v>
      </c>
      <c r="N187" s="21">
        <v>4.1491606809133996E-2</v>
      </c>
      <c r="O187" s="21">
        <v>3.345198757705159E-2</v>
      </c>
      <c r="P187" s="21">
        <v>6.0929043169646979E-2</v>
      </c>
      <c r="R187" s="43">
        <v>0</v>
      </c>
      <c r="S187" s="42">
        <v>263554</v>
      </c>
      <c r="U187" s="19">
        <v>219498</v>
      </c>
      <c r="V187" s="19">
        <v>221206</v>
      </c>
      <c r="X187" s="19">
        <v>239117.00978545292</v>
      </c>
      <c r="Y187" s="19">
        <v>238352.02823109843</v>
      </c>
      <c r="Z187" s="19">
        <v>248418.12154807473</v>
      </c>
      <c r="AA187" s="19">
        <v>181853.94730431741</v>
      </c>
    </row>
    <row r="188" spans="1:27" x14ac:dyDescent="0.2">
      <c r="A188" s="18" t="s">
        <v>379</v>
      </c>
      <c r="B188" s="18" t="s">
        <v>380</v>
      </c>
      <c r="D188" s="19">
        <v>265771</v>
      </c>
      <c r="E188" s="20">
        <v>285</v>
      </c>
      <c r="F188" s="20">
        <v>266056</v>
      </c>
      <c r="G188" s="21">
        <v>5.1301149655261336E-2</v>
      </c>
      <c r="I188" s="21">
        <v>6.3719207380487308E-2</v>
      </c>
      <c r="J188" s="19">
        <v>276550</v>
      </c>
      <c r="K188" s="21">
        <v>3.9442500201925412E-2</v>
      </c>
      <c r="L188" s="21">
        <v>2.971944060010423E-2</v>
      </c>
      <c r="M188" s="19">
        <v>277330</v>
      </c>
      <c r="N188" s="21">
        <v>4.237421291267407E-2</v>
      </c>
      <c r="O188" s="21">
        <v>3.262372974734018E-2</v>
      </c>
      <c r="P188" s="21">
        <v>5.3912803555563604E-2</v>
      </c>
      <c r="R188" s="43">
        <v>0</v>
      </c>
      <c r="S188" s="42">
        <v>277330</v>
      </c>
      <c r="U188" s="19">
        <v>198247</v>
      </c>
      <c r="V188" s="19">
        <v>200119</v>
      </c>
      <c r="X188" s="19">
        <v>253073.13987421247</v>
      </c>
      <c r="Y188" s="19">
        <v>252480.446425362</v>
      </c>
      <c r="Z188" s="19">
        <v>263143.21171958209</v>
      </c>
      <c r="AA188" s="19">
        <v>192633.41764010934</v>
      </c>
    </row>
    <row r="189" spans="1:27" x14ac:dyDescent="0.2">
      <c r="A189" s="18" t="s">
        <v>381</v>
      </c>
      <c r="B189" s="18" t="s">
        <v>382</v>
      </c>
      <c r="D189" s="19">
        <v>456386</v>
      </c>
      <c r="E189" s="20">
        <v>406</v>
      </c>
      <c r="F189" s="20">
        <v>456792</v>
      </c>
      <c r="G189" s="21">
        <v>4.9512419835907595E-2</v>
      </c>
      <c r="I189" s="21">
        <v>6.203532650646415E-2</v>
      </c>
      <c r="J189" s="19">
        <v>473356</v>
      </c>
      <c r="K189" s="21">
        <v>3.6261519158584887E-2</v>
      </c>
      <c r="L189" s="21">
        <v>3.0120404474881068E-2</v>
      </c>
      <c r="M189" s="19">
        <v>474711</v>
      </c>
      <c r="N189" s="21">
        <v>3.92278581475487E-2</v>
      </c>
      <c r="O189" s="21">
        <v>3.3069164283700436E-2</v>
      </c>
      <c r="P189" s="21">
        <v>5.26983445080349E-2</v>
      </c>
      <c r="R189" s="43">
        <v>0</v>
      </c>
      <c r="S189" s="42">
        <v>474711</v>
      </c>
      <c r="U189" s="19">
        <v>406574</v>
      </c>
      <c r="V189" s="19">
        <v>408998</v>
      </c>
      <c r="X189" s="19">
        <v>435242.1357978984</v>
      </c>
      <c r="Y189" s="19">
        <v>432674.13462431694</v>
      </c>
      <c r="Z189" s="19">
        <v>450946.84766684053</v>
      </c>
      <c r="AA189" s="19">
        <v>330114.66217364301</v>
      </c>
    </row>
    <row r="190" spans="1:27" ht="25.5" customHeight="1" x14ac:dyDescent="0.2">
      <c r="A190" s="22" t="s">
        <v>383</v>
      </c>
      <c r="B190" s="22" t="s">
        <v>384</v>
      </c>
      <c r="C190" s="54"/>
      <c r="D190" s="24">
        <v>2022388</v>
      </c>
      <c r="E190" s="25">
        <v>2071</v>
      </c>
      <c r="F190" s="25">
        <v>2024459</v>
      </c>
      <c r="G190" s="26">
        <v>3.1266359680936606E-2</v>
      </c>
      <c r="H190" s="23"/>
      <c r="I190" s="26">
        <v>4.2933360725480929E-2</v>
      </c>
      <c r="J190" s="24">
        <v>2103371</v>
      </c>
      <c r="K190" s="26">
        <v>3.8979215147393775E-2</v>
      </c>
      <c r="L190" s="26">
        <v>3.0904878261778679E-2</v>
      </c>
      <c r="M190" s="24">
        <v>2108799</v>
      </c>
      <c r="N190" s="26">
        <v>4.1660425062249651E-2</v>
      </c>
      <c r="O190" s="26">
        <v>3.3565251386256101E-2</v>
      </c>
      <c r="P190" s="26">
        <v>3.4260736348554977E-2</v>
      </c>
      <c r="Q190" s="23"/>
      <c r="R190" s="24">
        <v>0</v>
      </c>
      <c r="S190" s="41">
        <v>2108799</v>
      </c>
      <c r="T190" s="23"/>
      <c r="U190" s="24">
        <v>1678977</v>
      </c>
      <c r="V190" s="24">
        <v>1692127</v>
      </c>
      <c r="W190" s="23"/>
      <c r="X190" s="24">
        <v>1963080.780667291</v>
      </c>
      <c r="Y190" s="24">
        <v>1956323.7506349701</v>
      </c>
      <c r="Z190" s="24">
        <v>2038943.3011303218</v>
      </c>
      <c r="AA190" s="24">
        <f>SUM(AA184:AA189)</f>
        <v>1492604.0231267428</v>
      </c>
    </row>
    <row r="191" spans="1:27" ht="25.5" customHeight="1" x14ac:dyDescent="0.2">
      <c r="A191" s="22" t="s">
        <v>385</v>
      </c>
      <c r="B191" s="22" t="s">
        <v>386</v>
      </c>
      <c r="C191" s="54"/>
      <c r="D191" s="24">
        <v>12446075</v>
      </c>
      <c r="E191" s="25">
        <v>13418</v>
      </c>
      <c r="F191" s="25">
        <v>12459493</v>
      </c>
      <c r="G191" s="26">
        <v>1.7825362019758817E-2</v>
      </c>
      <c r="H191" s="23"/>
      <c r="I191" s="26">
        <v>2.9601671603824764E-2</v>
      </c>
      <c r="J191" s="24">
        <v>12976539</v>
      </c>
      <c r="K191" s="26">
        <v>4.149812938167563E-2</v>
      </c>
      <c r="L191" s="26">
        <v>3.2328353319944991E-2</v>
      </c>
      <c r="M191" s="24">
        <v>12986831</v>
      </c>
      <c r="N191" s="26">
        <v>4.2324166181441303E-2</v>
      </c>
      <c r="O191" s="26">
        <v>3.3147117353433897E-2</v>
      </c>
      <c r="P191" s="26">
        <v>2.0626841477532132E-2</v>
      </c>
      <c r="Q191" s="23"/>
      <c r="R191" s="24">
        <v>0</v>
      </c>
      <c r="S191" s="41">
        <v>12986831</v>
      </c>
      <c r="T191" s="23"/>
      <c r="U191" s="24">
        <v>9955709</v>
      </c>
      <c r="V191" s="24">
        <v>10044141</v>
      </c>
      <c r="W191" s="23"/>
      <c r="X191" s="24">
        <v>12241287.944414364</v>
      </c>
      <c r="Y191" s="24">
        <v>12208766.333301911</v>
      </c>
      <c r="Z191" s="24">
        <v>12724367.488904502</v>
      </c>
      <c r="AA191" s="24">
        <f>AA190+AA183+AA176+AA168+AA162</f>
        <v>9314845.6335952133</v>
      </c>
    </row>
    <row r="192" spans="1:27" x14ac:dyDescent="0.2">
      <c r="A192" s="18" t="s">
        <v>387</v>
      </c>
      <c r="B192" s="18" t="s">
        <v>388</v>
      </c>
      <c r="D192" s="19">
        <v>159003</v>
      </c>
      <c r="E192" s="20">
        <v>141</v>
      </c>
      <c r="F192" s="20">
        <v>159144</v>
      </c>
      <c r="G192" s="21">
        <v>1.1456665136637678E-3</v>
      </c>
      <c r="I192" s="21">
        <v>5.1510755624566418E-3</v>
      </c>
      <c r="J192" s="19">
        <v>166015</v>
      </c>
      <c r="K192" s="21">
        <v>4.3174648134251647E-2</v>
      </c>
      <c r="L192" s="21">
        <v>3.3002129322740492E-2</v>
      </c>
      <c r="M192" s="19">
        <v>166452</v>
      </c>
      <c r="N192" s="21">
        <v>4.5920588689229769E-2</v>
      </c>
      <c r="O192" s="21">
        <v>3.5721292835158236E-2</v>
      </c>
      <c r="P192" s="21">
        <v>-1.1280332612976229E-3</v>
      </c>
      <c r="R192" s="43">
        <v>0</v>
      </c>
      <c r="S192" s="42">
        <v>166452</v>
      </c>
      <c r="U192" s="19">
        <v>134913</v>
      </c>
      <c r="V192" s="19">
        <v>136242</v>
      </c>
      <c r="X192" s="19">
        <v>158961.89590519547</v>
      </c>
      <c r="Y192" s="19">
        <v>159887.5954853188</v>
      </c>
      <c r="Z192" s="19">
        <v>166639.97543495244</v>
      </c>
      <c r="AA192" s="19">
        <v>121988.43273869627</v>
      </c>
    </row>
    <row r="193" spans="1:27" x14ac:dyDescent="0.2">
      <c r="A193" s="18" t="s">
        <v>389</v>
      </c>
      <c r="B193" s="18" t="s">
        <v>390</v>
      </c>
      <c r="D193" s="19">
        <v>285501</v>
      </c>
      <c r="E193" s="20">
        <v>259</v>
      </c>
      <c r="F193" s="20">
        <v>285760</v>
      </c>
      <c r="G193" s="21">
        <v>-1.4781765546180159E-3</v>
      </c>
      <c r="I193" s="21">
        <v>3.4140089680190222E-3</v>
      </c>
      <c r="J193" s="19">
        <v>297563</v>
      </c>
      <c r="K193" s="21">
        <v>4.1302566381713701E-2</v>
      </c>
      <c r="L193" s="21">
        <v>3.3000494416738579E-2</v>
      </c>
      <c r="M193" s="19">
        <v>298032</v>
      </c>
      <c r="N193" s="21">
        <v>4.2943801695354944E-2</v>
      </c>
      <c r="O193" s="21">
        <v>3.4628644529089536E-2</v>
      </c>
      <c r="P193" s="21">
        <v>-3.9062010341052167E-3</v>
      </c>
      <c r="R193" s="43">
        <v>1285</v>
      </c>
      <c r="S193" s="42">
        <v>299317</v>
      </c>
      <c r="U193" s="19">
        <v>227709</v>
      </c>
      <c r="V193" s="19">
        <v>229539</v>
      </c>
      <c r="X193" s="19">
        <v>286183.3931947684</v>
      </c>
      <c r="Y193" s="19">
        <v>287076.89423655067</v>
      </c>
      <c r="Z193" s="19">
        <v>299200.73823309114</v>
      </c>
      <c r="AA193" s="19">
        <v>219029.25175095833</v>
      </c>
    </row>
    <row r="194" spans="1:27" x14ac:dyDescent="0.2">
      <c r="A194" s="18" t="s">
        <v>391</v>
      </c>
      <c r="B194" s="18" t="s">
        <v>392</v>
      </c>
      <c r="D194" s="19">
        <v>345664</v>
      </c>
      <c r="E194" s="20">
        <v>300</v>
      </c>
      <c r="F194" s="20">
        <v>345964</v>
      </c>
      <c r="G194" s="21">
        <v>-3.6220947444502327E-2</v>
      </c>
      <c r="I194" s="21">
        <v>-2.8274052932189431E-2</v>
      </c>
      <c r="J194" s="19">
        <v>362689</v>
      </c>
      <c r="K194" s="21">
        <v>4.8344231378064206E-2</v>
      </c>
      <c r="L194" s="21">
        <v>3.8653215551113229E-2</v>
      </c>
      <c r="M194" s="19">
        <v>363042</v>
      </c>
      <c r="N194" s="21">
        <v>4.9364569777288869E-2</v>
      </c>
      <c r="O194" s="21">
        <v>3.9664121823675957E-2</v>
      </c>
      <c r="P194" s="21">
        <v>-3.0668257288395062E-2</v>
      </c>
      <c r="R194" s="43">
        <v>0</v>
      </c>
      <c r="S194" s="42">
        <v>363042</v>
      </c>
      <c r="U194" s="19">
        <v>271700</v>
      </c>
      <c r="V194" s="19">
        <v>274235</v>
      </c>
      <c r="X194" s="19">
        <v>358965.73201971379</v>
      </c>
      <c r="Y194" s="19">
        <v>359351.95726567984</v>
      </c>
      <c r="Z194" s="19">
        <v>374528.12489605229</v>
      </c>
      <c r="AA194" s="19">
        <v>274172.50184645137</v>
      </c>
    </row>
    <row r="195" spans="1:27" x14ac:dyDescent="0.2">
      <c r="A195" s="18" t="s">
        <v>393</v>
      </c>
      <c r="B195" s="18" t="s">
        <v>394</v>
      </c>
      <c r="D195" s="19">
        <v>394683</v>
      </c>
      <c r="E195" s="20">
        <v>335</v>
      </c>
      <c r="F195" s="20">
        <v>395018</v>
      </c>
      <c r="G195" s="21">
        <v>7.1901886043181928E-3</v>
      </c>
      <c r="I195" s="21">
        <v>1.7810016822977115E-2</v>
      </c>
      <c r="J195" s="19">
        <v>411547</v>
      </c>
      <c r="K195" s="21">
        <v>4.1843909653861644E-2</v>
      </c>
      <c r="L195" s="21">
        <v>3.2999099236434404E-2</v>
      </c>
      <c r="M195" s="19">
        <v>411969</v>
      </c>
      <c r="N195" s="21">
        <v>4.2912215655056984E-2</v>
      </c>
      <c r="O195" s="21">
        <v>3.4058335775342119E-2</v>
      </c>
      <c r="P195" s="21">
        <v>9.8278385353995912E-3</v>
      </c>
      <c r="R195" s="43">
        <v>0</v>
      </c>
      <c r="S195" s="42">
        <v>411969</v>
      </c>
      <c r="U195" s="19">
        <v>302096</v>
      </c>
      <c r="V195" s="19">
        <v>304683</v>
      </c>
      <c r="X195" s="19">
        <v>392197.92933031311</v>
      </c>
      <c r="Y195" s="19">
        <v>391428.80027146381</v>
      </c>
      <c r="Z195" s="19">
        <v>407959.63854343514</v>
      </c>
      <c r="AA195" s="19">
        <v>298645.96893189574</v>
      </c>
    </row>
    <row r="196" spans="1:27" x14ac:dyDescent="0.2">
      <c r="A196" s="18" t="s">
        <v>395</v>
      </c>
      <c r="B196" s="18" t="s">
        <v>396</v>
      </c>
      <c r="D196" s="19">
        <v>303625</v>
      </c>
      <c r="E196" s="20">
        <v>300</v>
      </c>
      <c r="F196" s="20">
        <v>303925</v>
      </c>
      <c r="G196" s="21">
        <v>2.6631075825992445E-2</v>
      </c>
      <c r="I196" s="21">
        <v>2.9733781998064757E-2</v>
      </c>
      <c r="J196" s="19">
        <v>315604</v>
      </c>
      <c r="K196" s="21">
        <v>3.8428428805615367E-2</v>
      </c>
      <c r="L196" s="21">
        <v>3.2999879039384172E-2</v>
      </c>
      <c r="M196" s="19">
        <v>315604</v>
      </c>
      <c r="N196" s="21">
        <v>3.8428428805615367E-2</v>
      </c>
      <c r="O196" s="21">
        <v>3.2999879039384172E-2</v>
      </c>
      <c r="P196" s="21">
        <v>2.0612327633817262E-2</v>
      </c>
      <c r="R196" s="43">
        <v>766</v>
      </c>
      <c r="S196" s="42">
        <v>316370</v>
      </c>
      <c r="U196" s="19">
        <v>207538</v>
      </c>
      <c r="V196" s="19">
        <v>208629</v>
      </c>
      <c r="X196" s="19">
        <v>296040.76894060802</v>
      </c>
      <c r="Y196" s="19">
        <v>296699.80953954713</v>
      </c>
      <c r="Z196" s="19">
        <v>309230.04891749134</v>
      </c>
      <c r="AA196" s="19">
        <v>226371.18689374774</v>
      </c>
    </row>
    <row r="197" spans="1:27" x14ac:dyDescent="0.2">
      <c r="A197" s="18" t="s">
        <v>397</v>
      </c>
      <c r="B197" s="18" t="s">
        <v>398</v>
      </c>
      <c r="D197" s="19">
        <v>157216</v>
      </c>
      <c r="E197" s="20">
        <v>151</v>
      </c>
      <c r="F197" s="20">
        <v>157367</v>
      </c>
      <c r="G197" s="21">
        <v>3.9244525140884612E-3</v>
      </c>
      <c r="I197" s="21">
        <v>1.182560675737454E-2</v>
      </c>
      <c r="J197" s="19">
        <v>164238</v>
      </c>
      <c r="K197" s="21">
        <v>4.3661699485838978E-2</v>
      </c>
      <c r="L197" s="21">
        <v>3.3002591649233359E-2</v>
      </c>
      <c r="M197" s="19">
        <v>164393</v>
      </c>
      <c r="N197" s="21">
        <v>4.464665767712428E-2</v>
      </c>
      <c r="O197" s="21">
        <v>3.3977490282349088E-2</v>
      </c>
      <c r="P197" s="21">
        <v>3.8118743460362481E-3</v>
      </c>
      <c r="R197" s="43">
        <v>0</v>
      </c>
      <c r="S197" s="42">
        <v>164393</v>
      </c>
      <c r="U197" s="19">
        <v>114336</v>
      </c>
      <c r="V197" s="19">
        <v>115516</v>
      </c>
      <c r="X197" s="19">
        <v>156751.92013253612</v>
      </c>
      <c r="Y197" s="19">
        <v>157132.69911820735</v>
      </c>
      <c r="Z197" s="19">
        <v>163768.7341635591</v>
      </c>
      <c r="AA197" s="19">
        <v>119886.54679087544</v>
      </c>
    </row>
    <row r="198" spans="1:27" x14ac:dyDescent="0.2">
      <c r="A198" s="18" t="s">
        <v>399</v>
      </c>
      <c r="B198" s="18" t="s">
        <v>400</v>
      </c>
      <c r="D198" s="19">
        <v>228927</v>
      </c>
      <c r="E198" s="20">
        <v>227</v>
      </c>
      <c r="F198" s="20">
        <v>229154</v>
      </c>
      <c r="G198" s="21">
        <v>1.3551217312848918E-2</v>
      </c>
      <c r="I198" s="21">
        <v>1.9054344928440381E-2</v>
      </c>
      <c r="J198" s="19">
        <v>238861</v>
      </c>
      <c r="K198" s="21">
        <v>4.2361849857767586E-2</v>
      </c>
      <c r="L198" s="21">
        <v>3.2998306632761043E-2</v>
      </c>
      <c r="M198" s="19">
        <v>239201</v>
      </c>
      <c r="N198" s="21">
        <v>4.3845570636595665E-2</v>
      </c>
      <c r="O198" s="21">
        <v>3.4468699138256342E-2</v>
      </c>
      <c r="P198" s="21">
        <v>1.1463645482489682E-2</v>
      </c>
      <c r="R198" s="43">
        <v>0</v>
      </c>
      <c r="S198" s="42">
        <v>239201</v>
      </c>
      <c r="U198" s="19">
        <v>146795</v>
      </c>
      <c r="V198" s="19">
        <v>148125</v>
      </c>
      <c r="X198" s="19">
        <v>226089.83590086372</v>
      </c>
      <c r="Y198" s="19">
        <v>226907.20774899938</v>
      </c>
      <c r="Z198" s="19">
        <v>236489.96290508891</v>
      </c>
      <c r="AA198" s="19">
        <v>173121.9646301819</v>
      </c>
    </row>
    <row r="199" spans="1:27" x14ac:dyDescent="0.2">
      <c r="A199" s="18" t="s">
        <v>401</v>
      </c>
      <c r="B199" s="18" t="s">
        <v>402</v>
      </c>
      <c r="D199" s="19">
        <v>607301</v>
      </c>
      <c r="E199" s="20">
        <v>499</v>
      </c>
      <c r="F199" s="20">
        <v>607800</v>
      </c>
      <c r="G199" s="21">
        <v>2.1232261815533615E-3</v>
      </c>
      <c r="I199" s="21">
        <v>1.1572298369519451E-2</v>
      </c>
      <c r="J199" s="19">
        <v>632451</v>
      </c>
      <c r="K199" s="21">
        <v>4.0558464059531341E-2</v>
      </c>
      <c r="L199" s="21">
        <v>3.3000600865914276E-2</v>
      </c>
      <c r="M199" s="19">
        <v>632451</v>
      </c>
      <c r="N199" s="21">
        <v>4.0558464059531341E-2</v>
      </c>
      <c r="O199" s="21">
        <v>3.3000600865914276E-2</v>
      </c>
      <c r="P199" s="21">
        <v>2.6124202986301803E-3</v>
      </c>
      <c r="R199" s="43">
        <v>0</v>
      </c>
      <c r="S199" s="42">
        <v>632451</v>
      </c>
      <c r="U199" s="19">
        <v>496486</v>
      </c>
      <c r="V199" s="19">
        <v>500119</v>
      </c>
      <c r="X199" s="19">
        <v>606511.8207015068</v>
      </c>
      <c r="Y199" s="19">
        <v>605242.4514636799</v>
      </c>
      <c r="Z199" s="19">
        <v>630803.0772365887</v>
      </c>
      <c r="AA199" s="19">
        <v>461778.02509864001</v>
      </c>
    </row>
    <row r="200" spans="1:27" ht="25.5" customHeight="1" x14ac:dyDescent="0.2">
      <c r="A200" s="22" t="s">
        <v>403</v>
      </c>
      <c r="B200" s="22" t="s">
        <v>404</v>
      </c>
      <c r="C200" s="54"/>
      <c r="D200" s="24">
        <v>2481920</v>
      </c>
      <c r="E200" s="25">
        <v>2211</v>
      </c>
      <c r="F200" s="25">
        <v>2484131</v>
      </c>
      <c r="G200" s="26">
        <v>9.7819502392937352E-4</v>
      </c>
      <c r="H200" s="23"/>
      <c r="I200" s="26">
        <v>8.322197525773678E-3</v>
      </c>
      <c r="J200" s="24">
        <v>2588968</v>
      </c>
      <c r="K200" s="26">
        <v>4.2202733621122368E-2</v>
      </c>
      <c r="L200" s="26">
        <v>3.3768806756435676E-2</v>
      </c>
      <c r="M200" s="24">
        <v>2591144</v>
      </c>
      <c r="N200" s="26">
        <v>4.3078693906595023E-2</v>
      </c>
      <c r="O200" s="26">
        <v>3.4637678416302276E-2</v>
      </c>
      <c r="P200" s="26">
        <v>9.7492075968763636E-4</v>
      </c>
      <c r="Q200" s="23"/>
      <c r="R200" s="24">
        <v>2051</v>
      </c>
      <c r="S200" s="41">
        <v>2593195</v>
      </c>
      <c r="T200" s="23"/>
      <c r="U200" s="24">
        <v>1901573</v>
      </c>
      <c r="V200" s="24">
        <v>1917087</v>
      </c>
      <c r="W200" s="23"/>
      <c r="X200" s="24">
        <v>2481703.2961255056</v>
      </c>
      <c r="Y200" s="24">
        <v>2483727.4151294469</v>
      </c>
      <c r="Z200" s="24">
        <v>2588620.3003302589</v>
      </c>
      <c r="AA200" s="24">
        <f>SUM(AA192:AA199)</f>
        <v>1894993.8786814467</v>
      </c>
    </row>
    <row r="201" spans="1:27" x14ac:dyDescent="0.2">
      <c r="A201" s="18" t="s">
        <v>405</v>
      </c>
      <c r="B201" s="18" t="s">
        <v>406</v>
      </c>
      <c r="D201" s="19">
        <v>395680</v>
      </c>
      <c r="E201" s="20">
        <v>390</v>
      </c>
      <c r="F201" s="20">
        <v>396070</v>
      </c>
      <c r="G201" s="21">
        <v>5.1214588459602028E-2</v>
      </c>
      <c r="I201" s="21">
        <v>5.9158961859285597E-2</v>
      </c>
      <c r="J201" s="19">
        <v>410640</v>
      </c>
      <c r="K201" s="21">
        <v>3.6785629647379192E-2</v>
      </c>
      <c r="L201" s="21">
        <v>3.0809819501251834E-2</v>
      </c>
      <c r="M201" s="19">
        <v>410640</v>
      </c>
      <c r="N201" s="21">
        <v>3.6785629647379192E-2</v>
      </c>
      <c r="O201" s="21">
        <v>3.0809819501251834E-2</v>
      </c>
      <c r="P201" s="21">
        <v>4.7551228826880232E-2</v>
      </c>
      <c r="R201" s="43">
        <v>802</v>
      </c>
      <c r="S201" s="42">
        <v>411442</v>
      </c>
      <c r="U201" s="19">
        <v>319713</v>
      </c>
      <c r="V201" s="19">
        <v>321566</v>
      </c>
      <c r="X201" s="19">
        <v>376773.98013091262</v>
      </c>
      <c r="Y201" s="19">
        <v>376115.78372339625</v>
      </c>
      <c r="Z201" s="19">
        <v>391999.92200845666</v>
      </c>
      <c r="AA201" s="19">
        <v>286962.69304341695</v>
      </c>
    </row>
    <row r="202" spans="1:27" x14ac:dyDescent="0.2">
      <c r="A202" s="18" t="s">
        <v>407</v>
      </c>
      <c r="B202" s="18" t="s">
        <v>408</v>
      </c>
      <c r="D202" s="19">
        <v>752824</v>
      </c>
      <c r="E202" s="20">
        <v>680</v>
      </c>
      <c r="F202" s="20">
        <v>753504</v>
      </c>
      <c r="G202" s="21">
        <v>-4.9393656343523773E-3</v>
      </c>
      <c r="I202" s="21">
        <v>5.0519452183719338E-3</v>
      </c>
      <c r="J202" s="19">
        <v>784633</v>
      </c>
      <c r="K202" s="21">
        <v>4.1312480815763664E-2</v>
      </c>
      <c r="L202" s="21">
        <v>3.300059043421455E-2</v>
      </c>
      <c r="M202" s="19">
        <v>785720</v>
      </c>
      <c r="N202" s="21">
        <v>4.2755074571884988E-2</v>
      </c>
      <c r="O202" s="21">
        <v>3.4431669221115069E-2</v>
      </c>
      <c r="P202" s="21">
        <v>-2.4701625291814189E-3</v>
      </c>
      <c r="R202" s="43">
        <v>1003</v>
      </c>
      <c r="S202" s="42">
        <v>786723</v>
      </c>
      <c r="U202" s="19">
        <v>519346</v>
      </c>
      <c r="V202" s="19">
        <v>523525</v>
      </c>
      <c r="X202" s="19">
        <v>757244.19113264163</v>
      </c>
      <c r="Y202" s="19">
        <v>755748.84386223706</v>
      </c>
      <c r="Z202" s="19">
        <v>787665.66220429994</v>
      </c>
      <c r="AA202" s="19">
        <v>576608.94034335064</v>
      </c>
    </row>
    <row r="203" spans="1:27" x14ac:dyDescent="0.2">
      <c r="A203" s="18" t="s">
        <v>409</v>
      </c>
      <c r="B203" s="18" t="s">
        <v>410</v>
      </c>
      <c r="D203" s="19">
        <v>175886</v>
      </c>
      <c r="E203" s="20">
        <v>161</v>
      </c>
      <c r="F203" s="20">
        <v>176047</v>
      </c>
      <c r="G203" s="21">
        <v>5.509130293460629E-2</v>
      </c>
      <c r="I203" s="21">
        <v>6.7481788712799418E-2</v>
      </c>
      <c r="J203" s="19">
        <v>182199</v>
      </c>
      <c r="K203" s="21">
        <v>3.4944284803807069E-2</v>
      </c>
      <c r="L203" s="21">
        <v>2.8818918638968904E-2</v>
      </c>
      <c r="M203" s="19">
        <v>182206</v>
      </c>
      <c r="N203" s="21">
        <v>3.4984046877109654E-2</v>
      </c>
      <c r="O203" s="21">
        <v>2.8858445378580511E-2</v>
      </c>
      <c r="P203" s="21">
        <v>5.3784193305175698E-2</v>
      </c>
      <c r="R203" s="43">
        <v>0</v>
      </c>
      <c r="S203" s="42">
        <v>182206</v>
      </c>
      <c r="U203" s="19">
        <v>134316</v>
      </c>
      <c r="V203" s="19">
        <v>135116</v>
      </c>
      <c r="X203" s="19">
        <v>166854.90391517861</v>
      </c>
      <c r="Y203" s="19">
        <v>165900.07126268858</v>
      </c>
      <c r="Z203" s="19">
        <v>172906.37035322579</v>
      </c>
      <c r="AA203" s="19">
        <v>126575.73355296151</v>
      </c>
    </row>
    <row r="204" spans="1:27" x14ac:dyDescent="0.2">
      <c r="A204" s="18" t="s">
        <v>411</v>
      </c>
      <c r="B204" s="18" t="s">
        <v>412</v>
      </c>
      <c r="D204" s="19">
        <v>240915</v>
      </c>
      <c r="E204" s="20">
        <v>196</v>
      </c>
      <c r="F204" s="20">
        <v>241111</v>
      </c>
      <c r="G204" s="21">
        <v>2.3930298104506198E-2</v>
      </c>
      <c r="I204" s="21">
        <v>3.4652813505053448E-2</v>
      </c>
      <c r="J204" s="19">
        <v>250883</v>
      </c>
      <c r="K204" s="21">
        <v>4.0527276036757431E-2</v>
      </c>
      <c r="L204" s="21">
        <v>3.300135225339762E-2</v>
      </c>
      <c r="M204" s="19">
        <v>250883</v>
      </c>
      <c r="N204" s="21">
        <v>4.0527276036757431E-2</v>
      </c>
      <c r="O204" s="21">
        <v>3.300135225339762E-2</v>
      </c>
      <c r="P204" s="21">
        <v>2.5489248513906437E-2</v>
      </c>
      <c r="R204" s="43">
        <v>0</v>
      </c>
      <c r="S204" s="42">
        <v>250883</v>
      </c>
      <c r="U204" s="19">
        <v>183940</v>
      </c>
      <c r="V204" s="19">
        <v>185280</v>
      </c>
      <c r="X204" s="19">
        <v>235476.39104518056</v>
      </c>
      <c r="Y204" s="19">
        <v>234733.83876185279</v>
      </c>
      <c r="Z204" s="19">
        <v>244647.12854236993</v>
      </c>
      <c r="AA204" s="19">
        <v>179093.4000500718</v>
      </c>
    </row>
    <row r="205" spans="1:27" x14ac:dyDescent="0.2">
      <c r="A205" s="18" t="s">
        <v>413</v>
      </c>
      <c r="B205" s="18" t="s">
        <v>414</v>
      </c>
      <c r="D205" s="19">
        <v>288462</v>
      </c>
      <c r="E205" s="20">
        <v>317</v>
      </c>
      <c r="F205" s="20">
        <v>288779</v>
      </c>
      <c r="G205" s="21">
        <v>1.4108424123226992E-3</v>
      </c>
      <c r="I205" s="21">
        <v>6.3021467386572549E-3</v>
      </c>
      <c r="J205" s="19">
        <v>300809</v>
      </c>
      <c r="K205" s="21">
        <v>4.1657144691606307E-2</v>
      </c>
      <c r="L205" s="21">
        <v>3.3000890822414641E-2</v>
      </c>
      <c r="M205" s="19">
        <v>301136</v>
      </c>
      <c r="N205" s="21">
        <v>4.2789497401512611E-2</v>
      </c>
      <c r="O205" s="21">
        <v>3.4123833591078512E-2</v>
      </c>
      <c r="P205" s="21">
        <v>-1.5265411965708076E-3</v>
      </c>
      <c r="R205" s="43">
        <v>0</v>
      </c>
      <c r="S205" s="42">
        <v>301136</v>
      </c>
      <c r="U205" s="19">
        <v>198129</v>
      </c>
      <c r="V205" s="19">
        <v>199789</v>
      </c>
      <c r="X205" s="19">
        <v>288372.43170194607</v>
      </c>
      <c r="Y205" s="19">
        <v>289375.4813019461</v>
      </c>
      <c r="Z205" s="19">
        <v>301596.39932831208</v>
      </c>
      <c r="AA205" s="19">
        <v>220782.99026187853</v>
      </c>
    </row>
    <row r="206" spans="1:27" x14ac:dyDescent="0.2">
      <c r="A206" s="18" t="s">
        <v>415</v>
      </c>
      <c r="B206" s="18" t="s">
        <v>416</v>
      </c>
      <c r="D206" s="19">
        <v>294637</v>
      </c>
      <c r="E206" s="20">
        <v>274</v>
      </c>
      <c r="F206" s="20">
        <v>294911</v>
      </c>
      <c r="G206" s="21">
        <v>3.8004615333370628E-2</v>
      </c>
      <c r="I206" s="21">
        <v>4.3069406988310632E-2</v>
      </c>
      <c r="J206" s="19">
        <v>306656</v>
      </c>
      <c r="K206" s="21">
        <v>3.9823909666495627E-2</v>
      </c>
      <c r="L206" s="21">
        <v>3.3001643964193139E-2</v>
      </c>
      <c r="M206" s="19">
        <v>306656</v>
      </c>
      <c r="N206" s="21">
        <v>3.9823909666495627E-2</v>
      </c>
      <c r="O206" s="21">
        <v>3.3001643964193139E-2</v>
      </c>
      <c r="P206" s="21">
        <v>3.3831591061489252E-2</v>
      </c>
      <c r="R206" s="43">
        <v>0</v>
      </c>
      <c r="S206" s="42">
        <v>306656</v>
      </c>
      <c r="U206" s="19">
        <v>189923</v>
      </c>
      <c r="V206" s="19">
        <v>191178</v>
      </c>
      <c r="X206" s="19">
        <v>284113.83515657153</v>
      </c>
      <c r="Y206" s="19">
        <v>284601.54014206247</v>
      </c>
      <c r="Z206" s="19">
        <v>296620.84487584693</v>
      </c>
      <c r="AA206" s="19">
        <v>217140.64641204284</v>
      </c>
    </row>
    <row r="207" spans="1:27" x14ac:dyDescent="0.2">
      <c r="A207" s="18" t="s">
        <v>417</v>
      </c>
      <c r="B207" s="18" t="s">
        <v>418</v>
      </c>
      <c r="D207" s="19">
        <v>222126</v>
      </c>
      <c r="E207" s="20">
        <v>181</v>
      </c>
      <c r="F207" s="20">
        <v>222307</v>
      </c>
      <c r="G207" s="21">
        <v>1.8501338681393698E-3</v>
      </c>
      <c r="I207" s="21">
        <v>8.0932338406451976E-3</v>
      </c>
      <c r="J207" s="19">
        <v>231589</v>
      </c>
      <c r="K207" s="21">
        <v>4.1751652631065062E-2</v>
      </c>
      <c r="L207" s="21">
        <v>3.3001837500413966E-2</v>
      </c>
      <c r="M207" s="19">
        <v>231845</v>
      </c>
      <c r="N207" s="21">
        <v>4.2903211742566727E-2</v>
      </c>
      <c r="O207" s="21">
        <v>3.4143724508864715E-2</v>
      </c>
      <c r="P207" s="21">
        <v>2.6985123908573883E-4</v>
      </c>
      <c r="R207" s="43">
        <v>0</v>
      </c>
      <c r="S207" s="42">
        <v>231845</v>
      </c>
      <c r="U207" s="19">
        <v>171932</v>
      </c>
      <c r="V207" s="19">
        <v>173388</v>
      </c>
      <c r="X207" s="19">
        <v>221896.76400119701</v>
      </c>
      <c r="Y207" s="19">
        <v>222390.44997428317</v>
      </c>
      <c r="Z207" s="19">
        <v>231782.45321780082</v>
      </c>
      <c r="AA207" s="19">
        <v>169675.84236956821</v>
      </c>
    </row>
    <row r="208" spans="1:27" x14ac:dyDescent="0.2">
      <c r="A208" s="18" t="s">
        <v>419</v>
      </c>
      <c r="B208" s="18" t="s">
        <v>420</v>
      </c>
      <c r="D208" s="19">
        <v>289030</v>
      </c>
      <c r="E208" s="20">
        <v>239</v>
      </c>
      <c r="F208" s="20">
        <v>289269</v>
      </c>
      <c r="G208" s="21">
        <v>-1.1776039933155125E-2</v>
      </c>
      <c r="I208" s="21">
        <v>-5.2510570327855E-3</v>
      </c>
      <c r="J208" s="19">
        <v>301577</v>
      </c>
      <c r="K208" s="21">
        <v>4.2547842394823565E-2</v>
      </c>
      <c r="L208" s="21">
        <v>3.405018806258675E-2</v>
      </c>
      <c r="M208" s="19">
        <v>301577</v>
      </c>
      <c r="N208" s="21">
        <v>4.2547842394823565E-2</v>
      </c>
      <c r="O208" s="21">
        <v>3.405018806258675E-2</v>
      </c>
      <c r="P208" s="21">
        <v>-1.3060155286159558E-2</v>
      </c>
      <c r="R208" s="43">
        <v>0</v>
      </c>
      <c r="S208" s="42">
        <v>301577</v>
      </c>
      <c r="U208" s="19">
        <v>242898</v>
      </c>
      <c r="V208" s="19">
        <v>244894</v>
      </c>
      <c r="X208" s="19">
        <v>292716.25719988463</v>
      </c>
      <c r="Y208" s="19">
        <v>293185.9217146443</v>
      </c>
      <c r="Z208" s="19">
        <v>305567.76242775074</v>
      </c>
      <c r="AA208" s="19">
        <v>223690.21800883606</v>
      </c>
    </row>
    <row r="209" spans="1:27" ht="25.5" customHeight="1" x14ac:dyDescent="0.2">
      <c r="A209" s="22" t="s">
        <v>421</v>
      </c>
      <c r="B209" s="22" t="s">
        <v>422</v>
      </c>
      <c r="C209" s="54"/>
      <c r="D209" s="24">
        <v>2659560</v>
      </c>
      <c r="E209" s="25">
        <v>2440</v>
      </c>
      <c r="F209" s="25">
        <v>2662000</v>
      </c>
      <c r="G209" s="26">
        <v>1.4694885153329285E-2</v>
      </c>
      <c r="H209" s="23"/>
      <c r="I209" s="26">
        <v>2.2765575022238194E-2</v>
      </c>
      <c r="J209" s="24">
        <v>2768986</v>
      </c>
      <c r="K209" s="26">
        <v>4.0190069971129727E-2</v>
      </c>
      <c r="L209" s="26">
        <v>3.2531641593620098E-2</v>
      </c>
      <c r="M209" s="24">
        <v>2770663</v>
      </c>
      <c r="N209" s="26">
        <v>4.0820047424010131E-2</v>
      </c>
      <c r="O209" s="26">
        <v>3.315698081994789E-2</v>
      </c>
      <c r="P209" s="26">
        <v>1.3860013011092409E-2</v>
      </c>
      <c r="Q209" s="23"/>
      <c r="R209" s="24">
        <v>1805</v>
      </c>
      <c r="S209" s="41">
        <v>2772468</v>
      </c>
      <c r="T209" s="23"/>
      <c r="U209" s="24">
        <v>1960197</v>
      </c>
      <c r="V209" s="24">
        <v>1974736</v>
      </c>
      <c r="W209" s="23"/>
      <c r="X209" s="24">
        <v>2623448.7542835129</v>
      </c>
      <c r="Y209" s="24">
        <v>2622051.9307431108</v>
      </c>
      <c r="Z209" s="24">
        <v>2732786.5429580631</v>
      </c>
      <c r="AA209" s="24">
        <f>SUM(AA201:AA208)</f>
        <v>2000530.4640421267</v>
      </c>
    </row>
    <row r="210" spans="1:27" x14ac:dyDescent="0.2">
      <c r="A210" s="18" t="s">
        <v>423</v>
      </c>
      <c r="B210" s="18" t="s">
        <v>521</v>
      </c>
      <c r="D210" s="19">
        <v>547913</v>
      </c>
      <c r="E210" s="20">
        <v>383</v>
      </c>
      <c r="F210" s="20">
        <v>548296</v>
      </c>
      <c r="G210" s="21">
        <v>3.3543696270273093E-2</v>
      </c>
      <c r="I210" s="21">
        <v>4.1432726465858938E-2</v>
      </c>
      <c r="J210" s="19">
        <v>569368</v>
      </c>
      <c r="K210" s="21">
        <v>3.8431254369467593E-2</v>
      </c>
      <c r="L210" s="21">
        <v>3.3000528250913597E-2</v>
      </c>
      <c r="M210" s="19">
        <v>570095</v>
      </c>
      <c r="N210" s="21">
        <v>3.975717982001381E-2</v>
      </c>
      <c r="O210" s="21">
        <v>3.4319519455263681E-2</v>
      </c>
      <c r="P210" s="21">
        <v>3.3526270373649414E-2</v>
      </c>
      <c r="R210" s="43">
        <v>1795</v>
      </c>
      <c r="S210" s="42">
        <v>571890</v>
      </c>
      <c r="U210" s="19">
        <v>462630</v>
      </c>
      <c r="V210" s="19">
        <v>465063</v>
      </c>
      <c r="X210" s="19">
        <v>530501.31111330632</v>
      </c>
      <c r="Y210" s="19">
        <v>529250.51629608101</v>
      </c>
      <c r="Z210" s="19">
        <v>551601.84732788103</v>
      </c>
      <c r="AA210" s="19">
        <v>403798.93645366002</v>
      </c>
    </row>
    <row r="211" spans="1:27" x14ac:dyDescent="0.2">
      <c r="A211" s="18" t="s">
        <v>425</v>
      </c>
      <c r="B211" s="18" t="s">
        <v>426</v>
      </c>
      <c r="D211" s="19">
        <v>286443</v>
      </c>
      <c r="E211" s="20">
        <v>189</v>
      </c>
      <c r="F211" s="20">
        <v>286632</v>
      </c>
      <c r="G211" s="21">
        <v>-9.7878114064220423E-4</v>
      </c>
      <c r="I211" s="21">
        <v>4.7991210625046854E-3</v>
      </c>
      <c r="J211" s="19">
        <v>296782</v>
      </c>
      <c r="K211" s="21">
        <v>3.5411775602223639E-2</v>
      </c>
      <c r="L211" s="21">
        <v>3.3000778942291253E-2</v>
      </c>
      <c r="M211" s="19">
        <v>297636</v>
      </c>
      <c r="N211" s="21">
        <v>3.8391207159273133E-2</v>
      </c>
      <c r="O211" s="21">
        <v>3.5973272776879117E-2</v>
      </c>
      <c r="P211" s="21">
        <v>-1.2348593240688599E-3</v>
      </c>
      <c r="R211" s="43">
        <v>1293</v>
      </c>
      <c r="S211" s="42">
        <v>298929</v>
      </c>
      <c r="U211" s="19">
        <v>227991</v>
      </c>
      <c r="V211" s="19">
        <v>228523</v>
      </c>
      <c r="X211" s="19">
        <v>286912.68172136554</v>
      </c>
      <c r="Y211" s="19">
        <v>285928.64204959071</v>
      </c>
      <c r="Z211" s="19">
        <v>298003.99300937739</v>
      </c>
      <c r="AA211" s="19">
        <v>218153.17700450381</v>
      </c>
    </row>
    <row r="212" spans="1:27" x14ac:dyDescent="0.2">
      <c r="A212" s="18" t="s">
        <v>427</v>
      </c>
      <c r="B212" s="18" t="s">
        <v>428</v>
      </c>
      <c r="D212" s="19">
        <v>125574</v>
      </c>
      <c r="E212" s="20">
        <v>96</v>
      </c>
      <c r="F212" s="20">
        <v>125670</v>
      </c>
      <c r="G212" s="21">
        <v>2.6830493349033979E-2</v>
      </c>
      <c r="I212" s="21">
        <v>3.3728152077911799E-2</v>
      </c>
      <c r="J212" s="19">
        <v>130314</v>
      </c>
      <c r="K212" s="21">
        <v>3.6956505138750817E-2</v>
      </c>
      <c r="L212" s="21">
        <v>3.3001981757741383E-2</v>
      </c>
      <c r="M212" s="19">
        <v>130314</v>
      </c>
      <c r="N212" s="21">
        <v>3.6956505138750817E-2</v>
      </c>
      <c r="O212" s="21">
        <v>3.3001981757741383E-2</v>
      </c>
      <c r="P212" s="21">
        <v>2.4573400863807882E-2</v>
      </c>
      <c r="R212" s="43">
        <v>0</v>
      </c>
      <c r="S212" s="42">
        <v>130314</v>
      </c>
      <c r="U212" s="19">
        <v>97135</v>
      </c>
      <c r="V212" s="19">
        <v>97507</v>
      </c>
      <c r="X212" s="19">
        <v>122386.01050552281</v>
      </c>
      <c r="Y212" s="19">
        <v>122034.76725435627</v>
      </c>
      <c r="Z212" s="19">
        <v>127188.54490086659</v>
      </c>
      <c r="AA212" s="19">
        <v>93108.098547628921</v>
      </c>
    </row>
    <row r="213" spans="1:27" ht="25.5" customHeight="1" x14ac:dyDescent="0.2">
      <c r="A213" s="22" t="s">
        <v>429</v>
      </c>
      <c r="B213" s="22" t="s">
        <v>430</v>
      </c>
      <c r="C213" s="54"/>
      <c r="D213" s="24">
        <v>959930</v>
      </c>
      <c r="E213" s="25">
        <v>668</v>
      </c>
      <c r="F213" s="25">
        <v>960598</v>
      </c>
      <c r="G213" s="26">
        <v>2.2130056497181139E-2</v>
      </c>
      <c r="H213" s="23"/>
      <c r="I213" s="26">
        <v>2.9291089582532237E-2</v>
      </c>
      <c r="J213" s="24">
        <v>996464</v>
      </c>
      <c r="K213" s="26">
        <v>3.7337341758087783E-2</v>
      </c>
      <c r="L213" s="26">
        <v>3.2962765597157828E-2</v>
      </c>
      <c r="M213" s="24">
        <v>998045</v>
      </c>
      <c r="N213" s="26">
        <v>3.8983191821230667E-2</v>
      </c>
      <c r="O213" s="26">
        <v>3.4601674912907443E-2</v>
      </c>
      <c r="P213" s="26">
        <v>2.1755463670785291E-2</v>
      </c>
      <c r="Q213" s="23"/>
      <c r="R213" s="24">
        <v>3088</v>
      </c>
      <c r="S213" s="41">
        <v>1001133</v>
      </c>
      <c r="T213" s="23"/>
      <c r="U213" s="24">
        <v>787757</v>
      </c>
      <c r="V213" s="24">
        <v>791093</v>
      </c>
      <c r="W213" s="23"/>
      <c r="X213" s="24">
        <v>939800.0033401947</v>
      </c>
      <c r="Y213" s="24">
        <v>937213.92560002801</v>
      </c>
      <c r="Z213" s="24">
        <v>976794.38523812499</v>
      </c>
      <c r="AA213" s="24">
        <f>SUM(AA210:AA212)</f>
        <v>715060.21200579277</v>
      </c>
    </row>
    <row r="214" spans="1:27" x14ac:dyDescent="0.2">
      <c r="A214" s="18" t="s">
        <v>431</v>
      </c>
      <c r="B214" s="18" t="s">
        <v>432</v>
      </c>
      <c r="D214" s="19">
        <v>269607</v>
      </c>
      <c r="E214" s="20">
        <v>209</v>
      </c>
      <c r="F214" s="20">
        <v>269816</v>
      </c>
      <c r="G214" s="21">
        <v>1.7789105383508641E-2</v>
      </c>
      <c r="I214" s="21">
        <v>2.8416416467515582E-2</v>
      </c>
      <c r="J214" s="19">
        <v>280089</v>
      </c>
      <c r="K214" s="21">
        <v>3.8074088220941604E-2</v>
      </c>
      <c r="L214" s="21">
        <v>3.3001079927546195E-2</v>
      </c>
      <c r="M214" s="19">
        <v>280089</v>
      </c>
      <c r="N214" s="21">
        <v>3.8074088220941604E-2</v>
      </c>
      <c r="O214" s="21">
        <v>3.3001079927546195E-2</v>
      </c>
      <c r="P214" s="21">
        <v>1.9307816389337873E-2</v>
      </c>
      <c r="R214" s="43">
        <v>0</v>
      </c>
      <c r="S214" s="42">
        <v>280089</v>
      </c>
      <c r="U214" s="19">
        <v>226834</v>
      </c>
      <c r="V214" s="19">
        <v>227948</v>
      </c>
      <c r="X214" s="19">
        <v>265100.1079879207</v>
      </c>
      <c r="Y214" s="19">
        <v>263649.09011039371</v>
      </c>
      <c r="Z214" s="19">
        <v>274783.53005488613</v>
      </c>
      <c r="AA214" s="19">
        <v>201154.68744104935</v>
      </c>
    </row>
    <row r="215" spans="1:27" x14ac:dyDescent="0.2">
      <c r="A215" s="18" t="s">
        <v>433</v>
      </c>
      <c r="B215" s="18" t="s">
        <v>434</v>
      </c>
      <c r="D215" s="19">
        <v>468036</v>
      </c>
      <c r="E215" s="20">
        <v>395</v>
      </c>
      <c r="F215" s="20">
        <v>468431</v>
      </c>
      <c r="G215" s="21">
        <v>1.0019056676209059E-2</v>
      </c>
      <c r="I215" s="21">
        <v>1.9135702803441346E-2</v>
      </c>
      <c r="J215" s="19">
        <v>486328</v>
      </c>
      <c r="K215" s="21">
        <v>3.8205512301597411E-2</v>
      </c>
      <c r="L215" s="21">
        <v>3.2998998779524058E-2</v>
      </c>
      <c r="M215" s="19">
        <v>486328</v>
      </c>
      <c r="N215" s="21">
        <v>3.8205512301597411E-2</v>
      </c>
      <c r="O215" s="21">
        <v>3.2998998779524058E-2</v>
      </c>
      <c r="P215" s="21">
        <v>1.0107266218216449E-2</v>
      </c>
      <c r="R215" s="43">
        <v>0</v>
      </c>
      <c r="S215" s="42">
        <v>486328</v>
      </c>
      <c r="U215" s="19">
        <v>374093</v>
      </c>
      <c r="V215" s="19">
        <v>375978</v>
      </c>
      <c r="X215" s="19">
        <v>463784.65589924576</v>
      </c>
      <c r="Y215" s="19">
        <v>461952.53817356989</v>
      </c>
      <c r="Z215" s="19">
        <v>481461.73803974706</v>
      </c>
      <c r="AA215" s="19">
        <v>352453.02151429863</v>
      </c>
    </row>
    <row r="216" spans="1:27" x14ac:dyDescent="0.2">
      <c r="A216" s="18" t="s">
        <v>435</v>
      </c>
      <c r="B216" s="18" t="s">
        <v>436</v>
      </c>
      <c r="D216" s="19">
        <v>389888</v>
      </c>
      <c r="E216" s="20">
        <v>300</v>
      </c>
      <c r="F216" s="20">
        <v>390188</v>
      </c>
      <c r="G216" s="21">
        <v>1.164159191195302E-2</v>
      </c>
      <c r="I216" s="21">
        <v>2.1826980721165956E-2</v>
      </c>
      <c r="J216" s="19">
        <v>405563</v>
      </c>
      <c r="K216" s="21">
        <v>3.9405006211148619E-2</v>
      </c>
      <c r="L216" s="21">
        <v>3.2999005366964651E-2</v>
      </c>
      <c r="M216" s="19">
        <v>405563</v>
      </c>
      <c r="N216" s="21">
        <v>3.9405006211148619E-2</v>
      </c>
      <c r="O216" s="21">
        <v>3.2999005366964651E-2</v>
      </c>
      <c r="P216" s="21">
        <v>1.2774708792042455E-2</v>
      </c>
      <c r="R216" s="43">
        <v>1149</v>
      </c>
      <c r="S216" s="42">
        <v>406712</v>
      </c>
      <c r="U216" s="19">
        <v>309494</v>
      </c>
      <c r="V216" s="19">
        <v>311413</v>
      </c>
      <c r="X216" s="19">
        <v>385697.5199768279</v>
      </c>
      <c r="Y216" s="19">
        <v>384220.96443238598</v>
      </c>
      <c r="Z216" s="19">
        <v>400447.40106486611</v>
      </c>
      <c r="AA216" s="19">
        <v>293146.65177237516</v>
      </c>
    </row>
    <row r="217" spans="1:27" ht="25.5" customHeight="1" x14ac:dyDescent="0.2">
      <c r="A217" s="22" t="s">
        <v>437</v>
      </c>
      <c r="B217" s="22" t="s">
        <v>438</v>
      </c>
      <c r="C217" s="54"/>
      <c r="D217" s="24">
        <v>1127531</v>
      </c>
      <c r="E217" s="25">
        <v>904</v>
      </c>
      <c r="F217" s="25">
        <v>1128435</v>
      </c>
      <c r="G217" s="26">
        <v>1.2428612800291283E-2</v>
      </c>
      <c r="H217" s="23"/>
      <c r="I217" s="26">
        <v>2.2263941607318261E-2</v>
      </c>
      <c r="J217" s="24">
        <v>1171980</v>
      </c>
      <c r="K217" s="26">
        <v>3.8588846206722982E-2</v>
      </c>
      <c r="L217" s="26">
        <v>3.3007790428219774E-2</v>
      </c>
      <c r="M217" s="24">
        <v>1171980</v>
      </c>
      <c r="N217" s="26">
        <v>3.8588846206722982E-2</v>
      </c>
      <c r="O217" s="26">
        <v>3.3007790428219774E-2</v>
      </c>
      <c r="P217" s="26">
        <v>1.3216415430045814E-2</v>
      </c>
      <c r="Q217" s="23"/>
      <c r="R217" s="24">
        <v>1149</v>
      </c>
      <c r="S217" s="41">
        <v>1173129</v>
      </c>
      <c r="T217" s="23"/>
      <c r="U217" s="24">
        <v>910420</v>
      </c>
      <c r="V217" s="24">
        <v>915339</v>
      </c>
      <c r="W217" s="23"/>
      <c r="X217" s="24">
        <v>1114582.2838639943</v>
      </c>
      <c r="Y217" s="24">
        <v>1109822.5927163495</v>
      </c>
      <c r="Z217" s="24">
        <v>1156692.6691594995</v>
      </c>
      <c r="AA217" s="24">
        <f>SUM(AA214:AA216)</f>
        <v>846754.36072772322</v>
      </c>
    </row>
    <row r="218" spans="1:27" x14ac:dyDescent="0.2">
      <c r="A218" s="18" t="s">
        <v>439</v>
      </c>
      <c r="B218" s="18" t="s">
        <v>440</v>
      </c>
      <c r="D218" s="19">
        <v>260032</v>
      </c>
      <c r="E218" s="20">
        <v>193</v>
      </c>
      <c r="F218" s="20">
        <v>260225</v>
      </c>
      <c r="G218" s="21">
        <v>-3.8358485349642368E-2</v>
      </c>
      <c r="I218" s="21">
        <v>-3.2257928950892079E-2</v>
      </c>
      <c r="J218" s="19">
        <v>271869</v>
      </c>
      <c r="K218" s="21">
        <v>4.4745349089876374E-2</v>
      </c>
      <c r="L218" s="21">
        <v>3.945021191080067E-2</v>
      </c>
      <c r="M218" s="19">
        <v>271869</v>
      </c>
      <c r="N218" s="21">
        <v>4.4745349089876374E-2</v>
      </c>
      <c r="O218" s="21">
        <v>3.945021191080067E-2</v>
      </c>
      <c r="P218" s="21">
        <v>-3.4840938995935766E-2</v>
      </c>
      <c r="R218" s="43">
        <v>1177</v>
      </c>
      <c r="S218" s="42">
        <v>273046</v>
      </c>
      <c r="U218" s="19">
        <v>205879</v>
      </c>
      <c r="V218" s="19">
        <v>206927</v>
      </c>
      <c r="X218" s="19">
        <v>270605.13872052217</v>
      </c>
      <c r="Y218" s="19">
        <v>270269.08785710193</v>
      </c>
      <c r="Z218" s="19">
        <v>281683.10383696971</v>
      </c>
      <c r="AA218" s="19">
        <v>206205.50546982372</v>
      </c>
    </row>
    <row r="219" spans="1:27" x14ac:dyDescent="0.2">
      <c r="A219" s="18" t="s">
        <v>441</v>
      </c>
      <c r="B219" s="18" t="s">
        <v>442</v>
      </c>
      <c r="D219" s="19">
        <v>221595</v>
      </c>
      <c r="E219" s="20">
        <v>215</v>
      </c>
      <c r="F219" s="20">
        <v>221810</v>
      </c>
      <c r="G219" s="21">
        <v>2.6316333797092861E-2</v>
      </c>
      <c r="I219" s="21">
        <v>3.0808499306831827E-2</v>
      </c>
      <c r="J219" s="19">
        <v>230005</v>
      </c>
      <c r="K219" s="21">
        <v>3.6944786828084997E-2</v>
      </c>
      <c r="L219" s="21">
        <v>3.3000749767054582E-2</v>
      </c>
      <c r="M219" s="19">
        <v>230390</v>
      </c>
      <c r="N219" s="21">
        <v>3.8680504499130519E-2</v>
      </c>
      <c r="O219" s="21">
        <v>3.4729865606537791E-2</v>
      </c>
      <c r="P219" s="21">
        <v>2.3388549804336023E-2</v>
      </c>
      <c r="R219" s="43">
        <v>899</v>
      </c>
      <c r="S219" s="42">
        <v>231289</v>
      </c>
      <c r="U219" s="19">
        <v>145043</v>
      </c>
      <c r="V219" s="19">
        <v>145597</v>
      </c>
      <c r="X219" s="19">
        <v>216122.70960343821</v>
      </c>
      <c r="Y219" s="19">
        <v>216002.43629256808</v>
      </c>
      <c r="Z219" s="19">
        <v>225124.66066192434</v>
      </c>
      <c r="AA219" s="19">
        <v>164802.01976325273</v>
      </c>
    </row>
    <row r="220" spans="1:27" x14ac:dyDescent="0.2">
      <c r="A220" s="18" t="s">
        <v>443</v>
      </c>
      <c r="B220" s="18" t="s">
        <v>444</v>
      </c>
      <c r="D220" s="19">
        <v>275803</v>
      </c>
      <c r="E220" s="20">
        <v>171</v>
      </c>
      <c r="F220" s="20">
        <v>275974</v>
      </c>
      <c r="G220" s="21">
        <v>-6.0429121974278077E-3</v>
      </c>
      <c r="I220" s="21">
        <v>-2.9768925202792174E-3</v>
      </c>
      <c r="J220" s="19">
        <v>286686</v>
      </c>
      <c r="K220" s="21">
        <v>3.8814009085712975E-2</v>
      </c>
      <c r="L220" s="21">
        <v>3.3595564922230148E-2</v>
      </c>
      <c r="M220" s="19">
        <v>286996</v>
      </c>
      <c r="N220" s="21">
        <v>3.9937301966483485E-2</v>
      </c>
      <c r="O220" s="21">
        <v>3.4713214982316387E-2</v>
      </c>
      <c r="P220" s="21">
        <v>-1.0169576917012813E-2</v>
      </c>
      <c r="R220" s="43">
        <v>0</v>
      </c>
      <c r="S220" s="42">
        <v>286996</v>
      </c>
      <c r="U220" s="19">
        <v>227383</v>
      </c>
      <c r="V220" s="19">
        <v>228531</v>
      </c>
      <c r="X220" s="19">
        <v>277652.15746261034</v>
      </c>
      <c r="Y220" s="19">
        <v>278195.83532737958</v>
      </c>
      <c r="Z220" s="19">
        <v>289944.61405429879</v>
      </c>
      <c r="AA220" s="19">
        <v>212253.3261133169</v>
      </c>
    </row>
    <row r="221" spans="1:27" x14ac:dyDescent="0.2">
      <c r="A221" s="18" t="s">
        <v>445</v>
      </c>
      <c r="B221" s="18" t="s">
        <v>446</v>
      </c>
      <c r="D221" s="19">
        <v>296032</v>
      </c>
      <c r="E221" s="20">
        <v>209</v>
      </c>
      <c r="F221" s="20">
        <v>296241</v>
      </c>
      <c r="G221" s="21">
        <v>6.0259044692096975E-3</v>
      </c>
      <c r="I221" s="21">
        <v>1.5577758138860087E-2</v>
      </c>
      <c r="J221" s="19">
        <v>307357</v>
      </c>
      <c r="K221" s="21">
        <v>3.7524515294139915E-2</v>
      </c>
      <c r="L221" s="21">
        <v>3.2998389273340978E-2</v>
      </c>
      <c r="M221" s="19">
        <v>307357</v>
      </c>
      <c r="N221" s="21">
        <v>3.7524515294139915E-2</v>
      </c>
      <c r="O221" s="21">
        <v>3.2998389273340978E-2</v>
      </c>
      <c r="P221" s="21">
        <v>6.5802471645357574E-3</v>
      </c>
      <c r="R221" s="43">
        <v>0</v>
      </c>
      <c r="S221" s="42">
        <v>307357</v>
      </c>
      <c r="U221" s="19">
        <v>231311</v>
      </c>
      <c r="V221" s="19">
        <v>232325</v>
      </c>
      <c r="X221" s="19">
        <v>294466.28520854306</v>
      </c>
      <c r="Y221" s="19">
        <v>292974.81133300002</v>
      </c>
      <c r="Z221" s="19">
        <v>305347.73642320378</v>
      </c>
      <c r="AA221" s="19">
        <v>223529.14844922774</v>
      </c>
    </row>
    <row r="222" spans="1:27" x14ac:dyDescent="0.2">
      <c r="A222" s="18" t="s">
        <v>447</v>
      </c>
      <c r="B222" s="18" t="s">
        <v>448</v>
      </c>
      <c r="D222" s="19">
        <v>283080</v>
      </c>
      <c r="E222" s="20">
        <v>199</v>
      </c>
      <c r="F222" s="20">
        <v>283279</v>
      </c>
      <c r="G222" s="21">
        <v>-2.7074163069716661E-2</v>
      </c>
      <c r="I222" s="21">
        <v>-2.0509986183144147E-2</v>
      </c>
      <c r="J222" s="19">
        <v>295259</v>
      </c>
      <c r="K222" s="21">
        <v>4.2289117404415322E-2</v>
      </c>
      <c r="L222" s="21">
        <v>3.7100385391984236E-2</v>
      </c>
      <c r="M222" s="19">
        <v>295259</v>
      </c>
      <c r="N222" s="21">
        <v>4.2289117404415322E-2</v>
      </c>
      <c r="O222" s="21">
        <v>3.7100385391984236E-2</v>
      </c>
      <c r="P222" s="21">
        <v>-2.5332720506409889E-2</v>
      </c>
      <c r="R222" s="43">
        <v>1302</v>
      </c>
      <c r="S222" s="42">
        <v>296561</v>
      </c>
      <c r="U222" s="19">
        <v>216375</v>
      </c>
      <c r="V222" s="19">
        <v>217457</v>
      </c>
      <c r="X222" s="19">
        <v>291162.34238537116</v>
      </c>
      <c r="Y222" s="19">
        <v>290658.0370842308</v>
      </c>
      <c r="Z222" s="19">
        <v>302933.12006268266</v>
      </c>
      <c r="AA222" s="19">
        <v>221761.53377743991</v>
      </c>
    </row>
    <row r="223" spans="1:27" x14ac:dyDescent="0.2">
      <c r="A223" s="18" t="s">
        <v>449</v>
      </c>
      <c r="B223" s="18" t="s">
        <v>450</v>
      </c>
      <c r="D223" s="19">
        <v>356866</v>
      </c>
      <c r="E223" s="20">
        <v>243</v>
      </c>
      <c r="F223" s="20">
        <v>357109</v>
      </c>
      <c r="G223" s="21">
        <v>-2.9452614204030336E-2</v>
      </c>
      <c r="I223" s="21">
        <v>-2.3333581688069427E-2</v>
      </c>
      <c r="J223" s="19">
        <v>372450</v>
      </c>
      <c r="K223" s="21">
        <v>4.2958940014748759E-2</v>
      </c>
      <c r="L223" s="21">
        <v>3.7664763024072512E-2</v>
      </c>
      <c r="M223" s="19">
        <v>372450</v>
      </c>
      <c r="N223" s="21">
        <v>4.2958940014748759E-2</v>
      </c>
      <c r="O223" s="21">
        <v>3.7664763024072512E-2</v>
      </c>
      <c r="P223" s="21">
        <v>-2.7613540137492398E-2</v>
      </c>
      <c r="R223" s="43">
        <v>1679</v>
      </c>
      <c r="S223" s="42">
        <v>374129</v>
      </c>
      <c r="U223" s="19">
        <v>288342</v>
      </c>
      <c r="V223" s="19">
        <v>289813</v>
      </c>
      <c r="X223" s="19">
        <v>367945.94690548413</v>
      </c>
      <c r="Y223" s="19">
        <v>367506.18641790713</v>
      </c>
      <c r="Z223" s="19">
        <v>383026.72381170676</v>
      </c>
      <c r="AA223" s="19">
        <v>280393.88275754108</v>
      </c>
    </row>
    <row r="224" spans="1:27" x14ac:dyDescent="0.2">
      <c r="A224" s="18" t="s">
        <v>451</v>
      </c>
      <c r="B224" s="18" t="s">
        <v>452</v>
      </c>
      <c r="D224" s="19">
        <v>719753</v>
      </c>
      <c r="E224" s="20">
        <v>511</v>
      </c>
      <c r="F224" s="20">
        <v>720264</v>
      </c>
      <c r="G224" s="21">
        <v>-2.6993146983213867E-2</v>
      </c>
      <c r="I224" s="21">
        <v>-2.3788748756715217E-2</v>
      </c>
      <c r="J224" s="19">
        <v>751657</v>
      </c>
      <c r="K224" s="21">
        <v>4.3585589448478235E-2</v>
      </c>
      <c r="L224" s="21">
        <v>3.7755699389098618E-2</v>
      </c>
      <c r="M224" s="19">
        <v>751657</v>
      </c>
      <c r="N224" s="21">
        <v>4.3585589448478235E-2</v>
      </c>
      <c r="O224" s="21">
        <v>3.7755699389098618E-2</v>
      </c>
      <c r="P224" s="21">
        <v>-2.7981536619644976E-2</v>
      </c>
      <c r="R224" s="43">
        <v>3149</v>
      </c>
      <c r="S224" s="42">
        <v>754806</v>
      </c>
      <c r="U224" s="19">
        <v>566415</v>
      </c>
      <c r="V224" s="19">
        <v>569597</v>
      </c>
      <c r="X224" s="19">
        <v>740245.42811749177</v>
      </c>
      <c r="Y224" s="19">
        <v>741960.4745292411</v>
      </c>
      <c r="Z224" s="19">
        <v>773294.98185249325</v>
      </c>
      <c r="AA224" s="19">
        <v>566088.91494770371</v>
      </c>
    </row>
    <row r="225" spans="1:27" ht="25.5" customHeight="1" x14ac:dyDescent="0.2">
      <c r="A225" s="22" t="s">
        <v>453</v>
      </c>
      <c r="B225" s="22" t="s">
        <v>454</v>
      </c>
      <c r="C225" s="54"/>
      <c r="D225" s="24">
        <v>2413161</v>
      </c>
      <c r="E225" s="25">
        <v>1742</v>
      </c>
      <c r="F225" s="25">
        <v>2414903</v>
      </c>
      <c r="G225" s="26">
        <v>-1.7613435865046045E-2</v>
      </c>
      <c r="H225" s="23"/>
      <c r="I225" s="26">
        <v>-1.239698416454138E-2</v>
      </c>
      <c r="J225" s="24">
        <v>2515283</v>
      </c>
      <c r="K225" s="26">
        <v>4.1567033504860573E-2</v>
      </c>
      <c r="L225" s="26">
        <v>3.6332467685137981E-2</v>
      </c>
      <c r="M225" s="24">
        <v>2515978</v>
      </c>
      <c r="N225" s="26">
        <v>4.18548297839616E-2</v>
      </c>
      <c r="O225" s="26">
        <v>3.661881759687402E-2</v>
      </c>
      <c r="P225" s="26">
        <v>-1.7715990853973573E-2</v>
      </c>
      <c r="Q225" s="23"/>
      <c r="R225" s="24">
        <v>8206</v>
      </c>
      <c r="S225" s="41">
        <v>2524184</v>
      </c>
      <c r="T225" s="23"/>
      <c r="U225" s="24">
        <v>1880748</v>
      </c>
      <c r="V225" s="24">
        <v>1890248</v>
      </c>
      <c r="W225" s="23"/>
      <c r="X225" s="24">
        <v>2458200.008403461</v>
      </c>
      <c r="Y225" s="24">
        <v>2457566.8688414288</v>
      </c>
      <c r="Z225" s="24">
        <v>2561354.9407032793</v>
      </c>
      <c r="AA225" s="24">
        <f>SUM(AA218:AA224)</f>
        <v>1875034.3312783057</v>
      </c>
    </row>
    <row r="226" spans="1:27" x14ac:dyDescent="0.2">
      <c r="A226" s="18" t="s">
        <v>455</v>
      </c>
      <c r="B226" s="18" t="s">
        <v>456</v>
      </c>
      <c r="D226" s="19">
        <v>609929</v>
      </c>
      <c r="E226" s="20">
        <v>427</v>
      </c>
      <c r="F226" s="20">
        <v>610356</v>
      </c>
      <c r="G226" s="21">
        <v>8.7685738956999604E-3</v>
      </c>
      <c r="I226" s="21">
        <v>1.3359075315177549E-2</v>
      </c>
      <c r="J226" s="19">
        <v>633895</v>
      </c>
      <c r="K226" s="21">
        <v>3.8566413523476673E-2</v>
      </c>
      <c r="L226" s="21">
        <v>3.3000248065794269E-2</v>
      </c>
      <c r="M226" s="19">
        <v>633895</v>
      </c>
      <c r="N226" s="21">
        <v>3.8566413523476673E-2</v>
      </c>
      <c r="O226" s="21">
        <v>3.3000248065794269E-2</v>
      </c>
      <c r="P226" s="21">
        <v>4.3830280592502824E-3</v>
      </c>
      <c r="R226" s="43">
        <v>0</v>
      </c>
      <c r="S226" s="42">
        <v>633895</v>
      </c>
      <c r="U226" s="19">
        <v>547396</v>
      </c>
      <c r="V226" s="19">
        <v>550346</v>
      </c>
      <c r="X226" s="19">
        <v>605050.33848633384</v>
      </c>
      <c r="Y226" s="19">
        <v>605554.92292047257</v>
      </c>
      <c r="Z226" s="19">
        <v>631128.74500165833</v>
      </c>
      <c r="AA226" s="19">
        <v>462016.4294800057</v>
      </c>
    </row>
    <row r="227" spans="1:27" x14ac:dyDescent="0.2">
      <c r="A227" s="18" t="s">
        <v>457</v>
      </c>
      <c r="B227" s="18" t="s">
        <v>458</v>
      </c>
      <c r="D227" s="19">
        <v>647876</v>
      </c>
      <c r="E227" s="20">
        <v>483</v>
      </c>
      <c r="F227" s="20">
        <v>648359</v>
      </c>
      <c r="G227" s="21">
        <v>-2.542222403453831E-2</v>
      </c>
      <c r="I227" s="21">
        <v>-1.7795688934663212E-2</v>
      </c>
      <c r="J227" s="19">
        <v>677273</v>
      </c>
      <c r="K227" s="21">
        <v>4.4595923733381726E-2</v>
      </c>
      <c r="L227" s="21">
        <v>3.6558491503017265E-2</v>
      </c>
      <c r="M227" s="19">
        <v>677273</v>
      </c>
      <c r="N227" s="21">
        <v>4.4595923733381726E-2</v>
      </c>
      <c r="O227" s="21">
        <v>3.6558491503017265E-2</v>
      </c>
      <c r="P227" s="21">
        <v>-2.3142471010655141E-2</v>
      </c>
      <c r="R227" s="43">
        <v>0</v>
      </c>
      <c r="S227" s="42">
        <v>677273</v>
      </c>
      <c r="U227" s="19">
        <v>563793</v>
      </c>
      <c r="V227" s="19">
        <v>568164</v>
      </c>
      <c r="X227" s="19">
        <v>665271.5203115918</v>
      </c>
      <c r="Y227" s="19">
        <v>665224.3115677014</v>
      </c>
      <c r="Z227" s="19">
        <v>693318.0938889886</v>
      </c>
      <c r="AA227" s="19">
        <v>507542.00750535016</v>
      </c>
    </row>
    <row r="228" spans="1:27" x14ac:dyDescent="0.2">
      <c r="A228" s="18" t="s">
        <v>459</v>
      </c>
      <c r="B228" s="18" t="s">
        <v>460</v>
      </c>
      <c r="D228" s="19">
        <v>816037</v>
      </c>
      <c r="E228" s="20">
        <v>601</v>
      </c>
      <c r="F228" s="20">
        <v>816638</v>
      </c>
      <c r="G228" s="21">
        <v>-3.9552665645818719E-2</v>
      </c>
      <c r="I228" s="21">
        <v>-3.7457681518144104E-2</v>
      </c>
      <c r="J228" s="19">
        <v>852459</v>
      </c>
      <c r="K228" s="21">
        <v>4.3863717666383195E-2</v>
      </c>
      <c r="L228" s="21">
        <v>4.0489181097940641E-2</v>
      </c>
      <c r="M228" s="19">
        <v>852459</v>
      </c>
      <c r="N228" s="21">
        <v>4.3863717666383195E-2</v>
      </c>
      <c r="O228" s="21">
        <v>4.0489181097940641E-2</v>
      </c>
      <c r="P228" s="21">
        <v>-3.9067283909743789E-2</v>
      </c>
      <c r="R228" s="43">
        <v>3986</v>
      </c>
      <c r="S228" s="42">
        <v>856445</v>
      </c>
      <c r="U228" s="19">
        <v>747848</v>
      </c>
      <c r="V228" s="19">
        <v>750274</v>
      </c>
      <c r="X228" s="19">
        <v>850268.60174584598</v>
      </c>
      <c r="Y228" s="19">
        <v>851169.58980507357</v>
      </c>
      <c r="Z228" s="19">
        <v>887116.22127759072</v>
      </c>
      <c r="AA228" s="19">
        <v>649411.50650235428</v>
      </c>
    </row>
    <row r="229" spans="1:27" ht="25.5" customHeight="1" x14ac:dyDescent="0.2">
      <c r="A229" s="22" t="s">
        <v>461</v>
      </c>
      <c r="B229" s="22" t="s">
        <v>462</v>
      </c>
      <c r="C229" s="54"/>
      <c r="D229" s="24">
        <v>2073842</v>
      </c>
      <c r="E229" s="25">
        <v>1511</v>
      </c>
      <c r="F229" s="25">
        <v>2075353</v>
      </c>
      <c r="G229" s="26">
        <v>-2.1332569199577711E-2</v>
      </c>
      <c r="H229" s="23"/>
      <c r="I229" s="26">
        <v>-1.6831355537527903E-2</v>
      </c>
      <c r="J229" s="24">
        <v>2163627</v>
      </c>
      <c r="K229" s="26">
        <v>4.2534542292094857E-2</v>
      </c>
      <c r="L229" s="26">
        <v>3.7097213219767333E-2</v>
      </c>
      <c r="M229" s="24">
        <v>2163627</v>
      </c>
      <c r="N229" s="26">
        <v>4.2534542292094857E-2</v>
      </c>
      <c r="O229" s="26">
        <v>3.7097213219767333E-2</v>
      </c>
      <c r="P229" s="26">
        <v>-2.1675194812030951E-2</v>
      </c>
      <c r="Q229" s="23"/>
      <c r="R229" s="24">
        <v>3986</v>
      </c>
      <c r="S229" s="41">
        <v>2167613</v>
      </c>
      <c r="T229" s="23"/>
      <c r="U229" s="24">
        <v>1859037</v>
      </c>
      <c r="V229" s="24">
        <v>1868784</v>
      </c>
      <c r="W229" s="23"/>
      <c r="X229" s="24">
        <v>2120590.4605437713</v>
      </c>
      <c r="Y229" s="24">
        <v>2121948.8242932474</v>
      </c>
      <c r="Z229" s="24">
        <v>2211563.0601682379</v>
      </c>
      <c r="AA229" s="24">
        <f>SUM(AA226:AA228)</f>
        <v>1618969.9434877101</v>
      </c>
    </row>
    <row r="230" spans="1:27" ht="25.5" customHeight="1" x14ac:dyDescent="0.2">
      <c r="A230" s="22" t="s">
        <v>463</v>
      </c>
      <c r="B230" s="22" t="s">
        <v>464</v>
      </c>
      <c r="C230" s="54"/>
      <c r="D230" s="24">
        <v>11715944</v>
      </c>
      <c r="E230" s="25">
        <v>9475</v>
      </c>
      <c r="F230" s="25">
        <v>11725419</v>
      </c>
      <c r="G230" s="26">
        <v>-1.099440028496268E-3</v>
      </c>
      <c r="H230" s="23"/>
      <c r="I230" s="26">
        <v>5.5959804526928281E-3</v>
      </c>
      <c r="J230" s="24">
        <v>12205308</v>
      </c>
      <c r="K230" s="26">
        <v>4.0927217056989429E-2</v>
      </c>
      <c r="L230" s="26">
        <v>3.4524753921547635E-2</v>
      </c>
      <c r="M230" s="24">
        <v>12211437</v>
      </c>
      <c r="N230" s="26">
        <v>4.1449927578783852E-2</v>
      </c>
      <c r="O230" s="26">
        <v>3.5044249391615656E-2</v>
      </c>
      <c r="P230" s="26">
        <v>-1.3391519834710097E-3</v>
      </c>
      <c r="Q230" s="23"/>
      <c r="R230" s="24">
        <v>20285</v>
      </c>
      <c r="S230" s="41">
        <v>12231722</v>
      </c>
      <c r="T230" s="23"/>
      <c r="U230" s="24">
        <v>9299732</v>
      </c>
      <c r="V230" s="24">
        <v>9357286</v>
      </c>
      <c r="W230" s="23"/>
      <c r="X230" s="24">
        <v>11738324.806560438</v>
      </c>
      <c r="Y230" s="24">
        <v>11732331.557323612</v>
      </c>
      <c r="Z230" s="24">
        <v>12227811.898557464</v>
      </c>
      <c r="AA230" s="24">
        <f>AA229+AA225+AA217+AA213+AA209+AA200</f>
        <v>8951343.1902231053</v>
      </c>
    </row>
    <row r="231" spans="1:27" x14ac:dyDescent="0.2">
      <c r="A231" s="18" t="s">
        <v>465</v>
      </c>
      <c r="B231" s="18" t="s">
        <v>466</v>
      </c>
      <c r="D231" s="19">
        <v>815379</v>
      </c>
      <c r="E231" s="20">
        <v>1010</v>
      </c>
      <c r="F231" s="20">
        <v>816389</v>
      </c>
      <c r="G231" s="21">
        <v>-1.5752394698146488E-2</v>
      </c>
      <c r="I231" s="21">
        <v>-1.5450124032155177E-2</v>
      </c>
      <c r="J231" s="19">
        <v>851441</v>
      </c>
      <c r="K231" s="21">
        <v>4.2935062446102235E-2</v>
      </c>
      <c r="L231" s="21">
        <v>3.6089500729685753E-2</v>
      </c>
      <c r="M231" s="19">
        <v>851441</v>
      </c>
      <c r="N231" s="21">
        <v>4.2935062446102235E-2</v>
      </c>
      <c r="O231" s="21">
        <v>3.6089500729685753E-2</v>
      </c>
      <c r="P231" s="21">
        <v>-2.1252709108875889E-2</v>
      </c>
      <c r="R231" s="43">
        <v>525</v>
      </c>
      <c r="S231" s="42">
        <v>851966</v>
      </c>
      <c r="U231" s="19">
        <v>579196</v>
      </c>
      <c r="V231" s="19">
        <v>583023</v>
      </c>
      <c r="X231" s="19">
        <v>829455.18087055965</v>
      </c>
      <c r="Y231" s="19">
        <v>834679.14908234472</v>
      </c>
      <c r="Z231" s="19">
        <v>869929.35553853225</v>
      </c>
      <c r="AA231" s="19">
        <v>636829.89869951026</v>
      </c>
    </row>
    <row r="232" spans="1:27" ht="25.5" customHeight="1" x14ac:dyDescent="0.2">
      <c r="A232" s="22" t="s">
        <v>467</v>
      </c>
      <c r="B232" s="22" t="s">
        <v>468</v>
      </c>
      <c r="C232" s="54"/>
      <c r="D232" s="24">
        <v>815379</v>
      </c>
      <c r="E232" s="25">
        <v>1010</v>
      </c>
      <c r="F232" s="25">
        <v>816389</v>
      </c>
      <c r="G232" s="26">
        <v>-1.5752394698146488E-2</v>
      </c>
      <c r="H232" s="23"/>
      <c r="I232" s="26">
        <v>-1.5450124032155177E-2</v>
      </c>
      <c r="J232" s="24">
        <v>851441</v>
      </c>
      <c r="K232" s="26">
        <v>4.2935062446102235E-2</v>
      </c>
      <c r="L232" s="26">
        <v>3.6089500729685753E-2</v>
      </c>
      <c r="M232" s="24">
        <v>851441</v>
      </c>
      <c r="N232" s="26">
        <v>4.2935062446102235E-2</v>
      </c>
      <c r="O232" s="26">
        <v>3.6089500729685753E-2</v>
      </c>
      <c r="P232" s="26">
        <v>-2.1252709108875889E-2</v>
      </c>
      <c r="Q232" s="23"/>
      <c r="R232" s="24">
        <v>525</v>
      </c>
      <c r="S232" s="41">
        <v>851966</v>
      </c>
      <c r="T232" s="23"/>
      <c r="U232" s="24">
        <v>579196</v>
      </c>
      <c r="V232" s="24">
        <v>583023</v>
      </c>
      <c r="W232" s="23"/>
      <c r="X232" s="24">
        <v>829455.18087055965</v>
      </c>
      <c r="Y232" s="24">
        <v>834679.14908234472</v>
      </c>
      <c r="Z232" s="24">
        <v>869929.35553853225</v>
      </c>
      <c r="AA232" s="24">
        <f>AA231</f>
        <v>636829.89869951026</v>
      </c>
    </row>
    <row r="233" spans="1:27" x14ac:dyDescent="0.2">
      <c r="A233" s="18" t="s">
        <v>469</v>
      </c>
      <c r="B233" s="18" t="s">
        <v>470</v>
      </c>
      <c r="D233" s="19">
        <v>1257424</v>
      </c>
      <c r="E233" s="20">
        <v>1361</v>
      </c>
      <c r="F233" s="20">
        <v>1258785</v>
      </c>
      <c r="G233" s="21">
        <v>-3.949220013308774E-3</v>
      </c>
      <c r="I233" s="21">
        <v>-9.5164102438538567E-4</v>
      </c>
      <c r="J233" s="19">
        <v>1307139</v>
      </c>
      <c r="K233" s="21">
        <v>3.8413147491041411E-2</v>
      </c>
      <c r="L233" s="21">
        <v>3.3190050738578503E-2</v>
      </c>
      <c r="M233" s="19">
        <v>1308197</v>
      </c>
      <c r="N233" s="21">
        <v>3.9253640437886039E-2</v>
      </c>
      <c r="O233" s="21">
        <v>3.4026316104145193E-2</v>
      </c>
      <c r="P233" s="21">
        <v>-8.8173739237250581E-3</v>
      </c>
      <c r="R233" s="43">
        <v>830</v>
      </c>
      <c r="S233" s="42">
        <v>1309027</v>
      </c>
      <c r="U233" s="19">
        <v>936392</v>
      </c>
      <c r="V233" s="19">
        <v>941125</v>
      </c>
      <c r="X233" s="19">
        <v>1263776.0318064583</v>
      </c>
      <c r="Y233" s="19">
        <v>1266353.7662420657</v>
      </c>
      <c r="Z233" s="19">
        <v>1319834.4740753453</v>
      </c>
      <c r="AA233" s="19">
        <v>966181.96532200417</v>
      </c>
    </row>
    <row r="234" spans="1:27" x14ac:dyDescent="0.2">
      <c r="A234" s="18" t="s">
        <v>471</v>
      </c>
      <c r="B234" s="18" t="s">
        <v>472</v>
      </c>
      <c r="D234" s="19">
        <v>433048</v>
      </c>
      <c r="E234" s="20">
        <v>475</v>
      </c>
      <c r="F234" s="20">
        <v>433523</v>
      </c>
      <c r="G234" s="21">
        <v>1.9164189598670722E-2</v>
      </c>
      <c r="I234" s="21">
        <v>2.3870050835676393E-2</v>
      </c>
      <c r="J234" s="19">
        <v>450693</v>
      </c>
      <c r="K234" s="21">
        <v>3.9606213977899651E-2</v>
      </c>
      <c r="L234" s="21">
        <v>3.3000910594333632E-2</v>
      </c>
      <c r="M234" s="19">
        <v>450693</v>
      </c>
      <c r="N234" s="21">
        <v>3.9606213977899651E-2</v>
      </c>
      <c r="O234" s="21">
        <v>3.3000910594333632E-2</v>
      </c>
      <c r="P234" s="21">
        <v>1.480155119610771E-2</v>
      </c>
      <c r="R234" s="43">
        <v>0</v>
      </c>
      <c r="S234" s="42">
        <v>450693</v>
      </c>
      <c r="U234" s="19">
        <v>295596</v>
      </c>
      <c r="V234" s="19">
        <v>297486</v>
      </c>
      <c r="X234" s="19">
        <v>425370.91424590192</v>
      </c>
      <c r="Y234" s="19">
        <v>426123.28740575392</v>
      </c>
      <c r="Z234" s="19">
        <v>444119.34478104161</v>
      </c>
      <c r="AA234" s="19">
        <v>325116.60348824278</v>
      </c>
    </row>
    <row r="235" spans="1:27" ht="25.5" customHeight="1" x14ac:dyDescent="0.2">
      <c r="A235" s="22" t="s">
        <v>473</v>
      </c>
      <c r="B235" s="22" t="s">
        <v>474</v>
      </c>
      <c r="C235" s="54"/>
      <c r="D235" s="24">
        <v>1690472</v>
      </c>
      <c r="E235" s="25">
        <v>1836</v>
      </c>
      <c r="F235" s="25">
        <v>1692308</v>
      </c>
      <c r="G235" s="26">
        <v>1.8713346761249916E-3</v>
      </c>
      <c r="H235" s="23"/>
      <c r="I235" s="26">
        <v>5.2760981063224577E-3</v>
      </c>
      <c r="J235" s="24">
        <v>1757832</v>
      </c>
      <c r="K235" s="26">
        <v>3.8718778355284034E-2</v>
      </c>
      <c r="L235" s="26">
        <v>3.3163893397798017E-2</v>
      </c>
      <c r="M235" s="24">
        <v>1758890</v>
      </c>
      <c r="N235" s="26">
        <v>3.9343960094778918E-2</v>
      </c>
      <c r="O235" s="26">
        <v>3.3785731775535455E-2</v>
      </c>
      <c r="P235" s="26">
        <v>-2.8707207650537914E-3</v>
      </c>
      <c r="Q235" s="23"/>
      <c r="R235" s="24">
        <v>830</v>
      </c>
      <c r="S235" s="41">
        <v>1759720</v>
      </c>
      <c r="T235" s="23"/>
      <c r="U235" s="24">
        <v>1231987</v>
      </c>
      <c r="V235" s="24">
        <v>1238611</v>
      </c>
      <c r="W235" s="23"/>
      <c r="X235" s="24">
        <v>1689146.9460523601</v>
      </c>
      <c r="Y235" s="24">
        <v>1692477.0536478197</v>
      </c>
      <c r="Z235" s="24">
        <v>1763953.8188563869</v>
      </c>
      <c r="AA235" s="24">
        <f>SUM(AA233:AA234)</f>
        <v>1291298.5688102469</v>
      </c>
    </row>
    <row r="236" spans="1:27" x14ac:dyDescent="0.2">
      <c r="A236" s="18" t="s">
        <v>475</v>
      </c>
      <c r="B236" s="18" t="s">
        <v>476</v>
      </c>
      <c r="D236" s="19">
        <v>772773</v>
      </c>
      <c r="E236" s="20">
        <v>865</v>
      </c>
      <c r="F236" s="20">
        <v>773638</v>
      </c>
      <c r="G236" s="21">
        <v>-2.8993331872519512E-2</v>
      </c>
      <c r="I236" s="21">
        <v>-2.8853589438256666E-2</v>
      </c>
      <c r="J236" s="19">
        <v>808776</v>
      </c>
      <c r="K236" s="21">
        <v>4.5418909503515126E-2</v>
      </c>
      <c r="L236" s="21">
        <v>3.8769050747485378E-2</v>
      </c>
      <c r="M236" s="19">
        <v>809887</v>
      </c>
      <c r="N236" s="21">
        <v>4.6854981306410304E-2</v>
      </c>
      <c r="O236" s="21">
        <v>4.0195987767600139E-2</v>
      </c>
      <c r="P236" s="21">
        <v>-3.0750775966272514E-2</v>
      </c>
      <c r="R236" s="43">
        <v>3302</v>
      </c>
      <c r="S236" s="42">
        <v>813189</v>
      </c>
      <c r="U236" s="19">
        <v>578765</v>
      </c>
      <c r="V236" s="19">
        <v>582470</v>
      </c>
      <c r="X236" s="19">
        <v>796738.29454241716</v>
      </c>
      <c r="Y236" s="19">
        <v>801723.37175413338</v>
      </c>
      <c r="Z236" s="19">
        <v>835581.78837584285</v>
      </c>
      <c r="AA236" s="19">
        <v>611685.83662420616</v>
      </c>
    </row>
    <row r="237" spans="1:27" ht="25.5" customHeight="1" x14ac:dyDescent="0.2">
      <c r="A237" s="22" t="s">
        <v>477</v>
      </c>
      <c r="B237" s="22" t="s">
        <v>478</v>
      </c>
      <c r="C237" s="54"/>
      <c r="D237" s="24">
        <v>772773</v>
      </c>
      <c r="E237" s="25">
        <v>865</v>
      </c>
      <c r="F237" s="25">
        <v>773638</v>
      </c>
      <c r="G237" s="26">
        <v>-2.8993331872519512E-2</v>
      </c>
      <c r="H237" s="23"/>
      <c r="I237" s="26">
        <v>-2.8853589438256666E-2</v>
      </c>
      <c r="J237" s="24">
        <v>808776</v>
      </c>
      <c r="K237" s="26">
        <v>4.5418909503515126E-2</v>
      </c>
      <c r="L237" s="26">
        <v>3.8769050747485378E-2</v>
      </c>
      <c r="M237" s="24">
        <v>809887</v>
      </c>
      <c r="N237" s="26">
        <v>4.6854981306410304E-2</v>
      </c>
      <c r="O237" s="26">
        <v>4.0195987767600139E-2</v>
      </c>
      <c r="P237" s="26">
        <v>-3.0750775966272514E-2</v>
      </c>
      <c r="Q237" s="23"/>
      <c r="R237" s="24">
        <v>3302</v>
      </c>
      <c r="S237" s="41">
        <v>813189</v>
      </c>
      <c r="T237" s="23"/>
      <c r="U237" s="24">
        <v>578765</v>
      </c>
      <c r="V237" s="24">
        <v>582470</v>
      </c>
      <c r="W237" s="23"/>
      <c r="X237" s="24">
        <v>796738.29454241716</v>
      </c>
      <c r="Y237" s="24">
        <v>801723.37175413338</v>
      </c>
      <c r="Z237" s="24">
        <v>835581.78837584285</v>
      </c>
      <c r="AA237" s="24">
        <f>AA236</f>
        <v>611685.83662420616</v>
      </c>
    </row>
    <row r="238" spans="1:27" x14ac:dyDescent="0.2">
      <c r="A238" s="18" t="s">
        <v>479</v>
      </c>
      <c r="B238" s="18" t="s">
        <v>480</v>
      </c>
      <c r="D238" s="19">
        <v>1240467</v>
      </c>
      <c r="E238" s="20">
        <v>1277</v>
      </c>
      <c r="F238" s="20">
        <v>1241744</v>
      </c>
      <c r="G238" s="21">
        <v>-1.9393484366013625E-2</v>
      </c>
      <c r="I238" s="21">
        <v>-1.2172701663613172E-2</v>
      </c>
      <c r="J238" s="19">
        <v>1297225</v>
      </c>
      <c r="K238" s="21">
        <v>4.4680160288365078E-2</v>
      </c>
      <c r="L238" s="21">
        <v>3.5433668038644228E-2</v>
      </c>
      <c r="M238" s="19">
        <v>1297225</v>
      </c>
      <c r="N238" s="21">
        <v>4.4680160288365078E-2</v>
      </c>
      <c r="O238" s="21">
        <v>3.5433668038644228E-2</v>
      </c>
      <c r="P238" s="21">
        <v>-1.8616200774415947E-2</v>
      </c>
      <c r="R238" s="43">
        <v>5472</v>
      </c>
      <c r="S238" s="42">
        <v>1302697</v>
      </c>
      <c r="U238" s="19">
        <v>1017742</v>
      </c>
      <c r="V238" s="19">
        <v>1026830</v>
      </c>
      <c r="X238" s="19">
        <v>1266301.6948925259</v>
      </c>
      <c r="Y238" s="19">
        <v>1268270.8298475626</v>
      </c>
      <c r="Z238" s="19">
        <v>1321832.4991951652</v>
      </c>
      <c r="AA238" s="19">
        <v>967644.61527921387</v>
      </c>
    </row>
    <row r="239" spans="1:27" ht="25.5" customHeight="1" x14ac:dyDescent="0.2">
      <c r="A239" s="22" t="s">
        <v>481</v>
      </c>
      <c r="B239" s="22" t="s">
        <v>482</v>
      </c>
      <c r="C239" s="54"/>
      <c r="D239" s="24">
        <v>1240467</v>
      </c>
      <c r="E239" s="25">
        <v>1277</v>
      </c>
      <c r="F239" s="25">
        <v>1241744</v>
      </c>
      <c r="G239" s="26">
        <v>-1.9393484366013625E-2</v>
      </c>
      <c r="H239" s="23"/>
      <c r="I239" s="26">
        <v>-1.2172701663613172E-2</v>
      </c>
      <c r="J239" s="24">
        <v>1297225</v>
      </c>
      <c r="K239" s="26">
        <v>4.4680160288365078E-2</v>
      </c>
      <c r="L239" s="26">
        <v>3.5433668038644228E-2</v>
      </c>
      <c r="M239" s="24">
        <v>1297225</v>
      </c>
      <c r="N239" s="26">
        <v>4.4680160288365078E-2</v>
      </c>
      <c r="O239" s="26">
        <v>3.5433668038644228E-2</v>
      </c>
      <c r="P239" s="26">
        <v>-1.8616200774415947E-2</v>
      </c>
      <c r="Q239" s="23"/>
      <c r="R239" s="24">
        <v>5472</v>
      </c>
      <c r="S239" s="41">
        <v>1302697</v>
      </c>
      <c r="T239" s="23"/>
      <c r="U239" s="24">
        <v>1017742</v>
      </c>
      <c r="V239" s="24">
        <v>1026830</v>
      </c>
      <c r="W239" s="23"/>
      <c r="X239" s="24">
        <v>1266301.6948925259</v>
      </c>
      <c r="Y239" s="24">
        <v>1268270.8298475626</v>
      </c>
      <c r="Z239" s="24">
        <v>1321832.4991951652</v>
      </c>
      <c r="AA239" s="24">
        <f>AA238</f>
        <v>967644.61527921387</v>
      </c>
    </row>
    <row r="240" spans="1:27" x14ac:dyDescent="0.2">
      <c r="A240" s="18" t="s">
        <v>483</v>
      </c>
      <c r="B240" s="18" t="s">
        <v>484</v>
      </c>
      <c r="D240" s="19">
        <v>249764</v>
      </c>
      <c r="E240" s="20">
        <v>269</v>
      </c>
      <c r="F240" s="20">
        <v>250033</v>
      </c>
      <c r="G240" s="21">
        <v>1.5440299987663497E-3</v>
      </c>
      <c r="I240" s="21">
        <v>9.5945657848459653E-3</v>
      </c>
      <c r="J240" s="19">
        <v>259785</v>
      </c>
      <c r="K240" s="21">
        <v>3.9002622707968282E-2</v>
      </c>
      <c r="L240" s="21">
        <v>3.299910211186341E-2</v>
      </c>
      <c r="M240" s="19">
        <v>259785</v>
      </c>
      <c r="N240" s="21">
        <v>3.9002622707968282E-2</v>
      </c>
      <c r="O240" s="21">
        <v>3.299910211186341E-2</v>
      </c>
      <c r="P240" s="21">
        <v>6.5075341815457044E-4</v>
      </c>
      <c r="R240" s="43">
        <v>0</v>
      </c>
      <c r="S240" s="42">
        <v>259785</v>
      </c>
      <c r="U240" s="19">
        <v>209078</v>
      </c>
      <c r="V240" s="19">
        <v>210294</v>
      </c>
      <c r="X240" s="19">
        <v>249647.59171715542</v>
      </c>
      <c r="Y240" s="19">
        <v>249096.21181581085</v>
      </c>
      <c r="Z240" s="19">
        <v>259616.05396547416</v>
      </c>
      <c r="AA240" s="19">
        <v>190051.36945315599</v>
      </c>
    </row>
    <row r="241" spans="1:27" x14ac:dyDescent="0.2">
      <c r="A241" s="18" t="s">
        <v>485</v>
      </c>
      <c r="B241" s="18" t="s">
        <v>486</v>
      </c>
      <c r="D241" s="19">
        <v>290423</v>
      </c>
      <c r="E241" s="20">
        <v>290</v>
      </c>
      <c r="F241" s="20">
        <v>290713</v>
      </c>
      <c r="G241" s="21">
        <v>1.7504705331305992E-3</v>
      </c>
      <c r="I241" s="21">
        <v>7.1051169053066854E-3</v>
      </c>
      <c r="J241" s="19">
        <v>302088</v>
      </c>
      <c r="K241" s="21">
        <v>3.9127374392487813E-2</v>
      </c>
      <c r="L241" s="21">
        <v>3.2998861726048601E-2</v>
      </c>
      <c r="M241" s="19">
        <v>302528</v>
      </c>
      <c r="N241" s="21">
        <v>4.0640893779993137E-2</v>
      </c>
      <c r="O241" s="21">
        <v>3.450345475576011E-2</v>
      </c>
      <c r="P241" s="21">
        <v>-3.6299128314842832E-4</v>
      </c>
      <c r="R241" s="43">
        <v>1350</v>
      </c>
      <c r="S241" s="42">
        <v>303878</v>
      </c>
      <c r="U241" s="19">
        <v>239150</v>
      </c>
      <c r="V241" s="19">
        <v>240568</v>
      </c>
      <c r="X241" s="19">
        <v>290205.16186331661</v>
      </c>
      <c r="Y241" s="19">
        <v>290374.73629614466</v>
      </c>
      <c r="Z241" s="19">
        <v>302637.85490328062</v>
      </c>
      <c r="AA241" s="19">
        <v>221545.38555763982</v>
      </c>
    </row>
    <row r="242" spans="1:27" x14ac:dyDescent="0.2">
      <c r="A242" s="18" t="s">
        <v>487</v>
      </c>
      <c r="B242" s="18" t="s">
        <v>488</v>
      </c>
      <c r="D242" s="19">
        <v>638219</v>
      </c>
      <c r="E242" s="20">
        <v>720</v>
      </c>
      <c r="F242" s="20">
        <v>638939</v>
      </c>
      <c r="G242" s="21">
        <v>-2.0924644822030269E-2</v>
      </c>
      <c r="I242" s="21">
        <v>-1.3607087823048203E-2</v>
      </c>
      <c r="J242" s="19">
        <v>670124</v>
      </c>
      <c r="K242" s="21">
        <v>4.88072824009258E-2</v>
      </c>
      <c r="L242" s="21">
        <v>3.5720682196499265E-2</v>
      </c>
      <c r="M242" s="19">
        <v>670515</v>
      </c>
      <c r="N242" s="21">
        <v>4.9419234289559633E-2</v>
      </c>
      <c r="O242" s="21">
        <v>3.6324998392813557E-2</v>
      </c>
      <c r="P242" s="21">
        <v>-1.9197654570853651E-2</v>
      </c>
      <c r="R242" s="43">
        <v>0</v>
      </c>
      <c r="S242" s="42">
        <v>670515</v>
      </c>
      <c r="U242" s="19">
        <v>495483</v>
      </c>
      <c r="V242" s="19">
        <v>501744</v>
      </c>
      <c r="X242" s="19">
        <v>652594.42457644257</v>
      </c>
      <c r="Y242" s="19">
        <v>655937.68161007564</v>
      </c>
      <c r="Z242" s="19">
        <v>683639.27056742378</v>
      </c>
      <c r="AA242" s="19">
        <v>500456.64587666141</v>
      </c>
    </row>
    <row r="243" spans="1:27" ht="25.5" customHeight="1" x14ac:dyDescent="0.2">
      <c r="A243" s="22" t="s">
        <v>489</v>
      </c>
      <c r="B243" s="22" t="s">
        <v>490</v>
      </c>
      <c r="C243" s="54"/>
      <c r="D243" s="24">
        <v>1178406</v>
      </c>
      <c r="E243" s="25">
        <v>1279</v>
      </c>
      <c r="F243" s="25">
        <v>1179685</v>
      </c>
      <c r="G243" s="26">
        <v>-1.0702233042883424E-2</v>
      </c>
      <c r="H243" s="23"/>
      <c r="I243" s="26">
        <v>-3.8520398355894603E-3</v>
      </c>
      <c r="J243" s="24">
        <v>1231997</v>
      </c>
      <c r="K243" s="26">
        <v>4.434374835363708E-2</v>
      </c>
      <c r="L243" s="26">
        <v>3.4592709214622319E-2</v>
      </c>
      <c r="M243" s="24">
        <v>1232828</v>
      </c>
      <c r="N243" s="26">
        <v>4.5048173490128463E-2</v>
      </c>
      <c r="O243" s="26">
        <v>3.5290557132561462E-2</v>
      </c>
      <c r="P243" s="26">
        <v>-1.0486596806068893E-2</v>
      </c>
      <c r="Q243" s="23"/>
      <c r="R243" s="24">
        <v>1350</v>
      </c>
      <c r="S243" s="41">
        <v>1234178</v>
      </c>
      <c r="T243" s="23"/>
      <c r="U243" s="24">
        <v>943712</v>
      </c>
      <c r="V243" s="24">
        <v>952606</v>
      </c>
      <c r="W243" s="23"/>
      <c r="X243" s="24">
        <v>1192447.1781569147</v>
      </c>
      <c r="Y243" s="24">
        <v>1195408.6297220313</v>
      </c>
      <c r="Z243" s="24">
        <v>1245893.1794361784</v>
      </c>
      <c r="AA243" s="24">
        <f>SUM(AA240:AA242)</f>
        <v>912053.40088745719</v>
      </c>
    </row>
    <row r="244" spans="1:27" x14ac:dyDescent="0.2">
      <c r="A244" s="18" t="s">
        <v>491</v>
      </c>
      <c r="B244" s="18" t="s">
        <v>492</v>
      </c>
      <c r="D244" s="19">
        <v>1111094</v>
      </c>
      <c r="E244" s="20">
        <v>1023</v>
      </c>
      <c r="F244" s="20">
        <v>1112117</v>
      </c>
      <c r="G244" s="21">
        <v>-2.5579884881871129E-3</v>
      </c>
      <c r="I244" s="21">
        <v>3.0789905604091672E-3</v>
      </c>
      <c r="J244" s="19">
        <v>1153852</v>
      </c>
      <c r="K244" s="21">
        <v>3.7527093029337433E-2</v>
      </c>
      <c r="L244" s="21">
        <v>3.3000372621076357E-2</v>
      </c>
      <c r="M244" s="19">
        <v>1155797</v>
      </c>
      <c r="N244" s="21">
        <v>3.9276009004646228E-2</v>
      </c>
      <c r="O244" s="21">
        <v>3.474165809334484E-2</v>
      </c>
      <c r="P244" s="21">
        <v>-4.1300073451591146E-3</v>
      </c>
      <c r="R244" s="43">
        <v>0</v>
      </c>
      <c r="S244" s="42">
        <v>1155797</v>
      </c>
      <c r="U244" s="19">
        <v>804864</v>
      </c>
      <c r="V244" s="19">
        <v>808391</v>
      </c>
      <c r="X244" s="19">
        <v>1114969.5437094485</v>
      </c>
      <c r="Y244" s="19">
        <v>1113562.2369779674</v>
      </c>
      <c r="Z244" s="19">
        <v>1160590.2462416983</v>
      </c>
      <c r="AA244" s="19">
        <v>849607.57358072966</v>
      </c>
    </row>
    <row r="245" spans="1:27" ht="25.5" customHeight="1" x14ac:dyDescent="0.2">
      <c r="A245" s="22" t="s">
        <v>493</v>
      </c>
      <c r="B245" s="22" t="s">
        <v>494</v>
      </c>
      <c r="C245" s="54"/>
      <c r="D245" s="24">
        <v>1111094</v>
      </c>
      <c r="E245" s="25">
        <v>1023</v>
      </c>
      <c r="F245" s="25">
        <v>1112117</v>
      </c>
      <c r="G245" s="26">
        <v>-2.5579884881871129E-3</v>
      </c>
      <c r="H245" s="23"/>
      <c r="I245" s="26">
        <v>3.0789905604091672E-3</v>
      </c>
      <c r="J245" s="24">
        <v>1153852</v>
      </c>
      <c r="K245" s="26">
        <v>3.7527093029337433E-2</v>
      </c>
      <c r="L245" s="26">
        <v>3.3000372621076357E-2</v>
      </c>
      <c r="M245" s="24">
        <v>1155797</v>
      </c>
      <c r="N245" s="26">
        <v>3.9276009004646228E-2</v>
      </c>
      <c r="O245" s="26">
        <v>3.474165809334484E-2</v>
      </c>
      <c r="P245" s="26">
        <v>-4.1300073451591146E-3</v>
      </c>
      <c r="Q245" s="23"/>
      <c r="R245" s="24">
        <v>0</v>
      </c>
      <c r="S245" s="41">
        <v>1155797</v>
      </c>
      <c r="T245" s="23"/>
      <c r="U245" s="24">
        <v>804864</v>
      </c>
      <c r="V245" s="24">
        <v>808391</v>
      </c>
      <c r="W245" s="23"/>
      <c r="X245" s="24">
        <v>1114969.5437094485</v>
      </c>
      <c r="Y245" s="24">
        <v>1113562.2369779674</v>
      </c>
      <c r="Z245" s="24">
        <v>1160590.2462416983</v>
      </c>
      <c r="AA245" s="24">
        <f>AA244</f>
        <v>849607.57358072966</v>
      </c>
    </row>
    <row r="246" spans="1:27" x14ac:dyDescent="0.2">
      <c r="A246" s="18" t="s">
        <v>495</v>
      </c>
      <c r="B246" s="18" t="s">
        <v>496</v>
      </c>
      <c r="D246" s="19">
        <v>805047</v>
      </c>
      <c r="E246" s="20">
        <v>968</v>
      </c>
      <c r="F246" s="20">
        <v>806015</v>
      </c>
      <c r="G246" s="21">
        <v>-2.1317762120372952E-2</v>
      </c>
      <c r="I246" s="21">
        <v>-1.8224539567427644E-2</v>
      </c>
      <c r="J246" s="19">
        <v>841573</v>
      </c>
      <c r="K246" s="21">
        <v>4.4115712636975113E-2</v>
      </c>
      <c r="L246" s="21">
        <v>3.6643448841230608E-2</v>
      </c>
      <c r="M246" s="19">
        <v>841927</v>
      </c>
      <c r="N246" s="21">
        <v>4.45549103800984E-2</v>
      </c>
      <c r="O246" s="21">
        <v>3.7079503444799933E-2</v>
      </c>
      <c r="P246" s="21">
        <v>-2.3078197440820958E-2</v>
      </c>
      <c r="R246" s="43">
        <v>3699</v>
      </c>
      <c r="S246" s="42">
        <v>845626</v>
      </c>
      <c r="U246" s="19">
        <v>651781</v>
      </c>
      <c r="V246" s="19">
        <v>656479</v>
      </c>
      <c r="X246" s="19">
        <v>823571.77801006683</v>
      </c>
      <c r="Y246" s="19">
        <v>826894.70990173775</v>
      </c>
      <c r="Z246" s="19">
        <v>861816.16358080879</v>
      </c>
      <c r="AA246" s="19">
        <v>630890.65411640471</v>
      </c>
    </row>
    <row r="247" spans="1:27" ht="25.5" customHeight="1" x14ac:dyDescent="0.2">
      <c r="A247" s="22" t="s">
        <v>497</v>
      </c>
      <c r="B247" s="22" t="s">
        <v>498</v>
      </c>
      <c r="C247" s="54"/>
      <c r="D247" s="24">
        <v>805047</v>
      </c>
      <c r="E247" s="25">
        <v>968</v>
      </c>
      <c r="F247" s="25">
        <v>806015</v>
      </c>
      <c r="G247" s="26">
        <v>-2.1317762120372952E-2</v>
      </c>
      <c r="H247" s="23"/>
      <c r="I247" s="26">
        <v>-1.8224539567427644E-2</v>
      </c>
      <c r="J247" s="24">
        <v>841573</v>
      </c>
      <c r="K247" s="26">
        <v>4.4115712636975113E-2</v>
      </c>
      <c r="L247" s="26">
        <v>3.6643448841230608E-2</v>
      </c>
      <c r="M247" s="24">
        <v>841927</v>
      </c>
      <c r="N247" s="26">
        <v>4.45549103800984E-2</v>
      </c>
      <c r="O247" s="26">
        <v>3.7079503444799933E-2</v>
      </c>
      <c r="P247" s="26">
        <v>-2.3078197440820958E-2</v>
      </c>
      <c r="Q247" s="23"/>
      <c r="R247" s="24">
        <v>3699</v>
      </c>
      <c r="S247" s="41">
        <v>845626</v>
      </c>
      <c r="T247" s="23"/>
      <c r="U247" s="24">
        <v>651781</v>
      </c>
      <c r="V247" s="24">
        <v>656479</v>
      </c>
      <c r="W247" s="23"/>
      <c r="X247" s="24">
        <v>823571.77801006683</v>
      </c>
      <c r="Y247" s="24">
        <v>826894.70990173775</v>
      </c>
      <c r="Z247" s="24">
        <v>861816.16358080879</v>
      </c>
      <c r="AA247" s="24">
        <f>AA246</f>
        <v>630890.65411640471</v>
      </c>
    </row>
    <row r="248" spans="1:27" ht="25.5" customHeight="1" x14ac:dyDescent="0.2">
      <c r="A248" s="27" t="s">
        <v>499</v>
      </c>
      <c r="B248" s="27" t="s">
        <v>500</v>
      </c>
      <c r="C248" s="54"/>
      <c r="D248" s="28">
        <v>7613638</v>
      </c>
      <c r="E248" s="29">
        <v>8259</v>
      </c>
      <c r="F248" s="29">
        <v>7621897</v>
      </c>
      <c r="G248" s="30">
        <v>-1.1764297380349564E-2</v>
      </c>
      <c r="H248" s="23"/>
      <c r="I248" s="30">
        <v>-7.5196486157448339E-3</v>
      </c>
      <c r="J248" s="28">
        <v>7942696</v>
      </c>
      <c r="K248" s="30">
        <v>4.208913694454397E-2</v>
      </c>
      <c r="L248" s="30">
        <v>3.4896969848781323E-2</v>
      </c>
      <c r="M248" s="28">
        <v>7947995</v>
      </c>
      <c r="N248" s="30">
        <v>4.2784370695989171E-2</v>
      </c>
      <c r="O248" s="30">
        <v>3.5587405318454168E-2</v>
      </c>
      <c r="P248" s="30">
        <v>-1.3847100607549012E-2</v>
      </c>
      <c r="Q248" s="23"/>
      <c r="R248" s="28">
        <v>15178</v>
      </c>
      <c r="S248" s="40">
        <v>7963173</v>
      </c>
      <c r="T248" s="23"/>
      <c r="U248" s="28">
        <v>5808046</v>
      </c>
      <c r="V248" s="28">
        <v>5848410</v>
      </c>
      <c r="W248" s="23"/>
      <c r="X248" s="28">
        <v>7712630.6162342932</v>
      </c>
      <c r="Y248" s="28">
        <v>7733015.9809335973</v>
      </c>
      <c r="Z248" s="28">
        <v>8059597.0512246126</v>
      </c>
      <c r="AA248" s="28">
        <f>AA247+AA245+AA243+AA239+AA237+AA235+AA232</f>
        <v>5900010.547997768</v>
      </c>
    </row>
    <row r="249" spans="1:27" x14ac:dyDescent="0.2">
      <c r="A249" s="23"/>
      <c r="B249" s="23"/>
      <c r="C249" s="54"/>
      <c r="D249" s="23"/>
      <c r="E249" s="23"/>
      <c r="F249" s="23"/>
      <c r="G249" s="23"/>
      <c r="H249" s="23"/>
      <c r="I249" s="23"/>
      <c r="J249" s="23"/>
      <c r="K249" s="23"/>
      <c r="L249" s="23"/>
      <c r="M249" s="23"/>
      <c r="N249" s="23"/>
      <c r="O249" s="23"/>
      <c r="P249" s="23"/>
      <c r="Q249" s="23"/>
      <c r="R249" s="39"/>
      <c r="S249" s="23"/>
      <c r="T249" s="23"/>
      <c r="U249" s="23"/>
      <c r="V249" s="23"/>
      <c r="W249" s="23"/>
      <c r="X249" s="23"/>
      <c r="Y249" s="23"/>
      <c r="Z249" s="23"/>
      <c r="AA249" s="23"/>
    </row>
    <row r="250" spans="1:27" x14ac:dyDescent="0.2">
      <c r="A250" s="31" t="s">
        <v>501</v>
      </c>
      <c r="B250" s="31" t="s">
        <v>502</v>
      </c>
      <c r="C250" s="55"/>
      <c r="D250" s="32">
        <v>78372981</v>
      </c>
      <c r="E250" s="33">
        <v>63391</v>
      </c>
      <c r="F250" s="32">
        <v>78436372</v>
      </c>
      <c r="G250" s="34">
        <v>6.9169501201193917E-4</v>
      </c>
      <c r="H250" s="24"/>
      <c r="I250" s="34">
        <v>6.6729247513226397E-3</v>
      </c>
      <c r="J250" s="32">
        <v>81608011</v>
      </c>
      <c r="K250" s="34">
        <v>4.0435823172910057E-2</v>
      </c>
      <c r="L250" s="34">
        <v>3.4253988403742719E-2</v>
      </c>
      <c r="M250" s="32">
        <v>81683723</v>
      </c>
      <c r="N250" s="34">
        <v>4.1401089647105538E-2</v>
      </c>
      <c r="O250" s="34">
        <v>3.5213519668020776E-2</v>
      </c>
      <c r="P250" s="34">
        <v>-1.0613980065521389E-4</v>
      </c>
      <c r="Q250" s="24"/>
      <c r="R250" s="32">
        <v>105010</v>
      </c>
      <c r="S250" s="32">
        <v>81788733</v>
      </c>
      <c r="T250" s="35"/>
      <c r="U250" s="32">
        <v>59447417</v>
      </c>
      <c r="V250" s="32">
        <v>59802740</v>
      </c>
      <c r="W250" s="35"/>
      <c r="X250" s="32">
        <v>78382155.196139202</v>
      </c>
      <c r="Y250" s="32">
        <v>78382155.196139276</v>
      </c>
      <c r="Z250" s="32">
        <v>81692393.814394504</v>
      </c>
      <c r="AA250" s="32">
        <f>SUM(AA248,AA230,AA191,AA153,AA126,AA78,AA44)</f>
        <v>59802739.781250015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12696622</v>
      </c>
      <c r="E257" s="64">
        <f t="shared" ref="E257:AA273" si="0">INDEX(E$8:E$248,MATCH($A257,$A$8:$A$248,0))</f>
        <v>7474</v>
      </c>
      <c r="F257" s="64">
        <f t="shared" si="0"/>
        <v>12704096</v>
      </c>
      <c r="G257" s="65">
        <f t="shared" si="0"/>
        <v>1.5595229137576716E-2</v>
      </c>
      <c r="H257" s="68"/>
      <c r="I257" s="65">
        <f t="shared" si="0"/>
        <v>1.8941279384052656E-2</v>
      </c>
      <c r="J257" s="63">
        <f t="shared" si="0"/>
        <v>13163925</v>
      </c>
      <c r="K257" s="65">
        <f t="shared" si="0"/>
        <v>3.619535236942184E-2</v>
      </c>
      <c r="L257" s="65">
        <f t="shared" si="0"/>
        <v>3.3250760687480341E-2</v>
      </c>
      <c r="M257" s="63">
        <f t="shared" si="0"/>
        <v>13188345</v>
      </c>
      <c r="N257" s="65">
        <f t="shared" si="0"/>
        <v>3.8117567096781713E-2</v>
      </c>
      <c r="O257" s="65">
        <f t="shared" si="0"/>
        <v>3.5167512991674421E-2</v>
      </c>
      <c r="P257" s="65">
        <f t="shared" si="0"/>
        <v>1.2034619593986884E-2</v>
      </c>
      <c r="Q257" s="68"/>
      <c r="R257" s="63">
        <f t="shared" si="0"/>
        <v>28405</v>
      </c>
      <c r="S257" s="67">
        <f t="shared" si="0"/>
        <v>13216750</v>
      </c>
      <c r="T257" s="68"/>
      <c r="U257" s="63">
        <f t="shared" si="0"/>
        <v>8964518</v>
      </c>
      <c r="V257" s="63">
        <f t="shared" si="0"/>
        <v>8990065</v>
      </c>
      <c r="W257" s="68"/>
      <c r="X257" s="63">
        <f t="shared" si="0"/>
        <v>12509014.824351897</v>
      </c>
      <c r="Y257" s="63">
        <f t="shared" si="0"/>
        <v>12503468.630281476</v>
      </c>
      <c r="Z257" s="63">
        <f t="shared" si="0"/>
        <v>13031515.666223913</v>
      </c>
      <c r="AA257" s="63">
        <f t="shared" si="0"/>
        <v>9539692.790899124</v>
      </c>
      <c r="AC257" s="85"/>
    </row>
    <row r="258" spans="1:30" x14ac:dyDescent="0.2">
      <c r="A258" s="78" t="s">
        <v>159</v>
      </c>
      <c r="B258" s="79" t="s">
        <v>160</v>
      </c>
      <c r="D258" s="57">
        <f t="shared" ref="D258:S290" si="1">INDEX(D$8:D$248,MATCH($A258,$A$8:$A$248,0))</f>
        <v>10898739</v>
      </c>
      <c r="E258" s="58">
        <f t="shared" si="1"/>
        <v>7942</v>
      </c>
      <c r="F258" s="58">
        <f t="shared" si="1"/>
        <v>10906681</v>
      </c>
      <c r="G258" s="59">
        <f t="shared" si="1"/>
        <v>2.2416305973025352E-3</v>
      </c>
      <c r="H258" s="68"/>
      <c r="I258" s="59">
        <f t="shared" si="1"/>
        <v>7.1316433448183059E-3</v>
      </c>
      <c r="J258" s="57">
        <f t="shared" si="1"/>
        <v>11321789</v>
      </c>
      <c r="K258" s="59">
        <f t="shared" si="1"/>
        <v>3.8059950780604535E-2</v>
      </c>
      <c r="L258" s="59">
        <f t="shared" si="1"/>
        <v>3.4052846536521075E-2</v>
      </c>
      <c r="M258" s="57">
        <f t="shared" si="1"/>
        <v>11329536</v>
      </c>
      <c r="N258" s="59">
        <f t="shared" si="1"/>
        <v>3.8770249341962382E-2</v>
      </c>
      <c r="O258" s="59">
        <f t="shared" si="1"/>
        <v>3.4760403213484281E-2</v>
      </c>
      <c r="P258" s="59">
        <f t="shared" si="1"/>
        <v>-8.8366627844060908E-5</v>
      </c>
      <c r="Q258" s="68"/>
      <c r="R258" s="57">
        <f t="shared" si="1"/>
        <v>11526</v>
      </c>
      <c r="S258" s="60">
        <f t="shared" si="1"/>
        <v>11341062</v>
      </c>
      <c r="T258" s="68"/>
      <c r="U258" s="57">
        <f t="shared" si="0"/>
        <v>7464413</v>
      </c>
      <c r="V258" s="57">
        <f t="shared" si="0"/>
        <v>7493339</v>
      </c>
      <c r="W258" s="68"/>
      <c r="X258" s="57">
        <f t="shared" si="0"/>
        <v>10882287.180589618</v>
      </c>
      <c r="Y258" s="57">
        <f t="shared" si="0"/>
        <v>10871415.159241278</v>
      </c>
      <c r="Z258" s="57">
        <f t="shared" si="0"/>
        <v>11330537.241367681</v>
      </c>
      <c r="AA258" s="57">
        <f t="shared" si="0"/>
        <v>8294495.2227349039</v>
      </c>
      <c r="AC258" s="85"/>
    </row>
    <row r="259" spans="1:30" x14ac:dyDescent="0.2">
      <c r="A259" s="78" t="s">
        <v>255</v>
      </c>
      <c r="B259" s="79" t="s">
        <v>256</v>
      </c>
      <c r="D259" s="57">
        <f t="shared" si="1"/>
        <v>14323913</v>
      </c>
      <c r="E259" s="58">
        <f t="shared" si="0"/>
        <v>12170</v>
      </c>
      <c r="F259" s="58">
        <f t="shared" si="0"/>
        <v>14336083</v>
      </c>
      <c r="G259" s="59">
        <f t="shared" si="0"/>
        <v>-1.5046867472938708E-2</v>
      </c>
      <c r="H259" s="68"/>
      <c r="I259" s="59">
        <f t="shared" si="0"/>
        <v>-1.1343414986616507E-2</v>
      </c>
      <c r="J259" s="57">
        <f>INDEX(J$8:J$248,MATCH($A259,$A$8:$A$248,0))</f>
        <v>14942921</v>
      </c>
      <c r="K259" s="59">
        <f t="shared" si="0"/>
        <v>4.2329389649727878E-2</v>
      </c>
      <c r="L259" s="59">
        <f t="shared" si="0"/>
        <v>3.6297884711255612E-2</v>
      </c>
      <c r="M259" s="57">
        <f t="shared" si="0"/>
        <v>14956938</v>
      </c>
      <c r="N259" s="59">
        <f t="shared" si="0"/>
        <v>4.330713229152594E-2</v>
      </c>
      <c r="O259" s="59">
        <f t="shared" si="0"/>
        <v>3.7269969583416662E-2</v>
      </c>
      <c r="P259" s="59">
        <f t="shared" si="0"/>
        <v>-1.6050416143430835E-2</v>
      </c>
      <c r="Q259" s="68"/>
      <c r="R259" s="57">
        <f t="shared" si="0"/>
        <v>21552</v>
      </c>
      <c r="S259" s="60">
        <f t="shared" si="0"/>
        <v>14978490</v>
      </c>
      <c r="T259" s="68"/>
      <c r="U259" s="57">
        <f t="shared" si="0"/>
        <v>11085013</v>
      </c>
      <c r="V259" s="57">
        <f t="shared" si="0"/>
        <v>11149530</v>
      </c>
      <c r="W259" s="68"/>
      <c r="X259" s="57">
        <f t="shared" si="0"/>
        <v>14555091.880744802</v>
      </c>
      <c r="Y259" s="57">
        <f t="shared" si="0"/>
        <v>14584966.146546176</v>
      </c>
      <c r="Z259" s="57">
        <f t="shared" si="0"/>
        <v>15200919.076947626</v>
      </c>
      <c r="AA259" s="57">
        <f t="shared" si="0"/>
        <v>11127799.854413845</v>
      </c>
      <c r="AC259" s="85"/>
    </row>
    <row r="260" spans="1:30" x14ac:dyDescent="0.2">
      <c r="A260" s="78" t="s">
        <v>309</v>
      </c>
      <c r="B260" s="79" t="s">
        <v>310</v>
      </c>
      <c r="D260" s="57">
        <f t="shared" si="1"/>
        <v>8678050</v>
      </c>
      <c r="E260" s="58">
        <f t="shared" si="0"/>
        <v>4652</v>
      </c>
      <c r="F260" s="58">
        <f t="shared" si="0"/>
        <v>8682702</v>
      </c>
      <c r="G260" s="59">
        <f t="shared" si="0"/>
        <v>-6.9555596838640765E-3</v>
      </c>
      <c r="H260" s="68"/>
      <c r="I260" s="59">
        <f t="shared" si="0"/>
        <v>-2.651665712762874E-4</v>
      </c>
      <c r="J260" s="57">
        <f t="shared" si="0"/>
        <v>9054833</v>
      </c>
      <c r="K260" s="59">
        <f t="shared" si="0"/>
        <v>4.2858907595815676E-2</v>
      </c>
      <c r="L260" s="59">
        <f t="shared" si="0"/>
        <v>3.5326534780538044E-2</v>
      </c>
      <c r="M260" s="57">
        <f t="shared" si="0"/>
        <v>9062641</v>
      </c>
      <c r="N260" s="59">
        <f t="shared" si="0"/>
        <v>4.3758166847809532E-2</v>
      </c>
      <c r="O260" s="59">
        <f t="shared" si="0"/>
        <v>3.6219298852892212E-2</v>
      </c>
      <c r="P260" s="59">
        <f t="shared" si="0"/>
        <v>-6.0327407799839472E-3</v>
      </c>
      <c r="Q260" s="68"/>
      <c r="R260" s="57">
        <f t="shared" si="0"/>
        <v>8064</v>
      </c>
      <c r="S260" s="60">
        <f t="shared" si="0"/>
        <v>9070705</v>
      </c>
      <c r="T260" s="68"/>
      <c r="U260" s="57">
        <f t="shared" si="0"/>
        <v>6869987</v>
      </c>
      <c r="V260" s="57">
        <f t="shared" si="0"/>
        <v>6919969</v>
      </c>
      <c r="W260" s="68"/>
      <c r="X260" s="57">
        <f t="shared" si="0"/>
        <v>8743517.9432438295</v>
      </c>
      <c r="Y260" s="57">
        <f t="shared" si="0"/>
        <v>8748191.3885111976</v>
      </c>
      <c r="Z260" s="57">
        <f t="shared" si="0"/>
        <v>9117645.3911687359</v>
      </c>
      <c r="AA260" s="57">
        <f t="shared" si="0"/>
        <v>6674552.5413860539</v>
      </c>
      <c r="AC260" s="85"/>
    </row>
    <row r="261" spans="1:30" x14ac:dyDescent="0.2">
      <c r="A261" s="78" t="s">
        <v>385</v>
      </c>
      <c r="B261" s="79" t="s">
        <v>386</v>
      </c>
      <c r="D261" s="57">
        <f t="shared" si="1"/>
        <v>12446075</v>
      </c>
      <c r="E261" s="58">
        <f t="shared" si="0"/>
        <v>13418</v>
      </c>
      <c r="F261" s="58">
        <f t="shared" si="0"/>
        <v>12459493</v>
      </c>
      <c r="G261" s="59">
        <f t="shared" si="0"/>
        <v>1.7825362019758817E-2</v>
      </c>
      <c r="H261" s="68"/>
      <c r="I261" s="59">
        <f t="shared" si="0"/>
        <v>2.9601671603824764E-2</v>
      </c>
      <c r="J261" s="57">
        <f t="shared" si="0"/>
        <v>12976539</v>
      </c>
      <c r="K261" s="59">
        <f t="shared" si="0"/>
        <v>4.149812938167563E-2</v>
      </c>
      <c r="L261" s="59">
        <f t="shared" si="0"/>
        <v>3.2328353319944991E-2</v>
      </c>
      <c r="M261" s="57">
        <f t="shared" si="0"/>
        <v>12986831</v>
      </c>
      <c r="N261" s="59">
        <f t="shared" si="0"/>
        <v>4.2324166181441303E-2</v>
      </c>
      <c r="O261" s="59">
        <f t="shared" si="0"/>
        <v>3.3147117353433897E-2</v>
      </c>
      <c r="P261" s="59">
        <f t="shared" si="0"/>
        <v>2.0626841477532132E-2</v>
      </c>
      <c r="Q261" s="68"/>
      <c r="R261" s="57">
        <f t="shared" si="0"/>
        <v>0</v>
      </c>
      <c r="S261" s="60">
        <f t="shared" si="0"/>
        <v>12986831</v>
      </c>
      <c r="T261" s="68"/>
      <c r="U261" s="57">
        <f t="shared" si="0"/>
        <v>9955709</v>
      </c>
      <c r="V261" s="57">
        <f t="shared" si="0"/>
        <v>10044141</v>
      </c>
      <c r="W261" s="68"/>
      <c r="X261" s="57">
        <f t="shared" si="0"/>
        <v>12241287.944414364</v>
      </c>
      <c r="Y261" s="57">
        <f t="shared" si="0"/>
        <v>12208766.333301911</v>
      </c>
      <c r="Z261" s="57">
        <f t="shared" si="0"/>
        <v>12724367.488904502</v>
      </c>
      <c r="AA261" s="57">
        <f t="shared" si="0"/>
        <v>9314845.6335952133</v>
      </c>
      <c r="AC261" s="85"/>
    </row>
    <row r="262" spans="1:30" x14ac:dyDescent="0.2">
      <c r="A262" s="78" t="s">
        <v>463</v>
      </c>
      <c r="B262" s="79" t="s">
        <v>464</v>
      </c>
      <c r="D262" s="57">
        <f t="shared" si="1"/>
        <v>11715944</v>
      </c>
      <c r="E262" s="58">
        <f t="shared" si="0"/>
        <v>9475</v>
      </c>
      <c r="F262" s="58">
        <f t="shared" si="0"/>
        <v>11725419</v>
      </c>
      <c r="G262" s="59">
        <f t="shared" si="0"/>
        <v>-1.099440028496268E-3</v>
      </c>
      <c r="H262" s="68"/>
      <c r="I262" s="59">
        <f t="shared" si="0"/>
        <v>5.5959804526928281E-3</v>
      </c>
      <c r="J262" s="57">
        <f t="shared" si="0"/>
        <v>12205308</v>
      </c>
      <c r="K262" s="59">
        <f t="shared" si="0"/>
        <v>4.0927217056989429E-2</v>
      </c>
      <c r="L262" s="59">
        <f t="shared" si="0"/>
        <v>3.4524753921547635E-2</v>
      </c>
      <c r="M262" s="57">
        <f t="shared" si="0"/>
        <v>12211437</v>
      </c>
      <c r="N262" s="59">
        <f t="shared" si="0"/>
        <v>4.1449927578783852E-2</v>
      </c>
      <c r="O262" s="59">
        <f t="shared" si="0"/>
        <v>3.5044249391615656E-2</v>
      </c>
      <c r="P262" s="59">
        <f t="shared" si="0"/>
        <v>-1.3391519834710097E-3</v>
      </c>
      <c r="Q262" s="68"/>
      <c r="R262" s="57">
        <f t="shared" si="0"/>
        <v>20285</v>
      </c>
      <c r="S262" s="60">
        <f t="shared" si="0"/>
        <v>12231722</v>
      </c>
      <c r="T262" s="68"/>
      <c r="U262" s="57">
        <f t="shared" si="0"/>
        <v>9299732</v>
      </c>
      <c r="V262" s="57">
        <f t="shared" si="0"/>
        <v>9357286</v>
      </c>
      <c r="W262" s="68"/>
      <c r="X262" s="57">
        <f t="shared" si="0"/>
        <v>11738324.806560438</v>
      </c>
      <c r="Y262" s="57">
        <f t="shared" si="0"/>
        <v>11732331.557323612</v>
      </c>
      <c r="Z262" s="57">
        <f t="shared" si="0"/>
        <v>12227811.898557464</v>
      </c>
      <c r="AA262" s="57">
        <f t="shared" si="0"/>
        <v>8951343.1902231053</v>
      </c>
      <c r="AC262" s="84" t="s">
        <v>514</v>
      </c>
      <c r="AD262" s="84" t="s">
        <v>515</v>
      </c>
    </row>
    <row r="263" spans="1:30" x14ac:dyDescent="0.2">
      <c r="A263" s="80" t="s">
        <v>499</v>
      </c>
      <c r="B263" s="81" t="s">
        <v>500</v>
      </c>
      <c r="D263" s="69">
        <f t="shared" si="1"/>
        <v>7613638</v>
      </c>
      <c r="E263" s="70">
        <f t="shared" si="0"/>
        <v>8259</v>
      </c>
      <c r="F263" s="70">
        <f t="shared" si="0"/>
        <v>7621897</v>
      </c>
      <c r="G263" s="71">
        <f t="shared" si="0"/>
        <v>-1.1764297380349564E-2</v>
      </c>
      <c r="H263" s="68"/>
      <c r="I263" s="71">
        <f t="shared" si="0"/>
        <v>-7.5196486157448339E-3</v>
      </c>
      <c r="J263" s="69">
        <f t="shared" si="0"/>
        <v>7942696</v>
      </c>
      <c r="K263" s="71">
        <f t="shared" si="0"/>
        <v>4.208913694454397E-2</v>
      </c>
      <c r="L263" s="71">
        <f t="shared" si="0"/>
        <v>3.4896969848781323E-2</v>
      </c>
      <c r="M263" s="69">
        <f t="shared" si="0"/>
        <v>7947995</v>
      </c>
      <c r="N263" s="71">
        <f t="shared" si="0"/>
        <v>4.2784370695989171E-2</v>
      </c>
      <c r="O263" s="71">
        <f t="shared" si="0"/>
        <v>3.5587405318454168E-2</v>
      </c>
      <c r="P263" s="71">
        <f t="shared" si="0"/>
        <v>-1.3847100607549012E-2</v>
      </c>
      <c r="Q263" s="68"/>
      <c r="R263" s="69">
        <f t="shared" si="0"/>
        <v>15178</v>
      </c>
      <c r="S263" s="73">
        <f t="shared" si="0"/>
        <v>7963173</v>
      </c>
      <c r="T263" s="68"/>
      <c r="U263" s="69">
        <f t="shared" si="0"/>
        <v>5808046</v>
      </c>
      <c r="V263" s="69">
        <f t="shared" si="0"/>
        <v>5848410</v>
      </c>
      <c r="W263" s="68"/>
      <c r="X263" s="69">
        <f t="shared" si="0"/>
        <v>7712630.6162342932</v>
      </c>
      <c r="Y263" s="69">
        <f t="shared" si="0"/>
        <v>7733015.9809335973</v>
      </c>
      <c r="Z263" s="69">
        <f t="shared" si="0"/>
        <v>8059597.0512246126</v>
      </c>
      <c r="AA263" s="69">
        <f t="shared" si="0"/>
        <v>5900010.547997768</v>
      </c>
      <c r="AC263" s="84" t="s">
        <v>516</v>
      </c>
      <c r="AD263" s="84" t="s">
        <v>516</v>
      </c>
    </row>
    <row r="264" spans="1:30" x14ac:dyDescent="0.2">
      <c r="A264" s="31" t="s">
        <v>501</v>
      </c>
      <c r="B264" s="31" t="s">
        <v>502</v>
      </c>
      <c r="C264" s="118"/>
      <c r="D264" s="32">
        <f>SUM(D257:D263)</f>
        <v>78372981</v>
      </c>
      <c r="E264" s="33">
        <f t="shared" ref="E264:Z264" si="2">SUM(E257:E263)</f>
        <v>63390</v>
      </c>
      <c r="F264" s="32">
        <f t="shared" si="2"/>
        <v>78436371</v>
      </c>
      <c r="G264" s="34">
        <f>F264/X264-1</f>
        <v>6.9168554660303805E-4</v>
      </c>
      <c r="H264" s="24"/>
      <c r="I264" s="34">
        <f>AC264/AD264-1</f>
        <v>6.6729002579266616E-3</v>
      </c>
      <c r="J264" s="32">
        <f t="shared" si="2"/>
        <v>81608011</v>
      </c>
      <c r="K264" s="34">
        <f t="shared" ref="K264" si="3">J264/F264-1</f>
        <v>4.0435833014253131E-2</v>
      </c>
      <c r="L264" s="34">
        <f>(1+K264)/(V264/U264)-1</f>
        <v>3.4254013568216113E-2</v>
      </c>
      <c r="M264" s="32">
        <f t="shared" si="2"/>
        <v>81683723</v>
      </c>
      <c r="N264" s="34">
        <f t="shared" ref="N264" si="4">M264/F264-1</f>
        <v>4.1401099497578642E-2</v>
      </c>
      <c r="O264" s="34">
        <f>(1+N264)/(V264/U264)-1</f>
        <v>3.5213544855840162E-2</v>
      </c>
      <c r="P264" s="34">
        <f>M264/Z264-1</f>
        <v>-1.06139800655769E-4</v>
      </c>
      <c r="Q264" s="24"/>
      <c r="R264" s="32">
        <f t="shared" si="2"/>
        <v>105010</v>
      </c>
      <c r="S264" s="32">
        <f t="shared" si="2"/>
        <v>81788733</v>
      </c>
      <c r="T264" s="35"/>
      <c r="U264" s="32">
        <f t="shared" si="2"/>
        <v>59447418</v>
      </c>
      <c r="V264" s="32">
        <f t="shared" si="2"/>
        <v>59802740</v>
      </c>
      <c r="W264" s="35"/>
      <c r="X264" s="32">
        <f t="shared" si="2"/>
        <v>78382155.196139231</v>
      </c>
      <c r="Y264" s="32">
        <f t="shared" si="2"/>
        <v>78382155.196139231</v>
      </c>
      <c r="Z264" s="32">
        <f t="shared" si="2"/>
        <v>81692393.814394549</v>
      </c>
      <c r="AA264" s="32">
        <f t="shared" ref="AA264" si="5">SUM(AA257:AA263)</f>
        <v>59802739.781250007</v>
      </c>
      <c r="AC264" s="85">
        <f>F264/U264*1000</f>
        <v>1319.4243524588403</v>
      </c>
      <c r="AD264" s="85">
        <f>Y264/V264*1000</f>
        <v>1310.6783267144485</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75"/>
      <c r="S267" s="75"/>
      <c r="T267" s="62"/>
      <c r="U267" s="75"/>
      <c r="V267" s="75"/>
      <c r="W267" s="62"/>
      <c r="X267" s="75"/>
      <c r="Y267" s="75"/>
      <c r="Z267" s="75"/>
      <c r="AA267" s="75"/>
    </row>
    <row r="268" spans="1:30" x14ac:dyDescent="0.2">
      <c r="A268" s="78" t="s">
        <v>489</v>
      </c>
      <c r="B268" s="79" t="s">
        <v>490</v>
      </c>
      <c r="D268" s="63">
        <f t="shared" si="1"/>
        <v>1178406</v>
      </c>
      <c r="E268" s="64">
        <f t="shared" si="0"/>
        <v>1279</v>
      </c>
      <c r="F268" s="64">
        <f t="shared" si="0"/>
        <v>1179685</v>
      </c>
      <c r="G268" s="65">
        <f t="shared" si="0"/>
        <v>-1.0702233042883424E-2</v>
      </c>
      <c r="H268" s="68"/>
      <c r="I268" s="65">
        <f t="shared" si="0"/>
        <v>-3.8520398355894603E-3</v>
      </c>
      <c r="J268" s="63">
        <f t="shared" si="0"/>
        <v>1231997</v>
      </c>
      <c r="K268" s="65">
        <f t="shared" si="0"/>
        <v>4.434374835363708E-2</v>
      </c>
      <c r="L268" s="65">
        <f t="shared" si="0"/>
        <v>3.4592709214622319E-2</v>
      </c>
      <c r="M268" s="63">
        <f t="shared" si="0"/>
        <v>1232828</v>
      </c>
      <c r="N268" s="65">
        <f t="shared" si="0"/>
        <v>4.5048173490128463E-2</v>
      </c>
      <c r="O268" s="65">
        <f t="shared" si="0"/>
        <v>3.5290557132561462E-2</v>
      </c>
      <c r="P268" s="65">
        <f t="shared" si="0"/>
        <v>-1.0486596806068893E-2</v>
      </c>
      <c r="Q268" s="68"/>
      <c r="R268" s="63">
        <f t="shared" si="0"/>
        <v>1350</v>
      </c>
      <c r="S268" s="67">
        <f t="shared" si="0"/>
        <v>1234178</v>
      </c>
      <c r="T268" s="68"/>
      <c r="U268" s="63">
        <f t="shared" si="0"/>
        <v>943712</v>
      </c>
      <c r="V268" s="63">
        <f t="shared" si="0"/>
        <v>952606</v>
      </c>
      <c r="W268" s="68"/>
      <c r="X268" s="63">
        <f t="shared" si="0"/>
        <v>1192447.1781569147</v>
      </c>
      <c r="Y268" s="63">
        <f t="shared" si="0"/>
        <v>1195408.6297220313</v>
      </c>
      <c r="Z268" s="63">
        <f t="shared" si="0"/>
        <v>1245893.1794361784</v>
      </c>
      <c r="AA268" s="63">
        <f t="shared" si="0"/>
        <v>912053.40088745719</v>
      </c>
    </row>
    <row r="269" spans="1:30" x14ac:dyDescent="0.2">
      <c r="A269" s="78" t="s">
        <v>287</v>
      </c>
      <c r="B269" s="79" t="s">
        <v>288</v>
      </c>
      <c r="D269" s="57">
        <f t="shared" si="1"/>
        <v>1237249</v>
      </c>
      <c r="E269" s="58">
        <f t="shared" si="0"/>
        <v>673</v>
      </c>
      <c r="F269" s="58">
        <f t="shared" si="0"/>
        <v>1237922</v>
      </c>
      <c r="G269" s="59">
        <f t="shared" si="0"/>
        <v>-1.5312656762284993E-2</v>
      </c>
      <c r="H269" s="68"/>
      <c r="I269" s="59">
        <f t="shared" si="0"/>
        <v>-7.8494438421646828E-3</v>
      </c>
      <c r="J269" s="57">
        <f t="shared" si="0"/>
        <v>1295138</v>
      </c>
      <c r="K269" s="59">
        <f t="shared" si="0"/>
        <v>4.6219039386446559E-2</v>
      </c>
      <c r="L269" s="59">
        <f t="shared" si="0"/>
        <v>3.5378210263156351E-2</v>
      </c>
      <c r="M269" s="57">
        <f t="shared" si="0"/>
        <v>1296318</v>
      </c>
      <c r="N269" s="59">
        <f t="shared" si="0"/>
        <v>4.7172249365982299E-2</v>
      </c>
      <c r="O269" s="59">
        <f t="shared" si="0"/>
        <v>3.6321543165218184E-2</v>
      </c>
      <c r="P269" s="59">
        <f t="shared" si="0"/>
        <v>-1.3475932313101069E-2</v>
      </c>
      <c r="Q269" s="68"/>
      <c r="R269" s="57">
        <f t="shared" si="0"/>
        <v>1323</v>
      </c>
      <c r="S269" s="60">
        <f t="shared" si="0"/>
        <v>1297641</v>
      </c>
      <c r="T269" s="68"/>
      <c r="U269" s="57">
        <f t="shared" si="0"/>
        <v>1019748</v>
      </c>
      <c r="V269" s="57">
        <f t="shared" si="0"/>
        <v>1030425</v>
      </c>
      <c r="W269" s="68"/>
      <c r="X269" s="57">
        <f t="shared" si="0"/>
        <v>1257173.0749245049</v>
      </c>
      <c r="Y269" s="57">
        <f t="shared" si="0"/>
        <v>1260780.3889636209</v>
      </c>
      <c r="Z269" s="57">
        <f t="shared" si="0"/>
        <v>1314025.721683075</v>
      </c>
      <c r="AA269" s="57">
        <f t="shared" si="0"/>
        <v>961929.680726722</v>
      </c>
    </row>
    <row r="270" spans="1:30" x14ac:dyDescent="0.2">
      <c r="A270" s="78" t="s">
        <v>229</v>
      </c>
      <c r="B270" s="79" t="s">
        <v>230</v>
      </c>
      <c r="D270" s="57">
        <f t="shared" si="1"/>
        <v>1706826</v>
      </c>
      <c r="E270" s="58">
        <f t="shared" si="0"/>
        <v>1428</v>
      </c>
      <c r="F270" s="58">
        <f t="shared" si="0"/>
        <v>1708254</v>
      </c>
      <c r="G270" s="59">
        <f t="shared" si="0"/>
        <v>-2.1449334509313078E-2</v>
      </c>
      <c r="H270" s="68"/>
      <c r="I270" s="59">
        <f t="shared" si="0"/>
        <v>-1.6521064018057752E-2</v>
      </c>
      <c r="J270" s="57">
        <f t="shared" si="0"/>
        <v>1782709</v>
      </c>
      <c r="K270" s="59">
        <f t="shared" si="0"/>
        <v>4.3585723301303281E-2</v>
      </c>
      <c r="L270" s="59">
        <f t="shared" si="0"/>
        <v>3.6303183519881266E-2</v>
      </c>
      <c r="M270" s="57">
        <f t="shared" si="0"/>
        <v>1782709</v>
      </c>
      <c r="N270" s="59">
        <f t="shared" si="0"/>
        <v>4.3585723301303281E-2</v>
      </c>
      <c r="O270" s="59">
        <f t="shared" si="0"/>
        <v>3.6303183519881266E-2</v>
      </c>
      <c r="P270" s="59">
        <f t="shared" si="0"/>
        <v>-2.2115700375974989E-2</v>
      </c>
      <c r="Q270" s="68"/>
      <c r="R270" s="57">
        <f t="shared" si="0"/>
        <v>750</v>
      </c>
      <c r="S270" s="60">
        <f t="shared" si="0"/>
        <v>1783459</v>
      </c>
      <c r="T270" s="68"/>
      <c r="U270" s="57">
        <f t="shared" si="0"/>
        <v>1320168</v>
      </c>
      <c r="V270" s="57">
        <f t="shared" si="0"/>
        <v>1329445</v>
      </c>
      <c r="W270" s="68"/>
      <c r="X270" s="57">
        <f t="shared" si="0"/>
        <v>1745697.5855984141</v>
      </c>
      <c r="Y270" s="57">
        <f t="shared" si="0"/>
        <v>1749156.0720286903</v>
      </c>
      <c r="Z270" s="57">
        <f t="shared" si="0"/>
        <v>1823026.5080290299</v>
      </c>
      <c r="AA270" s="57">
        <f t="shared" si="0"/>
        <v>1334542.6028484288</v>
      </c>
    </row>
    <row r="271" spans="1:30" x14ac:dyDescent="0.2">
      <c r="A271" s="78" t="s">
        <v>481</v>
      </c>
      <c r="B271" s="79" t="s">
        <v>482</v>
      </c>
      <c r="D271" s="57">
        <f t="shared" si="1"/>
        <v>1240467</v>
      </c>
      <c r="E271" s="58">
        <f t="shared" si="0"/>
        <v>1277</v>
      </c>
      <c r="F271" s="58">
        <f t="shared" si="0"/>
        <v>1241744</v>
      </c>
      <c r="G271" s="59">
        <f t="shared" si="0"/>
        <v>-1.9393484366013625E-2</v>
      </c>
      <c r="H271" s="68"/>
      <c r="I271" s="59">
        <f t="shared" si="0"/>
        <v>-1.2172701663613172E-2</v>
      </c>
      <c r="J271" s="57">
        <f t="shared" si="0"/>
        <v>1297225</v>
      </c>
      <c r="K271" s="59">
        <f t="shared" si="0"/>
        <v>4.4680160288365078E-2</v>
      </c>
      <c r="L271" s="59">
        <f t="shared" si="0"/>
        <v>3.5433668038644228E-2</v>
      </c>
      <c r="M271" s="57">
        <f t="shared" si="0"/>
        <v>1297225</v>
      </c>
      <c r="N271" s="59">
        <f t="shared" si="0"/>
        <v>4.4680160288365078E-2</v>
      </c>
      <c r="O271" s="59">
        <f t="shared" si="0"/>
        <v>3.5433668038644228E-2</v>
      </c>
      <c r="P271" s="59">
        <f t="shared" si="0"/>
        <v>-1.8616200774415947E-2</v>
      </c>
      <c r="Q271" s="68"/>
      <c r="R271" s="57">
        <f t="shared" si="0"/>
        <v>5472</v>
      </c>
      <c r="S271" s="60">
        <f t="shared" si="0"/>
        <v>1302697</v>
      </c>
      <c r="T271" s="68"/>
      <c r="U271" s="57">
        <f t="shared" si="0"/>
        <v>1017742</v>
      </c>
      <c r="V271" s="57">
        <f t="shared" si="0"/>
        <v>1026830</v>
      </c>
      <c r="W271" s="68"/>
      <c r="X271" s="57">
        <f t="shared" si="0"/>
        <v>1266301.6948925259</v>
      </c>
      <c r="Y271" s="57">
        <f t="shared" si="0"/>
        <v>1268270.8298475626</v>
      </c>
      <c r="Z271" s="57">
        <f t="shared" si="0"/>
        <v>1321832.4991951652</v>
      </c>
      <c r="AA271" s="57">
        <f t="shared" si="0"/>
        <v>967644.61527921387</v>
      </c>
    </row>
    <row r="272" spans="1:30" x14ac:dyDescent="0.2">
      <c r="A272" s="78" t="s">
        <v>461</v>
      </c>
      <c r="B272" s="79" t="s">
        <v>462</v>
      </c>
      <c r="D272" s="57">
        <f t="shared" si="1"/>
        <v>2073842</v>
      </c>
      <c r="E272" s="58">
        <f t="shared" si="0"/>
        <v>1511</v>
      </c>
      <c r="F272" s="58">
        <f t="shared" si="0"/>
        <v>2075353</v>
      </c>
      <c r="G272" s="59">
        <f t="shared" si="0"/>
        <v>-2.1332569199577711E-2</v>
      </c>
      <c r="H272" s="68"/>
      <c r="I272" s="59">
        <f t="shared" si="0"/>
        <v>-1.6831355537527903E-2</v>
      </c>
      <c r="J272" s="57">
        <f t="shared" si="0"/>
        <v>2163627</v>
      </c>
      <c r="K272" s="59">
        <f t="shared" si="0"/>
        <v>4.2534542292094857E-2</v>
      </c>
      <c r="L272" s="59">
        <f t="shared" si="0"/>
        <v>3.7097213219767333E-2</v>
      </c>
      <c r="M272" s="57">
        <f t="shared" si="0"/>
        <v>2163627</v>
      </c>
      <c r="N272" s="59">
        <f t="shared" si="0"/>
        <v>4.2534542292094857E-2</v>
      </c>
      <c r="O272" s="59">
        <f t="shared" si="0"/>
        <v>3.7097213219767333E-2</v>
      </c>
      <c r="P272" s="59">
        <f t="shared" si="0"/>
        <v>-2.1675194812030951E-2</v>
      </c>
      <c r="Q272" s="68"/>
      <c r="R272" s="57">
        <f t="shared" si="0"/>
        <v>3986</v>
      </c>
      <c r="S272" s="60">
        <f t="shared" si="0"/>
        <v>2167613</v>
      </c>
      <c r="T272" s="68"/>
      <c r="U272" s="57">
        <f t="shared" si="0"/>
        <v>1859037</v>
      </c>
      <c r="V272" s="57">
        <f t="shared" si="0"/>
        <v>1868784</v>
      </c>
      <c r="W272" s="68"/>
      <c r="X272" s="57">
        <f t="shared" si="0"/>
        <v>2120590.4605437713</v>
      </c>
      <c r="Y272" s="57">
        <f t="shared" si="0"/>
        <v>2121948.8242932474</v>
      </c>
      <c r="Z272" s="57">
        <f t="shared" si="0"/>
        <v>2211563.0601682379</v>
      </c>
      <c r="AA272" s="57">
        <f t="shared" si="0"/>
        <v>1618969.9434877101</v>
      </c>
    </row>
    <row r="273" spans="1:27" x14ac:dyDescent="0.2">
      <c r="A273" s="78" t="s">
        <v>259</v>
      </c>
      <c r="B273" s="79" t="s">
        <v>260</v>
      </c>
      <c r="D273" s="57">
        <f t="shared" si="1"/>
        <v>1092562</v>
      </c>
      <c r="E273" s="58">
        <f t="shared" si="0"/>
        <v>630</v>
      </c>
      <c r="F273" s="58">
        <f t="shared" si="0"/>
        <v>1093192</v>
      </c>
      <c r="G273" s="59">
        <f t="shared" si="0"/>
        <v>-3.6510457688140985E-2</v>
      </c>
      <c r="H273" s="68"/>
      <c r="I273" s="59">
        <f t="shared" si="0"/>
        <v>-3.2639446940724848E-2</v>
      </c>
      <c r="J273" s="57">
        <f t="shared" si="0"/>
        <v>1142415</v>
      </c>
      <c r="K273" s="59">
        <f t="shared" si="0"/>
        <v>4.5027310342075522E-2</v>
      </c>
      <c r="L273" s="59">
        <f t="shared" si="0"/>
        <v>3.9526128607499933E-2</v>
      </c>
      <c r="M273" s="57">
        <f t="shared" si="0"/>
        <v>1142415</v>
      </c>
      <c r="N273" s="59">
        <f t="shared" si="0"/>
        <v>4.5027310342075522E-2</v>
      </c>
      <c r="O273" s="59">
        <f t="shared" si="0"/>
        <v>3.9526128607499933E-2</v>
      </c>
      <c r="P273" s="59">
        <f t="shared" si="0"/>
        <v>-3.5150975651946137E-2</v>
      </c>
      <c r="Q273" s="68"/>
      <c r="R273" s="57">
        <f t="shared" si="0"/>
        <v>1503</v>
      </c>
      <c r="S273" s="60">
        <f t="shared" si="0"/>
        <v>1143918</v>
      </c>
      <c r="T273" s="68"/>
      <c r="U273" s="57">
        <f t="shared" si="0"/>
        <v>973472</v>
      </c>
      <c r="V273" s="57">
        <f t="shared" si="0"/>
        <v>978624</v>
      </c>
      <c r="W273" s="68"/>
      <c r="X273" s="57">
        <f t="shared" si="0"/>
        <v>1134616.9085311508</v>
      </c>
      <c r="Y273" s="57">
        <f t="shared" si="0"/>
        <v>1136056.9768221215</v>
      </c>
      <c r="Z273" s="57">
        <f t="shared" si="0"/>
        <v>1184034.984926193</v>
      </c>
      <c r="AA273" s="57">
        <f t="shared" si="0"/>
        <v>866770.24370609934</v>
      </c>
    </row>
    <row r="274" spans="1:27" x14ac:dyDescent="0.2">
      <c r="A274" s="78" t="s">
        <v>157</v>
      </c>
      <c r="B274" s="79" t="s">
        <v>158</v>
      </c>
      <c r="D274" s="57">
        <f t="shared" si="1"/>
        <v>3973560</v>
      </c>
      <c r="E274" s="58">
        <f t="shared" si="1"/>
        <v>2856</v>
      </c>
      <c r="F274" s="58">
        <f t="shared" si="1"/>
        <v>3976416</v>
      </c>
      <c r="G274" s="59">
        <f t="shared" si="1"/>
        <v>1.1165780941680525E-2</v>
      </c>
      <c r="H274" s="68"/>
      <c r="I274" s="59">
        <f t="shared" si="1"/>
        <v>1.5619540067363769E-2</v>
      </c>
      <c r="J274" s="57">
        <f t="shared" si="1"/>
        <v>4124029</v>
      </c>
      <c r="K274" s="59">
        <f t="shared" si="1"/>
        <v>3.7122193873422082E-2</v>
      </c>
      <c r="L274" s="59">
        <f t="shared" si="1"/>
        <v>3.3643910434812074E-2</v>
      </c>
      <c r="M274" s="57">
        <f t="shared" si="1"/>
        <v>4127353</v>
      </c>
      <c r="N274" s="59">
        <f t="shared" si="1"/>
        <v>3.7958122566560615E-2</v>
      </c>
      <c r="O274" s="59">
        <f t="shared" si="1"/>
        <v>3.4477035603981854E-2</v>
      </c>
      <c r="P274" s="59">
        <f t="shared" si="1"/>
        <v>8.0625492873240834E-3</v>
      </c>
      <c r="Q274" s="68"/>
      <c r="R274" s="57">
        <f t="shared" si="1"/>
        <v>6125</v>
      </c>
      <c r="S274" s="60">
        <f t="shared" si="1"/>
        <v>4133478</v>
      </c>
      <c r="T274" s="68"/>
      <c r="U274" s="57">
        <f t="shared" ref="U274:AA289" si="6">INDEX(U$8:U$248,MATCH($A274,$A$8:$A$248,0))</f>
        <v>2636129</v>
      </c>
      <c r="V274" s="57">
        <f t="shared" si="6"/>
        <v>2645000</v>
      </c>
      <c r="W274" s="68"/>
      <c r="X274" s="57">
        <f t="shared" si="6"/>
        <v>3932506.221530457</v>
      </c>
      <c r="Y274" s="57">
        <f t="shared" si="6"/>
        <v>3928436.2714727139</v>
      </c>
      <c r="Z274" s="57">
        <f t="shared" si="6"/>
        <v>4094342.1644995529</v>
      </c>
      <c r="AA274" s="57">
        <f t="shared" si="6"/>
        <v>2997254.3049145243</v>
      </c>
    </row>
    <row r="275" spans="1:27" x14ac:dyDescent="0.2">
      <c r="A275" s="78" t="s">
        <v>467</v>
      </c>
      <c r="B275" s="79" t="s">
        <v>468</v>
      </c>
      <c r="D275" s="57">
        <f t="shared" si="1"/>
        <v>815379</v>
      </c>
      <c r="E275" s="58">
        <f t="shared" si="1"/>
        <v>1010</v>
      </c>
      <c r="F275" s="58">
        <f t="shared" si="1"/>
        <v>816389</v>
      </c>
      <c r="G275" s="59">
        <f t="shared" si="1"/>
        <v>-1.5752394698146488E-2</v>
      </c>
      <c r="H275" s="68"/>
      <c r="I275" s="59">
        <f t="shared" si="1"/>
        <v>-1.5450124032155177E-2</v>
      </c>
      <c r="J275" s="57">
        <f t="shared" si="1"/>
        <v>851441</v>
      </c>
      <c r="K275" s="59">
        <f t="shared" si="1"/>
        <v>4.2935062446102235E-2</v>
      </c>
      <c r="L275" s="59">
        <f t="shared" si="1"/>
        <v>3.6089500729685753E-2</v>
      </c>
      <c r="M275" s="57">
        <f t="shared" si="1"/>
        <v>851441</v>
      </c>
      <c r="N275" s="59">
        <f t="shared" si="1"/>
        <v>4.2935062446102235E-2</v>
      </c>
      <c r="O275" s="59">
        <f t="shared" si="1"/>
        <v>3.6089500729685753E-2</v>
      </c>
      <c r="P275" s="59">
        <f t="shared" si="1"/>
        <v>-2.1252709108875889E-2</v>
      </c>
      <c r="Q275" s="68"/>
      <c r="R275" s="57">
        <f t="shared" si="1"/>
        <v>525</v>
      </c>
      <c r="S275" s="60">
        <f t="shared" si="1"/>
        <v>851966</v>
      </c>
      <c r="T275" s="68"/>
      <c r="U275" s="57">
        <f t="shared" si="6"/>
        <v>579196</v>
      </c>
      <c r="V275" s="57">
        <f t="shared" si="6"/>
        <v>583023</v>
      </c>
      <c r="W275" s="68"/>
      <c r="X275" s="57">
        <f t="shared" si="6"/>
        <v>829455.18087055965</v>
      </c>
      <c r="Y275" s="57">
        <f t="shared" si="6"/>
        <v>834679.14908234472</v>
      </c>
      <c r="Z275" s="57">
        <f t="shared" si="6"/>
        <v>869929.35553853225</v>
      </c>
      <c r="AA275" s="57">
        <f t="shared" si="6"/>
        <v>636829.89869951026</v>
      </c>
    </row>
    <row r="276" spans="1:27" x14ac:dyDescent="0.2">
      <c r="A276" s="78" t="s">
        <v>237</v>
      </c>
      <c r="B276" s="79" t="s">
        <v>238</v>
      </c>
      <c r="D276" s="57">
        <f t="shared" si="1"/>
        <v>1246832</v>
      </c>
      <c r="E276" s="58">
        <f t="shared" si="1"/>
        <v>1069</v>
      </c>
      <c r="F276" s="58">
        <f t="shared" si="1"/>
        <v>1247901</v>
      </c>
      <c r="G276" s="59">
        <f t="shared" si="1"/>
        <v>-1.6554459389472753E-2</v>
      </c>
      <c r="H276" s="68"/>
      <c r="I276" s="59">
        <f t="shared" si="1"/>
        <v>-1.0827469537966317E-2</v>
      </c>
      <c r="J276" s="57">
        <f t="shared" si="1"/>
        <v>1302607</v>
      </c>
      <c r="K276" s="59">
        <f t="shared" si="1"/>
        <v>4.3838274904006713E-2</v>
      </c>
      <c r="L276" s="59">
        <f t="shared" si="1"/>
        <v>3.5113454034676916E-2</v>
      </c>
      <c r="M276" s="57">
        <f t="shared" si="1"/>
        <v>1302743</v>
      </c>
      <c r="N276" s="59">
        <f t="shared" si="1"/>
        <v>4.3947257893800939E-2</v>
      </c>
      <c r="O276" s="59">
        <f t="shared" si="1"/>
        <v>3.5221526100732703E-2</v>
      </c>
      <c r="P276" s="59">
        <f t="shared" si="1"/>
        <v>-1.748108536166415E-2</v>
      </c>
      <c r="Q276" s="68"/>
      <c r="R276" s="57">
        <f t="shared" si="1"/>
        <v>1739</v>
      </c>
      <c r="S276" s="60">
        <f t="shared" si="1"/>
        <v>1304482</v>
      </c>
      <c r="T276" s="68"/>
      <c r="U276" s="57">
        <f t="shared" si="6"/>
        <v>1002353</v>
      </c>
      <c r="V276" s="57">
        <f t="shared" si="6"/>
        <v>1010802</v>
      </c>
      <c r="W276" s="68"/>
      <c r="X276" s="57">
        <f t="shared" si="6"/>
        <v>1268907.2390044292</v>
      </c>
      <c r="Y276" s="57">
        <f t="shared" si="6"/>
        <v>1272194.1870193796</v>
      </c>
      <c r="Z276" s="57">
        <f t="shared" si="6"/>
        <v>1325921.5477592493</v>
      </c>
      <c r="AA276" s="57">
        <f t="shared" si="6"/>
        <v>970637.99441542104</v>
      </c>
    </row>
    <row r="277" spans="1:27" x14ac:dyDescent="0.2">
      <c r="A277" s="78" t="s">
        <v>43</v>
      </c>
      <c r="B277" s="79" t="s">
        <v>44</v>
      </c>
      <c r="D277" s="57">
        <f t="shared" si="1"/>
        <v>4909969</v>
      </c>
      <c r="E277" s="58">
        <f t="shared" si="1"/>
        <v>3458</v>
      </c>
      <c r="F277" s="58">
        <f t="shared" si="1"/>
        <v>4913427</v>
      </c>
      <c r="G277" s="59">
        <f t="shared" si="1"/>
        <v>2.0770530442340895E-2</v>
      </c>
      <c r="H277" s="68"/>
      <c r="I277" s="59">
        <f t="shared" si="1"/>
        <v>2.2524347041779524E-2</v>
      </c>
      <c r="J277" s="57">
        <f t="shared" si="1"/>
        <v>5084201</v>
      </c>
      <c r="K277" s="59">
        <f t="shared" si="1"/>
        <v>3.4756612544819321E-2</v>
      </c>
      <c r="L277" s="59">
        <f t="shared" si="1"/>
        <v>3.3149834231543274E-2</v>
      </c>
      <c r="M277" s="57">
        <f t="shared" si="1"/>
        <v>5094664</v>
      </c>
      <c r="N277" s="59">
        <f t="shared" si="1"/>
        <v>3.6886083515195178E-2</v>
      </c>
      <c r="O277" s="59">
        <f t="shared" si="1"/>
        <v>3.5275998542428022E-2</v>
      </c>
      <c r="P277" s="59">
        <f t="shared" si="1"/>
        <v>1.569983443312073E-2</v>
      </c>
      <c r="Q277" s="68"/>
      <c r="R277" s="57">
        <f t="shared" si="1"/>
        <v>18084</v>
      </c>
      <c r="S277" s="60">
        <f t="shared" si="1"/>
        <v>5112748</v>
      </c>
      <c r="T277" s="68"/>
      <c r="U277" s="57">
        <f t="shared" si="6"/>
        <v>3239377</v>
      </c>
      <c r="V277" s="57">
        <f t="shared" si="6"/>
        <v>3244415</v>
      </c>
      <c r="W277" s="68"/>
      <c r="X277" s="57">
        <f t="shared" si="6"/>
        <v>4813449.034428454</v>
      </c>
      <c r="Y277" s="57">
        <f t="shared" si="6"/>
        <v>4812666.2339038244</v>
      </c>
      <c r="Z277" s="57">
        <f t="shared" si="6"/>
        <v>5015914.9655108666</v>
      </c>
      <c r="AA277" s="57">
        <f t="shared" si="6"/>
        <v>3671889.6759084673</v>
      </c>
    </row>
    <row r="278" spans="1:27" x14ac:dyDescent="0.2">
      <c r="A278" s="78" t="s">
        <v>473</v>
      </c>
      <c r="B278" s="79" t="s">
        <v>474</v>
      </c>
      <c r="D278" s="57">
        <f t="shared" si="1"/>
        <v>1690472</v>
      </c>
      <c r="E278" s="58">
        <f t="shared" si="1"/>
        <v>1836</v>
      </c>
      <c r="F278" s="58">
        <f t="shared" si="1"/>
        <v>1692308</v>
      </c>
      <c r="G278" s="59">
        <f t="shared" si="1"/>
        <v>1.8713346761249916E-3</v>
      </c>
      <c r="H278" s="68"/>
      <c r="I278" s="59">
        <f t="shared" si="1"/>
        <v>5.2760981063224577E-3</v>
      </c>
      <c r="J278" s="57">
        <f t="shared" si="1"/>
        <v>1757832</v>
      </c>
      <c r="K278" s="59">
        <f t="shared" si="1"/>
        <v>3.8718778355284034E-2</v>
      </c>
      <c r="L278" s="59">
        <f t="shared" si="1"/>
        <v>3.3163893397798017E-2</v>
      </c>
      <c r="M278" s="57">
        <f t="shared" si="1"/>
        <v>1758890</v>
      </c>
      <c r="N278" s="59">
        <f t="shared" si="1"/>
        <v>3.9343960094778918E-2</v>
      </c>
      <c r="O278" s="59">
        <f t="shared" si="1"/>
        <v>3.3785731775535455E-2</v>
      </c>
      <c r="P278" s="59">
        <f t="shared" si="1"/>
        <v>-2.8707207650537914E-3</v>
      </c>
      <c r="Q278" s="68"/>
      <c r="R278" s="57">
        <f t="shared" si="1"/>
        <v>830</v>
      </c>
      <c r="S278" s="60">
        <f t="shared" si="1"/>
        <v>1759720</v>
      </c>
      <c r="T278" s="68"/>
      <c r="U278" s="57">
        <f t="shared" si="6"/>
        <v>1231987</v>
      </c>
      <c r="V278" s="57">
        <f t="shared" si="6"/>
        <v>1238611</v>
      </c>
      <c r="W278" s="68"/>
      <c r="X278" s="57">
        <f t="shared" si="6"/>
        <v>1689146.9460523601</v>
      </c>
      <c r="Y278" s="57">
        <f t="shared" si="6"/>
        <v>1692477.0536478197</v>
      </c>
      <c r="Z278" s="57">
        <f t="shared" si="6"/>
        <v>1763953.8188563869</v>
      </c>
      <c r="AA278" s="57">
        <f t="shared" si="6"/>
        <v>1291298.5688102469</v>
      </c>
    </row>
    <row r="279" spans="1:27" x14ac:dyDescent="0.2">
      <c r="A279" s="78" t="s">
        <v>493</v>
      </c>
      <c r="B279" s="79" t="s">
        <v>494</v>
      </c>
      <c r="D279" s="57">
        <f t="shared" si="1"/>
        <v>1111094</v>
      </c>
      <c r="E279" s="58">
        <f t="shared" si="1"/>
        <v>1023</v>
      </c>
      <c r="F279" s="58">
        <f t="shared" si="1"/>
        <v>1112117</v>
      </c>
      <c r="G279" s="59">
        <f t="shared" si="1"/>
        <v>-2.5579884881871129E-3</v>
      </c>
      <c r="H279" s="68"/>
      <c r="I279" s="59">
        <f t="shared" si="1"/>
        <v>3.0789905604091672E-3</v>
      </c>
      <c r="J279" s="57">
        <f t="shared" si="1"/>
        <v>1153852</v>
      </c>
      <c r="K279" s="59">
        <f t="shared" si="1"/>
        <v>3.7527093029337433E-2</v>
      </c>
      <c r="L279" s="59">
        <f t="shared" si="1"/>
        <v>3.3000372621076357E-2</v>
      </c>
      <c r="M279" s="57">
        <f t="shared" si="1"/>
        <v>1155797</v>
      </c>
      <c r="N279" s="59">
        <f t="shared" si="1"/>
        <v>3.9276009004646228E-2</v>
      </c>
      <c r="O279" s="59">
        <f t="shared" si="1"/>
        <v>3.474165809334484E-2</v>
      </c>
      <c r="P279" s="59">
        <f t="shared" si="1"/>
        <v>-4.1300073451591146E-3</v>
      </c>
      <c r="Q279" s="68"/>
      <c r="R279" s="57">
        <f t="shared" si="1"/>
        <v>0</v>
      </c>
      <c r="S279" s="60">
        <f t="shared" si="1"/>
        <v>1155797</v>
      </c>
      <c r="T279" s="68"/>
      <c r="U279" s="57">
        <f t="shared" si="6"/>
        <v>804864</v>
      </c>
      <c r="V279" s="57">
        <f t="shared" si="6"/>
        <v>808391</v>
      </c>
      <c r="W279" s="68"/>
      <c r="X279" s="57">
        <f t="shared" si="6"/>
        <v>1114969.5437094485</v>
      </c>
      <c r="Y279" s="57">
        <f t="shared" si="6"/>
        <v>1113562.2369779674</v>
      </c>
      <c r="Z279" s="57">
        <f t="shared" si="6"/>
        <v>1160590.2462416983</v>
      </c>
      <c r="AA279" s="57">
        <f t="shared" si="6"/>
        <v>849607.57358072966</v>
      </c>
    </row>
    <row r="280" spans="1:27" x14ac:dyDescent="0.2">
      <c r="A280" s="78" t="s">
        <v>355</v>
      </c>
      <c r="B280" s="79" t="s">
        <v>356</v>
      </c>
      <c r="D280" s="57">
        <f t="shared" si="1"/>
        <v>2743436</v>
      </c>
      <c r="E280" s="58">
        <f t="shared" si="1"/>
        <v>2946</v>
      </c>
      <c r="F280" s="58">
        <f t="shared" si="1"/>
        <v>2746382</v>
      </c>
      <c r="G280" s="59">
        <f t="shared" si="1"/>
        <v>1.8133840484162445E-2</v>
      </c>
      <c r="H280" s="68"/>
      <c r="I280" s="59">
        <f t="shared" si="1"/>
        <v>2.9631993490771835E-2</v>
      </c>
      <c r="J280" s="57">
        <f t="shared" si="1"/>
        <v>2871450</v>
      </c>
      <c r="K280" s="59">
        <f t="shared" si="1"/>
        <v>4.5539240328521302E-2</v>
      </c>
      <c r="L280" s="59">
        <f t="shared" si="1"/>
        <v>3.2501725162137785E-2</v>
      </c>
      <c r="M280" s="57">
        <f t="shared" si="1"/>
        <v>2874156</v>
      </c>
      <c r="N280" s="59">
        <f t="shared" si="1"/>
        <v>4.6524536671598504E-2</v>
      </c>
      <c r="O280" s="59">
        <f t="shared" si="1"/>
        <v>3.3474735198282923E-2</v>
      </c>
      <c r="P280" s="59">
        <f t="shared" si="1"/>
        <v>2.0980556167988107E-2</v>
      </c>
      <c r="Q280" s="68"/>
      <c r="R280" s="57">
        <f t="shared" si="1"/>
        <v>0</v>
      </c>
      <c r="S280" s="60">
        <f t="shared" si="1"/>
        <v>2874156</v>
      </c>
      <c r="T280" s="68"/>
      <c r="U280" s="57">
        <f t="shared" si="6"/>
        <v>2208802</v>
      </c>
      <c r="V280" s="57">
        <f t="shared" si="6"/>
        <v>2236693</v>
      </c>
      <c r="W280" s="68"/>
      <c r="X280" s="57">
        <f t="shared" si="6"/>
        <v>2697466.4306339724</v>
      </c>
      <c r="Y280" s="57">
        <f t="shared" si="6"/>
        <v>2701024.0028702524</v>
      </c>
      <c r="Z280" s="57">
        <f t="shared" si="6"/>
        <v>2815093.7671011803</v>
      </c>
      <c r="AA280" s="57">
        <f t="shared" si="6"/>
        <v>2060783.2890325547</v>
      </c>
    </row>
    <row r="281" spans="1:27" x14ac:dyDescent="0.2">
      <c r="A281" s="78" t="s">
        <v>429</v>
      </c>
      <c r="B281" s="79" t="s">
        <v>430</v>
      </c>
      <c r="D281" s="57">
        <f t="shared" si="1"/>
        <v>959930</v>
      </c>
      <c r="E281" s="58">
        <f t="shared" si="1"/>
        <v>668</v>
      </c>
      <c r="F281" s="58">
        <f t="shared" si="1"/>
        <v>960598</v>
      </c>
      <c r="G281" s="59">
        <f t="shared" si="1"/>
        <v>2.2130056497181139E-2</v>
      </c>
      <c r="H281" s="68"/>
      <c r="I281" s="59">
        <f t="shared" si="1"/>
        <v>2.9291089582532237E-2</v>
      </c>
      <c r="J281" s="57">
        <f t="shared" si="1"/>
        <v>996464</v>
      </c>
      <c r="K281" s="59">
        <f t="shared" si="1"/>
        <v>3.7337341758087783E-2</v>
      </c>
      <c r="L281" s="59">
        <f t="shared" si="1"/>
        <v>3.2962765597157828E-2</v>
      </c>
      <c r="M281" s="57">
        <f t="shared" si="1"/>
        <v>998045</v>
      </c>
      <c r="N281" s="59">
        <f t="shared" si="1"/>
        <v>3.8983191821230667E-2</v>
      </c>
      <c r="O281" s="59">
        <f t="shared" si="1"/>
        <v>3.4601674912907443E-2</v>
      </c>
      <c r="P281" s="59">
        <f t="shared" si="1"/>
        <v>2.1755463670785291E-2</v>
      </c>
      <c r="Q281" s="68"/>
      <c r="R281" s="57">
        <f t="shared" si="1"/>
        <v>3088</v>
      </c>
      <c r="S281" s="60">
        <f t="shared" si="1"/>
        <v>1001133</v>
      </c>
      <c r="T281" s="68"/>
      <c r="U281" s="57">
        <f t="shared" si="6"/>
        <v>787757</v>
      </c>
      <c r="V281" s="57">
        <f t="shared" si="6"/>
        <v>791093</v>
      </c>
      <c r="W281" s="68"/>
      <c r="X281" s="57">
        <f t="shared" si="6"/>
        <v>939800.0033401947</v>
      </c>
      <c r="Y281" s="57">
        <f t="shared" si="6"/>
        <v>937213.92560002801</v>
      </c>
      <c r="Z281" s="57">
        <f t="shared" si="6"/>
        <v>976794.38523812499</v>
      </c>
      <c r="AA281" s="57">
        <f t="shared" si="6"/>
        <v>715060.21200579277</v>
      </c>
    </row>
    <row r="282" spans="1:27" x14ac:dyDescent="0.2">
      <c r="A282" s="78" t="s">
        <v>497</v>
      </c>
      <c r="B282" s="79" t="s">
        <v>498</v>
      </c>
      <c r="D282" s="57">
        <f t="shared" si="1"/>
        <v>805047</v>
      </c>
      <c r="E282" s="58">
        <f t="shared" si="1"/>
        <v>968</v>
      </c>
      <c r="F282" s="58">
        <f t="shared" si="1"/>
        <v>806015</v>
      </c>
      <c r="G282" s="59">
        <f t="shared" si="1"/>
        <v>-2.1317762120372952E-2</v>
      </c>
      <c r="H282" s="68"/>
      <c r="I282" s="59">
        <f t="shared" si="1"/>
        <v>-1.8224539567427644E-2</v>
      </c>
      <c r="J282" s="57">
        <f t="shared" si="1"/>
        <v>841573</v>
      </c>
      <c r="K282" s="59">
        <f t="shared" si="1"/>
        <v>4.4115712636975113E-2</v>
      </c>
      <c r="L282" s="59">
        <f t="shared" si="1"/>
        <v>3.6643448841230608E-2</v>
      </c>
      <c r="M282" s="57">
        <f t="shared" si="1"/>
        <v>841927</v>
      </c>
      <c r="N282" s="59">
        <f t="shared" si="1"/>
        <v>4.45549103800984E-2</v>
      </c>
      <c r="O282" s="59">
        <f t="shared" si="1"/>
        <v>3.7079503444799933E-2</v>
      </c>
      <c r="P282" s="59">
        <f t="shared" si="1"/>
        <v>-2.3078197440820958E-2</v>
      </c>
      <c r="Q282" s="68"/>
      <c r="R282" s="57">
        <f t="shared" si="1"/>
        <v>3699</v>
      </c>
      <c r="S282" s="60">
        <f t="shared" si="1"/>
        <v>845626</v>
      </c>
      <c r="T282" s="68"/>
      <c r="U282" s="57">
        <f t="shared" si="6"/>
        <v>651781</v>
      </c>
      <c r="V282" s="57">
        <f t="shared" si="6"/>
        <v>656479</v>
      </c>
      <c r="W282" s="68"/>
      <c r="X282" s="57">
        <f t="shared" si="6"/>
        <v>823571.77801006683</v>
      </c>
      <c r="Y282" s="57">
        <f t="shared" si="6"/>
        <v>826894.70990173775</v>
      </c>
      <c r="Z282" s="57">
        <f t="shared" si="6"/>
        <v>861816.16358080879</v>
      </c>
      <c r="AA282" s="57">
        <f t="shared" si="6"/>
        <v>630890.65411640471</v>
      </c>
    </row>
    <row r="283" spans="1:27" x14ac:dyDescent="0.2">
      <c r="A283" s="78" t="s">
        <v>131</v>
      </c>
      <c r="B283" s="79" t="s">
        <v>132</v>
      </c>
      <c r="D283" s="57">
        <f t="shared" si="1"/>
        <v>4323213</v>
      </c>
      <c r="E283" s="58">
        <f t="shared" si="1"/>
        <v>2973</v>
      </c>
      <c r="F283" s="58">
        <f t="shared" si="1"/>
        <v>4326186</v>
      </c>
      <c r="G283" s="59">
        <f t="shared" si="1"/>
        <v>-3.3742143842911965E-3</v>
      </c>
      <c r="H283" s="68"/>
      <c r="I283" s="59">
        <f t="shared" si="1"/>
        <v>2.4821954355329634E-3</v>
      </c>
      <c r="J283" s="57">
        <f t="shared" si="1"/>
        <v>4498850</v>
      </c>
      <c r="K283" s="59">
        <f t="shared" si="1"/>
        <v>3.9911448134948291E-2</v>
      </c>
      <c r="L283" s="59">
        <f t="shared" si="1"/>
        <v>3.4114102317184702E-2</v>
      </c>
      <c r="M283" s="57">
        <f t="shared" si="1"/>
        <v>4500379</v>
      </c>
      <c r="N283" s="59">
        <f t="shared" si="1"/>
        <v>4.026487725665695E-2</v>
      </c>
      <c r="O283" s="59">
        <f t="shared" si="1"/>
        <v>3.4465561126090005E-2</v>
      </c>
      <c r="P283" s="59">
        <f t="shared" si="1"/>
        <v>-4.9880802437883842E-3</v>
      </c>
      <c r="Q283" s="68"/>
      <c r="R283" s="57">
        <f t="shared" si="1"/>
        <v>0</v>
      </c>
      <c r="S283" s="60">
        <f t="shared" si="1"/>
        <v>4500379</v>
      </c>
      <c r="T283" s="68"/>
      <c r="U283" s="57">
        <f t="shared" si="6"/>
        <v>3064559</v>
      </c>
      <c r="V283" s="57">
        <f t="shared" si="6"/>
        <v>3081739</v>
      </c>
      <c r="W283" s="68"/>
      <c r="X283" s="57">
        <f t="shared" si="6"/>
        <v>4340832.564881389</v>
      </c>
      <c r="Y283" s="57">
        <f t="shared" si="6"/>
        <v>4339666.7883306108</v>
      </c>
      <c r="Z283" s="57">
        <f t="shared" si="6"/>
        <v>4522939.7865933506</v>
      </c>
      <c r="AA283" s="57">
        <f t="shared" si="6"/>
        <v>3311008.2649609447</v>
      </c>
    </row>
    <row r="284" spans="1:27" x14ac:dyDescent="0.2">
      <c r="A284" s="78" t="s">
        <v>453</v>
      </c>
      <c r="B284" s="79" t="s">
        <v>454</v>
      </c>
      <c r="D284" s="57">
        <f t="shared" si="1"/>
        <v>2413161</v>
      </c>
      <c r="E284" s="58">
        <f t="shared" si="1"/>
        <v>1742</v>
      </c>
      <c r="F284" s="58">
        <f t="shared" si="1"/>
        <v>2414903</v>
      </c>
      <c r="G284" s="59">
        <f t="shared" si="1"/>
        <v>-1.7613435865046045E-2</v>
      </c>
      <c r="H284" s="68"/>
      <c r="I284" s="59">
        <f t="shared" si="1"/>
        <v>-1.239698416454138E-2</v>
      </c>
      <c r="J284" s="57">
        <f t="shared" si="1"/>
        <v>2515283</v>
      </c>
      <c r="K284" s="59">
        <f t="shared" si="1"/>
        <v>4.1567033504860573E-2</v>
      </c>
      <c r="L284" s="59">
        <f t="shared" si="1"/>
        <v>3.6332467685137981E-2</v>
      </c>
      <c r="M284" s="57">
        <f t="shared" si="1"/>
        <v>2515978</v>
      </c>
      <c r="N284" s="59">
        <f t="shared" si="1"/>
        <v>4.18548297839616E-2</v>
      </c>
      <c r="O284" s="59">
        <f t="shared" si="1"/>
        <v>3.661881759687402E-2</v>
      </c>
      <c r="P284" s="59">
        <f t="shared" si="1"/>
        <v>-1.7715990853973573E-2</v>
      </c>
      <c r="Q284" s="68"/>
      <c r="R284" s="57">
        <f t="shared" si="1"/>
        <v>8206</v>
      </c>
      <c r="S284" s="60">
        <f t="shared" si="1"/>
        <v>2524184</v>
      </c>
      <c r="T284" s="68"/>
      <c r="U284" s="57">
        <f t="shared" si="6"/>
        <v>1880748</v>
      </c>
      <c r="V284" s="57">
        <f t="shared" si="6"/>
        <v>1890248</v>
      </c>
      <c r="W284" s="68"/>
      <c r="X284" s="57">
        <f t="shared" si="6"/>
        <v>2458200.008403461</v>
      </c>
      <c r="Y284" s="57">
        <f t="shared" si="6"/>
        <v>2457566.8688414288</v>
      </c>
      <c r="Z284" s="57">
        <f t="shared" si="6"/>
        <v>2561354.9407032793</v>
      </c>
      <c r="AA284" s="57">
        <f t="shared" si="6"/>
        <v>1875034.3312783057</v>
      </c>
    </row>
    <row r="285" spans="1:27" x14ac:dyDescent="0.2">
      <c r="A285" s="78" t="s">
        <v>109</v>
      </c>
      <c r="B285" s="79" t="s">
        <v>110</v>
      </c>
      <c r="D285" s="57">
        <f t="shared" si="1"/>
        <v>2601966</v>
      </c>
      <c r="E285" s="58">
        <f t="shared" si="1"/>
        <v>2114</v>
      </c>
      <c r="F285" s="58">
        <f t="shared" si="1"/>
        <v>2604080</v>
      </c>
      <c r="G285" s="59">
        <f t="shared" si="1"/>
        <v>-1.8660911190900853E-3</v>
      </c>
      <c r="H285" s="68"/>
      <c r="I285" s="59">
        <f t="shared" si="1"/>
        <v>1.9253013016164999E-3</v>
      </c>
      <c r="J285" s="57">
        <f t="shared" si="1"/>
        <v>2698910</v>
      </c>
      <c r="K285" s="59">
        <f t="shared" si="1"/>
        <v>3.6415988139593569E-2</v>
      </c>
      <c r="L285" s="59">
        <f t="shared" si="1"/>
        <v>3.4729478152374149E-2</v>
      </c>
      <c r="M285" s="57">
        <f t="shared" si="1"/>
        <v>2701804</v>
      </c>
      <c r="N285" s="59">
        <f t="shared" si="1"/>
        <v>3.7527321185036433E-2</v>
      </c>
      <c r="O285" s="59">
        <f t="shared" si="1"/>
        <v>3.5839002778898621E-2</v>
      </c>
      <c r="P285" s="59">
        <f t="shared" si="1"/>
        <v>-4.2204986444968062E-3</v>
      </c>
      <c r="Q285" s="68"/>
      <c r="R285" s="57">
        <f t="shared" si="1"/>
        <v>5401</v>
      </c>
      <c r="S285" s="60">
        <f t="shared" si="1"/>
        <v>2707205</v>
      </c>
      <c r="T285" s="68"/>
      <c r="U285" s="57">
        <f t="shared" si="6"/>
        <v>1763725</v>
      </c>
      <c r="V285" s="57">
        <f t="shared" si="6"/>
        <v>1766600</v>
      </c>
      <c r="W285" s="68"/>
      <c r="X285" s="57">
        <f t="shared" si="6"/>
        <v>2608948.3941777726</v>
      </c>
      <c r="Y285" s="57">
        <f t="shared" si="6"/>
        <v>2603312.099437953</v>
      </c>
      <c r="Z285" s="57">
        <f t="shared" si="6"/>
        <v>2713255.2902747784</v>
      </c>
      <c r="AA285" s="57">
        <f t="shared" si="6"/>
        <v>1986232.6528594347</v>
      </c>
    </row>
    <row r="286" spans="1:27" x14ac:dyDescent="0.2">
      <c r="A286" s="78" t="s">
        <v>247</v>
      </c>
      <c r="B286" s="79" t="s">
        <v>248</v>
      </c>
      <c r="D286" s="57">
        <f t="shared" si="1"/>
        <v>1008796</v>
      </c>
      <c r="E286" s="58">
        <f t="shared" si="1"/>
        <v>1039</v>
      </c>
      <c r="F286" s="58">
        <f t="shared" si="1"/>
        <v>1009835</v>
      </c>
      <c r="G286" s="59">
        <f t="shared" si="1"/>
        <v>-3.4219198470891721E-2</v>
      </c>
      <c r="H286" s="68"/>
      <c r="I286" s="59">
        <f t="shared" si="1"/>
        <v>-3.2183906650071648E-2</v>
      </c>
      <c r="J286" s="57">
        <f t="shared" si="1"/>
        <v>1055682</v>
      </c>
      <c r="K286" s="59">
        <f t="shared" si="1"/>
        <v>4.5400003183415416E-2</v>
      </c>
      <c r="L286" s="59">
        <f t="shared" si="1"/>
        <v>4.0390033243012491E-2</v>
      </c>
      <c r="M286" s="57">
        <f t="shared" si="1"/>
        <v>1056145</v>
      </c>
      <c r="N286" s="59">
        <f t="shared" si="1"/>
        <v>4.5858493715103865E-2</v>
      </c>
      <c r="O286" s="59">
        <f t="shared" si="1"/>
        <v>4.0846326506885022E-2</v>
      </c>
      <c r="P286" s="59">
        <f t="shared" si="1"/>
        <v>-3.3470683035278115E-2</v>
      </c>
      <c r="Q286" s="68"/>
      <c r="R286" s="57">
        <f t="shared" si="1"/>
        <v>2874</v>
      </c>
      <c r="S286" s="60">
        <f t="shared" si="1"/>
        <v>1059019</v>
      </c>
      <c r="T286" s="68"/>
      <c r="U286" s="57">
        <f t="shared" si="6"/>
        <v>797147</v>
      </c>
      <c r="V286" s="57">
        <f t="shared" si="6"/>
        <v>800986</v>
      </c>
      <c r="W286" s="68"/>
      <c r="X286" s="57">
        <f t="shared" si="6"/>
        <v>1045615.5941417594</v>
      </c>
      <c r="Y286" s="57">
        <f t="shared" si="6"/>
        <v>1048441.2367479744</v>
      </c>
      <c r="Z286" s="57">
        <f t="shared" si="6"/>
        <v>1092719.0530719815</v>
      </c>
      <c r="AA286" s="57">
        <f t="shared" si="6"/>
        <v>799922.61376680492</v>
      </c>
    </row>
    <row r="287" spans="1:27" x14ac:dyDescent="0.2">
      <c r="A287" s="78" t="s">
        <v>295</v>
      </c>
      <c r="B287" s="79" t="s">
        <v>296</v>
      </c>
      <c r="D287" s="57">
        <f t="shared" si="1"/>
        <v>2015705</v>
      </c>
      <c r="E287" s="58">
        <f t="shared" si="1"/>
        <v>914</v>
      </c>
      <c r="F287" s="58">
        <f t="shared" si="1"/>
        <v>2016619</v>
      </c>
      <c r="G287" s="59">
        <f t="shared" si="1"/>
        <v>2.3780058696396544E-2</v>
      </c>
      <c r="H287" s="68"/>
      <c r="I287" s="59">
        <f t="shared" si="1"/>
        <v>3.5439583928714713E-2</v>
      </c>
      <c r="J287" s="57">
        <f t="shared" si="1"/>
        <v>2099874</v>
      </c>
      <c r="K287" s="59">
        <f t="shared" si="1"/>
        <v>4.1284223160914513E-2</v>
      </c>
      <c r="L287" s="59">
        <f t="shared" si="1"/>
        <v>3.3006368390305241E-2</v>
      </c>
      <c r="M287" s="57">
        <f t="shared" si="1"/>
        <v>2101403</v>
      </c>
      <c r="N287" s="59">
        <f t="shared" si="1"/>
        <v>4.2042422737276208E-2</v>
      </c>
      <c r="O287" s="59">
        <f t="shared" si="1"/>
        <v>3.3758540538381121E-2</v>
      </c>
      <c r="P287" s="59">
        <f t="shared" si="1"/>
        <v>2.7021304300982374E-2</v>
      </c>
      <c r="Q287" s="68"/>
      <c r="R287" s="57">
        <f t="shared" si="1"/>
        <v>2444</v>
      </c>
      <c r="S287" s="60">
        <f t="shared" si="1"/>
        <v>2103847</v>
      </c>
      <c r="T287" s="68"/>
      <c r="U287" s="57">
        <f t="shared" si="6"/>
        <v>1570689</v>
      </c>
      <c r="V287" s="57">
        <f t="shared" si="6"/>
        <v>1583275</v>
      </c>
      <c r="W287" s="68"/>
      <c r="X287" s="57">
        <f t="shared" si="6"/>
        <v>1969777.9969004376</v>
      </c>
      <c r="Y287" s="57">
        <f t="shared" si="6"/>
        <v>1963204.1964773838</v>
      </c>
      <c r="Z287" s="57">
        <f t="shared" si="6"/>
        <v>2046114.322263519</v>
      </c>
      <c r="AA287" s="57">
        <f t="shared" si="6"/>
        <v>1497853.5536003972</v>
      </c>
    </row>
    <row r="288" spans="1:27" x14ac:dyDescent="0.2">
      <c r="A288" s="78" t="s">
        <v>77</v>
      </c>
      <c r="B288" s="79" t="s">
        <v>78</v>
      </c>
      <c r="D288" s="57">
        <f t="shared" si="1"/>
        <v>1924925</v>
      </c>
      <c r="E288" s="58">
        <f t="shared" si="1"/>
        <v>1184</v>
      </c>
      <c r="F288" s="58">
        <f t="shared" si="1"/>
        <v>1926109</v>
      </c>
      <c r="G288" s="59">
        <f t="shared" si="1"/>
        <v>-4.1829937101499626E-3</v>
      </c>
      <c r="H288" s="68"/>
      <c r="I288" s="59">
        <f t="shared" si="1"/>
        <v>-1.2560351702408656E-3</v>
      </c>
      <c r="J288" s="57">
        <f t="shared" si="1"/>
        <v>1997065</v>
      </c>
      <c r="K288" s="59">
        <f t="shared" si="1"/>
        <v>3.6838902124160633E-2</v>
      </c>
      <c r="L288" s="59">
        <f t="shared" si="1"/>
        <v>3.4441391307781011E-2</v>
      </c>
      <c r="M288" s="57">
        <f t="shared" si="1"/>
        <v>2000393</v>
      </c>
      <c r="N288" s="59">
        <f t="shared" si="1"/>
        <v>3.856673765593821E-2</v>
      </c>
      <c r="O288" s="59">
        <f t="shared" si="1"/>
        <v>3.6165231518426433E-2</v>
      </c>
      <c r="P288" s="59">
        <f t="shared" si="1"/>
        <v>-7.0697042807754684E-3</v>
      </c>
      <c r="Q288" s="68"/>
      <c r="R288" s="57">
        <f t="shared" si="1"/>
        <v>0</v>
      </c>
      <c r="S288" s="60">
        <f t="shared" si="1"/>
        <v>2000393</v>
      </c>
      <c r="T288" s="68"/>
      <c r="U288" s="57">
        <f t="shared" si="6"/>
        <v>1431290</v>
      </c>
      <c r="V288" s="57">
        <f t="shared" si="6"/>
        <v>1434607</v>
      </c>
      <c r="W288" s="68"/>
      <c r="X288" s="57">
        <f t="shared" si="6"/>
        <v>1934199.9962824476</v>
      </c>
      <c r="Y288" s="57">
        <f t="shared" si="6"/>
        <v>1933001.2848093298</v>
      </c>
      <c r="Z288" s="57">
        <f t="shared" si="6"/>
        <v>2014635.8799043638</v>
      </c>
      <c r="AA288" s="57">
        <f t="shared" si="6"/>
        <v>1474809.8281172065</v>
      </c>
    </row>
    <row r="289" spans="1:27" x14ac:dyDescent="0.2">
      <c r="A289" s="78" t="s">
        <v>183</v>
      </c>
      <c r="B289" s="79" t="s">
        <v>184</v>
      </c>
      <c r="D289" s="57">
        <f t="shared" si="1"/>
        <v>1452682</v>
      </c>
      <c r="E289" s="58">
        <f t="shared" si="1"/>
        <v>1102</v>
      </c>
      <c r="F289" s="58">
        <f t="shared" si="1"/>
        <v>1453784</v>
      </c>
      <c r="G289" s="59">
        <f t="shared" si="1"/>
        <v>2.8331541200314669E-2</v>
      </c>
      <c r="H289" s="68"/>
      <c r="I289" s="59">
        <f t="shared" si="1"/>
        <v>3.0542957380170099E-2</v>
      </c>
      <c r="J289" s="57">
        <f t="shared" si="1"/>
        <v>1507743</v>
      </c>
      <c r="K289" s="59">
        <f t="shared" si="1"/>
        <v>3.7116131421334631E-2</v>
      </c>
      <c r="L289" s="59">
        <f t="shared" si="1"/>
        <v>3.2999796705255546E-2</v>
      </c>
      <c r="M289" s="57">
        <f t="shared" si="1"/>
        <v>1510636</v>
      </c>
      <c r="N289" s="59">
        <f t="shared" si="1"/>
        <v>3.9106110461663235E-2</v>
      </c>
      <c r="O289" s="59">
        <f t="shared" si="1"/>
        <v>3.498187747888104E-2</v>
      </c>
      <c r="P289" s="59">
        <f t="shared" si="1"/>
        <v>2.3374104746773039E-2</v>
      </c>
      <c r="Q289" s="68"/>
      <c r="R289" s="57">
        <f t="shared" si="1"/>
        <v>1782</v>
      </c>
      <c r="S289" s="60">
        <f t="shared" si="1"/>
        <v>1512418</v>
      </c>
      <c r="T289" s="68"/>
      <c r="U289" s="57">
        <f t="shared" si="6"/>
        <v>1053808</v>
      </c>
      <c r="V289" s="57">
        <f t="shared" si="6"/>
        <v>1058007</v>
      </c>
      <c r="W289" s="68"/>
      <c r="X289" s="57">
        <f t="shared" si="6"/>
        <v>1413730.9787301635</v>
      </c>
      <c r="Y289" s="57">
        <f t="shared" si="6"/>
        <v>1416318.6862831805</v>
      </c>
      <c r="Z289" s="57">
        <f t="shared" si="6"/>
        <v>1476132.7192012509</v>
      </c>
      <c r="AA289" s="57">
        <f t="shared" si="6"/>
        <v>1080599.7568090197</v>
      </c>
    </row>
    <row r="290" spans="1:27" x14ac:dyDescent="0.2">
      <c r="A290" s="78" t="s">
        <v>403</v>
      </c>
      <c r="B290" s="79" t="s">
        <v>404</v>
      </c>
      <c r="D290" s="57">
        <f t="shared" si="1"/>
        <v>2481920</v>
      </c>
      <c r="E290" s="58">
        <f t="shared" si="1"/>
        <v>2211</v>
      </c>
      <c r="F290" s="58">
        <f t="shared" si="1"/>
        <v>2484131</v>
      </c>
      <c r="G290" s="59">
        <f t="shared" si="1"/>
        <v>9.7819502392937352E-4</v>
      </c>
      <c r="H290" s="68"/>
      <c r="I290" s="59">
        <f t="shared" si="1"/>
        <v>8.322197525773678E-3</v>
      </c>
      <c r="J290" s="57">
        <f t="shared" si="1"/>
        <v>2588968</v>
      </c>
      <c r="K290" s="59">
        <f t="shared" ref="K290:AA305" si="7">INDEX(K$8:K$248,MATCH($A290,$A$8:$A$248,0))</f>
        <v>4.2202733621122368E-2</v>
      </c>
      <c r="L290" s="59">
        <f t="shared" si="7"/>
        <v>3.3768806756435676E-2</v>
      </c>
      <c r="M290" s="57">
        <f t="shared" si="7"/>
        <v>2591144</v>
      </c>
      <c r="N290" s="59">
        <f t="shared" si="7"/>
        <v>4.3078693906595023E-2</v>
      </c>
      <c r="O290" s="59">
        <f t="shared" si="7"/>
        <v>3.4637678416302276E-2</v>
      </c>
      <c r="P290" s="59">
        <f t="shared" si="7"/>
        <v>9.7492075968763636E-4</v>
      </c>
      <c r="Q290" s="68"/>
      <c r="R290" s="57">
        <f t="shared" si="7"/>
        <v>2051</v>
      </c>
      <c r="S290" s="60">
        <f t="shared" si="7"/>
        <v>2593195</v>
      </c>
      <c r="T290" s="68"/>
      <c r="U290" s="57">
        <f t="shared" si="7"/>
        <v>1901573</v>
      </c>
      <c r="V290" s="57">
        <f t="shared" si="7"/>
        <v>1917087</v>
      </c>
      <c r="W290" s="68"/>
      <c r="X290" s="57">
        <f t="shared" si="7"/>
        <v>2481703.2961255056</v>
      </c>
      <c r="Y290" s="57">
        <f t="shared" si="7"/>
        <v>2483727.4151294469</v>
      </c>
      <c r="Z290" s="57">
        <f t="shared" si="7"/>
        <v>2588620.3003302589</v>
      </c>
      <c r="AA290" s="57">
        <f t="shared" si="7"/>
        <v>1894993.8786814467</v>
      </c>
    </row>
    <row r="291" spans="1:27" x14ac:dyDescent="0.2">
      <c r="A291" s="78" t="s">
        <v>215</v>
      </c>
      <c r="B291" s="79" t="s">
        <v>216</v>
      </c>
      <c r="D291" s="57">
        <f t="shared" ref="D291:S309" si="8">INDEX(D$8:D$248,MATCH($A291,$A$8:$A$248,0))</f>
        <v>1326242</v>
      </c>
      <c r="E291" s="58">
        <f t="shared" si="8"/>
        <v>1008</v>
      </c>
      <c r="F291" s="58">
        <f t="shared" si="8"/>
        <v>1327250</v>
      </c>
      <c r="G291" s="59">
        <f t="shared" si="8"/>
        <v>-1.4289210361666416E-2</v>
      </c>
      <c r="H291" s="68"/>
      <c r="I291" s="59">
        <f t="shared" si="8"/>
        <v>-1.0026753015287881E-2</v>
      </c>
      <c r="J291" s="57">
        <f t="shared" si="8"/>
        <v>1383648</v>
      </c>
      <c r="K291" s="59">
        <f t="shared" si="8"/>
        <v>4.249247241349785E-2</v>
      </c>
      <c r="L291" s="59">
        <f t="shared" si="8"/>
        <v>3.4986199854462718E-2</v>
      </c>
      <c r="M291" s="57">
        <f t="shared" si="8"/>
        <v>1385906</v>
      </c>
      <c r="N291" s="59">
        <f t="shared" si="8"/>
        <v>4.419373458618181E-2</v>
      </c>
      <c r="O291" s="59">
        <f t="shared" si="8"/>
        <v>3.6675212406261704E-2</v>
      </c>
      <c r="P291" s="59">
        <f t="shared" si="8"/>
        <v>-1.5304958129860324E-2</v>
      </c>
      <c r="Q291" s="68"/>
      <c r="R291" s="57">
        <f t="shared" si="8"/>
        <v>2427</v>
      </c>
      <c r="S291" s="60">
        <f t="shared" si="8"/>
        <v>1388333</v>
      </c>
      <c r="T291" s="68"/>
      <c r="U291" s="57">
        <f t="shared" si="7"/>
        <v>1139171</v>
      </c>
      <c r="V291" s="57">
        <f t="shared" si="7"/>
        <v>1147433</v>
      </c>
      <c r="W291" s="68"/>
      <c r="X291" s="57">
        <f t="shared" si="7"/>
        <v>1346490.1524903746</v>
      </c>
      <c r="Y291" s="57">
        <f t="shared" si="7"/>
        <v>1350416.0847628843</v>
      </c>
      <c r="Z291" s="57">
        <f t="shared" si="7"/>
        <v>1407446.9161212365</v>
      </c>
      <c r="AA291" s="57">
        <f t="shared" si="7"/>
        <v>1030318.4635763504</v>
      </c>
    </row>
    <row r="292" spans="1:27" x14ac:dyDescent="0.2">
      <c r="A292" s="78" t="s">
        <v>193</v>
      </c>
      <c r="B292" s="79" t="s">
        <v>194</v>
      </c>
      <c r="D292" s="57">
        <f t="shared" si="8"/>
        <v>1059933</v>
      </c>
      <c r="E292" s="58">
        <f t="shared" si="8"/>
        <v>862</v>
      </c>
      <c r="F292" s="58">
        <f t="shared" si="8"/>
        <v>1060795</v>
      </c>
      <c r="G292" s="59">
        <f t="shared" si="8"/>
        <v>-1.5652371668045451E-2</v>
      </c>
      <c r="H292" s="68"/>
      <c r="I292" s="59">
        <f t="shared" si="8"/>
        <v>-1.3254849924399958E-2</v>
      </c>
      <c r="J292" s="57">
        <f t="shared" si="8"/>
        <v>1104589</v>
      </c>
      <c r="K292" s="59">
        <f t="shared" si="8"/>
        <v>4.1284555755956909E-2</v>
      </c>
      <c r="L292" s="59">
        <f t="shared" si="8"/>
        <v>3.5600800699032042E-2</v>
      </c>
      <c r="M292" s="57">
        <f t="shared" si="8"/>
        <v>1107222</v>
      </c>
      <c r="N292" s="59">
        <f t="shared" si="8"/>
        <v>4.3766657456503877E-2</v>
      </c>
      <c r="O292" s="59">
        <f t="shared" si="8"/>
        <v>3.8069354077927331E-2</v>
      </c>
      <c r="P292" s="59">
        <f t="shared" si="8"/>
        <v>-1.7195924280292263E-2</v>
      </c>
      <c r="Q292" s="68"/>
      <c r="R292" s="57">
        <f t="shared" si="8"/>
        <v>0</v>
      </c>
      <c r="S292" s="60">
        <f t="shared" si="8"/>
        <v>1107222</v>
      </c>
      <c r="T292" s="68"/>
      <c r="U292" s="57">
        <f t="shared" si="7"/>
        <v>793167</v>
      </c>
      <c r="V292" s="57">
        <f t="shared" si="7"/>
        <v>797520</v>
      </c>
      <c r="W292" s="68"/>
      <c r="X292" s="57">
        <f t="shared" si="7"/>
        <v>1077662.5421739821</v>
      </c>
      <c r="Y292" s="57">
        <f t="shared" si="7"/>
        <v>1080944.3503129936</v>
      </c>
      <c r="Z292" s="57">
        <f t="shared" si="7"/>
        <v>1126594.8395555655</v>
      </c>
      <c r="AA292" s="57">
        <f t="shared" si="7"/>
        <v>824721.30981879879</v>
      </c>
    </row>
    <row r="293" spans="1:27" x14ac:dyDescent="0.2">
      <c r="A293" s="78" t="s">
        <v>307</v>
      </c>
      <c r="B293" s="79" t="s">
        <v>308</v>
      </c>
      <c r="D293" s="57">
        <f t="shared" si="8"/>
        <v>1588157</v>
      </c>
      <c r="E293" s="58">
        <f t="shared" si="8"/>
        <v>839</v>
      </c>
      <c r="F293" s="58">
        <f t="shared" si="8"/>
        <v>1588996</v>
      </c>
      <c r="G293" s="59">
        <f t="shared" si="8"/>
        <v>7.2134143566209286E-3</v>
      </c>
      <c r="H293" s="68"/>
      <c r="I293" s="59">
        <f t="shared" si="8"/>
        <v>1.6741830492295051E-2</v>
      </c>
      <c r="J293" s="57">
        <f t="shared" si="8"/>
        <v>1653555</v>
      </c>
      <c r="K293" s="59">
        <f t="shared" si="8"/>
        <v>4.0628558654317359E-2</v>
      </c>
      <c r="L293" s="59">
        <f t="shared" si="8"/>
        <v>3.3138827003826643E-2</v>
      </c>
      <c r="M293" s="57">
        <f t="shared" si="8"/>
        <v>1654857</v>
      </c>
      <c r="N293" s="59">
        <f t="shared" si="8"/>
        <v>4.1447943787178421E-2</v>
      </c>
      <c r="O293" s="59">
        <f t="shared" si="8"/>
        <v>3.3952314763689095E-2</v>
      </c>
      <c r="P293" s="59">
        <f t="shared" si="8"/>
        <v>8.6646014386595471E-3</v>
      </c>
      <c r="Q293" s="68"/>
      <c r="R293" s="57">
        <f t="shared" si="8"/>
        <v>474</v>
      </c>
      <c r="S293" s="60">
        <f t="shared" si="8"/>
        <v>1655331</v>
      </c>
      <c r="T293" s="68"/>
      <c r="U293" s="57">
        <f t="shared" si="7"/>
        <v>1229444</v>
      </c>
      <c r="V293" s="57">
        <f t="shared" si="7"/>
        <v>1238357</v>
      </c>
      <c r="W293" s="68"/>
      <c r="X293" s="57">
        <f t="shared" si="7"/>
        <v>1577616.3673134146</v>
      </c>
      <c r="Y293" s="57">
        <f t="shared" si="7"/>
        <v>1574161.4403058495</v>
      </c>
      <c r="Z293" s="57">
        <f t="shared" si="7"/>
        <v>1640641.4953391596</v>
      </c>
      <c r="AA293" s="57">
        <f t="shared" si="7"/>
        <v>1201028.0497227935</v>
      </c>
    </row>
    <row r="294" spans="1:27" x14ac:dyDescent="0.2">
      <c r="A294" s="78" t="s">
        <v>271</v>
      </c>
      <c r="B294" s="79" t="s">
        <v>272</v>
      </c>
      <c r="D294" s="57">
        <f t="shared" si="8"/>
        <v>1412461</v>
      </c>
      <c r="E294" s="58">
        <f t="shared" si="8"/>
        <v>897</v>
      </c>
      <c r="F294" s="58">
        <f t="shared" si="8"/>
        <v>1413358</v>
      </c>
      <c r="G294" s="59">
        <f t="shared" si="8"/>
        <v>-2.1211601974508443E-2</v>
      </c>
      <c r="H294" s="68"/>
      <c r="I294" s="59">
        <f t="shared" si="8"/>
        <v>-1.9346303527236097E-2</v>
      </c>
      <c r="J294" s="57">
        <f t="shared" si="8"/>
        <v>1473010</v>
      </c>
      <c r="K294" s="59">
        <f t="shared" si="8"/>
        <v>4.2205592139969772E-2</v>
      </c>
      <c r="L294" s="59">
        <f t="shared" si="8"/>
        <v>3.6757133013970433E-2</v>
      </c>
      <c r="M294" s="57">
        <f t="shared" si="8"/>
        <v>1475676</v>
      </c>
      <c r="N294" s="59">
        <f t="shared" si="8"/>
        <v>4.4091879475863571E-2</v>
      </c>
      <c r="O294" s="59">
        <f t="shared" si="8"/>
        <v>3.863355918664757E-2</v>
      </c>
      <c r="P294" s="59">
        <f t="shared" si="8"/>
        <v>-2.2732178433381822E-2</v>
      </c>
      <c r="Q294" s="68"/>
      <c r="R294" s="57">
        <f t="shared" si="8"/>
        <v>0</v>
      </c>
      <c r="S294" s="60">
        <f t="shared" si="8"/>
        <v>1475676</v>
      </c>
      <c r="T294" s="68"/>
      <c r="U294" s="57">
        <f t="shared" si="7"/>
        <v>1059213</v>
      </c>
      <c r="V294" s="57">
        <f t="shared" si="7"/>
        <v>1064779</v>
      </c>
      <c r="W294" s="68"/>
      <c r="X294" s="57">
        <f t="shared" si="7"/>
        <v>1443987.6645598514</v>
      </c>
      <c r="Y294" s="57">
        <f t="shared" si="7"/>
        <v>1448815.1993231887</v>
      </c>
      <c r="Z294" s="57">
        <f t="shared" si="7"/>
        <v>1510001.6264061616</v>
      </c>
      <c r="AA294" s="57">
        <f t="shared" si="7"/>
        <v>1105393.4168999754</v>
      </c>
    </row>
    <row r="295" spans="1:27" x14ac:dyDescent="0.2">
      <c r="A295" s="78" t="s">
        <v>339</v>
      </c>
      <c r="B295" s="79" t="s">
        <v>340</v>
      </c>
      <c r="D295" s="57">
        <f t="shared" si="8"/>
        <v>2102598</v>
      </c>
      <c r="E295" s="58">
        <f t="shared" si="8"/>
        <v>2281</v>
      </c>
      <c r="F295" s="58">
        <f t="shared" si="8"/>
        <v>2104879</v>
      </c>
      <c r="G295" s="59">
        <f t="shared" si="8"/>
        <v>2.7378653788245444E-2</v>
      </c>
      <c r="H295" s="68"/>
      <c r="I295" s="59">
        <f t="shared" si="8"/>
        <v>3.9954641348177056E-2</v>
      </c>
      <c r="J295" s="57">
        <f t="shared" si="8"/>
        <v>2191272</v>
      </c>
      <c r="K295" s="59">
        <f t="shared" si="8"/>
        <v>4.1044331123940125E-2</v>
      </c>
      <c r="L295" s="59">
        <f t="shared" si="8"/>
        <v>3.0270722060421029E-2</v>
      </c>
      <c r="M295" s="57">
        <f t="shared" si="8"/>
        <v>2191722</v>
      </c>
      <c r="N295" s="59">
        <f t="shared" si="8"/>
        <v>4.1258120169300971E-2</v>
      </c>
      <c r="O295" s="59">
        <f t="shared" si="8"/>
        <v>3.048229863554619E-2</v>
      </c>
      <c r="P295" s="59">
        <f t="shared" si="8"/>
        <v>2.8230570704513624E-2</v>
      </c>
      <c r="Q295" s="68"/>
      <c r="R295" s="57">
        <f t="shared" si="8"/>
        <v>0</v>
      </c>
      <c r="S295" s="60">
        <f t="shared" si="8"/>
        <v>2191722</v>
      </c>
      <c r="T295" s="68"/>
      <c r="U295" s="57">
        <f t="shared" si="7"/>
        <v>1637368</v>
      </c>
      <c r="V295" s="57">
        <f t="shared" si="7"/>
        <v>1654490</v>
      </c>
      <c r="W295" s="68"/>
      <c r="X295" s="57">
        <f t="shared" si="7"/>
        <v>2048785.6696376819</v>
      </c>
      <c r="Y295" s="57">
        <f t="shared" si="7"/>
        <v>2045175.2739658509</v>
      </c>
      <c r="Z295" s="57">
        <f t="shared" si="7"/>
        <v>2131547.2058940008</v>
      </c>
      <c r="AA295" s="57">
        <f t="shared" si="7"/>
        <v>1560394.5108420649</v>
      </c>
    </row>
    <row r="296" spans="1:27" x14ac:dyDescent="0.2">
      <c r="A296" s="78" t="s">
        <v>327</v>
      </c>
      <c r="B296" s="79" t="s">
        <v>328</v>
      </c>
      <c r="D296" s="57">
        <f t="shared" si="8"/>
        <v>2989186</v>
      </c>
      <c r="E296" s="58">
        <f t="shared" si="8"/>
        <v>3386</v>
      </c>
      <c r="F296" s="58">
        <f t="shared" si="8"/>
        <v>2992572</v>
      </c>
      <c r="G296" s="59">
        <f t="shared" si="8"/>
        <v>7.2323856921119312E-3</v>
      </c>
      <c r="H296" s="68"/>
      <c r="I296" s="59">
        <f t="shared" si="8"/>
        <v>1.7172481416958263E-2</v>
      </c>
      <c r="J296" s="57">
        <f t="shared" si="8"/>
        <v>3104213</v>
      </c>
      <c r="K296" s="59">
        <f t="shared" si="8"/>
        <v>3.7305884154579694E-2</v>
      </c>
      <c r="L296" s="59">
        <f t="shared" si="8"/>
        <v>3.3028857958745439E-2</v>
      </c>
      <c r="M296" s="57">
        <f t="shared" si="8"/>
        <v>3105549</v>
      </c>
      <c r="N296" s="59">
        <f t="shared" si="8"/>
        <v>3.7752322804643468E-2</v>
      </c>
      <c r="O296" s="59">
        <f t="shared" si="8"/>
        <v>3.3473455850137723E-2</v>
      </c>
      <c r="P296" s="59">
        <f t="shared" si="8"/>
        <v>8.6244860064190743E-3</v>
      </c>
      <c r="Q296" s="68"/>
      <c r="R296" s="57">
        <f t="shared" si="8"/>
        <v>0</v>
      </c>
      <c r="S296" s="60">
        <f t="shared" si="8"/>
        <v>3105549</v>
      </c>
      <c r="T296" s="68"/>
      <c r="U296" s="57">
        <f t="shared" si="7"/>
        <v>2447432</v>
      </c>
      <c r="V296" s="57">
        <f t="shared" si="7"/>
        <v>2457565</v>
      </c>
      <c r="W296" s="68"/>
      <c r="X296" s="57">
        <f t="shared" si="7"/>
        <v>2971084.4108736352</v>
      </c>
      <c r="Y296" s="57">
        <f t="shared" si="7"/>
        <v>2954231.0420916616</v>
      </c>
      <c r="Z296" s="57">
        <f t="shared" si="7"/>
        <v>3078994.2571156612</v>
      </c>
      <c r="AA296" s="57">
        <f t="shared" si="7"/>
        <v>2253971.0706066517</v>
      </c>
    </row>
    <row r="297" spans="1:27" x14ac:dyDescent="0.2">
      <c r="A297" s="78" t="s">
        <v>253</v>
      </c>
      <c r="B297" s="79" t="s">
        <v>254</v>
      </c>
      <c r="D297" s="57">
        <f t="shared" si="8"/>
        <v>952526</v>
      </c>
      <c r="E297" s="58">
        <f t="shared" si="8"/>
        <v>738</v>
      </c>
      <c r="F297" s="58">
        <f t="shared" si="8"/>
        <v>953264</v>
      </c>
      <c r="G297" s="59">
        <f t="shared" si="8"/>
        <v>-6.80394175953003E-3</v>
      </c>
      <c r="H297" s="68"/>
      <c r="I297" s="59">
        <f t="shared" si="8"/>
        <v>-3.6891713221306466E-3</v>
      </c>
      <c r="J297" s="57">
        <f t="shared" si="8"/>
        <v>993498</v>
      </c>
      <c r="K297" s="59">
        <f t="shared" si="8"/>
        <v>4.2206542021043569E-2</v>
      </c>
      <c r="L297" s="59">
        <f t="shared" si="8"/>
        <v>3.3984904575956376E-2</v>
      </c>
      <c r="M297" s="57">
        <f t="shared" si="8"/>
        <v>994915</v>
      </c>
      <c r="N297" s="59">
        <f t="shared" si="8"/>
        <v>4.3693013730139896E-2</v>
      </c>
      <c r="O297" s="59">
        <f t="shared" si="8"/>
        <v>3.5459649980359886E-2</v>
      </c>
      <c r="P297" s="59">
        <f t="shared" si="8"/>
        <v>-1.0163170491047535E-2</v>
      </c>
      <c r="Q297" s="68"/>
      <c r="R297" s="57">
        <f t="shared" si="8"/>
        <v>0</v>
      </c>
      <c r="S297" s="60">
        <f t="shared" si="8"/>
        <v>994915</v>
      </c>
      <c r="T297" s="68"/>
      <c r="U297" s="57">
        <f t="shared" si="7"/>
        <v>770946</v>
      </c>
      <c r="V297" s="57">
        <f t="shared" si="7"/>
        <v>777076</v>
      </c>
      <c r="W297" s="68"/>
      <c r="X297" s="57">
        <f t="shared" si="7"/>
        <v>959794.40724640363</v>
      </c>
      <c r="Y297" s="57">
        <f t="shared" si="7"/>
        <v>964401.65758500749</v>
      </c>
      <c r="Z297" s="57">
        <f t="shared" si="7"/>
        <v>1005130.3107135009</v>
      </c>
      <c r="AA297" s="57">
        <f t="shared" si="7"/>
        <v>735803.46481724619</v>
      </c>
    </row>
    <row r="298" spans="1:27" x14ac:dyDescent="0.2">
      <c r="A298" s="78" t="s">
        <v>207</v>
      </c>
      <c r="B298" s="79" t="s">
        <v>208</v>
      </c>
      <c r="D298" s="57">
        <f t="shared" si="8"/>
        <v>1410745</v>
      </c>
      <c r="E298" s="58">
        <f t="shared" si="8"/>
        <v>1115</v>
      </c>
      <c r="F298" s="58">
        <f t="shared" si="8"/>
        <v>1411860</v>
      </c>
      <c r="G298" s="59">
        <f t="shared" si="8"/>
        <v>-1.3035145004731574E-2</v>
      </c>
      <c r="H298" s="68"/>
      <c r="I298" s="59">
        <f t="shared" si="8"/>
        <v>-8.9917660308785896E-3</v>
      </c>
      <c r="J298" s="57">
        <f t="shared" si="8"/>
        <v>1470700</v>
      </c>
      <c r="K298" s="59">
        <f t="shared" si="8"/>
        <v>4.1675401454396743E-2</v>
      </c>
      <c r="L298" s="59">
        <f t="shared" si="8"/>
        <v>3.5743503411254762E-2</v>
      </c>
      <c r="M298" s="57">
        <f t="shared" si="8"/>
        <v>1472298</v>
      </c>
      <c r="N298" s="59">
        <f t="shared" si="8"/>
        <v>4.2807241592782708E-2</v>
      </c>
      <c r="O298" s="59">
        <f t="shared" si="8"/>
        <v>3.6868898201797728E-2</v>
      </c>
      <c r="P298" s="59">
        <f t="shared" si="8"/>
        <v>-1.4091322857852084E-2</v>
      </c>
      <c r="Q298" s="68"/>
      <c r="R298" s="57">
        <f t="shared" si="8"/>
        <v>4862</v>
      </c>
      <c r="S298" s="60">
        <f t="shared" si="8"/>
        <v>1477160</v>
      </c>
      <c r="T298" s="68"/>
      <c r="U298" s="57">
        <f t="shared" si="7"/>
        <v>1088783</v>
      </c>
      <c r="V298" s="57">
        <f t="shared" si="7"/>
        <v>1095018</v>
      </c>
      <c r="W298" s="68"/>
      <c r="X298" s="57">
        <f t="shared" si="7"/>
        <v>1430507.0275272469</v>
      </c>
      <c r="Y298" s="57">
        <f t="shared" si="7"/>
        <v>1432829.8204532014</v>
      </c>
      <c r="Z298" s="57">
        <f t="shared" si="7"/>
        <v>1493341.1523141759</v>
      </c>
      <c r="AA298" s="57">
        <f t="shared" si="7"/>
        <v>1093197.1529611445</v>
      </c>
    </row>
    <row r="299" spans="1:27" x14ac:dyDescent="0.2">
      <c r="A299" s="78" t="s">
        <v>369</v>
      </c>
      <c r="B299" s="79" t="s">
        <v>370</v>
      </c>
      <c r="D299" s="57">
        <f t="shared" si="8"/>
        <v>2588467</v>
      </c>
      <c r="E299" s="58">
        <f t="shared" si="8"/>
        <v>2734</v>
      </c>
      <c r="F299" s="58">
        <f t="shared" si="8"/>
        <v>2591201</v>
      </c>
      <c r="G299" s="59">
        <f t="shared" si="8"/>
        <v>1.1843843621042627E-2</v>
      </c>
      <c r="H299" s="68"/>
      <c r="I299" s="59">
        <f t="shared" si="8"/>
        <v>2.5665973233880646E-2</v>
      </c>
      <c r="J299" s="57">
        <f t="shared" si="8"/>
        <v>2706233</v>
      </c>
      <c r="K299" s="59">
        <f t="shared" si="8"/>
        <v>4.4393231861376892E-2</v>
      </c>
      <c r="L299" s="59">
        <f t="shared" si="8"/>
        <v>3.3895108403521501E-2</v>
      </c>
      <c r="M299" s="57">
        <f t="shared" si="8"/>
        <v>2706605</v>
      </c>
      <c r="N299" s="59">
        <f t="shared" si="8"/>
        <v>4.4536794622695774E-2</v>
      </c>
      <c r="O299" s="59">
        <f t="shared" si="8"/>
        <v>3.4037228088088956E-2</v>
      </c>
      <c r="P299" s="59">
        <f t="shared" si="8"/>
        <v>1.7601412398444705E-2</v>
      </c>
      <c r="Q299" s="68"/>
      <c r="R299" s="57">
        <f t="shared" si="8"/>
        <v>0</v>
      </c>
      <c r="S299" s="60">
        <f t="shared" si="8"/>
        <v>2706605</v>
      </c>
      <c r="T299" s="68"/>
      <c r="U299" s="57">
        <f t="shared" si="7"/>
        <v>1983130</v>
      </c>
      <c r="V299" s="57">
        <f t="shared" si="7"/>
        <v>2003266</v>
      </c>
      <c r="W299" s="68"/>
      <c r="X299" s="57">
        <f t="shared" si="7"/>
        <v>2560870.6526017832</v>
      </c>
      <c r="Y299" s="57">
        <f t="shared" si="7"/>
        <v>2552012.2637391756</v>
      </c>
      <c r="Z299" s="57">
        <f t="shared" si="7"/>
        <v>2659788.9576633382</v>
      </c>
      <c r="AA299" s="57">
        <f t="shared" si="7"/>
        <v>1947092.7399871997</v>
      </c>
    </row>
    <row r="300" spans="1:27" x14ac:dyDescent="0.2">
      <c r="A300" s="78" t="s">
        <v>179</v>
      </c>
      <c r="B300" s="79" t="s">
        <v>180</v>
      </c>
      <c r="D300" s="57">
        <f t="shared" si="8"/>
        <v>644423</v>
      </c>
      <c r="E300" s="58">
        <f t="shared" si="8"/>
        <v>628</v>
      </c>
      <c r="F300" s="58">
        <f t="shared" si="8"/>
        <v>645051</v>
      </c>
      <c r="G300" s="59">
        <f t="shared" si="8"/>
        <v>-3.5186572500406799E-2</v>
      </c>
      <c r="H300" s="68"/>
      <c r="I300" s="59">
        <f t="shared" si="8"/>
        <v>-3.5623885295717583E-2</v>
      </c>
      <c r="J300" s="57">
        <f t="shared" si="8"/>
        <v>674122</v>
      </c>
      <c r="K300" s="59">
        <f t="shared" si="8"/>
        <v>4.5068337849860418E-2</v>
      </c>
      <c r="L300" s="59">
        <f t="shared" si="8"/>
        <v>4.0088115671921054E-2</v>
      </c>
      <c r="M300" s="57">
        <f t="shared" si="8"/>
        <v>674195</v>
      </c>
      <c r="N300" s="59">
        <f t="shared" si="8"/>
        <v>4.5181507259348663E-2</v>
      </c>
      <c r="O300" s="59">
        <f t="shared" si="8"/>
        <v>4.0200745778109725E-2</v>
      </c>
      <c r="P300" s="59">
        <f t="shared" si="8"/>
        <v>-3.750344310648912E-2</v>
      </c>
      <c r="Q300" s="68"/>
      <c r="R300" s="57">
        <f t="shared" si="8"/>
        <v>472</v>
      </c>
      <c r="S300" s="60">
        <f t="shared" si="8"/>
        <v>674667</v>
      </c>
      <c r="T300" s="68"/>
      <c r="U300" s="57">
        <f t="shared" si="7"/>
        <v>498950</v>
      </c>
      <c r="V300" s="57">
        <f t="shared" si="7"/>
        <v>501340</v>
      </c>
      <c r="W300" s="68"/>
      <c r="X300" s="57">
        <f t="shared" si="7"/>
        <v>668575.52087082434</v>
      </c>
      <c r="Y300" s="57">
        <f t="shared" si="7"/>
        <v>672081.46929526445</v>
      </c>
      <c r="Z300" s="57">
        <f t="shared" si="7"/>
        <v>700464.84340264695</v>
      </c>
      <c r="AA300" s="57">
        <f t="shared" si="7"/>
        <v>512773.76999254234</v>
      </c>
    </row>
    <row r="301" spans="1:27" x14ac:dyDescent="0.2">
      <c r="A301" s="78" t="s">
        <v>477</v>
      </c>
      <c r="B301" s="79" t="s">
        <v>478</v>
      </c>
      <c r="D301" s="57">
        <f t="shared" si="8"/>
        <v>772773</v>
      </c>
      <c r="E301" s="58">
        <f t="shared" si="8"/>
        <v>865</v>
      </c>
      <c r="F301" s="58">
        <f t="shared" si="8"/>
        <v>773638</v>
      </c>
      <c r="G301" s="59">
        <f t="shared" si="8"/>
        <v>-2.8993331872519512E-2</v>
      </c>
      <c r="H301" s="68"/>
      <c r="I301" s="59">
        <f t="shared" si="8"/>
        <v>-2.8853589438256666E-2</v>
      </c>
      <c r="J301" s="57">
        <f t="shared" si="8"/>
        <v>808776</v>
      </c>
      <c r="K301" s="59">
        <f t="shared" si="8"/>
        <v>4.5418909503515126E-2</v>
      </c>
      <c r="L301" s="59">
        <f t="shared" si="8"/>
        <v>3.8769050747485378E-2</v>
      </c>
      <c r="M301" s="57">
        <f t="shared" si="8"/>
        <v>809887</v>
      </c>
      <c r="N301" s="59">
        <f t="shared" si="8"/>
        <v>4.6854981306410304E-2</v>
      </c>
      <c r="O301" s="59">
        <f t="shared" si="8"/>
        <v>4.0195987767600139E-2</v>
      </c>
      <c r="P301" s="59">
        <f t="shared" si="8"/>
        <v>-3.0750775966272514E-2</v>
      </c>
      <c r="Q301" s="68"/>
      <c r="R301" s="57">
        <f t="shared" si="8"/>
        <v>3302</v>
      </c>
      <c r="S301" s="60">
        <f t="shared" si="8"/>
        <v>813189</v>
      </c>
      <c r="T301" s="68"/>
      <c r="U301" s="57">
        <f t="shared" si="7"/>
        <v>578765</v>
      </c>
      <c r="V301" s="57">
        <f t="shared" si="7"/>
        <v>582470</v>
      </c>
      <c r="W301" s="68"/>
      <c r="X301" s="57">
        <f t="shared" si="7"/>
        <v>796738.29454241716</v>
      </c>
      <c r="Y301" s="57">
        <f t="shared" si="7"/>
        <v>801723.37175413338</v>
      </c>
      <c r="Z301" s="57">
        <f t="shared" si="7"/>
        <v>835581.78837584285</v>
      </c>
      <c r="AA301" s="57">
        <f t="shared" si="7"/>
        <v>611685.83662420616</v>
      </c>
    </row>
    <row r="302" spans="1:27" x14ac:dyDescent="0.2">
      <c r="A302" s="78" t="s">
        <v>383</v>
      </c>
      <c r="B302" s="79" t="s">
        <v>384</v>
      </c>
      <c r="D302" s="57">
        <f t="shared" si="8"/>
        <v>2022388</v>
      </c>
      <c r="E302" s="58">
        <f t="shared" si="8"/>
        <v>2071</v>
      </c>
      <c r="F302" s="58">
        <f t="shared" si="8"/>
        <v>2024459</v>
      </c>
      <c r="G302" s="59">
        <f t="shared" si="8"/>
        <v>3.1266359680936606E-2</v>
      </c>
      <c r="H302" s="68"/>
      <c r="I302" s="59">
        <f t="shared" si="8"/>
        <v>4.2933360725480929E-2</v>
      </c>
      <c r="J302" s="57">
        <f t="shared" si="8"/>
        <v>2103371</v>
      </c>
      <c r="K302" s="59">
        <f t="shared" si="8"/>
        <v>3.8979215147393775E-2</v>
      </c>
      <c r="L302" s="59">
        <f t="shared" si="8"/>
        <v>3.0904878261778679E-2</v>
      </c>
      <c r="M302" s="57">
        <f t="shared" si="8"/>
        <v>2108799</v>
      </c>
      <c r="N302" s="59">
        <f t="shared" si="8"/>
        <v>4.1660425062249651E-2</v>
      </c>
      <c r="O302" s="59">
        <f t="shared" si="8"/>
        <v>3.3565251386256101E-2</v>
      </c>
      <c r="P302" s="59">
        <f t="shared" si="8"/>
        <v>3.4260736348554977E-2</v>
      </c>
      <c r="Q302" s="68"/>
      <c r="R302" s="57">
        <f t="shared" si="8"/>
        <v>0</v>
      </c>
      <c r="S302" s="60">
        <f t="shared" si="8"/>
        <v>2108799</v>
      </c>
      <c r="T302" s="68"/>
      <c r="U302" s="57">
        <f t="shared" si="7"/>
        <v>1678977</v>
      </c>
      <c r="V302" s="57">
        <f t="shared" si="7"/>
        <v>1692127</v>
      </c>
      <c r="W302" s="68"/>
      <c r="X302" s="57">
        <f t="shared" si="7"/>
        <v>1963080.780667291</v>
      </c>
      <c r="Y302" s="57">
        <f t="shared" si="7"/>
        <v>1956323.7506349701</v>
      </c>
      <c r="Z302" s="57">
        <f t="shared" si="7"/>
        <v>2038943.3011303218</v>
      </c>
      <c r="AA302" s="57">
        <f t="shared" si="7"/>
        <v>1492604.0231267428</v>
      </c>
    </row>
    <row r="303" spans="1:27" x14ac:dyDescent="0.2">
      <c r="A303" s="78" t="s">
        <v>89</v>
      </c>
      <c r="B303" s="79" t="s">
        <v>90</v>
      </c>
      <c r="D303" s="57">
        <f t="shared" si="8"/>
        <v>2231718</v>
      </c>
      <c r="E303" s="58">
        <f t="shared" si="8"/>
        <v>970</v>
      </c>
      <c r="F303" s="58">
        <f t="shared" si="8"/>
        <v>2232688</v>
      </c>
      <c r="G303" s="59">
        <f t="shared" si="8"/>
        <v>3.6548477743552965E-2</v>
      </c>
      <c r="H303" s="68"/>
      <c r="I303" s="59">
        <f t="shared" si="8"/>
        <v>4.0569744959919385E-2</v>
      </c>
      <c r="J303" s="57">
        <f t="shared" si="8"/>
        <v>2315479</v>
      </c>
      <c r="K303" s="59">
        <f t="shared" si="8"/>
        <v>3.7081394708058157E-2</v>
      </c>
      <c r="L303" s="59">
        <f t="shared" si="8"/>
        <v>3.2571893126104312E-2</v>
      </c>
      <c r="M303" s="57">
        <f t="shared" si="8"/>
        <v>2319008</v>
      </c>
      <c r="N303" s="59">
        <f t="shared" si="8"/>
        <v>3.8662000812421438E-2</v>
      </c>
      <c r="O303" s="59">
        <f t="shared" si="8"/>
        <v>3.4145626341064217E-2</v>
      </c>
      <c r="P303" s="59">
        <f t="shared" si="8"/>
        <v>3.2496224774580362E-2</v>
      </c>
      <c r="Q303" s="68"/>
      <c r="R303" s="57">
        <f t="shared" si="8"/>
        <v>5028</v>
      </c>
      <c r="S303" s="60">
        <f t="shared" si="8"/>
        <v>2324036</v>
      </c>
      <c r="T303" s="68"/>
      <c r="U303" s="57">
        <f t="shared" si="7"/>
        <v>1570034</v>
      </c>
      <c r="V303" s="57">
        <f t="shared" si="7"/>
        <v>1576891</v>
      </c>
      <c r="W303" s="68"/>
      <c r="X303" s="57">
        <f t="shared" si="7"/>
        <v>2153963.7263147612</v>
      </c>
      <c r="Y303" s="57">
        <f t="shared" si="7"/>
        <v>2155010.3130153134</v>
      </c>
      <c r="Z303" s="57">
        <f t="shared" si="7"/>
        <v>2246020.8031330062</v>
      </c>
      <c r="AA303" s="57">
        <f t="shared" si="7"/>
        <v>1644194.6595200633</v>
      </c>
    </row>
    <row r="304" spans="1:27" x14ac:dyDescent="0.2">
      <c r="A304" s="78" t="s">
        <v>173</v>
      </c>
      <c r="B304" s="79" t="s">
        <v>174</v>
      </c>
      <c r="D304" s="57">
        <f t="shared" si="8"/>
        <v>1537878</v>
      </c>
      <c r="E304" s="58">
        <f t="shared" si="8"/>
        <v>1441</v>
      </c>
      <c r="F304" s="58">
        <f t="shared" si="8"/>
        <v>1539319</v>
      </c>
      <c r="G304" s="59">
        <f t="shared" si="8"/>
        <v>-1.7566860061504541E-2</v>
      </c>
      <c r="H304" s="68"/>
      <c r="I304" s="59">
        <f t="shared" si="8"/>
        <v>-1.5533885902085265E-2</v>
      </c>
      <c r="J304" s="57">
        <f t="shared" si="8"/>
        <v>1602135</v>
      </c>
      <c r="K304" s="59">
        <f t="shared" si="8"/>
        <v>4.0807389662012694E-2</v>
      </c>
      <c r="L304" s="59">
        <f t="shared" si="8"/>
        <v>3.7990773418469903E-2</v>
      </c>
      <c r="M304" s="57">
        <f t="shared" si="8"/>
        <v>1602839</v>
      </c>
      <c r="N304" s="59">
        <f t="shared" si="8"/>
        <v>4.126473464375402E-2</v>
      </c>
      <c r="O304" s="59">
        <f t="shared" si="8"/>
        <v>3.8446880740566236E-2</v>
      </c>
      <c r="P304" s="59">
        <f t="shared" si="8"/>
        <v>-1.9109255587303142E-2</v>
      </c>
      <c r="Q304" s="68"/>
      <c r="R304" s="57">
        <f t="shared" si="8"/>
        <v>1035</v>
      </c>
      <c r="S304" s="60">
        <f t="shared" si="8"/>
        <v>1603874</v>
      </c>
      <c r="T304" s="68"/>
      <c r="U304" s="57">
        <f t="shared" si="7"/>
        <v>1154678</v>
      </c>
      <c r="V304" s="57">
        <f t="shared" si="7"/>
        <v>1157811</v>
      </c>
      <c r="W304" s="68"/>
      <c r="X304" s="57">
        <f t="shared" si="7"/>
        <v>1566843.9215964042</v>
      </c>
      <c r="Y304" s="57">
        <f t="shared" si="7"/>
        <v>1567851.2004601476</v>
      </c>
      <c r="Z304" s="57">
        <f t="shared" si="7"/>
        <v>1634064.7611673523</v>
      </c>
      <c r="AA304" s="57">
        <f t="shared" si="7"/>
        <v>1196213.5657307999</v>
      </c>
    </row>
    <row r="305" spans="1:30" x14ac:dyDescent="0.2">
      <c r="A305" s="78" t="s">
        <v>279</v>
      </c>
      <c r="B305" s="79" t="s">
        <v>280</v>
      </c>
      <c r="D305" s="57">
        <f t="shared" si="8"/>
        <v>1331916</v>
      </c>
      <c r="E305" s="58">
        <f t="shared" si="8"/>
        <v>698</v>
      </c>
      <c r="F305" s="58">
        <f t="shared" si="8"/>
        <v>1332614</v>
      </c>
      <c r="G305" s="59">
        <f t="shared" si="8"/>
        <v>-2.0386111497275095E-2</v>
      </c>
      <c r="H305" s="68"/>
      <c r="I305" s="59">
        <f t="shared" si="8"/>
        <v>-1.7050495627237261E-2</v>
      </c>
      <c r="J305" s="57">
        <f t="shared" si="8"/>
        <v>1390841</v>
      </c>
      <c r="K305" s="59">
        <f t="shared" si="8"/>
        <v>4.3694005152623783E-2</v>
      </c>
      <c r="L305" s="59">
        <f t="shared" si="8"/>
        <v>3.6474273435518789E-2</v>
      </c>
      <c r="M305" s="57">
        <f t="shared" si="8"/>
        <v>1391972</v>
      </c>
      <c r="N305" s="59">
        <f t="shared" si="8"/>
        <v>4.4542713178794768E-2</v>
      </c>
      <c r="O305" s="59">
        <f t="shared" si="8"/>
        <v>3.7317110541453591E-2</v>
      </c>
      <c r="P305" s="59">
        <f t="shared" si="8"/>
        <v>-2.1685865768698132E-2</v>
      </c>
      <c r="Q305" s="68"/>
      <c r="R305" s="57">
        <f t="shared" si="8"/>
        <v>2320</v>
      </c>
      <c r="S305" s="60">
        <f t="shared" si="8"/>
        <v>1394292</v>
      </c>
      <c r="T305" s="68"/>
      <c r="U305" s="57">
        <f t="shared" si="7"/>
        <v>1017421</v>
      </c>
      <c r="V305" s="57">
        <f t="shared" si="7"/>
        <v>1024508</v>
      </c>
      <c r="W305" s="68"/>
      <c r="X305" s="57">
        <f t="shared" si="7"/>
        <v>1360345.9310144705</v>
      </c>
      <c r="Y305" s="57">
        <f t="shared" si="7"/>
        <v>1365173.1866190319</v>
      </c>
      <c r="Z305" s="57">
        <f t="shared" si="7"/>
        <v>1422827.2405506282</v>
      </c>
      <c r="AA305" s="57">
        <f t="shared" si="7"/>
        <v>1041577.5967300666</v>
      </c>
    </row>
    <row r="306" spans="1:30" x14ac:dyDescent="0.2">
      <c r="A306" s="78" t="s">
        <v>437</v>
      </c>
      <c r="B306" s="79" t="s">
        <v>438</v>
      </c>
      <c r="D306" s="57">
        <f t="shared" si="8"/>
        <v>1127531</v>
      </c>
      <c r="E306" s="58">
        <f t="shared" si="8"/>
        <v>904</v>
      </c>
      <c r="F306" s="58">
        <f t="shared" si="8"/>
        <v>1128435</v>
      </c>
      <c r="G306" s="59">
        <f t="shared" si="8"/>
        <v>1.2428612800291283E-2</v>
      </c>
      <c r="H306" s="68"/>
      <c r="I306" s="59">
        <f t="shared" si="8"/>
        <v>2.2263941607318261E-2</v>
      </c>
      <c r="J306" s="57">
        <f t="shared" si="8"/>
        <v>1171980</v>
      </c>
      <c r="K306" s="59">
        <f t="shared" si="8"/>
        <v>3.8588846206722982E-2</v>
      </c>
      <c r="L306" s="59">
        <f t="shared" si="8"/>
        <v>3.3007790428219774E-2</v>
      </c>
      <c r="M306" s="57">
        <f t="shared" si="8"/>
        <v>1171980</v>
      </c>
      <c r="N306" s="59">
        <f t="shared" si="8"/>
        <v>3.8588846206722982E-2</v>
      </c>
      <c r="O306" s="59">
        <f t="shared" si="8"/>
        <v>3.3007790428219774E-2</v>
      </c>
      <c r="P306" s="59">
        <f t="shared" si="8"/>
        <v>1.3216415430045814E-2</v>
      </c>
      <c r="Q306" s="68"/>
      <c r="R306" s="57">
        <f t="shared" si="8"/>
        <v>1149</v>
      </c>
      <c r="S306" s="60">
        <f t="shared" si="8"/>
        <v>1173129</v>
      </c>
      <c r="T306" s="68"/>
      <c r="U306" s="57">
        <f t="shared" ref="U306:AA308" si="9">INDEX(U$8:U$248,MATCH($A306,$A$8:$A$248,0))</f>
        <v>910420</v>
      </c>
      <c r="V306" s="57">
        <f t="shared" si="9"/>
        <v>915339</v>
      </c>
      <c r="W306" s="68"/>
      <c r="X306" s="57">
        <f t="shared" si="9"/>
        <v>1114582.2838639943</v>
      </c>
      <c r="Y306" s="57">
        <f t="shared" si="9"/>
        <v>1109822.5927163495</v>
      </c>
      <c r="Z306" s="57">
        <f t="shared" si="9"/>
        <v>1156692.6691594995</v>
      </c>
      <c r="AA306" s="57">
        <f t="shared" si="9"/>
        <v>846754.36072772322</v>
      </c>
    </row>
    <row r="307" spans="1:30" x14ac:dyDescent="0.2">
      <c r="A307" s="78" t="s">
        <v>421</v>
      </c>
      <c r="B307" s="79" t="s">
        <v>422</v>
      </c>
      <c r="D307" s="57">
        <f t="shared" si="8"/>
        <v>2659560</v>
      </c>
      <c r="E307" s="58">
        <f t="shared" si="8"/>
        <v>2440</v>
      </c>
      <c r="F307" s="58">
        <f t="shared" si="8"/>
        <v>2662000</v>
      </c>
      <c r="G307" s="59">
        <f t="shared" si="8"/>
        <v>1.4694885153329285E-2</v>
      </c>
      <c r="H307" s="68"/>
      <c r="I307" s="59">
        <f t="shared" si="8"/>
        <v>2.2765575022238194E-2</v>
      </c>
      <c r="J307" s="57">
        <f t="shared" si="8"/>
        <v>2768986</v>
      </c>
      <c r="K307" s="59">
        <f t="shared" si="8"/>
        <v>4.0190069971129727E-2</v>
      </c>
      <c r="L307" s="59">
        <f t="shared" si="8"/>
        <v>3.2531641593620098E-2</v>
      </c>
      <c r="M307" s="57">
        <f t="shared" si="8"/>
        <v>2770663</v>
      </c>
      <c r="N307" s="59">
        <f t="shared" si="8"/>
        <v>4.0820047424010131E-2</v>
      </c>
      <c r="O307" s="59">
        <f t="shared" si="8"/>
        <v>3.315698081994789E-2</v>
      </c>
      <c r="P307" s="59">
        <f t="shared" si="8"/>
        <v>1.3860013011092409E-2</v>
      </c>
      <c r="Q307" s="68"/>
      <c r="R307" s="57">
        <f t="shared" si="8"/>
        <v>1805</v>
      </c>
      <c r="S307" s="60">
        <f t="shared" si="8"/>
        <v>2772468</v>
      </c>
      <c r="T307" s="68"/>
      <c r="U307" s="57">
        <f t="shared" si="9"/>
        <v>1960197</v>
      </c>
      <c r="V307" s="57">
        <f t="shared" si="9"/>
        <v>1974736</v>
      </c>
      <c r="W307" s="68"/>
      <c r="X307" s="57">
        <f t="shared" si="9"/>
        <v>2623448.7542835129</v>
      </c>
      <c r="Y307" s="57">
        <f t="shared" si="9"/>
        <v>2622051.9307431108</v>
      </c>
      <c r="Z307" s="57">
        <f t="shared" si="9"/>
        <v>2732786.5429580631</v>
      </c>
      <c r="AA307" s="57">
        <f t="shared" si="9"/>
        <v>2000530.4640421267</v>
      </c>
    </row>
    <row r="308" spans="1:30" x14ac:dyDescent="0.2">
      <c r="A308" s="78" t="s">
        <v>225</v>
      </c>
      <c r="B308" s="79" t="s">
        <v>226</v>
      </c>
      <c r="D308" s="57">
        <f t="shared" si="8"/>
        <v>1977030</v>
      </c>
      <c r="E308" s="58">
        <f t="shared" si="8"/>
        <v>1740</v>
      </c>
      <c r="F308" s="58">
        <f t="shared" si="8"/>
        <v>1978770</v>
      </c>
      <c r="G308" s="59">
        <f t="shared" si="8"/>
        <v>-2.5844238878509951E-2</v>
      </c>
      <c r="H308" s="68"/>
      <c r="I308" s="59">
        <f t="shared" si="8"/>
        <v>-1.9909929279917971E-2</v>
      </c>
      <c r="J308" s="57">
        <f t="shared" si="8"/>
        <v>2065488</v>
      </c>
      <c r="K308" s="59">
        <f t="shared" si="8"/>
        <v>4.3824001760193632E-2</v>
      </c>
      <c r="L308" s="59">
        <f t="shared" si="8"/>
        <v>3.7981849803074619E-2</v>
      </c>
      <c r="M308" s="57">
        <f t="shared" si="8"/>
        <v>2067330</v>
      </c>
      <c r="N308" s="59">
        <f t="shared" si="8"/>
        <v>4.4754882893970338E-2</v>
      </c>
      <c r="O308" s="59">
        <f t="shared" si="8"/>
        <v>3.8907520911954041E-2</v>
      </c>
      <c r="P308" s="59">
        <f t="shared" si="8"/>
        <v>-2.3036231121730366E-2</v>
      </c>
      <c r="Q308" s="68"/>
      <c r="R308" s="57">
        <f t="shared" si="8"/>
        <v>5611</v>
      </c>
      <c r="S308" s="60">
        <f t="shared" si="8"/>
        <v>2072941</v>
      </c>
      <c r="T308" s="68"/>
      <c r="U308" s="57">
        <f t="shared" si="9"/>
        <v>1465843</v>
      </c>
      <c r="V308" s="57">
        <f t="shared" si="9"/>
        <v>1474093</v>
      </c>
      <c r="W308" s="68"/>
      <c r="X308" s="57">
        <f t="shared" si="9"/>
        <v>2031266.9113647994</v>
      </c>
      <c r="Y308" s="57">
        <f t="shared" si="9"/>
        <v>2030331.3815974519</v>
      </c>
      <c r="Z308" s="57">
        <f t="shared" si="9"/>
        <v>2116076.4256116347</v>
      </c>
      <c r="AA308" s="57">
        <f t="shared" si="9"/>
        <v>1549069.1596772885</v>
      </c>
      <c r="AC308" s="84" t="s">
        <v>514</v>
      </c>
      <c r="AD308" s="84" t="s">
        <v>515</v>
      </c>
    </row>
    <row r="309" spans="1:30" x14ac:dyDescent="0.2">
      <c r="A309" s="80" t="s">
        <v>63</v>
      </c>
      <c r="B309" s="81" t="s">
        <v>64</v>
      </c>
      <c r="D309" s="69">
        <f t="shared" si="8"/>
        <v>3630010</v>
      </c>
      <c r="E309" s="70">
        <f t="shared" si="8"/>
        <v>1862</v>
      </c>
      <c r="F309" s="70">
        <f t="shared" si="8"/>
        <v>3631872</v>
      </c>
      <c r="G309" s="71">
        <f t="shared" ref="G309:AA309" si="10">INDEX(G$8:G$248,MATCH($A309,$A$8:$A$248,0))</f>
        <v>6.7831956125650184E-3</v>
      </c>
      <c r="H309" s="68"/>
      <c r="I309" s="71">
        <f t="shared" si="10"/>
        <v>1.1896878270223121E-2</v>
      </c>
      <c r="J309" s="69">
        <f t="shared" si="10"/>
        <v>3767180</v>
      </c>
      <c r="K309" s="71">
        <f t="shared" si="10"/>
        <v>3.725578075147129E-2</v>
      </c>
      <c r="L309" s="71">
        <f t="shared" si="10"/>
        <v>3.3334836259329315E-2</v>
      </c>
      <c r="M309" s="69">
        <f t="shared" si="10"/>
        <v>3774280</v>
      </c>
      <c r="N309" s="71">
        <f t="shared" si="10"/>
        <v>3.9210695579893429E-2</v>
      </c>
      <c r="O309" s="71">
        <f t="shared" si="10"/>
        <v>3.5282361287982233E-2</v>
      </c>
      <c r="P309" s="71">
        <f t="shared" si="10"/>
        <v>5.1494728638565856E-3</v>
      </c>
      <c r="Q309" s="68"/>
      <c r="R309" s="69">
        <f t="shared" si="10"/>
        <v>5293</v>
      </c>
      <c r="S309" s="73">
        <f t="shared" si="10"/>
        <v>3779573</v>
      </c>
      <c r="T309" s="68"/>
      <c r="U309" s="69">
        <f t="shared" si="10"/>
        <v>2723817</v>
      </c>
      <c r="V309" s="69">
        <f t="shared" si="10"/>
        <v>2734152</v>
      </c>
      <c r="W309" s="68"/>
      <c r="X309" s="69">
        <f t="shared" si="10"/>
        <v>3607402.0673262347</v>
      </c>
      <c r="Y309" s="69">
        <f t="shared" si="10"/>
        <v>3602790.7985530114</v>
      </c>
      <c r="Z309" s="69">
        <f t="shared" si="10"/>
        <v>3754944.0176756782</v>
      </c>
      <c r="AA309" s="69">
        <f t="shared" si="10"/>
        <v>2748798.6273533874</v>
      </c>
      <c r="AC309" s="84" t="s">
        <v>516</v>
      </c>
      <c r="AD309" s="84" t="s">
        <v>516</v>
      </c>
    </row>
    <row r="310" spans="1:30" x14ac:dyDescent="0.2">
      <c r="A310" s="31" t="s">
        <v>501</v>
      </c>
      <c r="B310" s="31" t="s">
        <v>502</v>
      </c>
      <c r="C310" s="118"/>
      <c r="D310" s="32">
        <f>SUM(D268:D309)</f>
        <v>78372981</v>
      </c>
      <c r="E310" s="33">
        <f t="shared" ref="E310:Z310" si="11">SUM(E268:E309)</f>
        <v>63390</v>
      </c>
      <c r="F310" s="32">
        <f t="shared" si="11"/>
        <v>78436371</v>
      </c>
      <c r="G310" s="34">
        <f>F310/X310-1</f>
        <v>6.91685546602816E-4</v>
      </c>
      <c r="H310" s="24"/>
      <c r="I310" s="34">
        <f>AC310/AD310-1</f>
        <v>6.6728832234761448E-3</v>
      </c>
      <c r="J310" s="32">
        <f t="shared" si="11"/>
        <v>81608011</v>
      </c>
      <c r="K310" s="34">
        <f>J310/F310-1</f>
        <v>4.0435833014253131E-2</v>
      </c>
      <c r="L310" s="34">
        <f>(1+K310)/(V310/U310)-1</f>
        <v>3.4254031069381519E-2</v>
      </c>
      <c r="M310" s="32">
        <f t="shared" si="11"/>
        <v>81683723</v>
      </c>
      <c r="N310" s="34">
        <f t="shared" ref="N310" si="12">M310/F310-1</f>
        <v>4.1401099497578642E-2</v>
      </c>
      <c r="O310" s="34">
        <f>(1+N310)/(V310/U310)-1</f>
        <v>3.5213562373242135E-2</v>
      </c>
      <c r="P310" s="34">
        <f>M310/Z310-1</f>
        <v>-1.06139800655769E-4</v>
      </c>
      <c r="Q310" s="24"/>
      <c r="R310" s="32">
        <f t="shared" si="11"/>
        <v>105010</v>
      </c>
      <c r="S310" s="32">
        <f t="shared" si="11"/>
        <v>81788733</v>
      </c>
      <c r="T310" s="35"/>
      <c r="U310" s="32">
        <f t="shared" si="11"/>
        <v>59447420</v>
      </c>
      <c r="V310" s="32">
        <f t="shared" si="11"/>
        <v>59802741</v>
      </c>
      <c r="W310" s="35"/>
      <c r="X310" s="32">
        <f t="shared" si="11"/>
        <v>78382155.196139246</v>
      </c>
      <c r="Y310" s="32">
        <f t="shared" si="11"/>
        <v>78382155.196139231</v>
      </c>
      <c r="Z310" s="32">
        <f t="shared" si="11"/>
        <v>81692393.814394549</v>
      </c>
      <c r="AA310" s="32">
        <f t="shared" ref="AA310" si="13">SUM(AA268:AA309)</f>
        <v>59802739.78125</v>
      </c>
      <c r="AC310" s="85">
        <f>F310/U310*1000</f>
        <v>1319.4243080692147</v>
      </c>
      <c r="AD310" s="85">
        <f>Y310/V310*1000</f>
        <v>1310.6783047977556</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6:AA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27" x14ac:dyDescent="0.2">
      <c r="B1" s="2"/>
      <c r="C1" s="48"/>
      <c r="D1" s="4"/>
      <c r="E1" s="5"/>
      <c r="F1" s="5"/>
      <c r="G1" s="5"/>
      <c r="H1" s="5"/>
      <c r="I1" s="4"/>
      <c r="J1" s="5"/>
      <c r="K1" s="5"/>
      <c r="L1" s="5"/>
      <c r="M1" s="5"/>
      <c r="N1" s="5"/>
      <c r="O1" s="5"/>
      <c r="P1" s="5"/>
      <c r="Q1" s="5"/>
      <c r="R1" s="5"/>
      <c r="S1" s="5"/>
      <c r="T1" s="5"/>
      <c r="U1" s="5"/>
      <c r="V1" s="5"/>
      <c r="W1" s="5"/>
      <c r="X1" s="5"/>
      <c r="Y1" s="5"/>
      <c r="Z1" s="5"/>
      <c r="AA1" s="5"/>
    </row>
    <row r="2" spans="1:27" x14ac:dyDescent="0.2">
      <c r="A2" s="4" t="s">
        <v>0</v>
      </c>
      <c r="B2" s="38"/>
      <c r="C2" s="49"/>
      <c r="D2" s="2" t="s">
        <v>588</v>
      </c>
      <c r="E2" s="37"/>
      <c r="F2" s="37"/>
      <c r="G2" s="37"/>
      <c r="H2" s="37"/>
      <c r="I2" s="2" t="s">
        <v>589</v>
      </c>
      <c r="J2" s="37"/>
      <c r="K2" s="37"/>
      <c r="L2" s="37"/>
      <c r="M2" s="37"/>
      <c r="N2" s="37"/>
      <c r="O2" s="46"/>
      <c r="P2" s="46"/>
      <c r="Q2" s="46"/>
      <c r="R2" s="46"/>
      <c r="S2" s="46"/>
      <c r="T2" s="46"/>
      <c r="U2" s="46"/>
      <c r="V2" s="46"/>
      <c r="W2" s="46"/>
      <c r="X2" s="46"/>
      <c r="Y2" s="46"/>
      <c r="Z2" s="46"/>
      <c r="AA2" s="46"/>
    </row>
    <row r="3" spans="1:27" x14ac:dyDescent="0.2">
      <c r="A3" s="86" t="s">
        <v>570</v>
      </c>
      <c r="B3" s="2"/>
      <c r="C3" s="50"/>
      <c r="D3" s="9">
        <v>1</v>
      </c>
      <c r="E3" s="9">
        <v>2</v>
      </c>
      <c r="F3" s="9">
        <v>3</v>
      </c>
      <c r="G3" s="9">
        <v>4</v>
      </c>
      <c r="H3" s="44"/>
      <c r="I3" s="9">
        <v>5</v>
      </c>
      <c r="J3" s="9">
        <v>6</v>
      </c>
      <c r="K3" s="9">
        <v>7</v>
      </c>
      <c r="L3" s="9">
        <v>8</v>
      </c>
      <c r="M3" s="9">
        <v>9</v>
      </c>
      <c r="N3" s="9">
        <v>10</v>
      </c>
      <c r="O3" s="9">
        <v>11</v>
      </c>
      <c r="P3" s="9">
        <v>12</v>
      </c>
      <c r="Q3" s="45"/>
      <c r="R3" s="9">
        <v>13</v>
      </c>
      <c r="S3" s="9">
        <v>14</v>
      </c>
      <c r="T3" s="44"/>
      <c r="U3" s="9">
        <v>15</v>
      </c>
      <c r="V3" s="9">
        <v>16</v>
      </c>
      <c r="W3" s="44"/>
      <c r="X3" s="9">
        <v>17</v>
      </c>
      <c r="Y3" s="9">
        <v>18</v>
      </c>
      <c r="Z3" s="9">
        <v>19</v>
      </c>
      <c r="AA3" s="9">
        <v>20</v>
      </c>
    </row>
    <row r="4" spans="1:27" x14ac:dyDescent="0.2">
      <c r="A4" s="2" t="s">
        <v>509</v>
      </c>
      <c r="B4" s="7"/>
      <c r="C4" s="48"/>
      <c r="D4" s="9" t="s">
        <v>588</v>
      </c>
      <c r="E4" s="9" t="s">
        <v>588</v>
      </c>
      <c r="F4" s="9" t="s">
        <v>588</v>
      </c>
      <c r="G4" s="9" t="s">
        <v>588</v>
      </c>
      <c r="H4" s="44"/>
      <c r="I4" s="9" t="s">
        <v>589</v>
      </c>
      <c r="J4" s="9" t="s">
        <v>589</v>
      </c>
      <c r="K4" s="9" t="s">
        <v>589</v>
      </c>
      <c r="L4" s="9" t="s">
        <v>589</v>
      </c>
      <c r="M4" s="9" t="s">
        <v>589</v>
      </c>
      <c r="N4" s="9" t="s">
        <v>589</v>
      </c>
      <c r="O4" s="9" t="s">
        <v>589</v>
      </c>
      <c r="P4" s="9" t="s">
        <v>589</v>
      </c>
      <c r="Q4" s="45"/>
      <c r="R4" s="9" t="s">
        <v>589</v>
      </c>
      <c r="S4" s="9" t="s">
        <v>589</v>
      </c>
      <c r="T4" s="44"/>
      <c r="U4" s="9" t="s">
        <v>588</v>
      </c>
      <c r="V4" s="9" t="s">
        <v>589</v>
      </c>
      <c r="W4" s="44"/>
      <c r="X4" s="9" t="s">
        <v>588</v>
      </c>
      <c r="Y4" s="9" t="s">
        <v>589</v>
      </c>
      <c r="Z4" s="9" t="s">
        <v>589</v>
      </c>
      <c r="AA4" s="9" t="s">
        <v>589</v>
      </c>
    </row>
    <row r="5" spans="1:27"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1"/>
      <c r="R5" s="141" t="s">
        <v>511</v>
      </c>
      <c r="S5" s="141" t="s">
        <v>510</v>
      </c>
      <c r="T5" s="142"/>
      <c r="U5" s="141" t="s">
        <v>13</v>
      </c>
      <c r="V5" s="141" t="s">
        <v>13</v>
      </c>
      <c r="W5" s="142"/>
      <c r="X5" s="141" t="s">
        <v>14</v>
      </c>
      <c r="Y5" s="141" t="s">
        <v>15</v>
      </c>
      <c r="Z5" s="141" t="s">
        <v>14</v>
      </c>
      <c r="AA5" s="141" t="s">
        <v>520</v>
      </c>
    </row>
    <row r="6" spans="1:27"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95"/>
      <c r="R6" s="93" t="s">
        <v>17</v>
      </c>
      <c r="S6" s="93" t="s">
        <v>17</v>
      </c>
      <c r="T6" s="94"/>
      <c r="U6" s="93"/>
      <c r="V6" s="93"/>
      <c r="W6" s="94"/>
      <c r="X6" s="93" t="s">
        <v>17</v>
      </c>
      <c r="Y6" s="93" t="s">
        <v>17</v>
      </c>
      <c r="Z6" s="93" t="s">
        <v>17</v>
      </c>
      <c r="AA6" s="93"/>
    </row>
    <row r="7" spans="1:27" x14ac:dyDescent="0.2">
      <c r="A7" s="12"/>
      <c r="B7" s="12"/>
      <c r="C7" s="52"/>
      <c r="D7" s="14"/>
      <c r="E7" s="14"/>
      <c r="F7" s="14"/>
      <c r="G7" s="14"/>
      <c r="H7" s="15"/>
      <c r="I7" s="16"/>
      <c r="J7" s="17"/>
      <c r="K7" s="16"/>
      <c r="L7" s="16"/>
      <c r="M7" s="16"/>
      <c r="N7" s="16"/>
      <c r="O7" s="16"/>
      <c r="P7" s="14"/>
      <c r="Q7" s="16"/>
      <c r="R7" s="16"/>
      <c r="S7" s="16"/>
      <c r="T7" s="15"/>
      <c r="U7" s="16"/>
      <c r="V7" s="16"/>
      <c r="W7" s="15"/>
      <c r="X7" s="16"/>
      <c r="Y7" s="16"/>
      <c r="Z7" s="16"/>
      <c r="AA7" s="16"/>
    </row>
    <row r="8" spans="1:27" x14ac:dyDescent="0.2">
      <c r="A8" s="18" t="s">
        <v>19</v>
      </c>
      <c r="B8" s="18" t="s">
        <v>20</v>
      </c>
      <c r="D8" s="19">
        <v>163964</v>
      </c>
      <c r="E8" s="20">
        <v>0</v>
      </c>
      <c r="F8" s="20">
        <v>163964</v>
      </c>
      <c r="G8" s="21">
        <v>7.4409659956304885E-3</v>
      </c>
      <c r="I8" s="21">
        <v>5.9763421191865174E-3</v>
      </c>
      <c r="J8" s="19">
        <v>169254</v>
      </c>
      <c r="K8" s="21">
        <v>3.2263179722378021E-2</v>
      </c>
      <c r="L8" s="21">
        <v>3.2002085660082225E-2</v>
      </c>
      <c r="M8" s="19">
        <v>169574</v>
      </c>
      <c r="N8" s="21">
        <v>3.4214827645092871E-2</v>
      </c>
      <c r="O8" s="21">
        <v>3.3953239945424096E-2</v>
      </c>
      <c r="P8" s="21">
        <v>1.6627847046835065E-4</v>
      </c>
      <c r="R8" s="43">
        <v>659</v>
      </c>
      <c r="S8" s="42">
        <v>170233</v>
      </c>
      <c r="U8" s="19">
        <v>108450</v>
      </c>
      <c r="V8" s="19">
        <v>108477</v>
      </c>
      <c r="X8" s="19">
        <v>162752.96075334615</v>
      </c>
      <c r="Y8" s="19">
        <v>163031.15255653902</v>
      </c>
      <c r="Z8" s="19">
        <v>169545.8081823411</v>
      </c>
      <c r="AA8" s="19">
        <v>120014.91259308618</v>
      </c>
    </row>
    <row r="9" spans="1:27" x14ac:dyDescent="0.2">
      <c r="A9" s="18" t="s">
        <v>21</v>
      </c>
      <c r="B9" s="18" t="s">
        <v>22</v>
      </c>
      <c r="D9" s="19">
        <v>502477</v>
      </c>
      <c r="E9" s="20">
        <v>0</v>
      </c>
      <c r="F9" s="20">
        <v>502477</v>
      </c>
      <c r="G9" s="21">
        <v>3.4393096227207209E-2</v>
      </c>
      <c r="I9" s="21">
        <v>3.5372386379199483E-2</v>
      </c>
      <c r="J9" s="19">
        <v>520313</v>
      </c>
      <c r="K9" s="21">
        <v>3.549615206268153E-2</v>
      </c>
      <c r="L9" s="21">
        <v>3.1999936330974865E-2</v>
      </c>
      <c r="M9" s="19">
        <v>521691</v>
      </c>
      <c r="N9" s="21">
        <v>3.8238566143325992E-2</v>
      </c>
      <c r="O9" s="21">
        <v>3.4733091013375628E-2</v>
      </c>
      <c r="P9" s="21">
        <v>3.0168955694544808E-2</v>
      </c>
      <c r="R9" s="43">
        <v>1841</v>
      </c>
      <c r="S9" s="42">
        <v>523532</v>
      </c>
      <c r="U9" s="19">
        <v>294088</v>
      </c>
      <c r="V9" s="19">
        <v>295084</v>
      </c>
      <c r="X9" s="19">
        <v>485769.87011292815</v>
      </c>
      <c r="Y9" s="19">
        <v>486954.55017328932</v>
      </c>
      <c r="Z9" s="19">
        <v>506413.0472154186</v>
      </c>
      <c r="AA9" s="19">
        <v>358470.18719680194</v>
      </c>
    </row>
    <row r="10" spans="1:27" x14ac:dyDescent="0.2">
      <c r="A10" s="18" t="s">
        <v>23</v>
      </c>
      <c r="B10" s="18" t="s">
        <v>24</v>
      </c>
      <c r="D10" s="19">
        <v>204885</v>
      </c>
      <c r="E10" s="20">
        <v>0</v>
      </c>
      <c r="F10" s="20">
        <v>204885</v>
      </c>
      <c r="G10" s="21">
        <v>2.6956180414123398E-2</v>
      </c>
      <c r="I10" s="21">
        <v>2.5988942369084E-2</v>
      </c>
      <c r="J10" s="19">
        <v>211491</v>
      </c>
      <c r="K10" s="21">
        <v>3.2242477487370858E-2</v>
      </c>
      <c r="L10" s="21">
        <v>3.1997873447086267E-2</v>
      </c>
      <c r="M10" s="19">
        <v>211686</v>
      </c>
      <c r="N10" s="21">
        <v>3.3194230910022604E-2</v>
      </c>
      <c r="O10" s="21">
        <v>3.2949401338685513E-2</v>
      </c>
      <c r="P10" s="21">
        <v>1.9072941790496234E-2</v>
      </c>
      <c r="R10" s="43">
        <v>834</v>
      </c>
      <c r="S10" s="42">
        <v>212520</v>
      </c>
      <c r="U10" s="19">
        <v>144107</v>
      </c>
      <c r="V10" s="19">
        <v>144141</v>
      </c>
      <c r="X10" s="19">
        <v>199507.05191469754</v>
      </c>
      <c r="Y10" s="19">
        <v>199742.46637638978</v>
      </c>
      <c r="Z10" s="19">
        <v>207724.09051315874</v>
      </c>
      <c r="AA10" s="19">
        <v>147039.84034570563</v>
      </c>
    </row>
    <row r="11" spans="1:27" x14ac:dyDescent="0.2">
      <c r="A11" s="18" t="s">
        <v>25</v>
      </c>
      <c r="B11" s="18" t="s">
        <v>26</v>
      </c>
      <c r="D11" s="19">
        <v>452680</v>
      </c>
      <c r="E11" s="20">
        <v>0</v>
      </c>
      <c r="F11" s="20">
        <v>452680</v>
      </c>
      <c r="G11" s="21">
        <v>-2.2902078884502353E-2</v>
      </c>
      <c r="I11" s="21">
        <v>-2.0134040570361944E-2</v>
      </c>
      <c r="J11" s="19">
        <v>469966</v>
      </c>
      <c r="K11" s="21">
        <v>3.8185914995140013E-2</v>
      </c>
      <c r="L11" s="21">
        <v>3.5774442484674429E-2</v>
      </c>
      <c r="M11" s="19">
        <v>471579</v>
      </c>
      <c r="N11" s="21">
        <v>4.1749138464257207E-2</v>
      </c>
      <c r="O11" s="21">
        <v>3.9329389386636882E-2</v>
      </c>
      <c r="P11" s="21">
        <v>-2.072781151413905E-2</v>
      </c>
      <c r="R11" s="43">
        <v>1844</v>
      </c>
      <c r="S11" s="42">
        <v>473423</v>
      </c>
      <c r="U11" s="19">
        <v>298892</v>
      </c>
      <c r="V11" s="19">
        <v>299588</v>
      </c>
      <c r="X11" s="19">
        <v>463290.31125478266</v>
      </c>
      <c r="Y11" s="19">
        <v>463057.13300979341</v>
      </c>
      <c r="Z11" s="19">
        <v>481560.6994099872</v>
      </c>
      <c r="AA11" s="19">
        <v>340878.17249836668</v>
      </c>
    </row>
    <row r="12" spans="1:27" x14ac:dyDescent="0.2">
      <c r="A12" s="18" t="s">
        <v>27</v>
      </c>
      <c r="B12" s="18" t="s">
        <v>28</v>
      </c>
      <c r="D12" s="19">
        <v>797929</v>
      </c>
      <c r="E12" s="20">
        <v>0</v>
      </c>
      <c r="F12" s="20">
        <v>797929</v>
      </c>
      <c r="G12" s="21">
        <v>1.9831472277610507E-2</v>
      </c>
      <c r="I12" s="21">
        <v>2.3203833323848899E-2</v>
      </c>
      <c r="J12" s="19">
        <v>825375</v>
      </c>
      <c r="K12" s="21">
        <v>3.4396544053418188E-2</v>
      </c>
      <c r="L12" s="21">
        <v>3.1999803410628136E-2</v>
      </c>
      <c r="M12" s="19">
        <v>825375</v>
      </c>
      <c r="N12" s="21">
        <v>3.4396544053418188E-2</v>
      </c>
      <c r="O12" s="21">
        <v>3.1999803410628136E-2</v>
      </c>
      <c r="P12" s="21">
        <v>1.5372308561816261E-2</v>
      </c>
      <c r="R12" s="43">
        <v>3261</v>
      </c>
      <c r="S12" s="42">
        <v>828636</v>
      </c>
      <c r="U12" s="19">
        <v>529458</v>
      </c>
      <c r="V12" s="19">
        <v>530687</v>
      </c>
      <c r="X12" s="19">
        <v>782412.60609262122</v>
      </c>
      <c r="Y12" s="19">
        <v>781644.96950668667</v>
      </c>
      <c r="Z12" s="19">
        <v>812879.17056657723</v>
      </c>
      <c r="AA12" s="19">
        <v>575405.68917733466</v>
      </c>
    </row>
    <row r="13" spans="1:27" x14ac:dyDescent="0.2">
      <c r="A13" s="18" t="s">
        <v>29</v>
      </c>
      <c r="B13" s="18" t="s">
        <v>30</v>
      </c>
      <c r="D13" s="19">
        <v>496945</v>
      </c>
      <c r="E13" s="20">
        <v>0</v>
      </c>
      <c r="F13" s="20">
        <v>496945</v>
      </c>
      <c r="G13" s="21">
        <v>1.0784695905710073E-3</v>
      </c>
      <c r="I13" s="21">
        <v>-3.5542461367055189E-5</v>
      </c>
      <c r="J13" s="19">
        <v>512194</v>
      </c>
      <c r="K13" s="21">
        <v>3.0685488333719091E-2</v>
      </c>
      <c r="L13" s="21">
        <v>3.2006694578277761E-2</v>
      </c>
      <c r="M13" s="19">
        <v>513097</v>
      </c>
      <c r="N13" s="21">
        <v>3.2502590829971201E-2</v>
      </c>
      <c r="O13" s="21">
        <v>3.3826126366241382E-2</v>
      </c>
      <c r="P13" s="21">
        <v>-5.933109190180974E-3</v>
      </c>
      <c r="R13" s="43">
        <v>203</v>
      </c>
      <c r="S13" s="42">
        <v>513300</v>
      </c>
      <c r="U13" s="19">
        <v>323355</v>
      </c>
      <c r="V13" s="19">
        <v>322941</v>
      </c>
      <c r="X13" s="19">
        <v>496409.63730170374</v>
      </c>
      <c r="Y13" s="19">
        <v>496326.43661466741</v>
      </c>
      <c r="Z13" s="19">
        <v>516159.43025926984</v>
      </c>
      <c r="AA13" s="19">
        <v>365369.27436177956</v>
      </c>
    </row>
    <row r="14" spans="1:27" x14ac:dyDescent="0.2">
      <c r="A14" s="18" t="s">
        <v>31</v>
      </c>
      <c r="B14" s="18" t="s">
        <v>32</v>
      </c>
      <c r="D14" s="19">
        <v>387036</v>
      </c>
      <c r="E14" s="20">
        <v>0</v>
      </c>
      <c r="F14" s="20">
        <v>387036</v>
      </c>
      <c r="G14" s="21">
        <v>3.4892293945282926E-2</v>
      </c>
      <c r="I14" s="21">
        <v>3.5080283178730021E-2</v>
      </c>
      <c r="J14" s="19">
        <v>400140</v>
      </c>
      <c r="K14" s="21">
        <v>3.3857315598548876E-2</v>
      </c>
      <c r="L14" s="21">
        <v>3.1999913110921652E-2</v>
      </c>
      <c r="M14" s="19">
        <v>400919</v>
      </c>
      <c r="N14" s="21">
        <v>3.5870048264244225E-2</v>
      </c>
      <c r="O14" s="21">
        <v>3.4009029750881492E-2</v>
      </c>
      <c r="P14" s="21">
        <v>2.9157656400744081E-2</v>
      </c>
      <c r="R14" s="43">
        <v>1458</v>
      </c>
      <c r="S14" s="42">
        <v>402377</v>
      </c>
      <c r="U14" s="19">
        <v>260705</v>
      </c>
      <c r="V14" s="19">
        <v>261174</v>
      </c>
      <c r="X14" s="19">
        <v>373986.74457659404</v>
      </c>
      <c r="Y14" s="19">
        <v>374591.80421628099</v>
      </c>
      <c r="Z14" s="19">
        <v>389560.33364424197</v>
      </c>
      <c r="AA14" s="19">
        <v>275754.67593846837</v>
      </c>
    </row>
    <row r="15" spans="1:27" x14ac:dyDescent="0.2">
      <c r="A15" s="18" t="s">
        <v>33</v>
      </c>
      <c r="B15" s="18" t="s">
        <v>34</v>
      </c>
      <c r="D15" s="19">
        <v>350970</v>
      </c>
      <c r="E15" s="20">
        <v>0</v>
      </c>
      <c r="F15" s="20">
        <v>350970</v>
      </c>
      <c r="G15" s="21">
        <v>3.1246528423127584E-2</v>
      </c>
      <c r="I15" s="21">
        <v>3.3797857722301483E-2</v>
      </c>
      <c r="J15" s="19">
        <v>363207</v>
      </c>
      <c r="K15" s="21">
        <v>3.4866227882724976E-2</v>
      </c>
      <c r="L15" s="21">
        <v>3.1999452148246954E-2</v>
      </c>
      <c r="M15" s="19">
        <v>363438</v>
      </c>
      <c r="N15" s="21">
        <v>3.552440379519628E-2</v>
      </c>
      <c r="O15" s="21">
        <v>3.2655804788604303E-2</v>
      </c>
      <c r="P15" s="21">
        <v>2.6537361695521788E-2</v>
      </c>
      <c r="R15" s="43">
        <v>1313</v>
      </c>
      <c r="S15" s="42">
        <v>364751</v>
      </c>
      <c r="U15" s="19">
        <v>220334</v>
      </c>
      <c r="V15" s="19">
        <v>220946</v>
      </c>
      <c r="X15" s="19">
        <v>340335.69115298352</v>
      </c>
      <c r="Y15" s="19">
        <v>340438.85044627544</v>
      </c>
      <c r="Z15" s="19">
        <v>354042.64234446664</v>
      </c>
      <c r="AA15" s="19">
        <v>250613.07755541423</v>
      </c>
    </row>
    <row r="16" spans="1:27" x14ac:dyDescent="0.2">
      <c r="A16" s="18" t="s">
        <v>35</v>
      </c>
      <c r="B16" s="18" t="s">
        <v>36</v>
      </c>
      <c r="D16" s="19">
        <v>509487</v>
      </c>
      <c r="E16" s="20">
        <v>0</v>
      </c>
      <c r="F16" s="20">
        <v>509487</v>
      </c>
      <c r="G16" s="21">
        <v>-5.2808866057272308E-3</v>
      </c>
      <c r="I16" s="21">
        <v>-6.2663193586949273E-3</v>
      </c>
      <c r="J16" s="19">
        <v>526532</v>
      </c>
      <c r="K16" s="21">
        <v>3.3455220643510142E-2</v>
      </c>
      <c r="L16" s="21">
        <v>3.3175754785985223E-2</v>
      </c>
      <c r="M16" s="19">
        <v>528166</v>
      </c>
      <c r="N16" s="21">
        <v>3.666236822529334E-2</v>
      </c>
      <c r="O16" s="21">
        <v>3.6382035094343124E-2</v>
      </c>
      <c r="P16" s="21">
        <v>-9.6848390157608932E-3</v>
      </c>
      <c r="R16" s="43">
        <v>1925</v>
      </c>
      <c r="S16" s="42">
        <v>530091</v>
      </c>
      <c r="U16" s="19">
        <v>325564</v>
      </c>
      <c r="V16" s="19">
        <v>325652</v>
      </c>
      <c r="X16" s="19">
        <v>512191.82695854834</v>
      </c>
      <c r="Y16" s="19">
        <v>512838.42152636946</v>
      </c>
      <c r="Z16" s="19">
        <v>533331.22707631229</v>
      </c>
      <c r="AA16" s="19">
        <v>377524.52441577788</v>
      </c>
    </row>
    <row r="17" spans="1:27" x14ac:dyDescent="0.2">
      <c r="A17" s="18" t="s">
        <v>37</v>
      </c>
      <c r="B17" s="18" t="s">
        <v>38</v>
      </c>
      <c r="D17" s="19">
        <v>468708</v>
      </c>
      <c r="E17" s="20">
        <v>0</v>
      </c>
      <c r="F17" s="20">
        <v>468708</v>
      </c>
      <c r="G17" s="21">
        <v>-1.847193033812089E-2</v>
      </c>
      <c r="I17" s="21">
        <v>-1.570910423903904E-2</v>
      </c>
      <c r="J17" s="19">
        <v>485157</v>
      </c>
      <c r="K17" s="21">
        <v>3.5094344453262982E-2</v>
      </c>
      <c r="L17" s="21">
        <v>3.494590875165926E-2</v>
      </c>
      <c r="M17" s="19">
        <v>486126</v>
      </c>
      <c r="N17" s="21">
        <v>3.7161729690980305E-2</v>
      </c>
      <c r="O17" s="21">
        <v>3.7012997519996871E-2</v>
      </c>
      <c r="P17" s="21">
        <v>-1.849795277259314E-2</v>
      </c>
      <c r="R17" s="43">
        <v>1958</v>
      </c>
      <c r="S17" s="42">
        <v>488084</v>
      </c>
      <c r="U17" s="19">
        <v>297414</v>
      </c>
      <c r="V17" s="19">
        <v>297457</v>
      </c>
      <c r="X17" s="19">
        <v>477528.88020967395</v>
      </c>
      <c r="Y17" s="19">
        <v>476256.79138431646</v>
      </c>
      <c r="Z17" s="19">
        <v>495287.81052798778</v>
      </c>
      <c r="AA17" s="19">
        <v>350595.06292841869</v>
      </c>
    </row>
    <row r="18" spans="1:27" x14ac:dyDescent="0.2">
      <c r="A18" s="18" t="s">
        <v>39</v>
      </c>
      <c r="B18" s="18" t="s">
        <v>40</v>
      </c>
      <c r="D18" s="19">
        <v>273196</v>
      </c>
      <c r="E18" s="20">
        <v>0</v>
      </c>
      <c r="F18" s="20">
        <v>273196</v>
      </c>
      <c r="G18" s="21">
        <v>3.5713647701532514E-2</v>
      </c>
      <c r="I18" s="21">
        <v>3.8436193473643687E-2</v>
      </c>
      <c r="J18" s="19">
        <v>282259</v>
      </c>
      <c r="K18" s="21">
        <v>3.3173984977818094E-2</v>
      </c>
      <c r="L18" s="21">
        <v>3.1999777763823234E-2</v>
      </c>
      <c r="M18" s="19">
        <v>282815</v>
      </c>
      <c r="N18" s="21">
        <v>3.5209153867552967E-2</v>
      </c>
      <c r="O18" s="21">
        <v>3.4032633674305091E-2</v>
      </c>
      <c r="P18" s="21">
        <v>3.251793385688706E-2</v>
      </c>
      <c r="R18" s="43">
        <v>984</v>
      </c>
      <c r="S18" s="42">
        <v>283799</v>
      </c>
      <c r="U18" s="19">
        <v>157527</v>
      </c>
      <c r="V18" s="19">
        <v>157707</v>
      </c>
      <c r="X18" s="19">
        <v>263775.61076488631</v>
      </c>
      <c r="Y18" s="19">
        <v>263383.38702275342</v>
      </c>
      <c r="Z18" s="19">
        <v>273908.07532375492</v>
      </c>
      <c r="AA18" s="19">
        <v>193888.9204690156</v>
      </c>
    </row>
    <row r="19" spans="1:27" x14ac:dyDescent="0.2">
      <c r="A19" s="18" t="s">
        <v>41</v>
      </c>
      <c r="B19" s="18" t="s">
        <v>42</v>
      </c>
      <c r="D19" s="19">
        <v>486387</v>
      </c>
      <c r="E19" s="20">
        <v>0</v>
      </c>
      <c r="F19" s="20">
        <v>486387</v>
      </c>
      <c r="G19" s="21">
        <v>6.2087545010468981E-2</v>
      </c>
      <c r="I19" s="21">
        <v>6.4156847003032258E-2</v>
      </c>
      <c r="J19" s="19">
        <v>500563</v>
      </c>
      <c r="K19" s="21">
        <v>2.9145515813539413E-2</v>
      </c>
      <c r="L19" s="21">
        <v>2.8366504700686912E-2</v>
      </c>
      <c r="M19" s="19">
        <v>503206</v>
      </c>
      <c r="N19" s="21">
        <v>3.4579460388538319E-2</v>
      </c>
      <c r="O19" s="21">
        <v>3.3796336054430443E-2</v>
      </c>
      <c r="P19" s="21">
        <v>5.7850204459525045E-2</v>
      </c>
      <c r="R19" s="43">
        <v>1804</v>
      </c>
      <c r="S19" s="42">
        <v>505010</v>
      </c>
      <c r="U19" s="19">
        <v>284521</v>
      </c>
      <c r="V19" s="19">
        <v>284737</v>
      </c>
      <c r="X19" s="19">
        <v>457953.77441810194</v>
      </c>
      <c r="Y19" s="19">
        <v>457409.49807475222</v>
      </c>
      <c r="Z19" s="19">
        <v>475687.38738118141</v>
      </c>
      <c r="AA19" s="19">
        <v>336720.68233493564</v>
      </c>
    </row>
    <row r="20" spans="1:27" ht="25.5" customHeight="1" x14ac:dyDescent="0.2">
      <c r="A20" s="22" t="s">
        <v>43</v>
      </c>
      <c r="B20" s="22" t="s">
        <v>44</v>
      </c>
      <c r="C20" s="54"/>
      <c r="D20" s="24">
        <v>5094664</v>
      </c>
      <c r="E20" s="25">
        <v>0</v>
      </c>
      <c r="F20" s="25">
        <v>5094664</v>
      </c>
      <c r="G20" s="26">
        <v>1.569983443312073E-2</v>
      </c>
      <c r="H20" s="23"/>
      <c r="I20" s="26">
        <v>1.7055804219075377E-2</v>
      </c>
      <c r="J20" s="24">
        <v>5266451</v>
      </c>
      <c r="K20" s="26">
        <v>3.371900482544099E-2</v>
      </c>
      <c r="L20" s="26">
        <v>3.239011468227182E-2</v>
      </c>
      <c r="M20" s="24">
        <v>5277672</v>
      </c>
      <c r="N20" s="26">
        <v>3.5921505324001846E-2</v>
      </c>
      <c r="O20" s="26">
        <v>3.4589783771920679E-2</v>
      </c>
      <c r="P20" s="26">
        <v>1.180427538422224E-2</v>
      </c>
      <c r="Q20" s="23"/>
      <c r="R20" s="24">
        <v>18084</v>
      </c>
      <c r="S20" s="41">
        <v>5295756</v>
      </c>
      <c r="T20" s="23"/>
      <c r="U20" s="24">
        <v>3244415</v>
      </c>
      <c r="V20" s="24">
        <v>3248591</v>
      </c>
      <c r="W20" s="23"/>
      <c r="X20" s="24">
        <v>5015914.9655108666</v>
      </c>
      <c r="Y20" s="24">
        <v>5015675.460908114</v>
      </c>
      <c r="Z20" s="24">
        <v>5216099.7224446973</v>
      </c>
      <c r="AA20" s="24">
        <f>SUM(AA8:AA19)</f>
        <v>3692275.0198151055</v>
      </c>
    </row>
    <row r="21" spans="1:27" x14ac:dyDescent="0.2">
      <c r="A21" s="18" t="s">
        <v>45</v>
      </c>
      <c r="B21" s="18" t="s">
        <v>46</v>
      </c>
      <c r="D21" s="19">
        <v>230483</v>
      </c>
      <c r="E21" s="20">
        <v>0</v>
      </c>
      <c r="F21" s="20">
        <v>230483</v>
      </c>
      <c r="G21" s="21">
        <v>-4.6430920029493228E-3</v>
      </c>
      <c r="I21" s="21">
        <v>-3.2270643913012709E-4</v>
      </c>
      <c r="J21" s="19">
        <v>238596</v>
      </c>
      <c r="K21" s="21">
        <v>3.5199993058056434E-2</v>
      </c>
      <c r="L21" s="21">
        <v>3.2061020815892904E-2</v>
      </c>
      <c r="M21" s="19">
        <v>239165</v>
      </c>
      <c r="N21" s="21">
        <v>3.7668721771237035E-2</v>
      </c>
      <c r="O21" s="21">
        <v>3.4522263757284399E-2</v>
      </c>
      <c r="P21" s="21">
        <v>-5.5494066600845215E-3</v>
      </c>
      <c r="R21" s="43">
        <v>0</v>
      </c>
      <c r="S21" s="42">
        <v>239165</v>
      </c>
      <c r="U21" s="19">
        <v>160223</v>
      </c>
      <c r="V21" s="19">
        <v>160711</v>
      </c>
      <c r="X21" s="19">
        <v>231558.14577486506</v>
      </c>
      <c r="Y21" s="19">
        <v>231258.63345962297</v>
      </c>
      <c r="Z21" s="19">
        <v>240499.63024985642</v>
      </c>
      <c r="AA21" s="19">
        <v>170240.37581668928</v>
      </c>
    </row>
    <row r="22" spans="1:27" x14ac:dyDescent="0.2">
      <c r="A22" s="18" t="s">
        <v>47</v>
      </c>
      <c r="B22" s="18" t="s">
        <v>48</v>
      </c>
      <c r="D22" s="19">
        <v>176303</v>
      </c>
      <c r="E22" s="20">
        <v>0</v>
      </c>
      <c r="F22" s="20">
        <v>176303</v>
      </c>
      <c r="G22" s="21">
        <v>-3.2243572538117382E-2</v>
      </c>
      <c r="I22" s="21">
        <v>-2.7182467719203074E-2</v>
      </c>
      <c r="J22" s="19">
        <v>182654</v>
      </c>
      <c r="K22" s="21">
        <v>3.6023210041802978E-2</v>
      </c>
      <c r="L22" s="21">
        <v>3.7099574144452419E-2</v>
      </c>
      <c r="M22" s="19">
        <v>183629</v>
      </c>
      <c r="N22" s="21">
        <v>4.155346193768672E-2</v>
      </c>
      <c r="O22" s="21">
        <v>4.2635571630359248E-2</v>
      </c>
      <c r="P22" s="21">
        <v>-2.4679239560493338E-2</v>
      </c>
      <c r="R22" s="43">
        <v>0</v>
      </c>
      <c r="S22" s="42">
        <v>183629</v>
      </c>
      <c r="U22" s="19">
        <v>140253</v>
      </c>
      <c r="V22" s="19">
        <v>140107</v>
      </c>
      <c r="X22" s="19">
        <v>182177.03855750844</v>
      </c>
      <c r="Y22" s="19">
        <v>181041.16788061467</v>
      </c>
      <c r="Z22" s="19">
        <v>188275.49607090457</v>
      </c>
      <c r="AA22" s="19">
        <v>133272.93341318367</v>
      </c>
    </row>
    <row r="23" spans="1:27" x14ac:dyDescent="0.2">
      <c r="A23" s="18" t="s">
        <v>49</v>
      </c>
      <c r="B23" s="18" t="s">
        <v>50</v>
      </c>
      <c r="D23" s="19">
        <v>482521</v>
      </c>
      <c r="E23" s="20">
        <v>0</v>
      </c>
      <c r="F23" s="20">
        <v>482521</v>
      </c>
      <c r="G23" s="21">
        <v>3.0093047412373952E-3</v>
      </c>
      <c r="I23" s="21">
        <v>8.1712683067720615E-3</v>
      </c>
      <c r="J23" s="19">
        <v>499054</v>
      </c>
      <c r="K23" s="21">
        <v>3.4263793700170631E-2</v>
      </c>
      <c r="L23" s="21">
        <v>3.1999161245937602E-2</v>
      </c>
      <c r="M23" s="19">
        <v>500436</v>
      </c>
      <c r="N23" s="21">
        <v>3.7127917748657646E-2</v>
      </c>
      <c r="O23" s="21">
        <v>3.4857013985003737E-2</v>
      </c>
      <c r="P23" s="21">
        <v>3.2246762565120157E-3</v>
      </c>
      <c r="R23" s="43">
        <v>0</v>
      </c>
      <c r="S23" s="42">
        <v>500436</v>
      </c>
      <c r="U23" s="19">
        <v>334984</v>
      </c>
      <c r="V23" s="19">
        <v>335719</v>
      </c>
      <c r="X23" s="19">
        <v>481073.30382591399</v>
      </c>
      <c r="Y23" s="19">
        <v>479660.41643320571</v>
      </c>
      <c r="Z23" s="19">
        <v>498827.44298849837</v>
      </c>
      <c r="AA23" s="19">
        <v>353100.631688355</v>
      </c>
    </row>
    <row r="24" spans="1:27" x14ac:dyDescent="0.2">
      <c r="A24" s="18" t="s">
        <v>51</v>
      </c>
      <c r="B24" s="18" t="s">
        <v>52</v>
      </c>
      <c r="D24" s="19">
        <v>312497</v>
      </c>
      <c r="E24" s="20">
        <v>0</v>
      </c>
      <c r="F24" s="20">
        <v>312497</v>
      </c>
      <c r="G24" s="21">
        <v>3.343259839736934E-2</v>
      </c>
      <c r="I24" s="21">
        <v>3.7657643953171505E-2</v>
      </c>
      <c r="J24" s="19">
        <v>323572</v>
      </c>
      <c r="K24" s="21">
        <v>3.5440340227266276E-2</v>
      </c>
      <c r="L24" s="21">
        <v>3.1999878594480835E-2</v>
      </c>
      <c r="M24" s="19">
        <v>324043</v>
      </c>
      <c r="N24" s="21">
        <v>3.6947554696524998E-2</v>
      </c>
      <c r="O24" s="21">
        <v>3.3502085036379192E-2</v>
      </c>
      <c r="P24" s="21">
        <v>3.1214447170619053E-2</v>
      </c>
      <c r="R24" s="43">
        <v>0</v>
      </c>
      <c r="S24" s="42">
        <v>324043</v>
      </c>
      <c r="U24" s="19">
        <v>222195</v>
      </c>
      <c r="V24" s="19">
        <v>222936</v>
      </c>
      <c r="X24" s="19">
        <v>302387.40338229638</v>
      </c>
      <c r="Y24" s="19">
        <v>302160.15696704295</v>
      </c>
      <c r="Z24" s="19">
        <v>314234.34852865827</v>
      </c>
      <c r="AA24" s="19">
        <v>222434.32778859022</v>
      </c>
    </row>
    <row r="25" spans="1:27" x14ac:dyDescent="0.2">
      <c r="A25" s="18" t="s">
        <v>53</v>
      </c>
      <c r="B25" s="18" t="s">
        <v>54</v>
      </c>
      <c r="D25" s="19">
        <v>332333</v>
      </c>
      <c r="E25" s="20">
        <v>0</v>
      </c>
      <c r="F25" s="20">
        <v>332333</v>
      </c>
      <c r="G25" s="21">
        <v>2.0479358407162751E-2</v>
      </c>
      <c r="I25" s="21">
        <v>2.5283990359499464E-2</v>
      </c>
      <c r="J25" s="19">
        <v>344269</v>
      </c>
      <c r="K25" s="21">
        <v>3.5915783265580092E-2</v>
      </c>
      <c r="L25" s="21">
        <v>3.1998675495810147E-2</v>
      </c>
      <c r="M25" s="19">
        <v>345019</v>
      </c>
      <c r="N25" s="21">
        <v>3.8172555840076061E-2</v>
      </c>
      <c r="O25" s="21">
        <v>3.424691453743689E-2</v>
      </c>
      <c r="P25" s="21">
        <v>1.9651944828649626E-2</v>
      </c>
      <c r="R25" s="43">
        <v>0</v>
      </c>
      <c r="S25" s="42">
        <v>345019</v>
      </c>
      <c r="U25" s="19">
        <v>251007</v>
      </c>
      <c r="V25" s="19">
        <v>251960</v>
      </c>
      <c r="X25" s="19">
        <v>325663.61804586538</v>
      </c>
      <c r="Y25" s="19">
        <v>325367.82348236168</v>
      </c>
      <c r="Z25" s="19">
        <v>338369.38354291051</v>
      </c>
      <c r="AA25" s="19">
        <v>239518.58453737042</v>
      </c>
    </row>
    <row r="26" spans="1:27" x14ac:dyDescent="0.2">
      <c r="A26" s="18" t="s">
        <v>55</v>
      </c>
      <c r="B26" s="18" t="s">
        <v>56</v>
      </c>
      <c r="D26" s="19">
        <v>214739</v>
      </c>
      <c r="E26" s="20">
        <v>0</v>
      </c>
      <c r="F26" s="20">
        <v>214739</v>
      </c>
      <c r="G26" s="21">
        <v>1.4603302754999659E-2</v>
      </c>
      <c r="I26" s="21">
        <v>1.3560166108594895E-2</v>
      </c>
      <c r="J26" s="19">
        <v>221690</v>
      </c>
      <c r="K26" s="21">
        <v>3.2369527659158237E-2</v>
      </c>
      <c r="L26" s="21">
        <v>3.1999572081728545E-2</v>
      </c>
      <c r="M26" s="19">
        <v>222009</v>
      </c>
      <c r="N26" s="21">
        <v>3.3855051946781956E-2</v>
      </c>
      <c r="O26" s="21">
        <v>3.3484564023151808E-2</v>
      </c>
      <c r="P26" s="21">
        <v>7.249523159936766E-3</v>
      </c>
      <c r="R26" s="43">
        <v>891</v>
      </c>
      <c r="S26" s="42">
        <v>222900</v>
      </c>
      <c r="U26" s="19">
        <v>163361</v>
      </c>
      <c r="V26" s="19">
        <v>163420</v>
      </c>
      <c r="X26" s="19">
        <v>211648.23672159275</v>
      </c>
      <c r="Y26" s="19">
        <v>211942.01166266893</v>
      </c>
      <c r="Z26" s="19">
        <v>220411.12444860218</v>
      </c>
      <c r="AA26" s="19">
        <v>156020.50041127458</v>
      </c>
    </row>
    <row r="27" spans="1:27" x14ac:dyDescent="0.2">
      <c r="A27" s="18" t="s">
        <v>57</v>
      </c>
      <c r="B27" s="18" t="s">
        <v>58</v>
      </c>
      <c r="D27" s="19">
        <v>1190735</v>
      </c>
      <c r="E27" s="20">
        <v>0</v>
      </c>
      <c r="F27" s="20">
        <v>1190735</v>
      </c>
      <c r="G27" s="21">
        <v>-1.639266123885319E-3</v>
      </c>
      <c r="I27" s="21">
        <v>4.1599476706084548E-3</v>
      </c>
      <c r="J27" s="19">
        <v>1234087</v>
      </c>
      <c r="K27" s="21">
        <v>3.6407764951899457E-2</v>
      </c>
      <c r="L27" s="21">
        <v>3.200019115362851E-2</v>
      </c>
      <c r="M27" s="19">
        <v>1234224</v>
      </c>
      <c r="N27" s="21">
        <v>3.652281993894535E-2</v>
      </c>
      <c r="O27" s="21">
        <v>3.2114756841613357E-2</v>
      </c>
      <c r="P27" s="21">
        <v>-3.4148203632730079E-3</v>
      </c>
      <c r="R27" s="43">
        <v>2167</v>
      </c>
      <c r="S27" s="42">
        <v>1236391</v>
      </c>
      <c r="U27" s="19">
        <v>888937</v>
      </c>
      <c r="V27" s="19">
        <v>892733</v>
      </c>
      <c r="X27" s="19">
        <v>1192690.1365371174</v>
      </c>
      <c r="Y27" s="19">
        <v>1190866.5723130992</v>
      </c>
      <c r="Z27" s="19">
        <v>1238453.0948472428</v>
      </c>
      <c r="AA27" s="19">
        <v>876652.99143744714</v>
      </c>
    </row>
    <row r="28" spans="1:27" x14ac:dyDescent="0.2">
      <c r="A28" s="18" t="s">
        <v>59</v>
      </c>
      <c r="B28" s="18" t="s">
        <v>60</v>
      </c>
      <c r="D28" s="19">
        <v>271702</v>
      </c>
      <c r="E28" s="20">
        <v>0</v>
      </c>
      <c r="F28" s="20">
        <v>271702</v>
      </c>
      <c r="G28" s="21">
        <v>2.5532736405288858E-2</v>
      </c>
      <c r="I28" s="21">
        <v>2.9765603468137947E-2</v>
      </c>
      <c r="J28" s="19">
        <v>281497</v>
      </c>
      <c r="K28" s="21">
        <v>3.6050525943865042E-2</v>
      </c>
      <c r="L28" s="21">
        <v>3.1998464421503447E-2</v>
      </c>
      <c r="M28" s="19">
        <v>281994</v>
      </c>
      <c r="N28" s="21">
        <v>3.7879735887111687E-2</v>
      </c>
      <c r="O28" s="21">
        <v>3.3820520204753235E-2</v>
      </c>
      <c r="P28" s="21">
        <v>2.3686725037309397E-2</v>
      </c>
      <c r="R28" s="43">
        <v>0</v>
      </c>
      <c r="S28" s="42">
        <v>281994</v>
      </c>
      <c r="U28" s="19">
        <v>195498</v>
      </c>
      <c r="V28" s="19">
        <v>196266</v>
      </c>
      <c r="X28" s="19">
        <v>264937.42262423871</v>
      </c>
      <c r="Y28" s="19">
        <v>264884.3734963999</v>
      </c>
      <c r="Z28" s="19">
        <v>275469.04057950189</v>
      </c>
      <c r="AA28" s="19">
        <v>194993.86733109222</v>
      </c>
    </row>
    <row r="29" spans="1:27" x14ac:dyDescent="0.2">
      <c r="A29" s="18" t="s">
        <v>61</v>
      </c>
      <c r="B29" s="18" t="s">
        <v>62</v>
      </c>
      <c r="D29" s="19">
        <v>562967</v>
      </c>
      <c r="E29" s="20">
        <v>0</v>
      </c>
      <c r="F29" s="20">
        <v>562967</v>
      </c>
      <c r="G29" s="21">
        <v>2.8124616816893599E-4</v>
      </c>
      <c r="I29" s="21">
        <v>4.7000880913903309E-3</v>
      </c>
      <c r="J29" s="19">
        <v>583902</v>
      </c>
      <c r="K29" s="21">
        <v>3.7186904383383013E-2</v>
      </c>
      <c r="L29" s="21">
        <v>3.2000692354977822E-2</v>
      </c>
      <c r="M29" s="19">
        <v>585568</v>
      </c>
      <c r="N29" s="21">
        <v>4.0146225267200464E-2</v>
      </c>
      <c r="O29" s="21">
        <v>3.4945215842589361E-2</v>
      </c>
      <c r="P29" s="21">
        <v>-1.4426121147692594E-4</v>
      </c>
      <c r="R29" s="43">
        <v>2235</v>
      </c>
      <c r="S29" s="42">
        <v>587803</v>
      </c>
      <c r="U29" s="19">
        <v>377694</v>
      </c>
      <c r="V29" s="19">
        <v>379592</v>
      </c>
      <c r="X29" s="19">
        <v>562808.71220627986</v>
      </c>
      <c r="Y29" s="19">
        <v>563149.28081442916</v>
      </c>
      <c r="Z29" s="19">
        <v>585652.48693727003</v>
      </c>
      <c r="AA29" s="19">
        <v>414560.71832875133</v>
      </c>
    </row>
    <row r="30" spans="1:27" ht="25.5" customHeight="1" x14ac:dyDescent="0.2">
      <c r="A30" s="22" t="s">
        <v>63</v>
      </c>
      <c r="B30" s="22" t="s">
        <v>64</v>
      </c>
      <c r="C30" s="54"/>
      <c r="D30" s="24">
        <v>3774280</v>
      </c>
      <c r="E30" s="25">
        <v>0</v>
      </c>
      <c r="F30" s="25">
        <v>3774280</v>
      </c>
      <c r="G30" s="26">
        <v>5.1494728638565856E-3</v>
      </c>
      <c r="H30" s="23"/>
      <c r="I30" s="26">
        <v>9.8058620033989463E-3</v>
      </c>
      <c r="J30" s="24">
        <v>3909321</v>
      </c>
      <c r="K30" s="26">
        <v>3.5779274457644838E-2</v>
      </c>
      <c r="L30" s="26">
        <v>3.2271436754055971E-2</v>
      </c>
      <c r="M30" s="24">
        <v>3916087</v>
      </c>
      <c r="N30" s="26">
        <v>3.757193424971117E-2</v>
      </c>
      <c r="O30" s="26">
        <v>3.4058025407450954E-2</v>
      </c>
      <c r="P30" s="26">
        <v>4.0754279815318206E-3</v>
      </c>
      <c r="Q30" s="23"/>
      <c r="R30" s="24">
        <v>5293</v>
      </c>
      <c r="S30" s="41">
        <v>3921380</v>
      </c>
      <c r="T30" s="23"/>
      <c r="U30" s="24">
        <v>2734152</v>
      </c>
      <c r="V30" s="24">
        <v>2743444</v>
      </c>
      <c r="W30" s="23"/>
      <c r="X30" s="24">
        <v>3754944.0176756782</v>
      </c>
      <c r="Y30" s="24">
        <v>3750330.4365094453</v>
      </c>
      <c r="Z30" s="24">
        <v>3900192.048193445</v>
      </c>
      <c r="AA30" s="24">
        <f>SUM(AA21:AA29)</f>
        <v>2760794.9307527537</v>
      </c>
    </row>
    <row r="31" spans="1:27" x14ac:dyDescent="0.2">
      <c r="A31" s="18" t="s">
        <v>65</v>
      </c>
      <c r="B31" s="18" t="s">
        <v>66</v>
      </c>
      <c r="D31" s="19">
        <v>429312</v>
      </c>
      <c r="E31" s="20">
        <v>0</v>
      </c>
      <c r="F31" s="20">
        <v>429312</v>
      </c>
      <c r="G31" s="21">
        <v>-2.7914088084982858E-2</v>
      </c>
      <c r="I31" s="21">
        <v>-2.7849726328128876E-2</v>
      </c>
      <c r="J31" s="19">
        <v>446115</v>
      </c>
      <c r="K31" s="21">
        <v>3.9139367173524064E-2</v>
      </c>
      <c r="L31" s="21">
        <v>3.7222903702275545E-2</v>
      </c>
      <c r="M31" s="19">
        <v>446972</v>
      </c>
      <c r="N31" s="21">
        <v>4.1135584376863488E-2</v>
      </c>
      <c r="O31" s="21">
        <v>3.9215439323074808E-2</v>
      </c>
      <c r="P31" s="21">
        <v>-2.8545341873451591E-2</v>
      </c>
      <c r="R31" s="43">
        <v>0</v>
      </c>
      <c r="S31" s="42">
        <v>446972</v>
      </c>
      <c r="U31" s="19">
        <v>305466</v>
      </c>
      <c r="V31" s="19">
        <v>306031</v>
      </c>
      <c r="X31" s="19">
        <v>441639.97722614033</v>
      </c>
      <c r="Y31" s="19">
        <v>442426.69670597889</v>
      </c>
      <c r="Z31" s="19">
        <v>460105.879632083</v>
      </c>
      <c r="AA31" s="19">
        <v>325691.13633421471</v>
      </c>
    </row>
    <row r="32" spans="1:27" x14ac:dyDescent="0.2">
      <c r="A32" s="18" t="s">
        <v>67</v>
      </c>
      <c r="B32" s="18" t="s">
        <v>68</v>
      </c>
      <c r="D32" s="19">
        <v>437939</v>
      </c>
      <c r="E32" s="20">
        <v>0</v>
      </c>
      <c r="F32" s="20">
        <v>437939</v>
      </c>
      <c r="G32" s="21">
        <v>-1.0710033834786081E-2</v>
      </c>
      <c r="I32" s="21">
        <v>-6.5583828391311272E-3</v>
      </c>
      <c r="J32" s="19">
        <v>453321</v>
      </c>
      <c r="K32" s="21">
        <v>3.5123613105934925E-2</v>
      </c>
      <c r="L32" s="21">
        <v>3.3230434194558622E-2</v>
      </c>
      <c r="M32" s="19">
        <v>454168</v>
      </c>
      <c r="N32" s="21">
        <v>3.705767241556468E-2</v>
      </c>
      <c r="O32" s="21">
        <v>3.5160956225884554E-2</v>
      </c>
      <c r="P32" s="21">
        <v>-1.1142357121189383E-2</v>
      </c>
      <c r="R32" s="43">
        <v>0</v>
      </c>
      <c r="S32" s="42">
        <v>454168</v>
      </c>
      <c r="U32" s="19">
        <v>300222</v>
      </c>
      <c r="V32" s="19">
        <v>300772</v>
      </c>
      <c r="X32" s="19">
        <v>442680.11905304523</v>
      </c>
      <c r="Y32" s="19">
        <v>441637.86189923837</v>
      </c>
      <c r="Z32" s="19">
        <v>459285.52332143986</v>
      </c>
      <c r="AA32" s="19">
        <v>325110.43786710111</v>
      </c>
    </row>
    <row r="33" spans="1:27" x14ac:dyDescent="0.2">
      <c r="A33" s="18" t="s">
        <v>69</v>
      </c>
      <c r="B33" s="18" t="s">
        <v>70</v>
      </c>
      <c r="D33" s="19">
        <v>250382</v>
      </c>
      <c r="E33" s="20">
        <v>0</v>
      </c>
      <c r="F33" s="20">
        <v>250382</v>
      </c>
      <c r="G33" s="21">
        <v>-2.6118409698728806E-3</v>
      </c>
      <c r="I33" s="21">
        <v>-6.3879777772168911E-4</v>
      </c>
      <c r="J33" s="19">
        <v>258258</v>
      </c>
      <c r="K33" s="21">
        <v>3.1455935330814588E-2</v>
      </c>
      <c r="L33" s="21">
        <v>3.211946727490167E-2</v>
      </c>
      <c r="M33" s="19">
        <v>258914</v>
      </c>
      <c r="N33" s="21">
        <v>3.4075931975940721E-2</v>
      </c>
      <c r="O33" s="21">
        <v>3.4741149354575063E-2</v>
      </c>
      <c r="P33" s="21">
        <v>-5.6535047001060601E-3</v>
      </c>
      <c r="R33" s="43">
        <v>0</v>
      </c>
      <c r="S33" s="42">
        <v>258914</v>
      </c>
      <c r="U33" s="19">
        <v>169500</v>
      </c>
      <c r="V33" s="19">
        <v>169391</v>
      </c>
      <c r="X33" s="19">
        <v>251037.67047272209</v>
      </c>
      <c r="Y33" s="19">
        <v>250380.97650806437</v>
      </c>
      <c r="Z33" s="19">
        <v>260386.09400630693</v>
      </c>
      <c r="AA33" s="19">
        <v>184317.2334819003</v>
      </c>
    </row>
    <row r="34" spans="1:27" x14ac:dyDescent="0.2">
      <c r="A34" s="18" t="s">
        <v>71</v>
      </c>
      <c r="B34" s="18" t="s">
        <v>72</v>
      </c>
      <c r="D34" s="19">
        <v>252608</v>
      </c>
      <c r="E34" s="20">
        <v>0</v>
      </c>
      <c r="F34" s="20">
        <v>252608</v>
      </c>
      <c r="G34" s="21">
        <v>-3.4901645786094004E-3</v>
      </c>
      <c r="I34" s="21">
        <v>-2.6178488922208309E-3</v>
      </c>
      <c r="J34" s="19">
        <v>261471</v>
      </c>
      <c r="K34" s="21">
        <v>3.5085983025082257E-2</v>
      </c>
      <c r="L34" s="21">
        <v>3.249196008120947E-2</v>
      </c>
      <c r="M34" s="19">
        <v>262801</v>
      </c>
      <c r="N34" s="21">
        <v>4.0351057765391385E-2</v>
      </c>
      <c r="O34" s="21">
        <v>3.7743840048425792E-2</v>
      </c>
      <c r="P34" s="21">
        <v>-4.7428688437340938E-3</v>
      </c>
      <c r="R34" s="43">
        <v>0</v>
      </c>
      <c r="S34" s="42">
        <v>262801</v>
      </c>
      <c r="U34" s="19">
        <v>178117</v>
      </c>
      <c r="V34" s="19">
        <v>178565</v>
      </c>
      <c r="X34" s="19">
        <v>253492.73135189936</v>
      </c>
      <c r="Y34" s="19">
        <v>253907.34097899843</v>
      </c>
      <c r="Z34" s="19">
        <v>264053.37050404662</v>
      </c>
      <c r="AA34" s="19">
        <v>186913.15651325925</v>
      </c>
    </row>
    <row r="35" spans="1:27" x14ac:dyDescent="0.2">
      <c r="A35" s="18" t="s">
        <v>73</v>
      </c>
      <c r="B35" s="18" t="s">
        <v>74</v>
      </c>
      <c r="D35" s="19">
        <v>179044</v>
      </c>
      <c r="E35" s="20">
        <v>0</v>
      </c>
      <c r="F35" s="20">
        <v>179044</v>
      </c>
      <c r="G35" s="21">
        <v>-1.9331100074077345E-2</v>
      </c>
      <c r="I35" s="21">
        <v>-1.5863247956120374E-2</v>
      </c>
      <c r="J35" s="19">
        <v>185539</v>
      </c>
      <c r="K35" s="21">
        <v>3.6275999195728437E-2</v>
      </c>
      <c r="L35" s="21">
        <v>3.4976138821819935E-2</v>
      </c>
      <c r="M35" s="19">
        <v>185765</v>
      </c>
      <c r="N35" s="21">
        <v>3.7538258752038534E-2</v>
      </c>
      <c r="O35" s="21">
        <v>3.6236815053629634E-2</v>
      </c>
      <c r="P35" s="21">
        <v>-1.9386178383889341E-2</v>
      </c>
      <c r="R35" s="43">
        <v>0</v>
      </c>
      <c r="S35" s="42">
        <v>185765</v>
      </c>
      <c r="U35" s="19">
        <v>120802</v>
      </c>
      <c r="V35" s="19">
        <v>120953</v>
      </c>
      <c r="X35" s="19">
        <v>182573.34357551724</v>
      </c>
      <c r="Y35" s="19">
        <v>182158.49254850639</v>
      </c>
      <c r="Z35" s="19">
        <v>189437.46855805896</v>
      </c>
      <c r="AA35" s="19">
        <v>134095.44874385715</v>
      </c>
    </row>
    <row r="36" spans="1:27" x14ac:dyDescent="0.2">
      <c r="A36" s="18" t="s">
        <v>75</v>
      </c>
      <c r="B36" s="18" t="s">
        <v>76</v>
      </c>
      <c r="D36" s="19">
        <v>451108</v>
      </c>
      <c r="E36" s="20">
        <v>0</v>
      </c>
      <c r="F36" s="20">
        <v>451108</v>
      </c>
      <c r="G36" s="21">
        <v>1.7815314328062604E-2</v>
      </c>
      <c r="I36" s="21">
        <v>2.1961466161102505E-2</v>
      </c>
      <c r="J36" s="19">
        <v>467407</v>
      </c>
      <c r="K36" s="21">
        <v>3.6131037356907925E-2</v>
      </c>
      <c r="L36" s="21">
        <v>3.2000441277236114E-2</v>
      </c>
      <c r="M36" s="19">
        <v>467856</v>
      </c>
      <c r="N36" s="21">
        <v>3.712636441827688E-2</v>
      </c>
      <c r="O36" s="21">
        <v>3.2991800409926553E-2</v>
      </c>
      <c r="P36" s="21">
        <v>1.5114279340058934E-2</v>
      </c>
      <c r="R36" s="43">
        <v>0</v>
      </c>
      <c r="S36" s="42">
        <v>467856</v>
      </c>
      <c r="U36" s="19">
        <v>360500</v>
      </c>
      <c r="V36" s="19">
        <v>361943</v>
      </c>
      <c r="X36" s="19">
        <v>443212.03822503967</v>
      </c>
      <c r="Y36" s="19">
        <v>443180.66876633244</v>
      </c>
      <c r="Z36" s="19">
        <v>460889.98009579786</v>
      </c>
      <c r="AA36" s="19">
        <v>326246.1706911581</v>
      </c>
    </row>
    <row r="37" spans="1:27" ht="25.5" customHeight="1" x14ac:dyDescent="0.2">
      <c r="A37" s="22" t="s">
        <v>77</v>
      </c>
      <c r="B37" s="22" t="s">
        <v>78</v>
      </c>
      <c r="C37" s="54"/>
      <c r="D37" s="24">
        <v>2000393</v>
      </c>
      <c r="E37" s="25">
        <v>0</v>
      </c>
      <c r="F37" s="25">
        <v>2000393</v>
      </c>
      <c r="G37" s="26">
        <v>-7.0697042807754684E-3</v>
      </c>
      <c r="H37" s="23"/>
      <c r="I37" s="26">
        <v>-4.4939517969777576E-3</v>
      </c>
      <c r="J37" s="24">
        <v>2072111</v>
      </c>
      <c r="K37" s="26">
        <v>3.5851955090824728E-2</v>
      </c>
      <c r="L37" s="26">
        <v>3.3656072888130772E-2</v>
      </c>
      <c r="M37" s="24">
        <v>2076476</v>
      </c>
      <c r="N37" s="26">
        <v>3.8034026313829239E-2</v>
      </c>
      <c r="O37" s="26">
        <v>3.5833518381232388E-2</v>
      </c>
      <c r="P37" s="26">
        <v>-8.4436386598093494E-3</v>
      </c>
      <c r="Q37" s="23"/>
      <c r="R37" s="24">
        <v>0</v>
      </c>
      <c r="S37" s="41">
        <v>2076476</v>
      </c>
      <c r="T37" s="23"/>
      <c r="U37" s="24">
        <v>1434607</v>
      </c>
      <c r="V37" s="24">
        <v>1437655</v>
      </c>
      <c r="W37" s="23"/>
      <c r="X37" s="24">
        <v>2014635.8799043638</v>
      </c>
      <c r="Y37" s="24">
        <v>2013692.0374071188</v>
      </c>
      <c r="Z37" s="24">
        <v>2094158.316117733</v>
      </c>
      <c r="AA37" s="24">
        <f>SUM(AA31:AA36)</f>
        <v>1482373.5836314908</v>
      </c>
    </row>
    <row r="38" spans="1:27" x14ac:dyDescent="0.2">
      <c r="A38" s="18" t="s">
        <v>79</v>
      </c>
      <c r="B38" s="18" t="s">
        <v>80</v>
      </c>
      <c r="D38" s="19">
        <v>416113</v>
      </c>
      <c r="E38" s="20">
        <v>0</v>
      </c>
      <c r="F38" s="20">
        <v>416113</v>
      </c>
      <c r="G38" s="21">
        <v>3.9849476464350664E-2</v>
      </c>
      <c r="I38" s="21">
        <v>4.3970200881463084E-2</v>
      </c>
      <c r="J38" s="19">
        <v>432259</v>
      </c>
      <c r="K38" s="21">
        <v>3.8801960044507089E-2</v>
      </c>
      <c r="L38" s="21">
        <v>3.2000952339471311E-2</v>
      </c>
      <c r="M38" s="19">
        <v>432961</v>
      </c>
      <c r="N38" s="21">
        <v>4.0489001785572576E-2</v>
      </c>
      <c r="O38" s="21">
        <v>3.3676949064912032E-2</v>
      </c>
      <c r="P38" s="21">
        <v>3.7663345513619495E-2</v>
      </c>
      <c r="R38" s="43">
        <v>1532</v>
      </c>
      <c r="S38" s="42">
        <v>434493</v>
      </c>
      <c r="U38" s="19">
        <v>264060</v>
      </c>
      <c r="V38" s="19">
        <v>265800</v>
      </c>
      <c r="X38" s="19">
        <v>400166.57162231661</v>
      </c>
      <c r="Y38" s="19">
        <v>401213.78299664834</v>
      </c>
      <c r="Z38" s="19">
        <v>417246.11539178371</v>
      </c>
      <c r="AA38" s="19">
        <v>295352.36881052697</v>
      </c>
    </row>
    <row r="39" spans="1:27" x14ac:dyDescent="0.2">
      <c r="A39" s="18" t="s">
        <v>81</v>
      </c>
      <c r="B39" s="18" t="s">
        <v>82</v>
      </c>
      <c r="D39" s="19">
        <v>175206</v>
      </c>
      <c r="E39" s="20">
        <v>0</v>
      </c>
      <c r="F39" s="20">
        <v>175206</v>
      </c>
      <c r="G39" s="21">
        <v>-3.6319666359260205E-3</v>
      </c>
      <c r="I39" s="21">
        <v>-2.4241637357568235E-3</v>
      </c>
      <c r="J39" s="19">
        <v>181440</v>
      </c>
      <c r="K39" s="21">
        <v>3.558097325434062E-2</v>
      </c>
      <c r="L39" s="21">
        <v>3.2456360711712984E-2</v>
      </c>
      <c r="M39" s="19">
        <v>182114</v>
      </c>
      <c r="N39" s="21">
        <v>3.9427873474652708E-2</v>
      </c>
      <c r="O39" s="21">
        <v>3.6291653850600181E-2</v>
      </c>
      <c r="P39" s="21">
        <v>-5.9425984411579647E-3</v>
      </c>
      <c r="R39" s="43">
        <v>0</v>
      </c>
      <c r="S39" s="42">
        <v>182114</v>
      </c>
      <c r="U39" s="19">
        <v>118099</v>
      </c>
      <c r="V39" s="19">
        <v>118457</v>
      </c>
      <c r="X39" s="19">
        <v>175844.66194529098</v>
      </c>
      <c r="Y39" s="19">
        <v>176163.28982534321</v>
      </c>
      <c r="Z39" s="19">
        <v>183202.70007991081</v>
      </c>
      <c r="AA39" s="19">
        <v>129682.09755596849</v>
      </c>
    </row>
    <row r="40" spans="1:27" x14ac:dyDescent="0.2">
      <c r="A40" s="18" t="s">
        <v>83</v>
      </c>
      <c r="B40" s="18" t="s">
        <v>84</v>
      </c>
      <c r="D40" s="19">
        <v>493117</v>
      </c>
      <c r="E40" s="20">
        <v>0</v>
      </c>
      <c r="F40" s="20">
        <v>493117</v>
      </c>
      <c r="G40" s="21">
        <v>2.3098007446123781E-2</v>
      </c>
      <c r="I40" s="21">
        <v>2.5756743035878493E-2</v>
      </c>
      <c r="J40" s="19">
        <v>509881</v>
      </c>
      <c r="K40" s="21">
        <v>3.3995988781567066E-2</v>
      </c>
      <c r="L40" s="21">
        <v>3.2000932930249082E-2</v>
      </c>
      <c r="M40" s="19">
        <v>510744</v>
      </c>
      <c r="N40" s="21">
        <v>3.5746080544779346E-2</v>
      </c>
      <c r="O40" s="21">
        <v>3.3747647958106031E-2</v>
      </c>
      <c r="P40" s="21">
        <v>1.9629652555001487E-2</v>
      </c>
      <c r="R40" s="43">
        <v>0</v>
      </c>
      <c r="S40" s="42">
        <v>510744</v>
      </c>
      <c r="U40" s="19">
        <v>322119</v>
      </c>
      <c r="V40" s="19">
        <v>322742</v>
      </c>
      <c r="X40" s="19">
        <v>481984.12704461016</v>
      </c>
      <c r="Y40" s="19">
        <v>481664.1890466311</v>
      </c>
      <c r="Z40" s="19">
        <v>500911.28550466429</v>
      </c>
      <c r="AA40" s="19">
        <v>354575.70311664091</v>
      </c>
    </row>
    <row r="41" spans="1:27" x14ac:dyDescent="0.2">
      <c r="A41" s="18" t="s">
        <v>85</v>
      </c>
      <c r="B41" s="18" t="s">
        <v>86</v>
      </c>
      <c r="D41" s="19">
        <v>397956</v>
      </c>
      <c r="E41" s="20">
        <v>0</v>
      </c>
      <c r="F41" s="20">
        <v>397956</v>
      </c>
      <c r="G41" s="21">
        <v>2.7212708911892314E-2</v>
      </c>
      <c r="I41" s="21">
        <v>3.0349887280542109E-2</v>
      </c>
      <c r="J41" s="19">
        <v>411959</v>
      </c>
      <c r="K41" s="21">
        <v>3.5187307139482815E-2</v>
      </c>
      <c r="L41" s="21">
        <v>3.1999442985555904E-2</v>
      </c>
      <c r="M41" s="19">
        <v>412589</v>
      </c>
      <c r="N41" s="21">
        <v>3.6770396727276333E-2</v>
      </c>
      <c r="O41" s="21">
        <v>3.3577657441559605E-2</v>
      </c>
      <c r="P41" s="21">
        <v>2.4026941121271017E-2</v>
      </c>
      <c r="R41" s="43">
        <v>0</v>
      </c>
      <c r="S41" s="42">
        <v>412589</v>
      </c>
      <c r="U41" s="19">
        <v>264819</v>
      </c>
      <c r="V41" s="19">
        <v>265637</v>
      </c>
      <c r="X41" s="19">
        <v>387413.43107168865</v>
      </c>
      <c r="Y41" s="19">
        <v>387426.92934175039</v>
      </c>
      <c r="Z41" s="19">
        <v>402908.34491935396</v>
      </c>
      <c r="AA41" s="19">
        <v>285203.21626894496</v>
      </c>
    </row>
    <row r="42" spans="1:27" x14ac:dyDescent="0.2">
      <c r="A42" s="18" t="s">
        <v>87</v>
      </c>
      <c r="B42" s="18" t="s">
        <v>88</v>
      </c>
      <c r="D42" s="19">
        <v>836616</v>
      </c>
      <c r="E42" s="20">
        <v>0</v>
      </c>
      <c r="F42" s="20">
        <v>836616</v>
      </c>
      <c r="G42" s="21">
        <v>4.4970582549383797E-2</v>
      </c>
      <c r="I42" s="21">
        <v>5.0073937861665696E-2</v>
      </c>
      <c r="J42" s="19">
        <v>867350</v>
      </c>
      <c r="K42" s="21">
        <v>3.6736089197433541E-2</v>
      </c>
      <c r="L42" s="21">
        <v>3.1981391666048964E-2</v>
      </c>
      <c r="M42" s="19">
        <v>867350</v>
      </c>
      <c r="N42" s="21">
        <v>3.6736089197433541E-2</v>
      </c>
      <c r="O42" s="21">
        <v>3.1981391666048964E-2</v>
      </c>
      <c r="P42" s="21">
        <v>4.2018160539337712E-2</v>
      </c>
      <c r="R42" s="43">
        <v>3496</v>
      </c>
      <c r="S42" s="42">
        <v>870846</v>
      </c>
      <c r="U42" s="19">
        <v>607793</v>
      </c>
      <c r="V42" s="19">
        <v>610593</v>
      </c>
      <c r="X42" s="19">
        <v>800612.01144909998</v>
      </c>
      <c r="Y42" s="19">
        <v>800391.81133438239</v>
      </c>
      <c r="Z42" s="19">
        <v>832375.12823295582</v>
      </c>
      <c r="AA42" s="19">
        <v>589206.12270225282</v>
      </c>
    </row>
    <row r="43" spans="1:27" ht="25.5" customHeight="1" x14ac:dyDescent="0.2">
      <c r="A43" s="22" t="s">
        <v>89</v>
      </c>
      <c r="B43" s="22" t="s">
        <v>90</v>
      </c>
      <c r="C43" s="54"/>
      <c r="D43" s="24">
        <v>2319008</v>
      </c>
      <c r="E43" s="25">
        <v>0</v>
      </c>
      <c r="F43" s="25">
        <v>2319008</v>
      </c>
      <c r="G43" s="26">
        <v>3.2496224774580362E-2</v>
      </c>
      <c r="H43" s="23"/>
      <c r="I43" s="26">
        <v>3.6259387238236407E-2</v>
      </c>
      <c r="J43" s="24">
        <v>2402889</v>
      </c>
      <c r="K43" s="26">
        <v>3.6171069698767822E-2</v>
      </c>
      <c r="L43" s="26">
        <v>3.2022624772165997E-2</v>
      </c>
      <c r="M43" s="24">
        <v>2405758</v>
      </c>
      <c r="N43" s="26">
        <v>3.7408236625315672E-2</v>
      </c>
      <c r="O43" s="26">
        <v>3.3254838540871745E-2</v>
      </c>
      <c r="P43" s="26">
        <v>2.9578505954680701E-2</v>
      </c>
      <c r="Q43" s="23"/>
      <c r="R43" s="24">
        <v>5028</v>
      </c>
      <c r="S43" s="41">
        <v>2410786</v>
      </c>
      <c r="T43" s="23"/>
      <c r="U43" s="24">
        <v>1576891</v>
      </c>
      <c r="V43" s="24">
        <v>1583229</v>
      </c>
      <c r="W43" s="23"/>
      <c r="X43" s="24">
        <v>2246020.8031330062</v>
      </c>
      <c r="Y43" s="24">
        <v>2246860.0025447556</v>
      </c>
      <c r="Z43" s="24">
        <v>2336643.5741286688</v>
      </c>
      <c r="AA43" s="24">
        <f>SUM(AA38:AA42)</f>
        <v>1654019.5084543342</v>
      </c>
    </row>
    <row r="44" spans="1:27" ht="25.5" customHeight="1" x14ac:dyDescent="0.2">
      <c r="A44" s="22" t="s">
        <v>91</v>
      </c>
      <c r="B44" s="22" t="s">
        <v>92</v>
      </c>
      <c r="C44" s="54"/>
      <c r="D44" s="24">
        <v>13188345</v>
      </c>
      <c r="E44" s="25">
        <v>0</v>
      </c>
      <c r="F44" s="25">
        <v>13188345</v>
      </c>
      <c r="G44" s="26">
        <v>1.2034619593986884E-2</v>
      </c>
      <c r="H44" s="23"/>
      <c r="I44" s="26">
        <v>1.4993458807023963E-2</v>
      </c>
      <c r="J44" s="24">
        <v>13650772</v>
      </c>
      <c r="K44" s="26">
        <v>3.5063307791841858E-2</v>
      </c>
      <c r="L44" s="26">
        <v>3.2438744837719025E-2</v>
      </c>
      <c r="M44" s="24">
        <v>13675993</v>
      </c>
      <c r="N44" s="26">
        <v>3.6975678146120794E-2</v>
      </c>
      <c r="O44" s="26">
        <v>3.4346266081466625E-2</v>
      </c>
      <c r="P44" s="26">
        <v>9.5149072075613184E-3</v>
      </c>
      <c r="Q44" s="23"/>
      <c r="R44" s="24">
        <v>28405</v>
      </c>
      <c r="S44" s="41">
        <v>13704398</v>
      </c>
      <c r="T44" s="23"/>
      <c r="U44" s="24">
        <v>8990065</v>
      </c>
      <c r="V44" s="24">
        <v>9012919</v>
      </c>
      <c r="W44" s="23"/>
      <c r="X44" s="24">
        <v>13031515.666223913</v>
      </c>
      <c r="Y44" s="24">
        <v>13026557.937369432</v>
      </c>
      <c r="Z44" s="24">
        <v>13547093.660884541</v>
      </c>
      <c r="AA44" s="24">
        <f>AA43+AA37+AA30+AA20</f>
        <v>9589463.0426536854</v>
      </c>
    </row>
    <row r="45" spans="1:27" x14ac:dyDescent="0.2">
      <c r="A45" s="18" t="s">
        <v>93</v>
      </c>
      <c r="B45" s="18" t="s">
        <v>94</v>
      </c>
      <c r="D45" s="19">
        <v>251935</v>
      </c>
      <c r="E45" s="20">
        <v>0</v>
      </c>
      <c r="F45" s="20">
        <v>251935</v>
      </c>
      <c r="G45" s="21">
        <v>-3.530618287448084E-2</v>
      </c>
      <c r="I45" s="21">
        <v>-3.1499387834063364E-2</v>
      </c>
      <c r="J45" s="19">
        <v>261413</v>
      </c>
      <c r="K45" s="21">
        <v>3.762081489273017E-2</v>
      </c>
      <c r="L45" s="21">
        <v>3.7905681571890337E-2</v>
      </c>
      <c r="M45" s="19">
        <v>262445</v>
      </c>
      <c r="N45" s="21">
        <v>4.1717109571913324E-2</v>
      </c>
      <c r="O45" s="21">
        <v>4.2003100840948049E-2</v>
      </c>
      <c r="P45" s="21">
        <v>-2.9596279548914306E-2</v>
      </c>
      <c r="R45" s="43">
        <v>1065</v>
      </c>
      <c r="S45" s="42">
        <v>263510</v>
      </c>
      <c r="U45" s="19">
        <v>175172</v>
      </c>
      <c r="V45" s="19">
        <v>175124</v>
      </c>
      <c r="X45" s="19">
        <v>261155.40032244241</v>
      </c>
      <c r="Y45" s="19">
        <v>260057.50539238623</v>
      </c>
      <c r="Z45" s="19">
        <v>270449.29287575709</v>
      </c>
      <c r="AA45" s="19">
        <v>191440.5823023266</v>
      </c>
    </row>
    <row r="46" spans="1:27" x14ac:dyDescent="0.2">
      <c r="A46" s="18" t="s">
        <v>95</v>
      </c>
      <c r="B46" s="18" t="s">
        <v>96</v>
      </c>
      <c r="D46" s="19">
        <v>307689</v>
      </c>
      <c r="E46" s="20">
        <v>0</v>
      </c>
      <c r="F46" s="20">
        <v>307689</v>
      </c>
      <c r="G46" s="21">
        <v>-4.390802812057415E-2</v>
      </c>
      <c r="I46" s="21">
        <v>-3.9320604838771422E-2</v>
      </c>
      <c r="J46" s="19">
        <v>319199</v>
      </c>
      <c r="K46" s="21">
        <v>3.7407902134948046E-2</v>
      </c>
      <c r="L46" s="21">
        <v>3.937426922254228E-2</v>
      </c>
      <c r="M46" s="19">
        <v>319556</v>
      </c>
      <c r="N46" s="21">
        <v>3.8568164607769573E-2</v>
      </c>
      <c r="O46" s="21">
        <v>4.053673092860155E-2</v>
      </c>
      <c r="P46" s="21">
        <v>-3.8787448088775989E-2</v>
      </c>
      <c r="R46" s="43">
        <v>1225</v>
      </c>
      <c r="S46" s="42">
        <v>320781</v>
      </c>
      <c r="U46" s="19">
        <v>172778</v>
      </c>
      <c r="V46" s="19">
        <v>172451</v>
      </c>
      <c r="X46" s="19">
        <v>321819.4578029603</v>
      </c>
      <c r="Y46" s="19">
        <v>319676.77474493976</v>
      </c>
      <c r="Z46" s="19">
        <v>332450.92291461636</v>
      </c>
      <c r="AA46" s="19">
        <v>235329.13542857009</v>
      </c>
    </row>
    <row r="47" spans="1:27" x14ac:dyDescent="0.2">
      <c r="A47" s="18" t="s">
        <v>97</v>
      </c>
      <c r="B47" s="18" t="s">
        <v>98</v>
      </c>
      <c r="D47" s="19">
        <v>266556</v>
      </c>
      <c r="E47" s="20">
        <v>0</v>
      </c>
      <c r="F47" s="20">
        <v>266556</v>
      </c>
      <c r="G47" s="21">
        <v>1.0312879875016501E-2</v>
      </c>
      <c r="I47" s="21">
        <v>1.2535243716418565E-2</v>
      </c>
      <c r="J47" s="19">
        <v>276972</v>
      </c>
      <c r="K47" s="21">
        <v>3.9076216629901461E-2</v>
      </c>
      <c r="L47" s="21">
        <v>3.2000316710368404E-2</v>
      </c>
      <c r="M47" s="19">
        <v>277209</v>
      </c>
      <c r="N47" s="21">
        <v>3.9965335614279951E-2</v>
      </c>
      <c r="O47" s="21">
        <v>3.2883380973399712E-2</v>
      </c>
      <c r="P47" s="21">
        <v>5.6456526471184709E-3</v>
      </c>
      <c r="R47" s="43">
        <v>0</v>
      </c>
      <c r="S47" s="42">
        <v>277209</v>
      </c>
      <c r="U47" s="19">
        <v>186179</v>
      </c>
      <c r="V47" s="19">
        <v>187455</v>
      </c>
      <c r="X47" s="19">
        <v>263835.10030375444</v>
      </c>
      <c r="Y47" s="19">
        <v>265061.03390626586</v>
      </c>
      <c r="Z47" s="19">
        <v>275652.76026432816</v>
      </c>
      <c r="AA47" s="19">
        <v>195123.91538213188</v>
      </c>
    </row>
    <row r="48" spans="1:27" x14ac:dyDescent="0.2">
      <c r="A48" s="18" t="s">
        <v>99</v>
      </c>
      <c r="B48" s="18" t="s">
        <v>100</v>
      </c>
      <c r="D48" s="19">
        <v>599282</v>
      </c>
      <c r="E48" s="20">
        <v>0</v>
      </c>
      <c r="F48" s="20">
        <v>599282</v>
      </c>
      <c r="G48" s="21">
        <v>2.327942492788404E-2</v>
      </c>
      <c r="I48" s="21">
        <v>2.5828354838948409E-2</v>
      </c>
      <c r="J48" s="19">
        <v>619018</v>
      </c>
      <c r="K48" s="21">
        <v>3.2932742848942542E-2</v>
      </c>
      <c r="L48" s="21">
        <v>3.1999276691422107E-2</v>
      </c>
      <c r="M48" s="19">
        <v>619181</v>
      </c>
      <c r="N48" s="21">
        <v>3.3204734999549457E-2</v>
      </c>
      <c r="O48" s="21">
        <v>3.2271023041448688E-2</v>
      </c>
      <c r="P48" s="21">
        <v>1.8244276421042427E-2</v>
      </c>
      <c r="R48" s="43">
        <v>0</v>
      </c>
      <c r="S48" s="42">
        <v>619181</v>
      </c>
      <c r="U48" s="19">
        <v>382833</v>
      </c>
      <c r="V48" s="19">
        <v>383180</v>
      </c>
      <c r="X48" s="19">
        <v>585648.44108170609</v>
      </c>
      <c r="Y48" s="19">
        <v>584721.66516586079</v>
      </c>
      <c r="Z48" s="19">
        <v>608086.89460678061</v>
      </c>
      <c r="AA48" s="19">
        <v>430441.16683054098</v>
      </c>
    </row>
    <row r="49" spans="1:27" x14ac:dyDescent="0.2">
      <c r="A49" s="18" t="s">
        <v>101</v>
      </c>
      <c r="B49" s="18" t="s">
        <v>102</v>
      </c>
      <c r="D49" s="19">
        <v>288121</v>
      </c>
      <c r="E49" s="20">
        <v>0</v>
      </c>
      <c r="F49" s="20">
        <v>288121</v>
      </c>
      <c r="G49" s="21">
        <v>1.5690939805503179E-2</v>
      </c>
      <c r="I49" s="21">
        <v>1.8881832778457452E-2</v>
      </c>
      <c r="J49" s="19">
        <v>298544</v>
      </c>
      <c r="K49" s="21">
        <v>3.6175773372992603E-2</v>
      </c>
      <c r="L49" s="21">
        <v>3.200041966190037E-2</v>
      </c>
      <c r="M49" s="19">
        <v>299273</v>
      </c>
      <c r="N49" s="21">
        <v>3.8705960343050405E-2</v>
      </c>
      <c r="O49" s="21">
        <v>3.4520411039833165E-2</v>
      </c>
      <c r="P49" s="21">
        <v>1.3552908618718051E-2</v>
      </c>
      <c r="R49" s="43">
        <v>933</v>
      </c>
      <c r="S49" s="42">
        <v>300206</v>
      </c>
      <c r="U49" s="19">
        <v>178955</v>
      </c>
      <c r="V49" s="19">
        <v>179679</v>
      </c>
      <c r="X49" s="19">
        <v>283669.95186072338</v>
      </c>
      <c r="Y49" s="19">
        <v>283925.66709955462</v>
      </c>
      <c r="Z49" s="19">
        <v>295271.21618924936</v>
      </c>
      <c r="AA49" s="19">
        <v>209011.06068099136</v>
      </c>
    </row>
    <row r="50" spans="1:27" x14ac:dyDescent="0.2">
      <c r="A50" s="18" t="s">
        <v>103</v>
      </c>
      <c r="B50" s="18" t="s">
        <v>104</v>
      </c>
      <c r="D50" s="19">
        <v>288982</v>
      </c>
      <c r="E50" s="20">
        <v>0</v>
      </c>
      <c r="F50" s="20">
        <v>288982</v>
      </c>
      <c r="G50" s="21">
        <v>-1.124589665409903E-2</v>
      </c>
      <c r="I50" s="21">
        <v>-7.9470622084900633E-3</v>
      </c>
      <c r="J50" s="19">
        <v>298488</v>
      </c>
      <c r="K50" s="21">
        <v>3.2894782373988685E-2</v>
      </c>
      <c r="L50" s="21">
        <v>3.3488673517608536E-2</v>
      </c>
      <c r="M50" s="19">
        <v>298555</v>
      </c>
      <c r="N50" s="21">
        <v>3.3126630724404915E-2</v>
      </c>
      <c r="O50" s="21">
        <v>3.3720655175583536E-2</v>
      </c>
      <c r="P50" s="21">
        <v>-1.3898581132255838E-2</v>
      </c>
      <c r="R50" s="43">
        <v>0</v>
      </c>
      <c r="S50" s="42">
        <v>298555</v>
      </c>
      <c r="U50" s="19">
        <v>209232</v>
      </c>
      <c r="V50" s="19">
        <v>209111</v>
      </c>
      <c r="X50" s="19">
        <v>292268.82500117819</v>
      </c>
      <c r="Y50" s="19">
        <v>291129.56210763974</v>
      </c>
      <c r="Z50" s="19">
        <v>302762.9757827599</v>
      </c>
      <c r="AA50" s="19">
        <v>214314.18720722548</v>
      </c>
    </row>
    <row r="51" spans="1:27" x14ac:dyDescent="0.2">
      <c r="A51" s="18" t="s">
        <v>105</v>
      </c>
      <c r="B51" s="18" t="s">
        <v>106</v>
      </c>
      <c r="D51" s="19">
        <v>533289</v>
      </c>
      <c r="E51" s="20">
        <v>0</v>
      </c>
      <c r="F51" s="20">
        <v>533289</v>
      </c>
      <c r="G51" s="21">
        <v>-6.4067820364015482E-3</v>
      </c>
      <c r="I51" s="21">
        <v>-2.8543042157692655E-3</v>
      </c>
      <c r="J51" s="19">
        <v>551580</v>
      </c>
      <c r="K51" s="21">
        <v>3.429847606082248E-2</v>
      </c>
      <c r="L51" s="21">
        <v>3.2534813869352641E-2</v>
      </c>
      <c r="M51" s="19">
        <v>553130</v>
      </c>
      <c r="N51" s="21">
        <v>3.7204967662936905E-2</v>
      </c>
      <c r="O51" s="21">
        <v>3.5436349388221045E-2</v>
      </c>
      <c r="P51" s="21">
        <v>-7.1913144330494339E-3</v>
      </c>
      <c r="R51" s="43">
        <v>2178</v>
      </c>
      <c r="S51" s="42">
        <v>555308</v>
      </c>
      <c r="U51" s="19">
        <v>347574</v>
      </c>
      <c r="V51" s="19">
        <v>348168</v>
      </c>
      <c r="X51" s="19">
        <v>536727.69736994896</v>
      </c>
      <c r="Y51" s="19">
        <v>535729.03916034277</v>
      </c>
      <c r="Z51" s="19">
        <v>557136.54407055385</v>
      </c>
      <c r="AA51" s="19">
        <v>394375.38654527382</v>
      </c>
    </row>
    <row r="52" spans="1:27" x14ac:dyDescent="0.2">
      <c r="A52" s="18" t="s">
        <v>107</v>
      </c>
      <c r="B52" s="18" t="s">
        <v>108</v>
      </c>
      <c r="D52" s="19">
        <v>165950</v>
      </c>
      <c r="E52" s="20">
        <v>0</v>
      </c>
      <c r="F52" s="20">
        <v>165950</v>
      </c>
      <c r="G52" s="21">
        <v>-1.2968602451828071E-2</v>
      </c>
      <c r="I52" s="21">
        <v>-1.1188444195069591E-2</v>
      </c>
      <c r="J52" s="19">
        <v>171812</v>
      </c>
      <c r="K52" s="21">
        <v>3.5323892738776674E-2</v>
      </c>
      <c r="L52" s="21">
        <v>3.4096567169001002E-2</v>
      </c>
      <c r="M52" s="19">
        <v>171812</v>
      </c>
      <c r="N52" s="21">
        <v>3.5323892738776674E-2</v>
      </c>
      <c r="O52" s="21">
        <v>3.4096567169001002E-2</v>
      </c>
      <c r="P52" s="21">
        <v>-1.6763093809844642E-2</v>
      </c>
      <c r="R52" s="43">
        <v>0</v>
      </c>
      <c r="S52" s="42">
        <v>171812</v>
      </c>
      <c r="U52" s="19">
        <v>113877</v>
      </c>
      <c r="V52" s="19">
        <v>114013</v>
      </c>
      <c r="X52" s="19">
        <v>168130.41653206461</v>
      </c>
      <c r="Y52" s="19">
        <v>168026.91885568548</v>
      </c>
      <c r="Z52" s="19">
        <v>174741.2031813745</v>
      </c>
      <c r="AA52" s="19">
        <v>123692.53154091039</v>
      </c>
    </row>
    <row r="53" spans="1:27" ht="25.5" customHeight="1" x14ac:dyDescent="0.2">
      <c r="A53" s="22" t="s">
        <v>109</v>
      </c>
      <c r="B53" s="22" t="s">
        <v>110</v>
      </c>
      <c r="C53" s="54"/>
      <c r="D53" s="24">
        <v>2701804</v>
      </c>
      <c r="E53" s="25">
        <v>0</v>
      </c>
      <c r="F53" s="25">
        <v>2701804</v>
      </c>
      <c r="G53" s="26">
        <v>-4.2204986444968062E-3</v>
      </c>
      <c r="H53" s="23"/>
      <c r="I53" s="26">
        <v>-9.5173071650511698E-4</v>
      </c>
      <c r="J53" s="24">
        <v>2797026</v>
      </c>
      <c r="K53" s="26">
        <v>3.5243859288090373E-2</v>
      </c>
      <c r="L53" s="26">
        <v>3.3733868071914808E-2</v>
      </c>
      <c r="M53" s="24">
        <v>2801161</v>
      </c>
      <c r="N53" s="26">
        <v>3.6774318196286737E-2</v>
      </c>
      <c r="O53" s="26">
        <v>3.5262094675628131E-2</v>
      </c>
      <c r="P53" s="26">
        <v>-5.4644156842426073E-3</v>
      </c>
      <c r="Q53" s="23"/>
      <c r="R53" s="24">
        <v>5401</v>
      </c>
      <c r="S53" s="41">
        <v>2806562</v>
      </c>
      <c r="T53" s="23"/>
      <c r="U53" s="24">
        <v>1766600</v>
      </c>
      <c r="V53" s="24">
        <v>1769180</v>
      </c>
      <c r="W53" s="23"/>
      <c r="X53" s="24">
        <v>2713255.2902747784</v>
      </c>
      <c r="Y53" s="24">
        <v>2708328.166432675</v>
      </c>
      <c r="Z53" s="24">
        <v>2816551.8098854199</v>
      </c>
      <c r="AA53" s="24">
        <f>SUM(AA45:AA52)</f>
        <v>1993727.9659179708</v>
      </c>
    </row>
    <row r="54" spans="1:27" x14ac:dyDescent="0.2">
      <c r="A54" s="18" t="s">
        <v>111</v>
      </c>
      <c r="B54" s="18" t="s">
        <v>112</v>
      </c>
      <c r="D54" s="19">
        <v>451593</v>
      </c>
      <c r="E54" s="20">
        <v>0</v>
      </c>
      <c r="F54" s="20">
        <v>451593</v>
      </c>
      <c r="G54" s="21">
        <v>-1.1282926580558628E-2</v>
      </c>
      <c r="I54" s="21">
        <v>-6.2873515839223515E-3</v>
      </c>
      <c r="J54" s="19">
        <v>468196</v>
      </c>
      <c r="K54" s="21">
        <v>3.6765406018250957E-2</v>
      </c>
      <c r="L54" s="21">
        <v>3.3179504706416507E-2</v>
      </c>
      <c r="M54" s="19">
        <v>468196</v>
      </c>
      <c r="N54" s="21">
        <v>3.6765406018250957E-2</v>
      </c>
      <c r="O54" s="21">
        <v>3.3179504706416507E-2</v>
      </c>
      <c r="P54" s="21">
        <v>-1.2765912982226513E-2</v>
      </c>
      <c r="R54" s="43">
        <v>0</v>
      </c>
      <c r="S54" s="42">
        <v>468196</v>
      </c>
      <c r="U54" s="19">
        <v>311767</v>
      </c>
      <c r="V54" s="19">
        <v>312849</v>
      </c>
      <c r="X54" s="19">
        <v>456746.43650906353</v>
      </c>
      <c r="Y54" s="19">
        <v>456027.56924350822</v>
      </c>
      <c r="Z54" s="19">
        <v>474250.23726066999</v>
      </c>
      <c r="AA54" s="19">
        <v>335703.37941282021</v>
      </c>
    </row>
    <row r="55" spans="1:27" x14ac:dyDescent="0.2">
      <c r="A55" s="18" t="s">
        <v>113</v>
      </c>
      <c r="B55" s="18" t="s">
        <v>114</v>
      </c>
      <c r="D55" s="19">
        <v>288175</v>
      </c>
      <c r="E55" s="20">
        <v>0</v>
      </c>
      <c r="F55" s="20">
        <v>288175</v>
      </c>
      <c r="G55" s="21">
        <v>-2.5053164306365394E-2</v>
      </c>
      <c r="I55" s="21">
        <v>-2.0672695682452336E-2</v>
      </c>
      <c r="J55" s="19">
        <v>299449</v>
      </c>
      <c r="K55" s="21">
        <v>3.9122061247505835E-2</v>
      </c>
      <c r="L55" s="21">
        <v>3.587656365666847E-2</v>
      </c>
      <c r="M55" s="19">
        <v>299449</v>
      </c>
      <c r="N55" s="21">
        <v>3.9122061247505835E-2</v>
      </c>
      <c r="O55" s="21">
        <v>3.587656365666847E-2</v>
      </c>
      <c r="P55" s="21">
        <v>-2.4517657481759048E-2</v>
      </c>
      <c r="R55" s="43">
        <v>0</v>
      </c>
      <c r="S55" s="42">
        <v>299449</v>
      </c>
      <c r="U55" s="19">
        <v>205558</v>
      </c>
      <c r="V55" s="19">
        <v>206202</v>
      </c>
      <c r="X55" s="19">
        <v>295580.21981267864</v>
      </c>
      <c r="Y55" s="19">
        <v>295180.04633932194</v>
      </c>
      <c r="Z55" s="19">
        <v>306975.31564432237</v>
      </c>
      <c r="AA55" s="19">
        <v>217295.93948832052</v>
      </c>
    </row>
    <row r="56" spans="1:27" x14ac:dyDescent="0.2">
      <c r="A56" s="18" t="s">
        <v>115</v>
      </c>
      <c r="B56" s="18" t="s">
        <v>116</v>
      </c>
      <c r="D56" s="19">
        <v>355559</v>
      </c>
      <c r="E56" s="20">
        <v>0</v>
      </c>
      <c r="F56" s="20">
        <v>355559</v>
      </c>
      <c r="G56" s="21">
        <v>-2.0909568046291627E-2</v>
      </c>
      <c r="I56" s="21">
        <v>-1.6382150598615808E-2</v>
      </c>
      <c r="J56" s="19">
        <v>369351</v>
      </c>
      <c r="K56" s="21">
        <v>3.878962422551524E-2</v>
      </c>
      <c r="L56" s="21">
        <v>3.507174608339847E-2</v>
      </c>
      <c r="M56" s="19">
        <v>369351</v>
      </c>
      <c r="N56" s="21">
        <v>3.878962422551524E-2</v>
      </c>
      <c r="O56" s="21">
        <v>3.507174608339847E-2</v>
      </c>
      <c r="P56" s="21">
        <v>-2.100517271442448E-2</v>
      </c>
      <c r="R56" s="43">
        <v>0</v>
      </c>
      <c r="S56" s="42">
        <v>369351</v>
      </c>
      <c r="U56" s="19">
        <v>235364</v>
      </c>
      <c r="V56" s="19">
        <v>236210</v>
      </c>
      <c r="X56" s="19">
        <v>363152.35896086349</v>
      </c>
      <c r="Y56" s="19">
        <v>362779.23783285712</v>
      </c>
      <c r="Z56" s="19">
        <v>377275.74212428322</v>
      </c>
      <c r="AA56" s="19">
        <v>267058.88927576295</v>
      </c>
    </row>
    <row r="57" spans="1:27" x14ac:dyDescent="0.2">
      <c r="A57" s="18" t="s">
        <v>117</v>
      </c>
      <c r="B57" s="18" t="s">
        <v>118</v>
      </c>
      <c r="D57" s="19">
        <v>904555</v>
      </c>
      <c r="E57" s="20">
        <v>0</v>
      </c>
      <c r="F57" s="20">
        <v>904555</v>
      </c>
      <c r="G57" s="21">
        <v>-1.2948267358389165E-2</v>
      </c>
      <c r="I57" s="21">
        <v>-6.1414704662881014E-3</v>
      </c>
      <c r="J57" s="19">
        <v>942250</v>
      </c>
      <c r="K57" s="21">
        <v>4.1672424562353871E-2</v>
      </c>
      <c r="L57" s="21">
        <v>3.3151159623289406E-2</v>
      </c>
      <c r="M57" s="19">
        <v>942250</v>
      </c>
      <c r="N57" s="21">
        <v>4.1672424562353871E-2</v>
      </c>
      <c r="O57" s="21">
        <v>3.3151159623289406E-2</v>
      </c>
      <c r="P57" s="21">
        <v>-1.2648071499604341E-2</v>
      </c>
      <c r="R57" s="43">
        <v>0</v>
      </c>
      <c r="S57" s="42">
        <v>942250</v>
      </c>
      <c r="U57" s="19">
        <v>653891</v>
      </c>
      <c r="V57" s="19">
        <v>659284</v>
      </c>
      <c r="X57" s="19">
        <v>916421.06496198755</v>
      </c>
      <c r="Y57" s="19">
        <v>917651.35313841514</v>
      </c>
      <c r="Z57" s="19">
        <v>954320.31153380428</v>
      </c>
      <c r="AA57" s="19">
        <v>675526.39609562082</v>
      </c>
    </row>
    <row r="58" spans="1:27" x14ac:dyDescent="0.2">
      <c r="A58" s="18" t="s">
        <v>119</v>
      </c>
      <c r="B58" s="18" t="s">
        <v>120</v>
      </c>
      <c r="D58" s="19">
        <v>375558</v>
      </c>
      <c r="E58" s="20">
        <v>0</v>
      </c>
      <c r="F58" s="20">
        <v>375558</v>
      </c>
      <c r="G58" s="21">
        <v>1.1227473227719331E-2</v>
      </c>
      <c r="I58" s="21">
        <v>1.6803174020231459E-2</v>
      </c>
      <c r="J58" s="19">
        <v>389465</v>
      </c>
      <c r="K58" s="21">
        <v>3.7030232347600167E-2</v>
      </c>
      <c r="L58" s="21">
        <v>3.1999549201098265E-2</v>
      </c>
      <c r="M58" s="19">
        <v>389909</v>
      </c>
      <c r="N58" s="21">
        <v>3.8212473173251604E-2</v>
      </c>
      <c r="O58" s="21">
        <v>3.3176054920085241E-2</v>
      </c>
      <c r="P58" s="21">
        <v>1.0170699765702507E-2</v>
      </c>
      <c r="R58" s="43">
        <v>0</v>
      </c>
      <c r="S58" s="42">
        <v>389909</v>
      </c>
      <c r="U58" s="19">
        <v>258135</v>
      </c>
      <c r="V58" s="19">
        <v>259393</v>
      </c>
      <c r="X58" s="19">
        <v>371388.2483841771</v>
      </c>
      <c r="Y58" s="19">
        <v>371152.19580849895</v>
      </c>
      <c r="Z58" s="19">
        <v>385983.27994509728</v>
      </c>
      <c r="AA58" s="19">
        <v>273222.6181326987</v>
      </c>
    </row>
    <row r="59" spans="1:27" x14ac:dyDescent="0.2">
      <c r="A59" s="18" t="s">
        <v>121</v>
      </c>
      <c r="B59" s="18" t="s">
        <v>122</v>
      </c>
      <c r="D59" s="19">
        <v>437240</v>
      </c>
      <c r="E59" s="20">
        <v>0</v>
      </c>
      <c r="F59" s="20">
        <v>437240</v>
      </c>
      <c r="G59" s="21">
        <v>2.4718148927004302E-2</v>
      </c>
      <c r="I59" s="21">
        <v>3.2346928987599055E-2</v>
      </c>
      <c r="J59" s="19">
        <v>455024</v>
      </c>
      <c r="K59" s="21">
        <v>4.0673314426859397E-2</v>
      </c>
      <c r="L59" s="21">
        <v>3.2000472470465224E-2</v>
      </c>
      <c r="M59" s="19">
        <v>455356</v>
      </c>
      <c r="N59" s="21">
        <v>4.1432622815844811E-2</v>
      </c>
      <c r="O59" s="21">
        <v>3.2753452877784861E-2</v>
      </c>
      <c r="P59" s="21">
        <v>2.5193556312739451E-2</v>
      </c>
      <c r="R59" s="43">
        <v>0</v>
      </c>
      <c r="S59" s="42">
        <v>455356</v>
      </c>
      <c r="U59" s="19">
        <v>278115</v>
      </c>
      <c r="V59" s="19">
        <v>280452</v>
      </c>
      <c r="X59" s="19">
        <v>426692.94035422296</v>
      </c>
      <c r="Y59" s="19">
        <v>427099.17997720139</v>
      </c>
      <c r="Z59" s="19">
        <v>444165.88184357627</v>
      </c>
      <c r="AA59" s="19">
        <v>314407.82911576546</v>
      </c>
    </row>
    <row r="60" spans="1:27" x14ac:dyDescent="0.2">
      <c r="A60" s="18" t="s">
        <v>123</v>
      </c>
      <c r="B60" s="18" t="s">
        <v>124</v>
      </c>
      <c r="D60" s="19">
        <v>453296</v>
      </c>
      <c r="E60" s="20">
        <v>0</v>
      </c>
      <c r="F60" s="20">
        <v>453296</v>
      </c>
      <c r="G60" s="21">
        <v>-1.909617993149082E-2</v>
      </c>
      <c r="I60" s="21">
        <v>-1.2571957404713396E-2</v>
      </c>
      <c r="J60" s="19">
        <v>471167</v>
      </c>
      <c r="K60" s="21">
        <v>3.9424570258727254E-2</v>
      </c>
      <c r="L60" s="21">
        <v>3.4356337094351597E-2</v>
      </c>
      <c r="M60" s="19">
        <v>471167</v>
      </c>
      <c r="N60" s="21">
        <v>3.9424570258727254E-2</v>
      </c>
      <c r="O60" s="21">
        <v>3.4356337094351597E-2</v>
      </c>
      <c r="P60" s="21">
        <v>-1.7892158996258622E-2</v>
      </c>
      <c r="R60" s="43">
        <v>0</v>
      </c>
      <c r="S60" s="42">
        <v>471167</v>
      </c>
      <c r="U60" s="19">
        <v>314969</v>
      </c>
      <c r="V60" s="19">
        <v>316512</v>
      </c>
      <c r="X60" s="19">
        <v>462120.7408167097</v>
      </c>
      <c r="Y60" s="19">
        <v>461316.75552885595</v>
      </c>
      <c r="Z60" s="19">
        <v>479750.77718395396</v>
      </c>
      <c r="AA60" s="19">
        <v>339596.99863694009</v>
      </c>
    </row>
    <row r="61" spans="1:27" x14ac:dyDescent="0.2">
      <c r="A61" s="18" t="s">
        <v>125</v>
      </c>
      <c r="B61" s="18" t="s">
        <v>126</v>
      </c>
      <c r="D61" s="19">
        <v>387153</v>
      </c>
      <c r="E61" s="20">
        <v>0</v>
      </c>
      <c r="F61" s="20">
        <v>387153</v>
      </c>
      <c r="G61" s="21">
        <v>1.1081447091381147E-3</v>
      </c>
      <c r="I61" s="21">
        <v>5.3056765070527145E-3</v>
      </c>
      <c r="J61" s="19">
        <v>400593</v>
      </c>
      <c r="K61" s="21">
        <v>3.4714957652401068E-2</v>
      </c>
      <c r="L61" s="21">
        <v>3.1999592191167769E-2</v>
      </c>
      <c r="M61" s="19">
        <v>401027</v>
      </c>
      <c r="N61" s="21">
        <v>3.5835961493259738E-2</v>
      </c>
      <c r="O61" s="21">
        <v>3.3117654221734849E-2</v>
      </c>
      <c r="P61" s="21">
        <v>-1.3082557231277603E-3</v>
      </c>
      <c r="R61" s="43">
        <v>0</v>
      </c>
      <c r="S61" s="42">
        <v>401027</v>
      </c>
      <c r="U61" s="19">
        <v>249224</v>
      </c>
      <c r="V61" s="19">
        <v>249880</v>
      </c>
      <c r="X61" s="19">
        <v>386724.45334313344</v>
      </c>
      <c r="Y61" s="19">
        <v>386123.02117692778</v>
      </c>
      <c r="Z61" s="19">
        <v>401552.33313796303</v>
      </c>
      <c r="AA61" s="19">
        <v>284243.34803531808</v>
      </c>
    </row>
    <row r="62" spans="1:27" x14ac:dyDescent="0.2">
      <c r="A62" s="18" t="s">
        <v>127</v>
      </c>
      <c r="B62" s="18" t="s">
        <v>128</v>
      </c>
      <c r="D62" s="19">
        <v>338682</v>
      </c>
      <c r="E62" s="20">
        <v>0</v>
      </c>
      <c r="F62" s="20">
        <v>338682</v>
      </c>
      <c r="G62" s="21">
        <v>2.9955231108357072E-2</v>
      </c>
      <c r="I62" s="21">
        <v>3.6640078617137251E-2</v>
      </c>
      <c r="J62" s="19">
        <v>351747</v>
      </c>
      <c r="K62" s="21">
        <v>3.8576009353907148E-2</v>
      </c>
      <c r="L62" s="21">
        <v>3.2001113113799384E-2</v>
      </c>
      <c r="M62" s="19">
        <v>351747</v>
      </c>
      <c r="N62" s="21">
        <v>3.8576009353907148E-2</v>
      </c>
      <c r="O62" s="21">
        <v>3.2001113113799384E-2</v>
      </c>
      <c r="P62" s="21">
        <v>2.8707019372392173E-2</v>
      </c>
      <c r="R62" s="43">
        <v>0</v>
      </c>
      <c r="S62" s="42">
        <v>351747</v>
      </c>
      <c r="U62" s="19">
        <v>245134</v>
      </c>
      <c r="V62" s="19">
        <v>246695</v>
      </c>
      <c r="X62" s="19">
        <v>328831.76838233735</v>
      </c>
      <c r="Y62" s="19">
        <v>328792.75621337612</v>
      </c>
      <c r="Z62" s="19">
        <v>341931.1751314759</v>
      </c>
      <c r="AA62" s="19">
        <v>242039.83888602845</v>
      </c>
    </row>
    <row r="63" spans="1:27" x14ac:dyDescent="0.2">
      <c r="A63" s="18" t="s">
        <v>129</v>
      </c>
      <c r="B63" s="18" t="s">
        <v>130</v>
      </c>
      <c r="D63" s="19">
        <v>508568</v>
      </c>
      <c r="E63" s="20">
        <v>0</v>
      </c>
      <c r="F63" s="20">
        <v>508568</v>
      </c>
      <c r="G63" s="21">
        <v>-1.3028906239985316E-2</v>
      </c>
      <c r="I63" s="21">
        <v>-1.0885409807555146E-2</v>
      </c>
      <c r="J63" s="19">
        <v>527014</v>
      </c>
      <c r="K63" s="21">
        <v>3.6270469239118475E-2</v>
      </c>
      <c r="L63" s="21">
        <v>3.4041335583072208E-2</v>
      </c>
      <c r="M63" s="19">
        <v>527014</v>
      </c>
      <c r="N63" s="21">
        <v>3.6270469239118475E-2</v>
      </c>
      <c r="O63" s="21">
        <v>3.4041335583072208E-2</v>
      </c>
      <c r="P63" s="21">
        <v>-1.651429908886437E-2</v>
      </c>
      <c r="R63" s="43">
        <v>0</v>
      </c>
      <c r="S63" s="42">
        <v>527014</v>
      </c>
      <c r="U63" s="19">
        <v>329584</v>
      </c>
      <c r="V63" s="19">
        <v>330294</v>
      </c>
      <c r="X63" s="19">
        <v>515281.55506817711</v>
      </c>
      <c r="Y63" s="19">
        <v>515273.30609698233</v>
      </c>
      <c r="Z63" s="19">
        <v>535863.40860040544</v>
      </c>
      <c r="AA63" s="19">
        <v>379316.95766754559</v>
      </c>
    </row>
    <row r="64" spans="1:27" ht="25.5" customHeight="1" x14ac:dyDescent="0.2">
      <c r="A64" s="22" t="s">
        <v>131</v>
      </c>
      <c r="B64" s="22" t="s">
        <v>132</v>
      </c>
      <c r="C64" s="54"/>
      <c r="D64" s="24">
        <v>4500379</v>
      </c>
      <c r="E64" s="25">
        <v>0</v>
      </c>
      <c r="F64" s="25">
        <v>4500379</v>
      </c>
      <c r="G64" s="26">
        <v>-4.9880802437883842E-3</v>
      </c>
      <c r="H64" s="23"/>
      <c r="I64" s="26">
        <v>5.2972450165778007E-4</v>
      </c>
      <c r="J64" s="24">
        <v>4674256</v>
      </c>
      <c r="K64" s="26">
        <v>3.8636079316875405E-2</v>
      </c>
      <c r="L64" s="26">
        <v>3.3260931114967418E-2</v>
      </c>
      <c r="M64" s="24">
        <v>4675466</v>
      </c>
      <c r="N64" s="26">
        <v>3.8904945561251569E-2</v>
      </c>
      <c r="O64" s="26">
        <v>3.3528405923075599E-2</v>
      </c>
      <c r="P64" s="26">
        <v>-5.6576084798098947E-3</v>
      </c>
      <c r="Q64" s="23"/>
      <c r="R64" s="24">
        <v>0</v>
      </c>
      <c r="S64" s="41">
        <v>4675466</v>
      </c>
      <c r="T64" s="23"/>
      <c r="U64" s="24">
        <v>3081739</v>
      </c>
      <c r="V64" s="24">
        <v>3097770</v>
      </c>
      <c r="W64" s="23"/>
      <c r="X64" s="24">
        <v>4522939.7865933506</v>
      </c>
      <c r="Y64" s="24">
        <v>4521395.4213559451</v>
      </c>
      <c r="Z64" s="24">
        <v>4702068.4624055522</v>
      </c>
      <c r="AA64" s="24">
        <f>SUM(AA54:AA63)</f>
        <v>3328412.1947468207</v>
      </c>
    </row>
    <row r="65" spans="1:27" x14ac:dyDescent="0.2">
      <c r="A65" s="18" t="s">
        <v>133</v>
      </c>
      <c r="B65" s="18" t="s">
        <v>134</v>
      </c>
      <c r="D65" s="19">
        <v>280608</v>
      </c>
      <c r="E65" s="20">
        <v>0</v>
      </c>
      <c r="F65" s="20">
        <v>280608</v>
      </c>
      <c r="G65" s="21">
        <v>-8.3526517193425187E-3</v>
      </c>
      <c r="I65" s="21">
        <v>-6.7929479033819185E-3</v>
      </c>
      <c r="J65" s="19">
        <v>290895</v>
      </c>
      <c r="K65" s="21">
        <v>3.665968183373236E-2</v>
      </c>
      <c r="L65" s="21">
        <v>3.3273450361889445E-2</v>
      </c>
      <c r="M65" s="19">
        <v>290895</v>
      </c>
      <c r="N65" s="21">
        <v>3.665968183373236E-2</v>
      </c>
      <c r="O65" s="21">
        <v>3.3273450361889445E-2</v>
      </c>
      <c r="P65" s="21">
        <v>-1.3178490814633848E-2</v>
      </c>
      <c r="R65" s="43">
        <v>0</v>
      </c>
      <c r="S65" s="42">
        <v>290895</v>
      </c>
      <c r="U65" s="19">
        <v>209984</v>
      </c>
      <c r="V65" s="19">
        <v>210672</v>
      </c>
      <c r="X65" s="19">
        <v>282971.56291147758</v>
      </c>
      <c r="Y65" s="19">
        <v>283453.08725757705</v>
      </c>
      <c r="Z65" s="19">
        <v>294779.75225746504</v>
      </c>
      <c r="AA65" s="19">
        <v>208663.17239376035</v>
      </c>
    </row>
    <row r="66" spans="1:27" x14ac:dyDescent="0.2">
      <c r="A66" s="18" t="s">
        <v>135</v>
      </c>
      <c r="B66" s="18" t="s">
        <v>136</v>
      </c>
      <c r="D66" s="19">
        <v>220215</v>
      </c>
      <c r="E66" s="20">
        <v>0</v>
      </c>
      <c r="F66" s="20">
        <v>220215</v>
      </c>
      <c r="G66" s="21">
        <v>3.3971317702625292E-2</v>
      </c>
      <c r="I66" s="21">
        <v>3.6166300571389032E-2</v>
      </c>
      <c r="J66" s="19">
        <v>227640</v>
      </c>
      <c r="K66" s="21">
        <v>3.3717049247326436E-2</v>
      </c>
      <c r="L66" s="21">
        <v>3.1998306390248477E-2</v>
      </c>
      <c r="M66" s="19">
        <v>227949</v>
      </c>
      <c r="N66" s="21">
        <v>3.5120223418023233E-2</v>
      </c>
      <c r="O66" s="21">
        <v>3.3399147528337503E-2</v>
      </c>
      <c r="P66" s="21">
        <v>2.9629802045434861E-2</v>
      </c>
      <c r="R66" s="43">
        <v>836</v>
      </c>
      <c r="S66" s="42">
        <v>228785</v>
      </c>
      <c r="U66" s="19">
        <v>131834</v>
      </c>
      <c r="V66" s="19">
        <v>132053</v>
      </c>
      <c r="X66" s="19">
        <v>212979.79569616533</v>
      </c>
      <c r="Y66" s="19">
        <v>212882.58190095145</v>
      </c>
      <c r="Z66" s="19">
        <v>221389.27947419806</v>
      </c>
      <c r="AA66" s="19">
        <v>156712.89847854574</v>
      </c>
    </row>
    <row r="67" spans="1:27" x14ac:dyDescent="0.2">
      <c r="A67" s="18" t="s">
        <v>137</v>
      </c>
      <c r="B67" s="18" t="s">
        <v>138</v>
      </c>
      <c r="D67" s="19">
        <v>298967</v>
      </c>
      <c r="E67" s="20">
        <v>0</v>
      </c>
      <c r="F67" s="20">
        <v>298967</v>
      </c>
      <c r="G67" s="21">
        <v>4.5241568314578595E-2</v>
      </c>
      <c r="I67" s="21">
        <v>5.1053780013348593E-2</v>
      </c>
      <c r="J67" s="19">
        <v>309383</v>
      </c>
      <c r="K67" s="21">
        <v>3.4839965614934076E-2</v>
      </c>
      <c r="L67" s="21">
        <v>3.1727999550153152E-2</v>
      </c>
      <c r="M67" s="19">
        <v>309666</v>
      </c>
      <c r="N67" s="21">
        <v>3.5786558382697731E-2</v>
      </c>
      <c r="O67" s="21">
        <v>3.2671745728426238E-2</v>
      </c>
      <c r="P67" s="21">
        <v>4.3688204409574993E-2</v>
      </c>
      <c r="R67" s="43">
        <v>1105</v>
      </c>
      <c r="S67" s="42">
        <v>310771</v>
      </c>
      <c r="U67" s="19">
        <v>166136</v>
      </c>
      <c r="V67" s="19">
        <v>166637</v>
      </c>
      <c r="X67" s="19">
        <v>286026.70336013858</v>
      </c>
      <c r="Y67" s="19">
        <v>285302.96897574596</v>
      </c>
      <c r="Z67" s="19">
        <v>296703.55446354899</v>
      </c>
      <c r="AA67" s="19">
        <v>210024.95748349398</v>
      </c>
    </row>
    <row r="68" spans="1:27" x14ac:dyDescent="0.2">
      <c r="A68" s="18" t="s">
        <v>139</v>
      </c>
      <c r="B68" s="18" t="s">
        <v>140</v>
      </c>
      <c r="D68" s="19">
        <v>881074</v>
      </c>
      <c r="E68" s="20">
        <v>0</v>
      </c>
      <c r="F68" s="20">
        <v>881074</v>
      </c>
      <c r="G68" s="21">
        <v>1.7073372586069668E-2</v>
      </c>
      <c r="I68" s="21">
        <v>2.3386484874353908E-2</v>
      </c>
      <c r="J68" s="19">
        <v>914583</v>
      </c>
      <c r="K68" s="21">
        <v>3.8031992772457279E-2</v>
      </c>
      <c r="L68" s="21">
        <v>3.2000378139979579E-2</v>
      </c>
      <c r="M68" s="19">
        <v>914583</v>
      </c>
      <c r="N68" s="21">
        <v>3.8031992772457279E-2</v>
      </c>
      <c r="O68" s="21">
        <v>3.2000378139979579E-2</v>
      </c>
      <c r="P68" s="21">
        <v>1.5554127681467689E-2</v>
      </c>
      <c r="R68" s="43">
        <v>0</v>
      </c>
      <c r="S68" s="42">
        <v>914583</v>
      </c>
      <c r="U68" s="19">
        <v>540073</v>
      </c>
      <c r="V68" s="19">
        <v>543229</v>
      </c>
      <c r="X68" s="19">
        <v>866283.61704105011</v>
      </c>
      <c r="Y68" s="19">
        <v>865971.48348385515</v>
      </c>
      <c r="Z68" s="19">
        <v>900575.33623344428</v>
      </c>
      <c r="AA68" s="19">
        <v>637482.40915108193</v>
      </c>
    </row>
    <row r="69" spans="1:27" x14ac:dyDescent="0.2">
      <c r="A69" s="18" t="s">
        <v>141</v>
      </c>
      <c r="B69" s="18" t="s">
        <v>142</v>
      </c>
      <c r="D69" s="19">
        <v>253418</v>
      </c>
      <c r="E69" s="20">
        <v>0</v>
      </c>
      <c r="F69" s="20">
        <v>253418</v>
      </c>
      <c r="G69" s="21">
        <v>-3.7040660139200821E-2</v>
      </c>
      <c r="I69" s="21">
        <v>-3.4885065311074381E-2</v>
      </c>
      <c r="J69" s="19">
        <v>263812</v>
      </c>
      <c r="K69" s="21">
        <v>4.1015239643592771E-2</v>
      </c>
      <c r="L69" s="21">
        <v>3.8541356256767356E-2</v>
      </c>
      <c r="M69" s="19">
        <v>263812</v>
      </c>
      <c r="N69" s="21">
        <v>4.1015239643592771E-2</v>
      </c>
      <c r="O69" s="21">
        <v>3.8541356256767356E-2</v>
      </c>
      <c r="P69" s="21">
        <v>-3.6201216885463294E-2</v>
      </c>
      <c r="R69" s="43">
        <v>903</v>
      </c>
      <c r="S69" s="42">
        <v>264715</v>
      </c>
      <c r="U69" s="19">
        <v>186707</v>
      </c>
      <c r="V69" s="19">
        <v>187152</v>
      </c>
      <c r="X69" s="19">
        <v>263165.83630273829</v>
      </c>
      <c r="Y69" s="19">
        <v>263203.5331219043</v>
      </c>
      <c r="Z69" s="19">
        <v>273721.03453740187</v>
      </c>
      <c r="AA69" s="19">
        <v>193756.52153880225</v>
      </c>
    </row>
    <row r="70" spans="1:27" x14ac:dyDescent="0.2">
      <c r="A70" s="18" t="s">
        <v>143</v>
      </c>
      <c r="B70" s="18" t="s">
        <v>144</v>
      </c>
      <c r="D70" s="19">
        <v>264532</v>
      </c>
      <c r="E70" s="20">
        <v>0</v>
      </c>
      <c r="F70" s="20">
        <v>264532</v>
      </c>
      <c r="G70" s="21">
        <v>4.0607648882881486E-2</v>
      </c>
      <c r="I70" s="21">
        <v>4.4748182227608568E-2</v>
      </c>
      <c r="J70" s="19">
        <v>273280</v>
      </c>
      <c r="K70" s="21">
        <v>3.3069723133685169E-2</v>
      </c>
      <c r="L70" s="21">
        <v>3.1999171646960534E-2</v>
      </c>
      <c r="M70" s="19">
        <v>273416</v>
      </c>
      <c r="N70" s="21">
        <v>3.3583838628218787E-2</v>
      </c>
      <c r="O70" s="21">
        <v>3.2512754372897135E-2</v>
      </c>
      <c r="P70" s="21">
        <v>3.7267071549039521E-2</v>
      </c>
      <c r="R70" s="43">
        <v>0</v>
      </c>
      <c r="S70" s="42">
        <v>273416</v>
      </c>
      <c r="U70" s="19">
        <v>155277</v>
      </c>
      <c r="V70" s="19">
        <v>155439</v>
      </c>
      <c r="X70" s="19">
        <v>254209.16354399445</v>
      </c>
      <c r="Y70" s="19">
        <v>253464.34538638467</v>
      </c>
      <c r="Z70" s="19">
        <v>263592.67299566785</v>
      </c>
      <c r="AA70" s="19">
        <v>186587.04658584387</v>
      </c>
    </row>
    <row r="71" spans="1:27" x14ac:dyDescent="0.2">
      <c r="A71" s="18" t="s">
        <v>145</v>
      </c>
      <c r="B71" s="18" t="s">
        <v>146</v>
      </c>
      <c r="D71" s="19">
        <v>200439</v>
      </c>
      <c r="E71" s="20">
        <v>0</v>
      </c>
      <c r="F71" s="20">
        <v>200439</v>
      </c>
      <c r="G71" s="21">
        <v>7.6593386167707056E-3</v>
      </c>
      <c r="I71" s="21">
        <v>1.1038927429334322E-2</v>
      </c>
      <c r="J71" s="19">
        <v>207286</v>
      </c>
      <c r="K71" s="21">
        <v>3.4160018758824462E-2</v>
      </c>
      <c r="L71" s="21">
        <v>3.2000769016805819E-2</v>
      </c>
      <c r="M71" s="19">
        <v>207523</v>
      </c>
      <c r="N71" s="21">
        <v>3.5342423380679389E-2</v>
      </c>
      <c r="O71" s="21">
        <v>3.3180704865136024E-2</v>
      </c>
      <c r="P71" s="21">
        <v>4.4485732350809659E-3</v>
      </c>
      <c r="R71" s="43">
        <v>0</v>
      </c>
      <c r="S71" s="42">
        <v>207523</v>
      </c>
      <c r="U71" s="19">
        <v>125542</v>
      </c>
      <c r="V71" s="19">
        <v>125805</v>
      </c>
      <c r="X71" s="19">
        <v>198915.43929434096</v>
      </c>
      <c r="Y71" s="19">
        <v>198665.32534863136</v>
      </c>
      <c r="Z71" s="19">
        <v>206603.90738733357</v>
      </c>
      <c r="AA71" s="19">
        <v>146246.90608578236</v>
      </c>
    </row>
    <row r="72" spans="1:27" x14ac:dyDescent="0.2">
      <c r="A72" s="18" t="s">
        <v>147</v>
      </c>
      <c r="B72" s="18" t="s">
        <v>148</v>
      </c>
      <c r="D72" s="19">
        <v>329715</v>
      </c>
      <c r="E72" s="20">
        <v>0</v>
      </c>
      <c r="F72" s="20">
        <v>329715</v>
      </c>
      <c r="G72" s="21">
        <v>6.3741891865496392E-3</v>
      </c>
      <c r="I72" s="21">
        <v>1.0216534595363536E-2</v>
      </c>
      <c r="J72" s="19">
        <v>341204</v>
      </c>
      <c r="K72" s="21">
        <v>3.4845245135950664E-2</v>
      </c>
      <c r="L72" s="21">
        <v>3.2000912521762404E-2</v>
      </c>
      <c r="M72" s="19">
        <v>341791</v>
      </c>
      <c r="N72" s="21">
        <v>3.6625570568521226E-2</v>
      </c>
      <c r="O72" s="21">
        <v>3.377634462587098E-2</v>
      </c>
      <c r="P72" s="21">
        <v>4.2101454357730272E-3</v>
      </c>
      <c r="R72" s="43">
        <v>0</v>
      </c>
      <c r="S72" s="42">
        <v>341791</v>
      </c>
      <c r="U72" s="19">
        <v>198716</v>
      </c>
      <c r="V72" s="19">
        <v>199264</v>
      </c>
      <c r="X72" s="19">
        <v>327626.64577726106</v>
      </c>
      <c r="Y72" s="19">
        <v>327280.07049885154</v>
      </c>
      <c r="Z72" s="19">
        <v>340358.04313815327</v>
      </c>
      <c r="AA72" s="19">
        <v>240926.27966153287</v>
      </c>
    </row>
    <row r="73" spans="1:27" x14ac:dyDescent="0.2">
      <c r="A73" s="18" t="s">
        <v>149</v>
      </c>
      <c r="B73" s="18" t="s">
        <v>150</v>
      </c>
      <c r="D73" s="19">
        <v>147280</v>
      </c>
      <c r="E73" s="20">
        <v>0</v>
      </c>
      <c r="F73" s="20">
        <v>147280</v>
      </c>
      <c r="G73" s="21">
        <v>-2.8239357106703555E-2</v>
      </c>
      <c r="I73" s="21">
        <v>-2.4406647629489742E-2</v>
      </c>
      <c r="J73" s="19">
        <v>153083</v>
      </c>
      <c r="K73" s="21">
        <v>3.9401140684410585E-2</v>
      </c>
      <c r="L73" s="21">
        <v>3.6577908964201988E-2</v>
      </c>
      <c r="M73" s="19">
        <v>153285</v>
      </c>
      <c r="N73" s="21">
        <v>4.077267789244976E-2</v>
      </c>
      <c r="O73" s="21">
        <v>3.7945720789229975E-2</v>
      </c>
      <c r="P73" s="21">
        <v>-2.6295858685001061E-2</v>
      </c>
      <c r="R73" s="43">
        <v>480</v>
      </c>
      <c r="S73" s="42">
        <v>153765</v>
      </c>
      <c r="U73" s="19">
        <v>107566</v>
      </c>
      <c r="V73" s="19">
        <v>107859</v>
      </c>
      <c r="X73" s="19">
        <v>151559.95571243975</v>
      </c>
      <c r="Y73" s="19">
        <v>151375.70649074265</v>
      </c>
      <c r="Z73" s="19">
        <v>157424.61544118196</v>
      </c>
      <c r="AA73" s="19">
        <v>111434.7895988942</v>
      </c>
    </row>
    <row r="74" spans="1:27" x14ac:dyDescent="0.2">
      <c r="A74" s="18" t="s">
        <v>151</v>
      </c>
      <c r="B74" s="18" t="s">
        <v>152</v>
      </c>
      <c r="D74" s="19">
        <v>310523</v>
      </c>
      <c r="E74" s="20">
        <v>0</v>
      </c>
      <c r="F74" s="20">
        <v>310523</v>
      </c>
      <c r="G74" s="21">
        <v>-1.583535207235709E-2</v>
      </c>
      <c r="I74" s="21">
        <v>-1.30709431787569E-2</v>
      </c>
      <c r="J74" s="19">
        <v>322754</v>
      </c>
      <c r="K74" s="21">
        <v>3.9388386689552801E-2</v>
      </c>
      <c r="L74" s="21">
        <v>3.4449912430440266E-2</v>
      </c>
      <c r="M74" s="19">
        <v>322754</v>
      </c>
      <c r="N74" s="21">
        <v>3.9388386689552801E-2</v>
      </c>
      <c r="O74" s="21">
        <v>3.4449912430440266E-2</v>
      </c>
      <c r="P74" s="21">
        <v>-1.8299652604045979E-2</v>
      </c>
      <c r="R74" s="43">
        <v>1254</v>
      </c>
      <c r="S74" s="42">
        <v>324008</v>
      </c>
      <c r="U74" s="19">
        <v>220370</v>
      </c>
      <c r="V74" s="19">
        <v>221422</v>
      </c>
      <c r="X74" s="19">
        <v>315519.36015367834</v>
      </c>
      <c r="Y74" s="19">
        <v>316137.65727190347</v>
      </c>
      <c r="Z74" s="19">
        <v>328770.38381022599</v>
      </c>
      <c r="AA74" s="19">
        <v>232723.82431150728</v>
      </c>
    </row>
    <row r="75" spans="1:27" x14ac:dyDescent="0.2">
      <c r="A75" s="18" t="s">
        <v>153</v>
      </c>
      <c r="B75" s="18" t="s">
        <v>154</v>
      </c>
      <c r="D75" s="19">
        <v>378987</v>
      </c>
      <c r="E75" s="20">
        <v>0</v>
      </c>
      <c r="F75" s="20">
        <v>378987</v>
      </c>
      <c r="G75" s="21">
        <v>4.3555740493870232E-3</v>
      </c>
      <c r="I75" s="21">
        <v>6.3601540148381375E-3</v>
      </c>
      <c r="J75" s="19">
        <v>392234</v>
      </c>
      <c r="K75" s="21">
        <v>3.4953705536073798E-2</v>
      </c>
      <c r="L75" s="21">
        <v>3.2000665871290579E-2</v>
      </c>
      <c r="M75" s="19">
        <v>392778</v>
      </c>
      <c r="N75" s="21">
        <v>3.6389110972144145E-2</v>
      </c>
      <c r="O75" s="21">
        <v>3.3431975656352586E-2</v>
      </c>
      <c r="P75" s="21">
        <v>4.3450564248592727E-5</v>
      </c>
      <c r="R75" s="43">
        <v>1547</v>
      </c>
      <c r="S75" s="42">
        <v>394325</v>
      </c>
      <c r="U75" s="19">
        <v>265598</v>
      </c>
      <c r="V75" s="19">
        <v>266358</v>
      </c>
      <c r="X75" s="19">
        <v>377343.45264993189</v>
      </c>
      <c r="Y75" s="19">
        <v>377669.42448864056</v>
      </c>
      <c r="Z75" s="19">
        <v>392760.93431578914</v>
      </c>
      <c r="AA75" s="19">
        <v>278020.25722271926</v>
      </c>
    </row>
    <row r="76" spans="1:27" x14ac:dyDescent="0.2">
      <c r="A76" s="18" t="s">
        <v>155</v>
      </c>
      <c r="B76" s="18" t="s">
        <v>156</v>
      </c>
      <c r="D76" s="19">
        <v>561595</v>
      </c>
      <c r="E76" s="20">
        <v>0</v>
      </c>
      <c r="F76" s="20">
        <v>561595</v>
      </c>
      <c r="G76" s="21">
        <v>6.9106816361090839E-3</v>
      </c>
      <c r="I76" s="21">
        <v>1.0845732202083402E-2</v>
      </c>
      <c r="J76" s="19">
        <v>580313</v>
      </c>
      <c r="K76" s="21">
        <v>3.3330068821837866E-2</v>
      </c>
      <c r="L76" s="21">
        <v>3.2000465017630209E-2</v>
      </c>
      <c r="M76" s="19">
        <v>581216</v>
      </c>
      <c r="N76" s="21">
        <v>3.493798912027346E-2</v>
      </c>
      <c r="O76" s="21">
        <v>3.3606316377001511E-2</v>
      </c>
      <c r="P76" s="21">
        <v>4.6703337772624476E-3</v>
      </c>
      <c r="R76" s="43">
        <v>0</v>
      </c>
      <c r="S76" s="42">
        <v>581216</v>
      </c>
      <c r="U76" s="19">
        <v>337198</v>
      </c>
      <c r="V76" s="19">
        <v>337632</v>
      </c>
      <c r="X76" s="19">
        <v>557740.63205633638</v>
      </c>
      <c r="Y76" s="19">
        <v>556285.2244968625</v>
      </c>
      <c r="Z76" s="19">
        <v>578514.14584404044</v>
      </c>
      <c r="AA76" s="19">
        <v>409507.7630740733</v>
      </c>
    </row>
    <row r="77" spans="1:27" ht="25.5" customHeight="1" x14ac:dyDescent="0.2">
      <c r="A77" s="22" t="s">
        <v>157</v>
      </c>
      <c r="B77" s="22" t="s">
        <v>158</v>
      </c>
      <c r="C77" s="54"/>
      <c r="D77" s="24">
        <v>4127353</v>
      </c>
      <c r="E77" s="25">
        <v>0</v>
      </c>
      <c r="F77" s="25">
        <v>4127353</v>
      </c>
      <c r="G77" s="26">
        <v>8.0625492873240834E-3</v>
      </c>
      <c r="H77" s="23"/>
      <c r="I77" s="26">
        <v>1.1965227069698159E-2</v>
      </c>
      <c r="J77" s="24">
        <v>4276467</v>
      </c>
      <c r="K77" s="26">
        <v>3.6128240060881556E-2</v>
      </c>
      <c r="L77" s="26">
        <v>3.2801032040085332E-2</v>
      </c>
      <c r="M77" s="24">
        <v>4279668</v>
      </c>
      <c r="N77" s="26">
        <v>3.6903797664023408E-2</v>
      </c>
      <c r="O77" s="26">
        <v>3.3574099177879235E-2</v>
      </c>
      <c r="P77" s="26">
        <v>5.7516395392762654E-3</v>
      </c>
      <c r="Q77" s="23"/>
      <c r="R77" s="24">
        <v>6125</v>
      </c>
      <c r="S77" s="41">
        <v>4285793</v>
      </c>
      <c r="T77" s="23"/>
      <c r="U77" s="24">
        <v>2645000</v>
      </c>
      <c r="V77" s="24">
        <v>2653521</v>
      </c>
      <c r="W77" s="23"/>
      <c r="X77" s="24">
        <v>4094342.1644995529</v>
      </c>
      <c r="Y77" s="24">
        <v>4091691.4087220505</v>
      </c>
      <c r="Z77" s="24">
        <v>4255193.6598984506</v>
      </c>
      <c r="AA77" s="24">
        <f>SUM(AA65:AA76)</f>
        <v>3012086.8255860382</v>
      </c>
    </row>
    <row r="78" spans="1:27" ht="25.5" customHeight="1" x14ac:dyDescent="0.2">
      <c r="A78" s="22" t="s">
        <v>159</v>
      </c>
      <c r="B78" s="22" t="s">
        <v>160</v>
      </c>
      <c r="C78" s="54"/>
      <c r="D78" s="24">
        <v>11329536</v>
      </c>
      <c r="E78" s="25">
        <v>0</v>
      </c>
      <c r="F78" s="25">
        <v>11329536</v>
      </c>
      <c r="G78" s="26">
        <v>-8.8366627844060908E-5</v>
      </c>
      <c r="H78" s="23"/>
      <c r="I78" s="26">
        <v>4.3408664116471041E-3</v>
      </c>
      <c r="J78" s="24">
        <v>11747749</v>
      </c>
      <c r="K78" s="26">
        <v>3.6913515257818164E-2</v>
      </c>
      <c r="L78" s="26">
        <v>3.3172443732279788E-2</v>
      </c>
      <c r="M78" s="24">
        <v>11756295</v>
      </c>
      <c r="N78" s="26">
        <v>3.7667826820092287E-2</v>
      </c>
      <c r="O78" s="26">
        <v>3.3924033820230903E-2</v>
      </c>
      <c r="P78" s="26">
        <v>-1.4879572830283072E-3</v>
      </c>
      <c r="Q78" s="23"/>
      <c r="R78" s="24">
        <v>11526</v>
      </c>
      <c r="S78" s="41">
        <v>11767821</v>
      </c>
      <c r="T78" s="23"/>
      <c r="U78" s="24">
        <v>7493339</v>
      </c>
      <c r="V78" s="24">
        <v>7520472</v>
      </c>
      <c r="W78" s="23"/>
      <c r="X78" s="24">
        <v>11330537.241367681</v>
      </c>
      <c r="Y78" s="24">
        <v>11321414.99651067</v>
      </c>
      <c r="Z78" s="24">
        <v>11773813.932189422</v>
      </c>
      <c r="AA78" s="24">
        <f>AA77+AA64+AA53</f>
        <v>8334226.9862508299</v>
      </c>
    </row>
    <row r="79" spans="1:27" x14ac:dyDescent="0.2">
      <c r="A79" s="18" t="s">
        <v>161</v>
      </c>
      <c r="B79" s="18" t="s">
        <v>162</v>
      </c>
      <c r="D79" s="19">
        <v>187380</v>
      </c>
      <c r="E79" s="20">
        <v>0</v>
      </c>
      <c r="F79" s="20">
        <v>187380</v>
      </c>
      <c r="G79" s="21">
        <v>-2.7132361098622493E-2</v>
      </c>
      <c r="I79" s="21">
        <v>-2.6360885424989711E-2</v>
      </c>
      <c r="J79" s="19">
        <v>194567</v>
      </c>
      <c r="K79" s="21">
        <v>3.8355214003628957E-2</v>
      </c>
      <c r="L79" s="21">
        <v>3.694418996380322E-2</v>
      </c>
      <c r="M79" s="19">
        <v>194567</v>
      </c>
      <c r="N79" s="21">
        <v>3.8355214003628957E-2</v>
      </c>
      <c r="O79" s="21">
        <v>3.694418996380322E-2</v>
      </c>
      <c r="P79" s="21">
        <v>-2.9183973198785518E-2</v>
      </c>
      <c r="R79" s="43">
        <v>282</v>
      </c>
      <c r="S79" s="42">
        <v>194849</v>
      </c>
      <c r="U79" s="19">
        <v>133520</v>
      </c>
      <c r="V79" s="19">
        <v>133702</v>
      </c>
      <c r="X79" s="19">
        <v>192605.85151295722</v>
      </c>
      <c r="Y79" s="19">
        <v>192715.11890776304</v>
      </c>
      <c r="Z79" s="19">
        <v>200415.93322381336</v>
      </c>
      <c r="AA79" s="19">
        <v>141866.67878128623</v>
      </c>
    </row>
    <row r="80" spans="1:27" x14ac:dyDescent="0.2">
      <c r="A80" s="18" t="s">
        <v>163</v>
      </c>
      <c r="B80" s="18" t="s">
        <v>164</v>
      </c>
      <c r="D80" s="19">
        <v>181328</v>
      </c>
      <c r="E80" s="20">
        <v>0</v>
      </c>
      <c r="F80" s="20">
        <v>181328</v>
      </c>
      <c r="G80" s="21">
        <v>-4.2567216941793662E-2</v>
      </c>
      <c r="I80" s="21">
        <v>-4.1829153538922137E-2</v>
      </c>
      <c r="J80" s="19">
        <v>189246</v>
      </c>
      <c r="K80" s="21">
        <v>4.3666725491926295E-2</v>
      </c>
      <c r="L80" s="21">
        <v>3.9843709752134249E-2</v>
      </c>
      <c r="M80" s="19">
        <v>189726</v>
      </c>
      <c r="N80" s="21">
        <v>4.6313862172416842E-2</v>
      </c>
      <c r="O80" s="21">
        <v>4.2481149807305885E-2</v>
      </c>
      <c r="P80" s="21">
        <v>-3.9505890996224702E-2</v>
      </c>
      <c r="R80" s="43">
        <v>0</v>
      </c>
      <c r="S80" s="42">
        <v>189726</v>
      </c>
      <c r="U80" s="19">
        <v>143146</v>
      </c>
      <c r="V80" s="19">
        <v>143673</v>
      </c>
      <c r="X80" s="19">
        <v>189389.79655658637</v>
      </c>
      <c r="Y80" s="19">
        <v>189939.67344657524</v>
      </c>
      <c r="Z80" s="19">
        <v>197529.5821405754</v>
      </c>
      <c r="AA80" s="19">
        <v>139823.54261247447</v>
      </c>
    </row>
    <row r="81" spans="1:27" x14ac:dyDescent="0.2">
      <c r="A81" s="18" t="s">
        <v>165</v>
      </c>
      <c r="B81" s="18" t="s">
        <v>166</v>
      </c>
      <c r="D81" s="19">
        <v>316087</v>
      </c>
      <c r="E81" s="20">
        <v>0</v>
      </c>
      <c r="F81" s="20">
        <v>316087</v>
      </c>
      <c r="G81" s="21">
        <v>2.4333109250086471E-2</v>
      </c>
      <c r="I81" s="21">
        <v>2.7236279901070803E-2</v>
      </c>
      <c r="J81" s="19">
        <v>327270</v>
      </c>
      <c r="K81" s="21">
        <v>3.5379499947799209E-2</v>
      </c>
      <c r="L81" s="21">
        <v>3.2000483585440609E-2</v>
      </c>
      <c r="M81" s="19">
        <v>327386</v>
      </c>
      <c r="N81" s="21">
        <v>3.5746487517677172E-2</v>
      </c>
      <c r="O81" s="21">
        <v>3.2366273471760465E-2</v>
      </c>
      <c r="P81" s="21">
        <v>1.9735877612757413E-2</v>
      </c>
      <c r="R81" s="43">
        <v>0</v>
      </c>
      <c r="S81" s="42">
        <v>327386</v>
      </c>
      <c r="U81" s="19">
        <v>219545</v>
      </c>
      <c r="V81" s="19">
        <v>220264</v>
      </c>
      <c r="X81" s="19">
        <v>308578.32978903421</v>
      </c>
      <c r="Y81" s="19">
        <v>308713.73084043764</v>
      </c>
      <c r="Z81" s="19">
        <v>321049.80043109175</v>
      </c>
      <c r="AA81" s="19">
        <v>227258.72228776442</v>
      </c>
    </row>
    <row r="82" spans="1:27" x14ac:dyDescent="0.2">
      <c r="A82" s="18" t="s">
        <v>167</v>
      </c>
      <c r="B82" s="18" t="s">
        <v>168</v>
      </c>
      <c r="D82" s="19">
        <v>288315</v>
      </c>
      <c r="E82" s="20">
        <v>0</v>
      </c>
      <c r="F82" s="20">
        <v>288315</v>
      </c>
      <c r="G82" s="21">
        <v>-4.6176570185720522E-2</v>
      </c>
      <c r="I82" s="21">
        <v>-4.7103251869133334E-2</v>
      </c>
      <c r="J82" s="19">
        <v>301727</v>
      </c>
      <c r="K82" s="21">
        <v>4.6518564764233661E-2</v>
      </c>
      <c r="L82" s="21">
        <v>4.5039579396478624E-2</v>
      </c>
      <c r="M82" s="19">
        <v>301727</v>
      </c>
      <c r="N82" s="21">
        <v>4.6518564764233661E-2</v>
      </c>
      <c r="O82" s="21">
        <v>4.5039579396478624E-2</v>
      </c>
      <c r="P82" s="21">
        <v>-4.244853312208452E-2</v>
      </c>
      <c r="R82" s="43">
        <v>0</v>
      </c>
      <c r="S82" s="42">
        <v>301727</v>
      </c>
      <c r="U82" s="19">
        <v>218447</v>
      </c>
      <c r="V82" s="19">
        <v>218757</v>
      </c>
      <c r="X82" s="19">
        <v>302272.92703025579</v>
      </c>
      <c r="Y82" s="19">
        <v>302995.08993737801</v>
      </c>
      <c r="Z82" s="19">
        <v>315102.64506593789</v>
      </c>
      <c r="AA82" s="19">
        <v>223048.96128583609</v>
      </c>
    </row>
    <row r="83" spans="1:27" x14ac:dyDescent="0.2">
      <c r="A83" s="18" t="s">
        <v>169</v>
      </c>
      <c r="B83" s="18" t="s">
        <v>170</v>
      </c>
      <c r="D83" s="19">
        <v>195108</v>
      </c>
      <c r="E83" s="20">
        <v>0</v>
      </c>
      <c r="F83" s="20">
        <v>195108</v>
      </c>
      <c r="G83" s="21">
        <v>-4.1657640629205073E-2</v>
      </c>
      <c r="I83" s="21">
        <v>-3.9660154962853134E-2</v>
      </c>
      <c r="J83" s="19">
        <v>203437</v>
      </c>
      <c r="K83" s="21">
        <v>4.2689177276175272E-2</v>
      </c>
      <c r="L83" s="21">
        <v>3.9437238091741378E-2</v>
      </c>
      <c r="M83" s="19">
        <v>203437</v>
      </c>
      <c r="N83" s="21">
        <v>4.2689177276175272E-2</v>
      </c>
      <c r="O83" s="21">
        <v>3.9437238091741378E-2</v>
      </c>
      <c r="P83" s="21">
        <v>-4.0142501871695546E-2</v>
      </c>
      <c r="R83" s="43">
        <v>753</v>
      </c>
      <c r="S83" s="42">
        <v>204190</v>
      </c>
      <c r="U83" s="19">
        <v>150004</v>
      </c>
      <c r="V83" s="19">
        <v>150474</v>
      </c>
      <c r="X83" s="19">
        <v>203589.03902369426</v>
      </c>
      <c r="Y83" s="19">
        <v>203801.19351645745</v>
      </c>
      <c r="Z83" s="19">
        <v>211945.00266622548</v>
      </c>
      <c r="AA83" s="19">
        <v>150027.66062002702</v>
      </c>
    </row>
    <row r="84" spans="1:27" x14ac:dyDescent="0.2">
      <c r="A84" s="18" t="s">
        <v>171</v>
      </c>
      <c r="B84" s="18" t="s">
        <v>172</v>
      </c>
      <c r="D84" s="19">
        <v>434621</v>
      </c>
      <c r="E84" s="20">
        <v>0</v>
      </c>
      <c r="F84" s="20">
        <v>434621</v>
      </c>
      <c r="G84" s="21">
        <v>-6.8729871896735517E-3</v>
      </c>
      <c r="I84" s="21">
        <v>-2.4061180211467637E-3</v>
      </c>
      <c r="J84" s="19">
        <v>450021</v>
      </c>
      <c r="K84" s="21">
        <v>3.5433170509478362E-2</v>
      </c>
      <c r="L84" s="21">
        <v>3.2450526361532894E-2</v>
      </c>
      <c r="M84" s="19">
        <v>450021</v>
      </c>
      <c r="N84" s="21">
        <v>3.5433170509478362E-2</v>
      </c>
      <c r="O84" s="21">
        <v>3.2450526361532894E-2</v>
      </c>
      <c r="P84" s="21">
        <v>-9.6092646750394195E-3</v>
      </c>
      <c r="R84" s="43">
        <v>0</v>
      </c>
      <c r="S84" s="42">
        <v>450021</v>
      </c>
      <c r="U84" s="19">
        <v>293148</v>
      </c>
      <c r="V84" s="19">
        <v>293995</v>
      </c>
      <c r="X84" s="19">
        <v>437628.81725482439</v>
      </c>
      <c r="Y84" s="19">
        <v>436927.87572591624</v>
      </c>
      <c r="Z84" s="19">
        <v>454387.32810070366</v>
      </c>
      <c r="AA84" s="19">
        <v>321643.19513439783</v>
      </c>
    </row>
    <row r="85" spans="1:27" ht="25.5" customHeight="1" x14ac:dyDescent="0.2">
      <c r="A85" s="22" t="s">
        <v>173</v>
      </c>
      <c r="B85" s="22" t="s">
        <v>174</v>
      </c>
      <c r="C85" s="54"/>
      <c r="D85" s="24">
        <v>1602839</v>
      </c>
      <c r="E85" s="25">
        <v>0</v>
      </c>
      <c r="F85" s="25">
        <v>1602839</v>
      </c>
      <c r="G85" s="26">
        <v>-1.9109255587303142E-2</v>
      </c>
      <c r="H85" s="23"/>
      <c r="I85" s="26">
        <v>-1.7141774834374734E-2</v>
      </c>
      <c r="J85" s="24">
        <v>1666268</v>
      </c>
      <c r="K85" s="26">
        <v>3.9572907821683989E-2</v>
      </c>
      <c r="L85" s="26">
        <v>3.6839663803679201E-2</v>
      </c>
      <c r="M85" s="24">
        <v>1666864</v>
      </c>
      <c r="N85" s="26">
        <v>3.994474803770065E-2</v>
      </c>
      <c r="O85" s="26">
        <v>3.7210526377782882E-2</v>
      </c>
      <c r="P85" s="26">
        <v>-1.9739881013413396E-2</v>
      </c>
      <c r="Q85" s="23"/>
      <c r="R85" s="24">
        <v>1035</v>
      </c>
      <c r="S85" s="41">
        <v>1667899</v>
      </c>
      <c r="T85" s="23"/>
      <c r="U85" s="24">
        <v>1157811</v>
      </c>
      <c r="V85" s="24">
        <v>1160863</v>
      </c>
      <c r="W85" s="23"/>
      <c r="X85" s="24">
        <v>1634064.7611673523</v>
      </c>
      <c r="Y85" s="24">
        <v>1635092.6823745277</v>
      </c>
      <c r="Z85" s="24">
        <v>1700430.2916283475</v>
      </c>
      <c r="AA85" s="24">
        <f>SUM(AA79:AA84)</f>
        <v>1203668.7607217859</v>
      </c>
    </row>
    <row r="86" spans="1:27" x14ac:dyDescent="0.2">
      <c r="A86" s="18" t="s">
        <v>175</v>
      </c>
      <c r="B86" s="18" t="s">
        <v>176</v>
      </c>
      <c r="D86" s="19">
        <v>433452</v>
      </c>
      <c r="E86" s="20">
        <v>0</v>
      </c>
      <c r="F86" s="20">
        <v>433452</v>
      </c>
      <c r="G86" s="21">
        <v>-3.3532583807325378E-2</v>
      </c>
      <c r="I86" s="21">
        <v>-3.4098417640481382E-2</v>
      </c>
      <c r="J86" s="19">
        <v>451907</v>
      </c>
      <c r="K86" s="21">
        <v>4.2576802044978379E-2</v>
      </c>
      <c r="L86" s="21">
        <v>3.8393791409259581E-2</v>
      </c>
      <c r="M86" s="19">
        <v>452474</v>
      </c>
      <c r="N86" s="21">
        <v>4.3884905364377058E-2</v>
      </c>
      <c r="O86" s="21">
        <v>3.9696646376606859E-2</v>
      </c>
      <c r="P86" s="21">
        <v>-3.4342622821466606E-2</v>
      </c>
      <c r="R86" s="43">
        <v>0</v>
      </c>
      <c r="S86" s="42">
        <v>452474</v>
      </c>
      <c r="U86" s="19">
        <v>312527</v>
      </c>
      <c r="V86" s="19">
        <v>313786</v>
      </c>
      <c r="X86" s="19">
        <v>448491.06419702322</v>
      </c>
      <c r="Y86" s="19">
        <v>450561.53034904413</v>
      </c>
      <c r="Z86" s="19">
        <v>468565.77777310903</v>
      </c>
      <c r="AA86" s="19">
        <v>331679.57065073709</v>
      </c>
    </row>
    <row r="87" spans="1:27" x14ac:dyDescent="0.2">
      <c r="A87" s="18" t="s">
        <v>177</v>
      </c>
      <c r="B87" s="18" t="s">
        <v>178</v>
      </c>
      <c r="D87" s="19">
        <v>240743</v>
      </c>
      <c r="E87" s="20">
        <v>0</v>
      </c>
      <c r="F87" s="20">
        <v>240743</v>
      </c>
      <c r="G87" s="21">
        <v>-4.4571221819310058E-2</v>
      </c>
      <c r="I87" s="21">
        <v>-4.4196917270538316E-2</v>
      </c>
      <c r="J87" s="19">
        <v>252177</v>
      </c>
      <c r="K87" s="21">
        <v>4.7494631204230142E-2</v>
      </c>
      <c r="L87" s="21">
        <v>4.1859751417612667E-2</v>
      </c>
      <c r="M87" s="19">
        <v>252177</v>
      </c>
      <c r="N87" s="21">
        <v>4.7494631204230142E-2</v>
      </c>
      <c r="O87" s="21">
        <v>4.1859751417612667E-2</v>
      </c>
      <c r="P87" s="21">
        <v>-4.2450508870273684E-2</v>
      </c>
      <c r="R87" s="43">
        <v>472</v>
      </c>
      <c r="S87" s="42">
        <v>252649</v>
      </c>
      <c r="U87" s="19">
        <v>188812</v>
      </c>
      <c r="V87" s="19">
        <v>189833</v>
      </c>
      <c r="X87" s="19">
        <v>251973.77920562372</v>
      </c>
      <c r="Y87" s="19">
        <v>253237.36507330652</v>
      </c>
      <c r="Z87" s="19">
        <v>263356.62264566513</v>
      </c>
      <c r="AA87" s="19">
        <v>186419.95568323261</v>
      </c>
    </row>
    <row r="88" spans="1:27" ht="25.5" customHeight="1" x14ac:dyDescent="0.2">
      <c r="A88" s="22" t="s">
        <v>179</v>
      </c>
      <c r="B88" s="22" t="s">
        <v>180</v>
      </c>
      <c r="C88" s="54"/>
      <c r="D88" s="24">
        <v>674195</v>
      </c>
      <c r="E88" s="25">
        <v>0</v>
      </c>
      <c r="F88" s="25">
        <v>674195</v>
      </c>
      <c r="G88" s="26">
        <v>-3.750344310648912E-2</v>
      </c>
      <c r="H88" s="23"/>
      <c r="I88" s="26">
        <v>-3.770618420635663E-2</v>
      </c>
      <c r="J88" s="24">
        <v>704084</v>
      </c>
      <c r="K88" s="26">
        <v>4.4332871053626821E-2</v>
      </c>
      <c r="L88" s="26">
        <v>3.9604617002801046E-2</v>
      </c>
      <c r="M88" s="24">
        <v>704651</v>
      </c>
      <c r="N88" s="26">
        <v>4.5173874027544025E-2</v>
      </c>
      <c r="O88" s="26">
        <v>4.0441812305975988E-2</v>
      </c>
      <c r="P88" s="26">
        <v>-3.7259961442867029E-2</v>
      </c>
      <c r="Q88" s="23"/>
      <c r="R88" s="24">
        <v>472</v>
      </c>
      <c r="S88" s="41">
        <v>705123</v>
      </c>
      <c r="T88" s="23"/>
      <c r="U88" s="24">
        <v>501340</v>
      </c>
      <c r="V88" s="24">
        <v>503620</v>
      </c>
      <c r="W88" s="23"/>
      <c r="X88" s="24">
        <v>700464.84340264695</v>
      </c>
      <c r="Y88" s="24">
        <v>703798.89542235062</v>
      </c>
      <c r="Z88" s="24">
        <v>731922.40041877422</v>
      </c>
      <c r="AA88" s="24">
        <f>SUM(AA86:AA87)</f>
        <v>518099.52633396967</v>
      </c>
    </row>
    <row r="89" spans="1:27" x14ac:dyDescent="0.2">
      <c r="A89" s="18" t="s">
        <v>181</v>
      </c>
      <c r="B89" s="18" t="s">
        <v>182</v>
      </c>
      <c r="D89" s="19">
        <v>1510636</v>
      </c>
      <c r="E89" s="20">
        <v>0</v>
      </c>
      <c r="F89" s="20">
        <v>1510636</v>
      </c>
      <c r="G89" s="21">
        <v>2.3374104746773039E-2</v>
      </c>
      <c r="I89" s="21">
        <v>2.5265641460097799E-2</v>
      </c>
      <c r="J89" s="19">
        <v>1565120</v>
      </c>
      <c r="K89" s="21">
        <v>3.6066928101806228E-2</v>
      </c>
      <c r="L89" s="21">
        <v>3.2000039902493338E-2</v>
      </c>
      <c r="M89" s="19">
        <v>1567819</v>
      </c>
      <c r="N89" s="21">
        <v>3.7853592791380564E-2</v>
      </c>
      <c r="O89" s="21">
        <v>3.3779691371835341E-2</v>
      </c>
      <c r="P89" s="21">
        <v>1.9173075108154247E-2</v>
      </c>
      <c r="R89" s="43">
        <v>1782</v>
      </c>
      <c r="S89" s="42">
        <v>1569601</v>
      </c>
      <c r="U89" s="19">
        <v>1058007</v>
      </c>
      <c r="V89" s="19">
        <v>1062176</v>
      </c>
      <c r="X89" s="19">
        <v>1476132.7192012509</v>
      </c>
      <c r="Y89" s="19">
        <v>1479215.7537706927</v>
      </c>
      <c r="Z89" s="19">
        <v>1538324.5871498554</v>
      </c>
      <c r="AA89" s="19">
        <v>1088920.4094508213</v>
      </c>
    </row>
    <row r="90" spans="1:27" ht="25.5" customHeight="1" x14ac:dyDescent="0.2">
      <c r="A90" s="22" t="s">
        <v>183</v>
      </c>
      <c r="B90" s="22" t="s">
        <v>184</v>
      </c>
      <c r="C90" s="54"/>
      <c r="D90" s="24">
        <v>1510636</v>
      </c>
      <c r="E90" s="25">
        <v>0</v>
      </c>
      <c r="F90" s="25">
        <v>1510636</v>
      </c>
      <c r="G90" s="26">
        <v>2.3374104746773039E-2</v>
      </c>
      <c r="H90" s="23"/>
      <c r="I90" s="26">
        <v>2.5265641460097799E-2</v>
      </c>
      <c r="J90" s="24">
        <v>1565120</v>
      </c>
      <c r="K90" s="26">
        <v>3.6066928101806228E-2</v>
      </c>
      <c r="L90" s="26">
        <v>3.2000039902493338E-2</v>
      </c>
      <c r="M90" s="24">
        <v>1567819</v>
      </c>
      <c r="N90" s="26">
        <v>3.7853592791380564E-2</v>
      </c>
      <c r="O90" s="26">
        <v>3.3779691371835341E-2</v>
      </c>
      <c r="P90" s="26">
        <v>1.9173075108154247E-2</v>
      </c>
      <c r="Q90" s="23"/>
      <c r="R90" s="24">
        <v>1782</v>
      </c>
      <c r="S90" s="41">
        <v>1569601</v>
      </c>
      <c r="T90" s="23"/>
      <c r="U90" s="24">
        <v>1058007</v>
      </c>
      <c r="V90" s="24">
        <v>1062176</v>
      </c>
      <c r="W90" s="23"/>
      <c r="X90" s="24">
        <v>1476132.7192012509</v>
      </c>
      <c r="Y90" s="24">
        <v>1479215.7537706927</v>
      </c>
      <c r="Z90" s="24">
        <v>1538324.5871498554</v>
      </c>
      <c r="AA90" s="24">
        <f>AA89</f>
        <v>1088920.4094508213</v>
      </c>
    </row>
    <row r="91" spans="1:27" x14ac:dyDescent="0.2">
      <c r="A91" s="18" t="s">
        <v>185</v>
      </c>
      <c r="B91" s="18" t="s">
        <v>186</v>
      </c>
      <c r="D91" s="19">
        <v>386534</v>
      </c>
      <c r="E91" s="20">
        <v>0</v>
      </c>
      <c r="F91" s="20">
        <v>386534</v>
      </c>
      <c r="G91" s="21">
        <v>-2.4894866315029462E-2</v>
      </c>
      <c r="I91" s="21">
        <v>-2.3039632919062303E-2</v>
      </c>
      <c r="J91" s="19">
        <v>402285</v>
      </c>
      <c r="K91" s="21">
        <v>4.0749326061872981E-2</v>
      </c>
      <c r="L91" s="21">
        <v>3.6319649152435574E-2</v>
      </c>
      <c r="M91" s="19">
        <v>403910</v>
      </c>
      <c r="N91" s="21">
        <v>4.4953354685487001E-2</v>
      </c>
      <c r="O91" s="21">
        <v>4.0505784429347935E-2</v>
      </c>
      <c r="P91" s="21">
        <v>-2.2526512380164232E-2</v>
      </c>
      <c r="R91" s="43">
        <v>0</v>
      </c>
      <c r="S91" s="42">
        <v>403910</v>
      </c>
      <c r="U91" s="19">
        <v>252526</v>
      </c>
      <c r="V91" s="19">
        <v>253606</v>
      </c>
      <c r="X91" s="19">
        <v>396402.38436574413</v>
      </c>
      <c r="Y91" s="19">
        <v>397340.79909511778</v>
      </c>
      <c r="Z91" s="19">
        <v>413218.36869819107</v>
      </c>
      <c r="AA91" s="19">
        <v>292501.28288536664</v>
      </c>
    </row>
    <row r="92" spans="1:27" x14ac:dyDescent="0.2">
      <c r="A92" s="18" t="s">
        <v>187</v>
      </c>
      <c r="B92" s="18" t="s">
        <v>188</v>
      </c>
      <c r="D92" s="19">
        <v>312440</v>
      </c>
      <c r="E92" s="20">
        <v>0</v>
      </c>
      <c r="F92" s="20">
        <v>312440</v>
      </c>
      <c r="G92" s="21">
        <v>-1.4732919418253831E-2</v>
      </c>
      <c r="I92" s="21">
        <v>-1.295773217387175E-2</v>
      </c>
      <c r="J92" s="19">
        <v>324582</v>
      </c>
      <c r="K92" s="21">
        <v>3.886186147740367E-2</v>
      </c>
      <c r="L92" s="21">
        <v>3.4430839152384207E-2</v>
      </c>
      <c r="M92" s="19">
        <v>325119</v>
      </c>
      <c r="N92" s="21">
        <v>4.0580591473562855E-2</v>
      </c>
      <c r="O92" s="21">
        <v>3.6142238307681929E-2</v>
      </c>
      <c r="P92" s="21">
        <v>-1.658082782640713E-2</v>
      </c>
      <c r="R92" s="43">
        <v>0</v>
      </c>
      <c r="S92" s="42">
        <v>325119</v>
      </c>
      <c r="U92" s="19">
        <v>239817</v>
      </c>
      <c r="V92" s="19">
        <v>240844</v>
      </c>
      <c r="X92" s="19">
        <v>317111.98532637599</v>
      </c>
      <c r="Y92" s="19">
        <v>317897.57986342802</v>
      </c>
      <c r="Z92" s="19">
        <v>330600.63216116565</v>
      </c>
      <c r="AA92" s="19">
        <v>234019.38624970295</v>
      </c>
    </row>
    <row r="93" spans="1:27" x14ac:dyDescent="0.2">
      <c r="A93" s="18" t="s">
        <v>189</v>
      </c>
      <c r="B93" s="18" t="s">
        <v>190</v>
      </c>
      <c r="D93" s="19">
        <v>228565</v>
      </c>
      <c r="E93" s="20">
        <v>0</v>
      </c>
      <c r="F93" s="20">
        <v>228565</v>
      </c>
      <c r="G93" s="21">
        <v>-1.6236164353597093E-2</v>
      </c>
      <c r="I93" s="21">
        <v>-1.1231631188888924E-2</v>
      </c>
      <c r="J93" s="19">
        <v>238002</v>
      </c>
      <c r="K93" s="21">
        <v>4.1288036226018843E-2</v>
      </c>
      <c r="L93" s="21">
        <v>3.4104933838215556E-2</v>
      </c>
      <c r="M93" s="19">
        <v>238794</v>
      </c>
      <c r="N93" s="21">
        <v>4.4753133681884716E-2</v>
      </c>
      <c r="O93" s="21">
        <v>3.7546128061792805E-2</v>
      </c>
      <c r="P93" s="21">
        <v>-1.3526278403941494E-2</v>
      </c>
      <c r="R93" s="43">
        <v>0</v>
      </c>
      <c r="S93" s="42">
        <v>238794</v>
      </c>
      <c r="U93" s="19">
        <v>169596</v>
      </c>
      <c r="V93" s="19">
        <v>170774</v>
      </c>
      <c r="X93" s="19">
        <v>232337.26603683954</v>
      </c>
      <c r="Y93" s="19">
        <v>232767.01203104403</v>
      </c>
      <c r="Z93" s="19">
        <v>242068.28298846609</v>
      </c>
      <c r="AA93" s="19">
        <v>171350.76435021573</v>
      </c>
    </row>
    <row r="94" spans="1:27" x14ac:dyDescent="0.2">
      <c r="A94" s="18" t="s">
        <v>191</v>
      </c>
      <c r="B94" s="18" t="s">
        <v>192</v>
      </c>
      <c r="D94" s="19">
        <v>179683</v>
      </c>
      <c r="E94" s="20">
        <v>0</v>
      </c>
      <c r="F94" s="20">
        <v>179683</v>
      </c>
      <c r="G94" s="21">
        <v>-5.865801889973099E-3</v>
      </c>
      <c r="I94" s="21">
        <v>-5.2487903505286093E-3</v>
      </c>
      <c r="J94" s="19">
        <v>186906</v>
      </c>
      <c r="K94" s="21">
        <v>4.019857192945353E-2</v>
      </c>
      <c r="L94" s="21">
        <v>3.2983881031402262E-2</v>
      </c>
      <c r="M94" s="19">
        <v>187405</v>
      </c>
      <c r="N94" s="21">
        <v>4.2975684956284121E-2</v>
      </c>
      <c r="O94" s="21">
        <v>3.5741732339731991E-2</v>
      </c>
      <c r="P94" s="21">
        <v>-9.2832783643124195E-3</v>
      </c>
      <c r="R94" s="43">
        <v>0</v>
      </c>
      <c r="S94" s="42">
        <v>187405</v>
      </c>
      <c r="U94" s="19">
        <v>135580</v>
      </c>
      <c r="V94" s="19">
        <v>136527</v>
      </c>
      <c r="X94" s="19">
        <v>180743.2038266059</v>
      </c>
      <c r="Y94" s="19">
        <v>181892.68027531792</v>
      </c>
      <c r="Z94" s="19">
        <v>189161.03453930974</v>
      </c>
      <c r="AA94" s="19">
        <v>133899.77180584485</v>
      </c>
    </row>
    <row r="95" spans="1:27" ht="25.5" customHeight="1" x14ac:dyDescent="0.2">
      <c r="A95" s="22" t="s">
        <v>193</v>
      </c>
      <c r="B95" s="22" t="s">
        <v>194</v>
      </c>
      <c r="C95" s="54"/>
      <c r="D95" s="24">
        <v>1107222</v>
      </c>
      <c r="E95" s="25">
        <v>0</v>
      </c>
      <c r="F95" s="25">
        <v>1107222</v>
      </c>
      <c r="G95" s="26">
        <v>-1.7195924280292263E-2</v>
      </c>
      <c r="H95" s="23"/>
      <c r="I95" s="26">
        <v>-1.4869596570792676E-2</v>
      </c>
      <c r="J95" s="24">
        <v>1151775</v>
      </c>
      <c r="K95" s="26">
        <v>4.0238542948026756E-2</v>
      </c>
      <c r="L95" s="26">
        <v>3.4748147923531647E-2</v>
      </c>
      <c r="M95" s="24">
        <v>1155228</v>
      </c>
      <c r="N95" s="26">
        <v>4.3357158726976097E-2</v>
      </c>
      <c r="O95" s="26">
        <v>3.785030360044761E-2</v>
      </c>
      <c r="P95" s="26">
        <v>-1.6867662441607423E-2</v>
      </c>
      <c r="Q95" s="23"/>
      <c r="R95" s="24">
        <v>0</v>
      </c>
      <c r="S95" s="41">
        <v>1155228</v>
      </c>
      <c r="T95" s="23"/>
      <c r="U95" s="24">
        <v>797520</v>
      </c>
      <c r="V95" s="24">
        <v>801751</v>
      </c>
      <c r="W95" s="23"/>
      <c r="X95" s="24">
        <v>1126594.8395555655</v>
      </c>
      <c r="Y95" s="24">
        <v>1129898.0712649077</v>
      </c>
      <c r="Z95" s="24">
        <v>1175048.3183871326</v>
      </c>
      <c r="AA95" s="24">
        <f>SUM(AA91:AA94)</f>
        <v>831771.20529113023</v>
      </c>
    </row>
    <row r="96" spans="1:27" x14ac:dyDescent="0.2">
      <c r="A96" s="18" t="s">
        <v>195</v>
      </c>
      <c r="B96" s="18" t="s">
        <v>196</v>
      </c>
      <c r="D96" s="19">
        <v>294245</v>
      </c>
      <c r="E96" s="20">
        <v>0</v>
      </c>
      <c r="F96" s="20">
        <v>294245</v>
      </c>
      <c r="G96" s="21">
        <v>-7.4835218420066241E-3</v>
      </c>
      <c r="I96" s="21">
        <v>-4.1892934719585107E-3</v>
      </c>
      <c r="J96" s="19">
        <v>305619</v>
      </c>
      <c r="K96" s="21">
        <v>3.8654862444561511E-2</v>
      </c>
      <c r="L96" s="21">
        <v>3.278700847574223E-2</v>
      </c>
      <c r="M96" s="19">
        <v>306510</v>
      </c>
      <c r="N96" s="21">
        <v>4.1682951282094871E-2</v>
      </c>
      <c r="O96" s="21">
        <v>3.5797990203160657E-2</v>
      </c>
      <c r="P96" s="21">
        <v>-8.1742089903863446E-3</v>
      </c>
      <c r="R96" s="43">
        <v>1169</v>
      </c>
      <c r="S96" s="42">
        <v>307679</v>
      </c>
      <c r="U96" s="19">
        <v>196348</v>
      </c>
      <c r="V96" s="19">
        <v>197463</v>
      </c>
      <c r="X96" s="19">
        <v>296463.59176432807</v>
      </c>
      <c r="Y96" s="19">
        <v>297161.6716669068</v>
      </c>
      <c r="Z96" s="19">
        <v>309036.1258785103</v>
      </c>
      <c r="AA96" s="19">
        <v>218754.70725603204</v>
      </c>
    </row>
    <row r="97" spans="1:27" x14ac:dyDescent="0.2">
      <c r="A97" s="18" t="s">
        <v>197</v>
      </c>
      <c r="B97" s="18" t="s">
        <v>198</v>
      </c>
      <c r="D97" s="19">
        <v>192299</v>
      </c>
      <c r="E97" s="20">
        <v>0</v>
      </c>
      <c r="F97" s="20">
        <v>192299</v>
      </c>
      <c r="G97" s="21">
        <v>-1.0011263008459226E-2</v>
      </c>
      <c r="I97" s="21">
        <v>-7.3509053100038191E-3</v>
      </c>
      <c r="J97" s="19">
        <v>200068</v>
      </c>
      <c r="K97" s="21">
        <v>4.0400626108300086E-2</v>
      </c>
      <c r="L97" s="21">
        <v>3.3378020328711733E-2</v>
      </c>
      <c r="M97" s="19">
        <v>200533</v>
      </c>
      <c r="N97" s="21">
        <v>4.2818735406840336E-2</v>
      </c>
      <c r="O97" s="21">
        <v>3.5779807618297355E-2</v>
      </c>
      <c r="P97" s="21">
        <v>-1.1340524481956216E-2</v>
      </c>
      <c r="R97" s="43">
        <v>767</v>
      </c>
      <c r="S97" s="42">
        <v>201300</v>
      </c>
      <c r="U97" s="19">
        <v>136951</v>
      </c>
      <c r="V97" s="19">
        <v>137882</v>
      </c>
      <c r="X97" s="19">
        <v>194243.62400765691</v>
      </c>
      <c r="Y97" s="19">
        <v>195039.53814848117</v>
      </c>
      <c r="Z97" s="19">
        <v>202833.23527033764</v>
      </c>
      <c r="AA97" s="19">
        <v>143577.79329915563</v>
      </c>
    </row>
    <row r="98" spans="1:27" x14ac:dyDescent="0.2">
      <c r="A98" s="18" t="s">
        <v>199</v>
      </c>
      <c r="B98" s="18" t="s">
        <v>200</v>
      </c>
      <c r="D98" s="19">
        <v>484908</v>
      </c>
      <c r="E98" s="20">
        <v>0</v>
      </c>
      <c r="F98" s="20">
        <v>484908</v>
      </c>
      <c r="G98" s="21">
        <v>-3.1195424344170997E-2</v>
      </c>
      <c r="I98" s="21">
        <v>-2.6460466571035401E-2</v>
      </c>
      <c r="J98" s="19">
        <v>504609</v>
      </c>
      <c r="K98" s="21">
        <v>4.0628325373060381E-2</v>
      </c>
      <c r="L98" s="21">
        <v>3.6960966270024098E-2</v>
      </c>
      <c r="M98" s="19">
        <v>504609</v>
      </c>
      <c r="N98" s="21">
        <v>4.0628325373060381E-2</v>
      </c>
      <c r="O98" s="21">
        <v>3.6960966270024098E-2</v>
      </c>
      <c r="P98" s="21">
        <v>-2.9267560768486245E-2</v>
      </c>
      <c r="R98" s="43">
        <v>2250</v>
      </c>
      <c r="S98" s="42">
        <v>506859</v>
      </c>
      <c r="U98" s="19">
        <v>383185</v>
      </c>
      <c r="V98" s="19">
        <v>384540</v>
      </c>
      <c r="X98" s="19">
        <v>500521.99606070516</v>
      </c>
      <c r="Y98" s="19">
        <v>499849.18845890544</v>
      </c>
      <c r="Z98" s="19">
        <v>519822.94977128482</v>
      </c>
      <c r="AA98" s="19">
        <v>367962.53796841903</v>
      </c>
    </row>
    <row r="99" spans="1:27" x14ac:dyDescent="0.2">
      <c r="A99" s="18" t="s">
        <v>201</v>
      </c>
      <c r="B99" s="18" t="s">
        <v>202</v>
      </c>
      <c r="D99" s="19">
        <v>208664</v>
      </c>
      <c r="E99" s="20">
        <v>0</v>
      </c>
      <c r="F99" s="20">
        <v>208664</v>
      </c>
      <c r="G99" s="21">
        <v>-2.9006351091196203E-2</v>
      </c>
      <c r="I99" s="21">
        <v>-2.4916040226151903E-2</v>
      </c>
      <c r="J99" s="19">
        <v>217772</v>
      </c>
      <c r="K99" s="21">
        <v>4.3649120116550977E-2</v>
      </c>
      <c r="L99" s="21">
        <v>3.6671050477696809E-2</v>
      </c>
      <c r="M99" s="19">
        <v>217772</v>
      </c>
      <c r="N99" s="21">
        <v>4.3649120116550977E-2</v>
      </c>
      <c r="O99" s="21">
        <v>3.6671050477696809E-2</v>
      </c>
      <c r="P99" s="21">
        <v>-2.7999417633509549E-2</v>
      </c>
      <c r="R99" s="43">
        <v>0</v>
      </c>
      <c r="S99" s="42">
        <v>217772</v>
      </c>
      <c r="U99" s="19">
        <v>154497</v>
      </c>
      <c r="V99" s="19">
        <v>155537</v>
      </c>
      <c r="X99" s="19">
        <v>214897.38911731835</v>
      </c>
      <c r="Y99" s="19">
        <v>215436.38672519228</v>
      </c>
      <c r="Z99" s="19">
        <v>224045.1332547552</v>
      </c>
      <c r="AA99" s="19">
        <v>158592.8745319247</v>
      </c>
    </row>
    <row r="100" spans="1:27" x14ac:dyDescent="0.2">
      <c r="A100" s="18" t="s">
        <v>203</v>
      </c>
      <c r="B100" s="18" t="s">
        <v>204</v>
      </c>
      <c r="D100" s="19">
        <v>131406</v>
      </c>
      <c r="E100" s="20">
        <v>0</v>
      </c>
      <c r="F100" s="20">
        <v>131406</v>
      </c>
      <c r="G100" s="21">
        <v>1.7722146865672972E-2</v>
      </c>
      <c r="I100" s="21">
        <v>2.1251702855359378E-2</v>
      </c>
      <c r="J100" s="19">
        <v>136302</v>
      </c>
      <c r="K100" s="21">
        <v>3.7258572667914658E-2</v>
      </c>
      <c r="L100" s="21">
        <v>3.1996781032341604E-2</v>
      </c>
      <c r="M100" s="19">
        <v>136429</v>
      </c>
      <c r="N100" s="21">
        <v>3.8225042996514524E-2</v>
      </c>
      <c r="O100" s="21">
        <v>3.2958348662978754E-2</v>
      </c>
      <c r="P100" s="21">
        <v>1.4376421497521275E-2</v>
      </c>
      <c r="R100" s="43">
        <v>0</v>
      </c>
      <c r="S100" s="42">
        <v>136429</v>
      </c>
      <c r="U100" s="19">
        <v>95122</v>
      </c>
      <c r="V100" s="19">
        <v>95607</v>
      </c>
      <c r="X100" s="19">
        <v>129117.75616232512</v>
      </c>
      <c r="Y100" s="19">
        <v>129327.5624329718</v>
      </c>
      <c r="Z100" s="19">
        <v>134495.43690949579</v>
      </c>
      <c r="AA100" s="19">
        <v>95204.111961897957</v>
      </c>
    </row>
    <row r="101" spans="1:27" x14ac:dyDescent="0.2">
      <c r="A101" s="18" t="s">
        <v>205</v>
      </c>
      <c r="B101" s="18" t="s">
        <v>206</v>
      </c>
      <c r="D101" s="19">
        <v>160776</v>
      </c>
      <c r="E101" s="20">
        <v>0</v>
      </c>
      <c r="F101" s="20">
        <v>160776</v>
      </c>
      <c r="G101" s="21">
        <v>1.6946610427726938E-2</v>
      </c>
      <c r="I101" s="21">
        <v>1.9323616973425439E-2</v>
      </c>
      <c r="J101" s="19">
        <v>167080</v>
      </c>
      <c r="K101" s="21">
        <v>3.9209832313280568E-2</v>
      </c>
      <c r="L101" s="21">
        <v>3.1998316003136962E-2</v>
      </c>
      <c r="M101" s="19">
        <v>167192</v>
      </c>
      <c r="N101" s="21">
        <v>3.9906453699557254E-2</v>
      </c>
      <c r="O101" s="21">
        <v>3.2690103239146007E-2</v>
      </c>
      <c r="P101" s="21">
        <v>1.2198393276022124E-2</v>
      </c>
      <c r="R101" s="43">
        <v>676</v>
      </c>
      <c r="S101" s="42">
        <v>167868</v>
      </c>
      <c r="U101" s="19">
        <v>128917</v>
      </c>
      <c r="V101" s="19">
        <v>129818</v>
      </c>
      <c r="X101" s="19">
        <v>158096.79520184224</v>
      </c>
      <c r="Y101" s="19">
        <v>158830.31286103846</v>
      </c>
      <c r="Z101" s="19">
        <v>165177.10471647375</v>
      </c>
      <c r="AA101" s="19">
        <v>116922.47657109203</v>
      </c>
    </row>
    <row r="102" spans="1:27" ht="25.5" customHeight="1" x14ac:dyDescent="0.2">
      <c r="A102" s="22" t="s">
        <v>207</v>
      </c>
      <c r="B102" s="22" t="s">
        <v>208</v>
      </c>
      <c r="C102" s="54"/>
      <c r="D102" s="24">
        <v>1472298</v>
      </c>
      <c r="E102" s="25">
        <v>0</v>
      </c>
      <c r="F102" s="25">
        <v>1472298</v>
      </c>
      <c r="G102" s="26">
        <v>-1.4091322857852084E-2</v>
      </c>
      <c r="H102" s="23"/>
      <c r="I102" s="26">
        <v>-1.0371240240240942E-2</v>
      </c>
      <c r="J102" s="24">
        <v>1531450</v>
      </c>
      <c r="K102" s="26">
        <v>4.017664902078244E-2</v>
      </c>
      <c r="L102" s="26">
        <v>3.4670553811962712E-2</v>
      </c>
      <c r="M102" s="24">
        <v>1533045</v>
      </c>
      <c r="N102" s="26">
        <v>4.12599894858241E-2</v>
      </c>
      <c r="O102" s="26">
        <v>3.5748159697450266E-2</v>
      </c>
      <c r="P102" s="26">
        <v>-1.4378836451498178E-2</v>
      </c>
      <c r="Q102" s="23"/>
      <c r="R102" s="24">
        <v>4862</v>
      </c>
      <c r="S102" s="41">
        <v>1537907</v>
      </c>
      <c r="T102" s="23"/>
      <c r="U102" s="24">
        <v>1095018</v>
      </c>
      <c r="V102" s="24">
        <v>1100846</v>
      </c>
      <c r="W102" s="23"/>
      <c r="X102" s="24">
        <v>1493341.1523141759</v>
      </c>
      <c r="Y102" s="24">
        <v>1495644.6602934957</v>
      </c>
      <c r="Z102" s="24">
        <v>1555409.9858008577</v>
      </c>
      <c r="AA102" s="24">
        <f>SUM(AA96:AA101)</f>
        <v>1101014.5015885215</v>
      </c>
    </row>
    <row r="103" spans="1:27" x14ac:dyDescent="0.2">
      <c r="A103" s="18" t="s">
        <v>209</v>
      </c>
      <c r="B103" s="18" t="s">
        <v>210</v>
      </c>
      <c r="D103" s="19">
        <v>410806</v>
      </c>
      <c r="E103" s="20">
        <v>0</v>
      </c>
      <c r="F103" s="20">
        <v>410806</v>
      </c>
      <c r="G103" s="21">
        <v>-1.9531822722720027E-2</v>
      </c>
      <c r="I103" s="21">
        <v>-1.7071643982345841E-2</v>
      </c>
      <c r="J103" s="19">
        <v>427657</v>
      </c>
      <c r="K103" s="21">
        <v>4.1019361937264742E-2</v>
      </c>
      <c r="L103" s="21">
        <v>3.5200389674053145E-2</v>
      </c>
      <c r="M103" s="19">
        <v>428003</v>
      </c>
      <c r="N103" s="21">
        <v>4.1861608642522308E-2</v>
      </c>
      <c r="O103" s="21">
        <v>3.6037928483957593E-2</v>
      </c>
      <c r="P103" s="21">
        <v>-2.0778228356607809E-2</v>
      </c>
      <c r="R103" s="43">
        <v>0</v>
      </c>
      <c r="S103" s="42">
        <v>428003</v>
      </c>
      <c r="U103" s="19">
        <v>335015</v>
      </c>
      <c r="V103" s="19">
        <v>336898</v>
      </c>
      <c r="X103" s="19">
        <v>418989.63119924144</v>
      </c>
      <c r="Y103" s="19">
        <v>420290.22969508305</v>
      </c>
      <c r="Z103" s="19">
        <v>437084.84879957087</v>
      </c>
      <c r="AA103" s="19">
        <v>309395.44001009618</v>
      </c>
    </row>
    <row r="104" spans="1:27" x14ac:dyDescent="0.2">
      <c r="A104" s="18" t="s">
        <v>211</v>
      </c>
      <c r="B104" s="18" t="s">
        <v>212</v>
      </c>
      <c r="D104" s="19">
        <v>496191</v>
      </c>
      <c r="E104" s="20">
        <v>0</v>
      </c>
      <c r="F104" s="20">
        <v>496191</v>
      </c>
      <c r="G104" s="21">
        <v>-7.0223602274791519E-3</v>
      </c>
      <c r="I104" s="21">
        <v>-1.2931502625392888E-3</v>
      </c>
      <c r="J104" s="19">
        <v>515656</v>
      </c>
      <c r="K104" s="21">
        <v>3.92288453438292E-2</v>
      </c>
      <c r="L104" s="21">
        <v>3.2243011694412571E-2</v>
      </c>
      <c r="M104" s="19">
        <v>517152</v>
      </c>
      <c r="N104" s="21">
        <v>4.2243813370254513E-2</v>
      </c>
      <c r="O104" s="21">
        <v>3.523771270728715E-2</v>
      </c>
      <c r="P104" s="21">
        <v>-5.8277078372608315E-3</v>
      </c>
      <c r="R104" s="43">
        <v>2427</v>
      </c>
      <c r="S104" s="42">
        <v>519579</v>
      </c>
      <c r="U104" s="19">
        <v>412728</v>
      </c>
      <c r="V104" s="19">
        <v>415521</v>
      </c>
      <c r="X104" s="19">
        <v>499700.07392479788</v>
      </c>
      <c r="Y104" s="19">
        <v>500195.86304597097</v>
      </c>
      <c r="Z104" s="19">
        <v>520183.47732763586</v>
      </c>
      <c r="AA104" s="19">
        <v>368217.74146549596</v>
      </c>
    </row>
    <row r="105" spans="1:27" x14ac:dyDescent="0.2">
      <c r="A105" s="18" t="s">
        <v>213</v>
      </c>
      <c r="B105" s="18" t="s">
        <v>214</v>
      </c>
      <c r="D105" s="19">
        <v>478909</v>
      </c>
      <c r="E105" s="20">
        <v>0</v>
      </c>
      <c r="F105" s="20">
        <v>478909</v>
      </c>
      <c r="G105" s="21">
        <v>-2.0149495036818399E-2</v>
      </c>
      <c r="I105" s="21">
        <v>-1.6752240251711958E-2</v>
      </c>
      <c r="J105" s="19">
        <v>499745</v>
      </c>
      <c r="K105" s="21">
        <v>4.3507221622479442E-2</v>
      </c>
      <c r="L105" s="21">
        <v>3.514211994876959E-2</v>
      </c>
      <c r="M105" s="19">
        <v>500620</v>
      </c>
      <c r="N105" s="21">
        <v>4.5334291065734833E-2</v>
      </c>
      <c r="O105" s="21">
        <v>3.6954542994433126E-2</v>
      </c>
      <c r="P105" s="21">
        <v>-1.9593400049225718E-2</v>
      </c>
      <c r="R105" s="43">
        <v>0</v>
      </c>
      <c r="S105" s="42">
        <v>500620</v>
      </c>
      <c r="U105" s="19">
        <v>399690</v>
      </c>
      <c r="V105" s="19">
        <v>402920</v>
      </c>
      <c r="X105" s="19">
        <v>488757.21099719725</v>
      </c>
      <c r="Y105" s="19">
        <v>491004.54440800438</v>
      </c>
      <c r="Z105" s="19">
        <v>510624.87749994325</v>
      </c>
      <c r="AA105" s="19">
        <v>361451.57876804331</v>
      </c>
    </row>
    <row r="106" spans="1:27" ht="25.5" customHeight="1" x14ac:dyDescent="0.2">
      <c r="A106" s="22" t="s">
        <v>215</v>
      </c>
      <c r="B106" s="22" t="s">
        <v>216</v>
      </c>
      <c r="C106" s="54"/>
      <c r="D106" s="24">
        <v>1385906</v>
      </c>
      <c r="E106" s="25">
        <v>0</v>
      </c>
      <c r="F106" s="25">
        <v>1385906</v>
      </c>
      <c r="G106" s="26">
        <v>-1.5304958129860324E-2</v>
      </c>
      <c r="H106" s="23"/>
      <c r="I106" s="26">
        <v>-1.1360455865554453E-2</v>
      </c>
      <c r="J106" s="24">
        <v>1443058</v>
      </c>
      <c r="K106" s="26">
        <v>4.1238006040813735E-2</v>
      </c>
      <c r="L106" s="26">
        <v>3.4112546979344849E-2</v>
      </c>
      <c r="M106" s="24">
        <v>1445775</v>
      </c>
      <c r="N106" s="26">
        <v>4.3198456460972201E-2</v>
      </c>
      <c r="O106" s="26">
        <v>3.6059581533841589E-2</v>
      </c>
      <c r="P106" s="26">
        <v>-1.5067992393790086E-2</v>
      </c>
      <c r="Q106" s="23"/>
      <c r="R106" s="24">
        <v>2427</v>
      </c>
      <c r="S106" s="41">
        <v>1448202</v>
      </c>
      <c r="T106" s="23"/>
      <c r="U106" s="24">
        <v>1147433</v>
      </c>
      <c r="V106" s="24">
        <v>1155339</v>
      </c>
      <c r="W106" s="23"/>
      <c r="X106" s="24">
        <v>1407446.9161212365</v>
      </c>
      <c r="Y106" s="24">
        <v>1411490.6371490583</v>
      </c>
      <c r="Z106" s="24">
        <v>1467893.20362715</v>
      </c>
      <c r="AA106" s="24">
        <f>SUM(AA103:AA105)</f>
        <v>1039064.7602436354</v>
      </c>
    </row>
    <row r="107" spans="1:27" x14ac:dyDescent="0.2">
      <c r="A107" s="18" t="s">
        <v>217</v>
      </c>
      <c r="B107" s="18" t="s">
        <v>218</v>
      </c>
      <c r="D107" s="19">
        <v>467708</v>
      </c>
      <c r="E107" s="20">
        <v>0</v>
      </c>
      <c r="F107" s="20">
        <v>467708</v>
      </c>
      <c r="G107" s="21">
        <v>-1.2417453488448138E-2</v>
      </c>
      <c r="I107" s="21">
        <v>-7.4711647605341103E-3</v>
      </c>
      <c r="J107" s="19">
        <v>484607</v>
      </c>
      <c r="K107" s="21">
        <v>3.6131517955647618E-2</v>
      </c>
      <c r="L107" s="21">
        <v>3.3401510551991809E-2</v>
      </c>
      <c r="M107" s="19">
        <v>485952</v>
      </c>
      <c r="N107" s="21">
        <v>3.9007243835897709E-2</v>
      </c>
      <c r="O107" s="21">
        <v>3.6269659447266456E-2</v>
      </c>
      <c r="P107" s="21">
        <v>-1.099279004757836E-2</v>
      </c>
      <c r="R107" s="43">
        <v>1923</v>
      </c>
      <c r="S107" s="42">
        <v>487875</v>
      </c>
      <c r="U107" s="19">
        <v>321186</v>
      </c>
      <c r="V107" s="19">
        <v>322035</v>
      </c>
      <c r="X107" s="19">
        <v>473588.76648042217</v>
      </c>
      <c r="Y107" s="19">
        <v>472473.50358179561</v>
      </c>
      <c r="Z107" s="19">
        <v>491353.34415143222</v>
      </c>
      <c r="AA107" s="19">
        <v>347810.00652776193</v>
      </c>
    </row>
    <row r="108" spans="1:27" x14ac:dyDescent="0.2">
      <c r="A108" s="18" t="s">
        <v>219</v>
      </c>
      <c r="B108" s="18" t="s">
        <v>220</v>
      </c>
      <c r="D108" s="19">
        <v>771275</v>
      </c>
      <c r="E108" s="20">
        <v>0</v>
      </c>
      <c r="F108" s="20">
        <v>771275</v>
      </c>
      <c r="G108" s="21">
        <v>-4.3977303312560112E-2</v>
      </c>
      <c r="I108" s="21">
        <v>-3.8630900597605322E-2</v>
      </c>
      <c r="J108" s="19">
        <v>807020</v>
      </c>
      <c r="K108" s="21">
        <v>4.6345337266215036E-2</v>
      </c>
      <c r="L108" s="21">
        <v>3.9243092770919086E-2</v>
      </c>
      <c r="M108" s="19">
        <v>807143</v>
      </c>
      <c r="N108" s="21">
        <v>4.6504813458234651E-2</v>
      </c>
      <c r="O108" s="21">
        <v>3.9401486491533966E-2</v>
      </c>
      <c r="P108" s="21">
        <v>-3.9146814293493204E-2</v>
      </c>
      <c r="R108" s="43">
        <v>3688</v>
      </c>
      <c r="S108" s="42">
        <v>810831</v>
      </c>
      <c r="U108" s="19">
        <v>579789</v>
      </c>
      <c r="V108" s="19">
        <v>583752</v>
      </c>
      <c r="X108" s="19">
        <v>806753.85916298919</v>
      </c>
      <c r="Y108" s="19">
        <v>807750.04759692878</v>
      </c>
      <c r="Z108" s="19">
        <v>840027.39649191557</v>
      </c>
      <c r="AA108" s="19">
        <v>594622.86709766847</v>
      </c>
    </row>
    <row r="109" spans="1:27" x14ac:dyDescent="0.2">
      <c r="A109" s="18" t="s">
        <v>221</v>
      </c>
      <c r="B109" s="18" t="s">
        <v>222</v>
      </c>
      <c r="D109" s="19">
        <v>428312</v>
      </c>
      <c r="E109" s="20">
        <v>0</v>
      </c>
      <c r="F109" s="20">
        <v>428312</v>
      </c>
      <c r="G109" s="21">
        <v>2.1699040200823916E-2</v>
      </c>
      <c r="I109" s="21">
        <v>2.7524435496270927E-2</v>
      </c>
      <c r="J109" s="19">
        <v>444569</v>
      </c>
      <c r="K109" s="21">
        <v>3.7955976017482573E-2</v>
      </c>
      <c r="L109" s="21">
        <v>3.2000578610168917E-2</v>
      </c>
      <c r="M109" s="19">
        <v>445220</v>
      </c>
      <c r="N109" s="21">
        <v>3.9475896075757966E-2</v>
      </c>
      <c r="O109" s="21">
        <v>3.3511777944075005E-2</v>
      </c>
      <c r="P109" s="21">
        <v>2.1153736526904998E-2</v>
      </c>
      <c r="R109" s="43">
        <v>0</v>
      </c>
      <c r="S109" s="42">
        <v>445220</v>
      </c>
      <c r="U109" s="19">
        <v>289359</v>
      </c>
      <c r="V109" s="19">
        <v>291029</v>
      </c>
      <c r="X109" s="19">
        <v>419215.42758404819</v>
      </c>
      <c r="Y109" s="19">
        <v>419244.21290640353</v>
      </c>
      <c r="Z109" s="19">
        <v>435997.03362420149</v>
      </c>
      <c r="AA109" s="19">
        <v>308625.41776897426</v>
      </c>
    </row>
    <row r="110" spans="1:27" x14ac:dyDescent="0.2">
      <c r="A110" s="18" t="s">
        <v>223</v>
      </c>
      <c r="B110" s="18" t="s">
        <v>224</v>
      </c>
      <c r="D110" s="19">
        <v>400035</v>
      </c>
      <c r="E110" s="20">
        <v>0</v>
      </c>
      <c r="F110" s="20">
        <v>400035</v>
      </c>
      <c r="G110" s="21">
        <v>-3.9574178420566763E-2</v>
      </c>
      <c r="I110" s="21">
        <v>-3.3788652183528334E-2</v>
      </c>
      <c r="J110" s="19">
        <v>417446</v>
      </c>
      <c r="K110" s="21">
        <v>4.3523691676978338E-2</v>
      </c>
      <c r="L110" s="21">
        <v>3.8336616936732293E-2</v>
      </c>
      <c r="M110" s="19">
        <v>417446</v>
      </c>
      <c r="N110" s="21">
        <v>4.3523691676978338E-2</v>
      </c>
      <c r="O110" s="21">
        <v>3.8336616936732293E-2</v>
      </c>
      <c r="P110" s="21">
        <v>-3.5296519294870876E-2</v>
      </c>
      <c r="R110" s="43">
        <v>0</v>
      </c>
      <c r="S110" s="42">
        <v>417446</v>
      </c>
      <c r="U110" s="19">
        <v>283758</v>
      </c>
      <c r="V110" s="19">
        <v>285176</v>
      </c>
      <c r="X110" s="19">
        <v>416518.37238417543</v>
      </c>
      <c r="Y110" s="19">
        <v>416092.60797200387</v>
      </c>
      <c r="Z110" s="19">
        <v>432719.49189493636</v>
      </c>
      <c r="AA110" s="19">
        <v>306305.37288921583</v>
      </c>
    </row>
    <row r="111" spans="1:27" ht="25.5" customHeight="1" x14ac:dyDescent="0.2">
      <c r="A111" s="22" t="s">
        <v>225</v>
      </c>
      <c r="B111" s="22" t="s">
        <v>226</v>
      </c>
      <c r="C111" s="54"/>
      <c r="D111" s="24">
        <v>2067330</v>
      </c>
      <c r="E111" s="25">
        <v>0</v>
      </c>
      <c r="F111" s="25">
        <v>2067330</v>
      </c>
      <c r="G111" s="26">
        <v>-2.3036231121730366E-2</v>
      </c>
      <c r="H111" s="23"/>
      <c r="I111" s="26">
        <v>-1.7562091228253918E-2</v>
      </c>
      <c r="J111" s="24">
        <v>2153642</v>
      </c>
      <c r="K111" s="26">
        <v>4.1750470413528529E-2</v>
      </c>
      <c r="L111" s="26">
        <v>3.6198541850983368E-2</v>
      </c>
      <c r="M111" s="24">
        <v>2155761</v>
      </c>
      <c r="N111" s="26">
        <v>4.2775464004295438E-2</v>
      </c>
      <c r="O111" s="26">
        <v>3.7218072817681858E-2</v>
      </c>
      <c r="P111" s="26">
        <v>-2.0151957299514911E-2</v>
      </c>
      <c r="Q111" s="23"/>
      <c r="R111" s="24">
        <v>5611</v>
      </c>
      <c r="S111" s="41">
        <v>2161372</v>
      </c>
      <c r="T111" s="23"/>
      <c r="U111" s="24">
        <v>1474093</v>
      </c>
      <c r="V111" s="24">
        <v>1481991</v>
      </c>
      <c r="W111" s="23"/>
      <c r="X111" s="24">
        <v>2116076.4256116347</v>
      </c>
      <c r="Y111" s="24">
        <v>2115560.372057132</v>
      </c>
      <c r="Z111" s="24">
        <v>2200097.2661624858</v>
      </c>
      <c r="AA111" s="24">
        <f>SUM(AA107:AA110)</f>
        <v>1557363.6642836204</v>
      </c>
    </row>
    <row r="112" spans="1:27" x14ac:dyDescent="0.2">
      <c r="A112" s="18" t="s">
        <v>227</v>
      </c>
      <c r="B112" s="18" t="s">
        <v>228</v>
      </c>
      <c r="D112" s="19">
        <v>1782709</v>
      </c>
      <c r="E112" s="20">
        <v>0</v>
      </c>
      <c r="F112" s="20">
        <v>1782709</v>
      </c>
      <c r="G112" s="21">
        <v>-2.2115700375974989E-2</v>
      </c>
      <c r="I112" s="21">
        <v>-1.7330677203504896E-2</v>
      </c>
      <c r="J112" s="19">
        <v>1858149</v>
      </c>
      <c r="K112" s="21">
        <v>4.2317618859836426E-2</v>
      </c>
      <c r="L112" s="21">
        <v>3.5249384179929955E-2</v>
      </c>
      <c r="M112" s="19">
        <v>1858149</v>
      </c>
      <c r="N112" s="21">
        <v>4.2317618859836426E-2</v>
      </c>
      <c r="O112" s="21">
        <v>3.5249384179929955E-2</v>
      </c>
      <c r="P112" s="21">
        <v>-2.1781389021517272E-2</v>
      </c>
      <c r="R112" s="43">
        <v>750</v>
      </c>
      <c r="S112" s="42">
        <v>1858899</v>
      </c>
      <c r="U112" s="19">
        <v>1329445</v>
      </c>
      <c r="V112" s="19">
        <v>1338522</v>
      </c>
      <c r="X112" s="19">
        <v>1823026.5080290299</v>
      </c>
      <c r="Y112" s="19">
        <v>1826535.6654112919</v>
      </c>
      <c r="Z112" s="19">
        <v>1899523.2549719631</v>
      </c>
      <c r="AA112" s="19">
        <v>1344598.9603518776</v>
      </c>
    </row>
    <row r="113" spans="1:27" ht="25.5" customHeight="1" x14ac:dyDescent="0.2">
      <c r="A113" s="22" t="s">
        <v>229</v>
      </c>
      <c r="B113" s="22" t="s">
        <v>230</v>
      </c>
      <c r="C113" s="54"/>
      <c r="D113" s="24">
        <v>1782709</v>
      </c>
      <c r="E113" s="25">
        <v>0</v>
      </c>
      <c r="F113" s="25">
        <v>1782709</v>
      </c>
      <c r="G113" s="26">
        <v>-2.2115700375974989E-2</v>
      </c>
      <c r="H113" s="23"/>
      <c r="I113" s="26">
        <v>-1.7330677203504896E-2</v>
      </c>
      <c r="J113" s="24">
        <v>1858149</v>
      </c>
      <c r="K113" s="26">
        <v>4.2317618859836426E-2</v>
      </c>
      <c r="L113" s="26">
        <v>3.5249384179929955E-2</v>
      </c>
      <c r="M113" s="24">
        <v>1858149</v>
      </c>
      <c r="N113" s="26">
        <v>4.2317618859836426E-2</v>
      </c>
      <c r="O113" s="26">
        <v>3.5249384179929955E-2</v>
      </c>
      <c r="P113" s="26">
        <v>-2.1781389021517272E-2</v>
      </c>
      <c r="Q113" s="23"/>
      <c r="R113" s="24">
        <v>750</v>
      </c>
      <c r="S113" s="41">
        <v>1858899</v>
      </c>
      <c r="T113" s="23"/>
      <c r="U113" s="24">
        <v>1329445</v>
      </c>
      <c r="V113" s="24">
        <v>1338522</v>
      </c>
      <c r="W113" s="23"/>
      <c r="X113" s="24">
        <v>1823026.5080290299</v>
      </c>
      <c r="Y113" s="24">
        <v>1826535.6654112919</v>
      </c>
      <c r="Z113" s="24">
        <v>1899523.2549719631</v>
      </c>
      <c r="AA113" s="24">
        <f>AA112</f>
        <v>1344598.9603518776</v>
      </c>
    </row>
    <row r="114" spans="1:27" x14ac:dyDescent="0.2">
      <c r="A114" s="18" t="s">
        <v>231</v>
      </c>
      <c r="B114" s="18" t="s">
        <v>232</v>
      </c>
      <c r="D114" s="19">
        <v>672767</v>
      </c>
      <c r="E114" s="20">
        <v>0</v>
      </c>
      <c r="F114" s="20">
        <v>672767</v>
      </c>
      <c r="G114" s="21">
        <v>-1.2475526329720044E-2</v>
      </c>
      <c r="I114" s="21">
        <v>-4.2989830885048486E-3</v>
      </c>
      <c r="J114" s="19">
        <v>703029</v>
      </c>
      <c r="K114" s="21">
        <v>4.4981397720161631E-2</v>
      </c>
      <c r="L114" s="21">
        <v>3.2806664056609369E-2</v>
      </c>
      <c r="M114" s="19">
        <v>703029</v>
      </c>
      <c r="N114" s="21">
        <v>4.4981397720161631E-2</v>
      </c>
      <c r="O114" s="21">
        <v>3.2806664056609369E-2</v>
      </c>
      <c r="P114" s="21">
        <v>-1.1147481071028698E-2</v>
      </c>
      <c r="R114" s="43">
        <v>1739</v>
      </c>
      <c r="S114" s="42">
        <v>704768</v>
      </c>
      <c r="U114" s="19">
        <v>528344</v>
      </c>
      <c r="V114" s="19">
        <v>534572</v>
      </c>
      <c r="X114" s="19">
        <v>681266.15383977524</v>
      </c>
      <c r="Y114" s="19">
        <v>683636.52492748515</v>
      </c>
      <c r="Z114" s="19">
        <v>710954.35016078281</v>
      </c>
      <c r="AA114" s="19">
        <v>503257.05546465825</v>
      </c>
    </row>
    <row r="115" spans="1:27" x14ac:dyDescent="0.2">
      <c r="A115" s="18" t="s">
        <v>233</v>
      </c>
      <c r="B115" s="18" t="s">
        <v>234</v>
      </c>
      <c r="D115" s="19">
        <v>368068</v>
      </c>
      <c r="E115" s="20">
        <v>0</v>
      </c>
      <c r="F115" s="20">
        <v>368068</v>
      </c>
      <c r="G115" s="21">
        <v>-2.4326700210635765E-2</v>
      </c>
      <c r="I115" s="21">
        <v>-2.2920139629289071E-2</v>
      </c>
      <c r="J115" s="19">
        <v>382918</v>
      </c>
      <c r="K115" s="21">
        <v>4.0345805666344159E-2</v>
      </c>
      <c r="L115" s="21">
        <v>3.6296330650333219E-2</v>
      </c>
      <c r="M115" s="19">
        <v>382918</v>
      </c>
      <c r="N115" s="21">
        <v>4.0345805666344159E-2</v>
      </c>
      <c r="O115" s="21">
        <v>3.6296330650333219E-2</v>
      </c>
      <c r="P115" s="21">
        <v>-2.6361891317913111E-2</v>
      </c>
      <c r="R115" s="43">
        <v>0</v>
      </c>
      <c r="S115" s="42">
        <v>382918</v>
      </c>
      <c r="U115" s="19">
        <v>289401</v>
      </c>
      <c r="V115" s="19">
        <v>290532</v>
      </c>
      <c r="X115" s="19">
        <v>377245.12916307262</v>
      </c>
      <c r="Y115" s="19">
        <v>378174.0806914944</v>
      </c>
      <c r="Z115" s="19">
        <v>393285.75636620924</v>
      </c>
      <c r="AA115" s="19">
        <v>278391.75843046576</v>
      </c>
    </row>
    <row r="116" spans="1:27" x14ac:dyDescent="0.2">
      <c r="A116" s="18" t="s">
        <v>235</v>
      </c>
      <c r="B116" s="18" t="s">
        <v>236</v>
      </c>
      <c r="D116" s="19">
        <v>261908</v>
      </c>
      <c r="E116" s="20">
        <v>0</v>
      </c>
      <c r="F116" s="20">
        <v>261908</v>
      </c>
      <c r="G116" s="21">
        <v>-2.0576116483089546E-2</v>
      </c>
      <c r="I116" s="21">
        <v>-1.7376195895857482E-2</v>
      </c>
      <c r="J116" s="19">
        <v>272178</v>
      </c>
      <c r="K116" s="21">
        <v>3.9212242466820424E-2</v>
      </c>
      <c r="L116" s="21">
        <v>3.5256848378217409E-2</v>
      </c>
      <c r="M116" s="19">
        <v>272397</v>
      </c>
      <c r="N116" s="21">
        <v>4.0048413946882189E-2</v>
      </c>
      <c r="O116" s="21">
        <v>3.6089837267087255E-2</v>
      </c>
      <c r="P116" s="21">
        <v>-2.1032584904606244E-2</v>
      </c>
      <c r="R116" s="43">
        <v>0</v>
      </c>
      <c r="S116" s="42">
        <v>272397</v>
      </c>
      <c r="U116" s="19">
        <v>193057</v>
      </c>
      <c r="V116" s="19">
        <v>193794</v>
      </c>
      <c r="X116" s="19">
        <v>267410.26475640154</v>
      </c>
      <c r="Y116" s="19">
        <v>267557.80576898891</v>
      </c>
      <c r="Z116" s="19">
        <v>278249.30207044404</v>
      </c>
      <c r="AA116" s="19">
        <v>196961.90678543539</v>
      </c>
    </row>
    <row r="117" spans="1:27" ht="25.5" customHeight="1" x14ac:dyDescent="0.2">
      <c r="A117" s="22" t="s">
        <v>237</v>
      </c>
      <c r="B117" s="22" t="s">
        <v>238</v>
      </c>
      <c r="C117" s="54"/>
      <c r="D117" s="24">
        <v>1302743</v>
      </c>
      <c r="E117" s="25">
        <v>0</v>
      </c>
      <c r="F117" s="25">
        <v>1302743</v>
      </c>
      <c r="G117" s="26">
        <v>-1.748108536166415E-2</v>
      </c>
      <c r="H117" s="23"/>
      <c r="I117" s="26">
        <v>-1.2178961274555866E-2</v>
      </c>
      <c r="J117" s="24">
        <v>1358125</v>
      </c>
      <c r="K117" s="26">
        <v>4.2511838482340636E-2</v>
      </c>
      <c r="L117" s="26">
        <v>3.4227585373099334E-2</v>
      </c>
      <c r="M117" s="24">
        <v>1358344</v>
      </c>
      <c r="N117" s="26">
        <v>4.2679945315384549E-2</v>
      </c>
      <c r="O117" s="26">
        <v>3.439435635603294E-2</v>
      </c>
      <c r="P117" s="26">
        <v>-1.7465167145064853E-2</v>
      </c>
      <c r="Q117" s="23"/>
      <c r="R117" s="24">
        <v>1739</v>
      </c>
      <c r="S117" s="41">
        <v>1360083</v>
      </c>
      <c r="T117" s="23"/>
      <c r="U117" s="24">
        <v>1010802</v>
      </c>
      <c r="V117" s="24">
        <v>1018898</v>
      </c>
      <c r="W117" s="23"/>
      <c r="X117" s="24">
        <v>1325921.5477592493</v>
      </c>
      <c r="Y117" s="24">
        <v>1329368.4113879683</v>
      </c>
      <c r="Z117" s="24">
        <v>1382489.408597436</v>
      </c>
      <c r="AA117" s="24">
        <f>SUM(AA114:AA116)</f>
        <v>978610.7206805594</v>
      </c>
    </row>
    <row r="118" spans="1:27" x14ac:dyDescent="0.2">
      <c r="A118" s="18" t="s">
        <v>239</v>
      </c>
      <c r="B118" s="18" t="s">
        <v>240</v>
      </c>
      <c r="D118" s="19">
        <v>262902</v>
      </c>
      <c r="E118" s="20">
        <v>0</v>
      </c>
      <c r="F118" s="20">
        <v>262902</v>
      </c>
      <c r="G118" s="21">
        <v>1.7030173859542419E-3</v>
      </c>
      <c r="I118" s="21">
        <v>5.2842335985323619E-3</v>
      </c>
      <c r="J118" s="19">
        <v>272536</v>
      </c>
      <c r="K118" s="21">
        <v>3.6644833436033197E-2</v>
      </c>
      <c r="L118" s="21">
        <v>3.1999822465976768E-2</v>
      </c>
      <c r="M118" s="19">
        <v>272961</v>
      </c>
      <c r="N118" s="21">
        <v>3.8261405390601855E-2</v>
      </c>
      <c r="O118" s="21">
        <v>3.3609150864970072E-2</v>
      </c>
      <c r="P118" s="21">
        <v>-8.5444887318375518E-4</v>
      </c>
      <c r="R118" s="43">
        <v>1119</v>
      </c>
      <c r="S118" s="42">
        <v>274080</v>
      </c>
      <c r="U118" s="19">
        <v>189233</v>
      </c>
      <c r="V118" s="19">
        <v>190085</v>
      </c>
      <c r="X118" s="19">
        <v>262455.03451319283</v>
      </c>
      <c r="Y118" s="19">
        <v>262697.16357020987</v>
      </c>
      <c r="Z118" s="19">
        <v>273194.43067344901</v>
      </c>
      <c r="AA118" s="19">
        <v>193383.75905424991</v>
      </c>
    </row>
    <row r="119" spans="1:27" x14ac:dyDescent="0.2">
      <c r="A119" s="18" t="s">
        <v>241</v>
      </c>
      <c r="B119" s="18" t="s">
        <v>242</v>
      </c>
      <c r="D119" s="19">
        <v>227935</v>
      </c>
      <c r="E119" s="20">
        <v>0</v>
      </c>
      <c r="F119" s="20">
        <v>227935</v>
      </c>
      <c r="G119" s="21">
        <v>-4.0633972648588701E-2</v>
      </c>
      <c r="I119" s="21">
        <v>-3.9249464626348929E-2</v>
      </c>
      <c r="J119" s="19">
        <v>237765</v>
      </c>
      <c r="K119" s="21">
        <v>4.3126329874745073E-2</v>
      </c>
      <c r="L119" s="21">
        <v>3.9357319031630977E-2</v>
      </c>
      <c r="M119" s="19">
        <v>237765</v>
      </c>
      <c r="N119" s="21">
        <v>4.3126329874745073E-2</v>
      </c>
      <c r="O119" s="21">
        <v>3.9357319031630977E-2</v>
      </c>
      <c r="P119" s="21">
        <v>-3.9805849796368808E-2</v>
      </c>
      <c r="R119" s="43">
        <v>0</v>
      </c>
      <c r="S119" s="42">
        <v>237765</v>
      </c>
      <c r="U119" s="19">
        <v>179143</v>
      </c>
      <c r="V119" s="19">
        <v>179793</v>
      </c>
      <c r="X119" s="19">
        <v>237589.19276021901</v>
      </c>
      <c r="Y119" s="19">
        <v>238107.13597601792</v>
      </c>
      <c r="Z119" s="19">
        <v>247621.79601862445</v>
      </c>
      <c r="AA119" s="19">
        <v>175281.88118550909</v>
      </c>
    </row>
    <row r="120" spans="1:27" x14ac:dyDescent="0.2">
      <c r="A120" s="18" t="s">
        <v>243</v>
      </c>
      <c r="B120" s="18" t="s">
        <v>244</v>
      </c>
      <c r="D120" s="19">
        <v>403117</v>
      </c>
      <c r="E120" s="20">
        <v>0</v>
      </c>
      <c r="F120" s="20">
        <v>403117</v>
      </c>
      <c r="G120" s="21">
        <v>-4.6175847790003832E-2</v>
      </c>
      <c r="I120" s="21">
        <v>-4.4795461992894525E-2</v>
      </c>
      <c r="J120" s="19">
        <v>422676</v>
      </c>
      <c r="K120" s="21">
        <v>4.851941247826308E-2</v>
      </c>
      <c r="L120" s="21">
        <v>4.2513475808467094E-2</v>
      </c>
      <c r="M120" s="19">
        <v>422676</v>
      </c>
      <c r="N120" s="21">
        <v>4.851941247826308E-2</v>
      </c>
      <c r="O120" s="21">
        <v>4.2513475808467094E-2</v>
      </c>
      <c r="P120" s="21">
        <v>-4.2449700330092321E-2</v>
      </c>
      <c r="R120" s="43">
        <v>1755</v>
      </c>
      <c r="S120" s="42">
        <v>424431</v>
      </c>
      <c r="U120" s="19">
        <v>315466</v>
      </c>
      <c r="V120" s="19">
        <v>317284</v>
      </c>
      <c r="X120" s="19">
        <v>422632.40982730832</v>
      </c>
      <c r="Y120" s="19">
        <v>424452.92845537217</v>
      </c>
      <c r="Z120" s="19">
        <v>441413.88723465212</v>
      </c>
      <c r="AA120" s="19">
        <v>312459.7986926749</v>
      </c>
    </row>
    <row r="121" spans="1:27" x14ac:dyDescent="0.2">
      <c r="A121" s="18" t="s">
        <v>245</v>
      </c>
      <c r="B121" s="18" t="s">
        <v>246</v>
      </c>
      <c r="D121" s="19">
        <v>162191</v>
      </c>
      <c r="E121" s="20">
        <v>0</v>
      </c>
      <c r="F121" s="20">
        <v>162191</v>
      </c>
      <c r="G121" s="21">
        <v>-4.6173279333953765E-2</v>
      </c>
      <c r="I121" s="21">
        <v>-4.4605064204807143E-2</v>
      </c>
      <c r="J121" s="19">
        <v>169638</v>
      </c>
      <c r="K121" s="21">
        <v>4.5915001448908921E-2</v>
      </c>
      <c r="L121" s="21">
        <v>4.2307535070917224E-2</v>
      </c>
      <c r="M121" s="19">
        <v>169689</v>
      </c>
      <c r="N121" s="21">
        <v>4.6229445530269864E-2</v>
      </c>
      <c r="O121" s="21">
        <v>4.2620894602912518E-2</v>
      </c>
      <c r="P121" s="21">
        <v>-4.2160150967594623E-2</v>
      </c>
      <c r="R121" s="43">
        <v>0</v>
      </c>
      <c r="S121" s="42">
        <v>169689</v>
      </c>
      <c r="U121" s="19">
        <v>117143</v>
      </c>
      <c r="V121" s="19">
        <v>117549</v>
      </c>
      <c r="X121" s="19">
        <v>170042.41597126142</v>
      </c>
      <c r="Y121" s="19">
        <v>170350.86033788207</v>
      </c>
      <c r="Z121" s="19">
        <v>177158.00837834962</v>
      </c>
      <c r="AA121" s="19">
        <v>125403.29435822254</v>
      </c>
    </row>
    <row r="122" spans="1:27" ht="25.5" customHeight="1" x14ac:dyDescent="0.2">
      <c r="A122" s="22" t="s">
        <v>247</v>
      </c>
      <c r="B122" s="22" t="s">
        <v>248</v>
      </c>
      <c r="C122" s="54"/>
      <c r="D122" s="24">
        <v>1056145</v>
      </c>
      <c r="E122" s="25">
        <v>0</v>
      </c>
      <c r="F122" s="25">
        <v>1056145</v>
      </c>
      <c r="G122" s="26">
        <v>-3.3470683035278115E-2</v>
      </c>
      <c r="H122" s="23"/>
      <c r="I122" s="26">
        <v>-3.1537295859059955E-2</v>
      </c>
      <c r="J122" s="24">
        <v>1102615</v>
      </c>
      <c r="K122" s="26">
        <v>4.3999640200919288E-2</v>
      </c>
      <c r="L122" s="26">
        <v>3.916800324904024E-2</v>
      </c>
      <c r="M122" s="24">
        <v>1103091</v>
      </c>
      <c r="N122" s="26">
        <v>4.445033589137859E-2</v>
      </c>
      <c r="O122" s="26">
        <v>3.9616613116987498E-2</v>
      </c>
      <c r="P122" s="26">
        <v>-3.1856679558536327E-2</v>
      </c>
      <c r="Q122" s="23"/>
      <c r="R122" s="24">
        <v>2874</v>
      </c>
      <c r="S122" s="41">
        <v>1105965</v>
      </c>
      <c r="T122" s="23"/>
      <c r="U122" s="24">
        <v>800986</v>
      </c>
      <c r="V122" s="24">
        <v>804710</v>
      </c>
      <c r="W122" s="23"/>
      <c r="X122" s="24">
        <v>1092719.0530719815</v>
      </c>
      <c r="Y122" s="24">
        <v>1095608.088339482</v>
      </c>
      <c r="Z122" s="24">
        <v>1139388.1223050752</v>
      </c>
      <c r="AA122" s="24">
        <f>SUM(AA118:AA121)</f>
        <v>806528.73329065647</v>
      </c>
    </row>
    <row r="123" spans="1:27" x14ac:dyDescent="0.2">
      <c r="A123" s="18" t="s">
        <v>249</v>
      </c>
      <c r="B123" s="18" t="s">
        <v>250</v>
      </c>
      <c r="D123" s="19">
        <v>111795</v>
      </c>
      <c r="E123" s="20">
        <v>0</v>
      </c>
      <c r="F123" s="20">
        <v>111795</v>
      </c>
      <c r="G123" s="21">
        <v>1.8706593882482636E-3</v>
      </c>
      <c r="I123" s="21">
        <v>6.228896754426172E-3</v>
      </c>
      <c r="J123" s="19">
        <v>117078</v>
      </c>
      <c r="K123" s="21">
        <v>4.7256138467731024E-2</v>
      </c>
      <c r="L123" s="21">
        <v>3.1996638875042338E-2</v>
      </c>
      <c r="M123" s="19">
        <v>117333</v>
      </c>
      <c r="N123" s="21">
        <v>4.9537099154702835E-2</v>
      </c>
      <c r="O123" s="21">
        <v>3.4244363835437497E-2</v>
      </c>
      <c r="P123" s="21">
        <v>6.990558660198154E-4</v>
      </c>
      <c r="R123" s="43">
        <v>0</v>
      </c>
      <c r="S123" s="42">
        <v>117333</v>
      </c>
      <c r="U123" s="19">
        <v>81145</v>
      </c>
      <c r="V123" s="19">
        <v>82345</v>
      </c>
      <c r="X123" s="19">
        <v>111586.26011491651</v>
      </c>
      <c r="Y123" s="19">
        <v>112745.76219577929</v>
      </c>
      <c r="Z123" s="19">
        <v>117251.03497620298</v>
      </c>
      <c r="AA123" s="19">
        <v>82997.46755746413</v>
      </c>
    </row>
    <row r="124" spans="1:27" x14ac:dyDescent="0.2">
      <c r="A124" s="18" t="s">
        <v>251</v>
      </c>
      <c r="B124" s="18" t="s">
        <v>252</v>
      </c>
      <c r="D124" s="19">
        <v>883120</v>
      </c>
      <c r="E124" s="20">
        <v>0</v>
      </c>
      <c r="F124" s="20">
        <v>883120</v>
      </c>
      <c r="G124" s="21">
        <v>-1.1665961618345988E-2</v>
      </c>
      <c r="I124" s="21">
        <v>-9.1723685276871025E-3</v>
      </c>
      <c r="J124" s="19">
        <v>919115</v>
      </c>
      <c r="K124" s="21">
        <v>4.07589002627049E-2</v>
      </c>
      <c r="L124" s="21">
        <v>3.3719794119976498E-2</v>
      </c>
      <c r="M124" s="19">
        <v>920403</v>
      </c>
      <c r="N124" s="21">
        <v>4.2217365703415055E-2</v>
      </c>
      <c r="O124" s="21">
        <v>3.5168395323119217E-2</v>
      </c>
      <c r="P124" s="21">
        <v>-1.3737193618474808E-2</v>
      </c>
      <c r="R124" s="43">
        <v>0</v>
      </c>
      <c r="S124" s="42">
        <v>920403</v>
      </c>
      <c r="U124" s="19">
        <v>695931</v>
      </c>
      <c r="V124" s="19">
        <v>700670</v>
      </c>
      <c r="X124" s="19">
        <v>893544.05059858446</v>
      </c>
      <c r="Y124" s="19">
        <v>897364.55654232681</v>
      </c>
      <c r="Z124" s="19">
        <v>933222.86316042219</v>
      </c>
      <c r="AA124" s="19">
        <v>660592.32931087597</v>
      </c>
    </row>
    <row r="125" spans="1:27" ht="25.5" customHeight="1" x14ac:dyDescent="0.2">
      <c r="A125" s="22" t="s">
        <v>253</v>
      </c>
      <c r="B125" s="22" t="s">
        <v>254</v>
      </c>
      <c r="C125" s="54"/>
      <c r="D125" s="24">
        <v>994915</v>
      </c>
      <c r="E125" s="25">
        <v>0</v>
      </c>
      <c r="F125" s="25">
        <v>994915</v>
      </c>
      <c r="G125" s="26">
        <v>-1.0163170491047535E-2</v>
      </c>
      <c r="H125" s="23"/>
      <c r="I125" s="26">
        <v>-7.5157262488508847E-3</v>
      </c>
      <c r="J125" s="24">
        <v>1036193</v>
      </c>
      <c r="K125" s="26">
        <v>4.1488971419669118E-2</v>
      </c>
      <c r="L125" s="26">
        <v>3.3589794437456577E-2</v>
      </c>
      <c r="M125" s="24">
        <v>1037736</v>
      </c>
      <c r="N125" s="26">
        <v>4.3039857676283821E-2</v>
      </c>
      <c r="O125" s="26">
        <v>3.5128917991482655E-2</v>
      </c>
      <c r="P125" s="26">
        <v>-1.2125858775948739E-2</v>
      </c>
      <c r="Q125" s="23"/>
      <c r="R125" s="24">
        <v>0</v>
      </c>
      <c r="S125" s="41">
        <v>1037736</v>
      </c>
      <c r="T125" s="23"/>
      <c r="U125" s="24">
        <v>777076</v>
      </c>
      <c r="V125" s="24">
        <v>783015</v>
      </c>
      <c r="W125" s="23"/>
      <c r="X125" s="24">
        <v>1005130.3107135009</v>
      </c>
      <c r="Y125" s="24">
        <v>1010110.3187381061</v>
      </c>
      <c r="Z125" s="24">
        <v>1050473.8981366251</v>
      </c>
      <c r="AA125" s="24">
        <f>SUM(AA123:AA124)</f>
        <v>743589.79686834011</v>
      </c>
    </row>
    <row r="126" spans="1:27" ht="25.5" customHeight="1" x14ac:dyDescent="0.2">
      <c r="A126" s="22" t="s">
        <v>255</v>
      </c>
      <c r="B126" s="22" t="s">
        <v>256</v>
      </c>
      <c r="C126" s="54"/>
      <c r="D126" s="24">
        <v>14956938</v>
      </c>
      <c r="E126" s="25">
        <v>0</v>
      </c>
      <c r="F126" s="25">
        <v>14956938</v>
      </c>
      <c r="G126" s="26">
        <v>-1.6050416143430835E-2</v>
      </c>
      <c r="H126" s="23"/>
      <c r="I126" s="26">
        <v>-1.2601042006452179E-2</v>
      </c>
      <c r="J126" s="24">
        <v>15570479</v>
      </c>
      <c r="K126" s="26">
        <v>4.1020494970294141E-2</v>
      </c>
      <c r="L126" s="26">
        <v>3.524502561944054E-2</v>
      </c>
      <c r="M126" s="24">
        <v>15586463</v>
      </c>
      <c r="N126" s="26">
        <v>4.2089162902192889E-2</v>
      </c>
      <c r="O126" s="26">
        <v>3.6307764696992262E-2</v>
      </c>
      <c r="P126" s="26">
        <v>-1.6068286430174328E-2</v>
      </c>
      <c r="Q126" s="23"/>
      <c r="R126" s="24">
        <v>21552</v>
      </c>
      <c r="S126" s="41">
        <v>15608015</v>
      </c>
      <c r="T126" s="23"/>
      <c r="U126" s="24">
        <v>11149530</v>
      </c>
      <c r="V126" s="24">
        <v>11211732</v>
      </c>
      <c r="W126" s="23"/>
      <c r="X126" s="24">
        <v>15200919.076947626</v>
      </c>
      <c r="Y126" s="24">
        <v>15232323.556209015</v>
      </c>
      <c r="Z126" s="24">
        <v>15841000.737185702</v>
      </c>
      <c r="AA126" s="24">
        <f>AA125+AA122+AA117+AA113+AA111+AA106+AA102+AA95+AA90+AA88+AA85</f>
        <v>11213231.039104918</v>
      </c>
    </row>
    <row r="127" spans="1:27" x14ac:dyDescent="0.2">
      <c r="A127" s="18" t="s">
        <v>257</v>
      </c>
      <c r="B127" s="18" t="s">
        <v>258</v>
      </c>
      <c r="D127" s="19">
        <v>1142415</v>
      </c>
      <c r="E127" s="20">
        <v>0</v>
      </c>
      <c r="F127" s="20">
        <v>1142415</v>
      </c>
      <c r="G127" s="21">
        <v>-3.5150975651946137E-2</v>
      </c>
      <c r="I127" s="21">
        <v>-3.1581560593423874E-2</v>
      </c>
      <c r="J127" s="19">
        <v>1191589</v>
      </c>
      <c r="K127" s="21">
        <v>4.304390260982216E-2</v>
      </c>
      <c r="L127" s="21">
        <v>3.7921307288270256E-2</v>
      </c>
      <c r="M127" s="19">
        <v>1191771</v>
      </c>
      <c r="N127" s="21">
        <v>4.3203214243510368E-2</v>
      </c>
      <c r="O127" s="21">
        <v>3.8079836510952036E-2</v>
      </c>
      <c r="P127" s="21">
        <v>-3.3331988014856928E-2</v>
      </c>
      <c r="R127" s="43">
        <v>1503</v>
      </c>
      <c r="S127" s="42">
        <v>1193274</v>
      </c>
      <c r="U127" s="19">
        <v>978624</v>
      </c>
      <c r="V127" s="19">
        <v>983454</v>
      </c>
      <c r="X127" s="19">
        <v>1184034.984926193</v>
      </c>
      <c r="Y127" s="19">
        <v>1185493.0375677703</v>
      </c>
      <c r="Z127" s="19">
        <v>1232864.8359353351</v>
      </c>
      <c r="AA127" s="19">
        <v>872697.27933786612</v>
      </c>
    </row>
    <row r="128" spans="1:27" ht="25.5" customHeight="1" x14ac:dyDescent="0.2">
      <c r="A128" s="22" t="s">
        <v>259</v>
      </c>
      <c r="B128" s="22" t="s">
        <v>260</v>
      </c>
      <c r="C128" s="54"/>
      <c r="D128" s="24">
        <v>1142415</v>
      </c>
      <c r="E128" s="25">
        <v>0</v>
      </c>
      <c r="F128" s="25">
        <v>1142415</v>
      </c>
      <c r="G128" s="26">
        <v>-3.5150975651946137E-2</v>
      </c>
      <c r="H128" s="23"/>
      <c r="I128" s="26">
        <v>-3.1581560593423874E-2</v>
      </c>
      <c r="J128" s="24">
        <v>1191589</v>
      </c>
      <c r="K128" s="26">
        <v>4.304390260982216E-2</v>
      </c>
      <c r="L128" s="26">
        <v>3.7921307288270256E-2</v>
      </c>
      <c r="M128" s="24">
        <v>1191771</v>
      </c>
      <c r="N128" s="26">
        <v>4.3203214243510368E-2</v>
      </c>
      <c r="O128" s="26">
        <v>3.8079836510952036E-2</v>
      </c>
      <c r="P128" s="26">
        <v>-3.3331988014856928E-2</v>
      </c>
      <c r="Q128" s="23"/>
      <c r="R128" s="24">
        <v>1503</v>
      </c>
      <c r="S128" s="41">
        <v>1193274</v>
      </c>
      <c r="T128" s="23"/>
      <c r="U128" s="24">
        <v>978624</v>
      </c>
      <c r="V128" s="24">
        <v>983454</v>
      </c>
      <c r="W128" s="23"/>
      <c r="X128" s="24">
        <v>1184034.984926193</v>
      </c>
      <c r="Y128" s="24">
        <v>1185493.0375677703</v>
      </c>
      <c r="Z128" s="24">
        <v>1232864.8359353351</v>
      </c>
      <c r="AA128" s="24">
        <f>AA127</f>
        <v>872697.27933786612</v>
      </c>
    </row>
    <row r="129" spans="1:27" x14ac:dyDescent="0.2">
      <c r="A129" s="18" t="s">
        <v>261</v>
      </c>
      <c r="B129" s="18" t="s">
        <v>262</v>
      </c>
      <c r="D129" s="19">
        <v>363855</v>
      </c>
      <c r="E129" s="20">
        <v>0</v>
      </c>
      <c r="F129" s="20">
        <v>363855</v>
      </c>
      <c r="G129" s="21">
        <v>-2.1262778338905775E-2</v>
      </c>
      <c r="I129" s="21">
        <v>-2.0168792834999283E-2</v>
      </c>
      <c r="J129" s="19">
        <v>378076</v>
      </c>
      <c r="K129" s="21">
        <v>3.9084250594330072E-2</v>
      </c>
      <c r="L129" s="21">
        <v>3.5782139142225056E-2</v>
      </c>
      <c r="M129" s="19">
        <v>379238</v>
      </c>
      <c r="N129" s="21">
        <v>4.2277830454439336E-2</v>
      </c>
      <c r="O129" s="21">
        <v>3.896557010764834E-2</v>
      </c>
      <c r="P129" s="21">
        <v>-2.1105326700892935E-2</v>
      </c>
      <c r="R129" s="43">
        <v>0</v>
      </c>
      <c r="S129" s="42">
        <v>379238</v>
      </c>
      <c r="U129" s="19">
        <v>241371</v>
      </c>
      <c r="V129" s="19">
        <v>242141</v>
      </c>
      <c r="X129" s="19">
        <v>371759.64288194967</v>
      </c>
      <c r="Y129" s="19">
        <v>372528.43185341073</v>
      </c>
      <c r="Z129" s="19">
        <v>387414.50979795208</v>
      </c>
      <c r="AA129" s="19">
        <v>274235.73032657994</v>
      </c>
    </row>
    <row r="130" spans="1:27" x14ac:dyDescent="0.2">
      <c r="A130" s="18" t="s">
        <v>263</v>
      </c>
      <c r="B130" s="18" t="s">
        <v>264</v>
      </c>
      <c r="D130" s="19">
        <v>256900</v>
      </c>
      <c r="E130" s="20">
        <v>0</v>
      </c>
      <c r="F130" s="20">
        <v>256900</v>
      </c>
      <c r="G130" s="21">
        <v>-1.7208878958931195E-2</v>
      </c>
      <c r="I130" s="21">
        <v>-1.6590215233615035E-2</v>
      </c>
      <c r="J130" s="19">
        <v>267048</v>
      </c>
      <c r="K130" s="21">
        <v>3.9501751654340111E-2</v>
      </c>
      <c r="L130" s="21">
        <v>3.5110189546040393E-2</v>
      </c>
      <c r="M130" s="19">
        <v>267353</v>
      </c>
      <c r="N130" s="21">
        <v>4.0688984040482712E-2</v>
      </c>
      <c r="O130" s="21">
        <v>3.629240625543928E-2</v>
      </c>
      <c r="P130" s="21">
        <v>-2.0057975000824402E-2</v>
      </c>
      <c r="R130" s="43">
        <v>0</v>
      </c>
      <c r="S130" s="42">
        <v>267353</v>
      </c>
      <c r="U130" s="19">
        <v>175180</v>
      </c>
      <c r="V130" s="19">
        <v>175923</v>
      </c>
      <c r="X130" s="19">
        <v>261398.37296033598</v>
      </c>
      <c r="Y130" s="19">
        <v>262342.23904865579</v>
      </c>
      <c r="Z130" s="19">
        <v>272825.32351873053</v>
      </c>
      <c r="AA130" s="19">
        <v>193122.48239170111</v>
      </c>
    </row>
    <row r="131" spans="1:27" x14ac:dyDescent="0.2">
      <c r="A131" s="18" t="s">
        <v>265</v>
      </c>
      <c r="B131" s="18" t="s">
        <v>266</v>
      </c>
      <c r="D131" s="19">
        <v>291174</v>
      </c>
      <c r="E131" s="20">
        <v>0</v>
      </c>
      <c r="F131" s="20">
        <v>291174</v>
      </c>
      <c r="G131" s="21">
        <v>-1.1620385862478599E-2</v>
      </c>
      <c r="I131" s="21">
        <v>-9.2161774584708089E-3</v>
      </c>
      <c r="J131" s="19">
        <v>302175</v>
      </c>
      <c r="K131" s="21">
        <v>3.7781532691792519E-2</v>
      </c>
      <c r="L131" s="21">
        <v>3.3727489275616307E-2</v>
      </c>
      <c r="M131" s="19">
        <v>302688</v>
      </c>
      <c r="N131" s="21">
        <v>3.9543365822497956E-2</v>
      </c>
      <c r="O131" s="21">
        <v>3.5482439890321071E-2</v>
      </c>
      <c r="P131" s="21">
        <v>-1.3481606129826962E-2</v>
      </c>
      <c r="R131" s="43">
        <v>0</v>
      </c>
      <c r="S131" s="42">
        <v>302688</v>
      </c>
      <c r="U131" s="19">
        <v>238142</v>
      </c>
      <c r="V131" s="19">
        <v>239076</v>
      </c>
      <c r="X131" s="19">
        <v>294597.33470331022</v>
      </c>
      <c r="Y131" s="19">
        <v>295035.01304692111</v>
      </c>
      <c r="Z131" s="19">
        <v>306824.48688314483</v>
      </c>
      <c r="AA131" s="19">
        <v>217189.17364855541</v>
      </c>
    </row>
    <row r="132" spans="1:27" x14ac:dyDescent="0.2">
      <c r="A132" s="18" t="s">
        <v>267</v>
      </c>
      <c r="B132" s="18" t="s">
        <v>268</v>
      </c>
      <c r="D132" s="19">
        <v>291998</v>
      </c>
      <c r="E132" s="20">
        <v>0</v>
      </c>
      <c r="F132" s="20">
        <v>291998</v>
      </c>
      <c r="G132" s="21">
        <v>-3.719775366787248E-2</v>
      </c>
      <c r="I132" s="21">
        <v>-3.647904715774597E-2</v>
      </c>
      <c r="J132" s="19">
        <v>306136</v>
      </c>
      <c r="K132" s="21">
        <v>4.841813985027299E-2</v>
      </c>
      <c r="L132" s="21">
        <v>3.8841379318004687E-2</v>
      </c>
      <c r="M132" s="19">
        <v>306278</v>
      </c>
      <c r="N132" s="21">
        <v>4.8904444550990078E-2</v>
      </c>
      <c r="O132" s="21">
        <v>3.9323241875375281E-2</v>
      </c>
      <c r="P132" s="21">
        <v>-3.7068609151483134E-2</v>
      </c>
      <c r="R132" s="43">
        <v>0</v>
      </c>
      <c r="S132" s="42">
        <v>306278</v>
      </c>
      <c r="U132" s="19">
        <v>232384</v>
      </c>
      <c r="V132" s="19">
        <v>234527</v>
      </c>
      <c r="X132" s="19">
        <v>303279.30902985513</v>
      </c>
      <c r="Y132" s="19">
        <v>305846.84149186581</v>
      </c>
      <c r="Z132" s="19">
        <v>318068.35140156106</v>
      </c>
      <c r="AA132" s="19">
        <v>225148.26996507982</v>
      </c>
    </row>
    <row r="133" spans="1:27" x14ac:dyDescent="0.2">
      <c r="A133" s="18" t="s">
        <v>269</v>
      </c>
      <c r="B133" s="18" t="s">
        <v>270</v>
      </c>
      <c r="D133" s="19">
        <v>271749</v>
      </c>
      <c r="E133" s="20">
        <v>0</v>
      </c>
      <c r="F133" s="20">
        <v>271749</v>
      </c>
      <c r="G133" s="21">
        <v>-2.5873912286864975E-2</v>
      </c>
      <c r="I133" s="21">
        <v>-2.3412436691860772E-2</v>
      </c>
      <c r="J133" s="19">
        <v>283073</v>
      </c>
      <c r="K133" s="21">
        <v>4.167080651630739E-2</v>
      </c>
      <c r="L133" s="21">
        <v>3.6389672750358315E-2</v>
      </c>
      <c r="M133" s="19">
        <v>284616</v>
      </c>
      <c r="N133" s="21">
        <v>4.7348840290120764E-2</v>
      </c>
      <c r="O133" s="21">
        <v>4.2038919640926542E-2</v>
      </c>
      <c r="P133" s="21">
        <v>-2.1459801399533185E-2</v>
      </c>
      <c r="R133" s="43">
        <v>0</v>
      </c>
      <c r="S133" s="42">
        <v>284616</v>
      </c>
      <c r="U133" s="19">
        <v>177702</v>
      </c>
      <c r="V133" s="19">
        <v>178607</v>
      </c>
      <c r="X133" s="19">
        <v>278966.96683071059</v>
      </c>
      <c r="Y133" s="19">
        <v>279681.78420912119</v>
      </c>
      <c r="Z133" s="19">
        <v>290857.74954065768</v>
      </c>
      <c r="AA133" s="19">
        <v>205886.93853523131</v>
      </c>
    </row>
    <row r="134" spans="1:27" ht="25.5" customHeight="1" x14ac:dyDescent="0.2">
      <c r="A134" s="22" t="s">
        <v>271</v>
      </c>
      <c r="B134" s="22" t="s">
        <v>272</v>
      </c>
      <c r="C134" s="54"/>
      <c r="D134" s="24">
        <v>1475676</v>
      </c>
      <c r="E134" s="25">
        <v>0</v>
      </c>
      <c r="F134" s="25">
        <v>1475676</v>
      </c>
      <c r="G134" s="26">
        <v>-2.2732178433381822E-2</v>
      </c>
      <c r="H134" s="23"/>
      <c r="I134" s="26">
        <v>-2.1210786330130404E-2</v>
      </c>
      <c r="J134" s="24">
        <v>1536508</v>
      </c>
      <c r="K134" s="26">
        <v>4.12231411231192E-2</v>
      </c>
      <c r="L134" s="26">
        <v>3.5877823321521785E-2</v>
      </c>
      <c r="M134" s="24">
        <v>1540173</v>
      </c>
      <c r="N134" s="26">
        <v>4.3706748635879311E-2</v>
      </c>
      <c r="O134" s="26">
        <v>3.8348680760905918E-2</v>
      </c>
      <c r="P134" s="26">
        <v>-2.2726928198009699E-2</v>
      </c>
      <c r="Q134" s="23"/>
      <c r="R134" s="24">
        <v>0</v>
      </c>
      <c r="S134" s="41">
        <v>1540173</v>
      </c>
      <c r="T134" s="23"/>
      <c r="U134" s="24">
        <v>1064779</v>
      </c>
      <c r="V134" s="24">
        <v>1070273</v>
      </c>
      <c r="W134" s="23"/>
      <c r="X134" s="24">
        <v>1510001.6264061616</v>
      </c>
      <c r="Y134" s="24">
        <v>1515434.3096499748</v>
      </c>
      <c r="Z134" s="24">
        <v>1575990.4211420463</v>
      </c>
      <c r="AA134" s="24">
        <f>SUM(AA129:AA133)</f>
        <v>1115582.5948671477</v>
      </c>
    </row>
    <row r="135" spans="1:27" x14ac:dyDescent="0.2">
      <c r="A135" s="18" t="s">
        <v>273</v>
      </c>
      <c r="B135" s="18" t="s">
        <v>274</v>
      </c>
      <c r="D135" s="19">
        <v>532900</v>
      </c>
      <c r="E135" s="20">
        <v>0</v>
      </c>
      <c r="F135" s="20">
        <v>532900</v>
      </c>
      <c r="G135" s="21">
        <v>-3.2750086994204231E-2</v>
      </c>
      <c r="I135" s="21">
        <v>-3.0687150361140225E-2</v>
      </c>
      <c r="J135" s="19">
        <v>555819</v>
      </c>
      <c r="K135" s="21">
        <v>4.30080690561081E-2</v>
      </c>
      <c r="L135" s="21">
        <v>3.7753089289485509E-2</v>
      </c>
      <c r="M135" s="19">
        <v>556127</v>
      </c>
      <c r="N135" s="21">
        <v>4.3586038656408421E-2</v>
      </c>
      <c r="O135" s="21">
        <v>3.8328146909864191E-2</v>
      </c>
      <c r="P135" s="21">
        <v>-3.2207752308226256E-2</v>
      </c>
      <c r="R135" s="43">
        <v>2320</v>
      </c>
      <c r="S135" s="42">
        <v>558447</v>
      </c>
      <c r="U135" s="19">
        <v>411777</v>
      </c>
      <c r="V135" s="19">
        <v>413862</v>
      </c>
      <c r="X135" s="19">
        <v>550943.44577812008</v>
      </c>
      <c r="Y135" s="19">
        <v>552554.83524514397</v>
      </c>
      <c r="Z135" s="19">
        <v>574634.69182191417</v>
      </c>
      <c r="AA135" s="19">
        <v>406761.64778897201</v>
      </c>
    </row>
    <row r="136" spans="1:27" x14ac:dyDescent="0.2">
      <c r="A136" s="18" t="s">
        <v>275</v>
      </c>
      <c r="B136" s="18" t="s">
        <v>276</v>
      </c>
      <c r="D136" s="19">
        <v>519874</v>
      </c>
      <c r="E136" s="20">
        <v>0</v>
      </c>
      <c r="F136" s="20">
        <v>519874</v>
      </c>
      <c r="G136" s="21">
        <v>-7.9840309706373791E-3</v>
      </c>
      <c r="I136" s="21">
        <v>-1.9497805523459588E-3</v>
      </c>
      <c r="J136" s="19">
        <v>541862</v>
      </c>
      <c r="K136" s="21">
        <v>4.2294863755448331E-2</v>
      </c>
      <c r="L136" s="21">
        <v>3.2365344683022101E-2</v>
      </c>
      <c r="M136" s="19">
        <v>542751</v>
      </c>
      <c r="N136" s="21">
        <v>4.4004893493423403E-2</v>
      </c>
      <c r="O136" s="21">
        <v>3.4059083663469547E-2</v>
      </c>
      <c r="P136" s="21">
        <v>-7.6124881875065942E-3</v>
      </c>
      <c r="R136" s="43">
        <v>0</v>
      </c>
      <c r="S136" s="42">
        <v>542751</v>
      </c>
      <c r="U136" s="19">
        <v>359003</v>
      </c>
      <c r="V136" s="19">
        <v>362456</v>
      </c>
      <c r="X136" s="19">
        <v>524058.09606943157</v>
      </c>
      <c r="Y136" s="19">
        <v>525899.65245996695</v>
      </c>
      <c r="Z136" s="19">
        <v>546914.37925163051</v>
      </c>
      <c r="AA136" s="19">
        <v>387139.51188456971</v>
      </c>
    </row>
    <row r="137" spans="1:27" x14ac:dyDescent="0.2">
      <c r="A137" s="18" t="s">
        <v>277</v>
      </c>
      <c r="B137" s="18" t="s">
        <v>278</v>
      </c>
      <c r="D137" s="19">
        <v>339198</v>
      </c>
      <c r="E137" s="20">
        <v>0</v>
      </c>
      <c r="F137" s="20">
        <v>339198</v>
      </c>
      <c r="G137" s="21">
        <v>-2.4804661459018607E-2</v>
      </c>
      <c r="I137" s="21">
        <v>-2.3431269710779357E-2</v>
      </c>
      <c r="J137" s="19">
        <v>353602</v>
      </c>
      <c r="K137" s="21">
        <v>4.2464873024015581E-2</v>
      </c>
      <c r="L137" s="21">
        <v>3.6392096670359697E-2</v>
      </c>
      <c r="M137" s="19">
        <v>353959</v>
      </c>
      <c r="N137" s="21">
        <v>4.3517355644785649E-2</v>
      </c>
      <c r="O137" s="21">
        <v>3.7438448157374182E-2</v>
      </c>
      <c r="P137" s="21">
        <v>-2.5798721335504093E-2</v>
      </c>
      <c r="R137" s="43">
        <v>0</v>
      </c>
      <c r="S137" s="42">
        <v>353959</v>
      </c>
      <c r="U137" s="19">
        <v>253729</v>
      </c>
      <c r="V137" s="19">
        <v>255216</v>
      </c>
      <c r="X137" s="19">
        <v>347825.6987030764</v>
      </c>
      <c r="Y137" s="19">
        <v>349371.76684411953</v>
      </c>
      <c r="Z137" s="19">
        <v>363332.51428825065</v>
      </c>
      <c r="AA137" s="19">
        <v>257189.0181893174</v>
      </c>
    </row>
    <row r="138" spans="1:27" ht="25.5" customHeight="1" x14ac:dyDescent="0.2">
      <c r="A138" s="22" t="s">
        <v>279</v>
      </c>
      <c r="B138" s="22" t="s">
        <v>280</v>
      </c>
      <c r="C138" s="54"/>
      <c r="D138" s="24">
        <v>1391972</v>
      </c>
      <c r="E138" s="25">
        <v>0</v>
      </c>
      <c r="F138" s="25">
        <v>1391972</v>
      </c>
      <c r="G138" s="26">
        <v>-2.1685865768698132E-2</v>
      </c>
      <c r="H138" s="23"/>
      <c r="I138" s="26">
        <v>-1.8426448554264563E-2</v>
      </c>
      <c r="J138" s="24">
        <v>1451283</v>
      </c>
      <c r="K138" s="26">
        <v>4.2609334095800699E-2</v>
      </c>
      <c r="L138" s="26">
        <v>3.5509045321701294E-2</v>
      </c>
      <c r="M138" s="24">
        <v>1452837</v>
      </c>
      <c r="N138" s="26">
        <v>4.3725735862502946E-2</v>
      </c>
      <c r="O138" s="26">
        <v>3.6617844264726029E-2</v>
      </c>
      <c r="P138" s="26">
        <v>-2.1580566206555463E-2</v>
      </c>
      <c r="Q138" s="23"/>
      <c r="R138" s="24">
        <v>2320</v>
      </c>
      <c r="S138" s="41">
        <v>1455157</v>
      </c>
      <c r="T138" s="23"/>
      <c r="U138" s="24">
        <v>1024508</v>
      </c>
      <c r="V138" s="24">
        <v>1031533</v>
      </c>
      <c r="W138" s="23"/>
      <c r="X138" s="24">
        <v>1422827.2405506282</v>
      </c>
      <c r="Y138" s="24">
        <v>1427826.2545492304</v>
      </c>
      <c r="Z138" s="24">
        <v>1484881.5853617953</v>
      </c>
      <c r="AA138" s="24">
        <f>SUM(AA135:AA137)</f>
        <v>1051090.1778628591</v>
      </c>
    </row>
    <row r="139" spans="1:27" x14ac:dyDescent="0.2">
      <c r="A139" s="18" t="s">
        <v>281</v>
      </c>
      <c r="B139" s="18" t="s">
        <v>282</v>
      </c>
      <c r="D139" s="19">
        <v>633224</v>
      </c>
      <c r="E139" s="20">
        <v>0</v>
      </c>
      <c r="F139" s="20">
        <v>633224</v>
      </c>
      <c r="G139" s="21">
        <v>1.0530180469427997E-3</v>
      </c>
      <c r="I139" s="21">
        <v>8.8510162489323641E-3</v>
      </c>
      <c r="J139" s="19">
        <v>661096</v>
      </c>
      <c r="K139" s="21">
        <v>4.401601960759538E-2</v>
      </c>
      <c r="L139" s="21">
        <v>3.1999263650883458E-2</v>
      </c>
      <c r="M139" s="19">
        <v>661096</v>
      </c>
      <c r="N139" s="21">
        <v>4.401601960759538E-2</v>
      </c>
      <c r="O139" s="21">
        <v>3.1999263650883458E-2</v>
      </c>
      <c r="P139" s="21">
        <v>1.1288232495985095E-3</v>
      </c>
      <c r="R139" s="43">
        <v>0</v>
      </c>
      <c r="S139" s="42">
        <v>661096</v>
      </c>
      <c r="U139" s="19">
        <v>492200</v>
      </c>
      <c r="V139" s="19">
        <v>497931</v>
      </c>
      <c r="X139" s="19">
        <v>632557.90511018271</v>
      </c>
      <c r="Y139" s="19">
        <v>634977.16311322851</v>
      </c>
      <c r="Z139" s="19">
        <v>660350.58091138129</v>
      </c>
      <c r="AA139" s="19">
        <v>467436.60665228718</v>
      </c>
    </row>
    <row r="140" spans="1:27" x14ac:dyDescent="0.2">
      <c r="A140" s="18" t="s">
        <v>283</v>
      </c>
      <c r="B140" s="18" t="s">
        <v>284</v>
      </c>
      <c r="D140" s="19">
        <v>308792</v>
      </c>
      <c r="E140" s="20">
        <v>0</v>
      </c>
      <c r="F140" s="20">
        <v>308792</v>
      </c>
      <c r="G140" s="21">
        <v>-1.9979444321822748E-2</v>
      </c>
      <c r="I140" s="21">
        <v>-1.0419054530560135E-2</v>
      </c>
      <c r="J140" s="19">
        <v>321697</v>
      </c>
      <c r="K140" s="21">
        <v>4.1791885800150252E-2</v>
      </c>
      <c r="L140" s="21">
        <v>3.3954555820813415E-2</v>
      </c>
      <c r="M140" s="19">
        <v>322191</v>
      </c>
      <c r="N140" s="21">
        <v>4.3391668177932052E-2</v>
      </c>
      <c r="O140" s="21">
        <v>3.5542303143839327E-2</v>
      </c>
      <c r="P140" s="21">
        <v>-1.4622341383959014E-2</v>
      </c>
      <c r="R140" s="43">
        <v>0</v>
      </c>
      <c r="S140" s="42">
        <v>322191</v>
      </c>
      <c r="U140" s="19">
        <v>238103</v>
      </c>
      <c r="V140" s="19">
        <v>239908</v>
      </c>
      <c r="X140" s="19">
        <v>315087.26853827568</v>
      </c>
      <c r="Y140" s="19">
        <v>314408.46873592684</v>
      </c>
      <c r="Z140" s="19">
        <v>326972.09763464291</v>
      </c>
      <c r="AA140" s="19">
        <v>231450.8871596324</v>
      </c>
    </row>
    <row r="141" spans="1:27" x14ac:dyDescent="0.2">
      <c r="A141" s="18" t="s">
        <v>285</v>
      </c>
      <c r="B141" s="18" t="s">
        <v>286</v>
      </c>
      <c r="D141" s="19">
        <v>354302</v>
      </c>
      <c r="E141" s="20">
        <v>0</v>
      </c>
      <c r="F141" s="20">
        <v>354302</v>
      </c>
      <c r="G141" s="21">
        <v>-3.2967219737537024E-2</v>
      </c>
      <c r="I141" s="21">
        <v>-2.913073758876028E-2</v>
      </c>
      <c r="J141" s="19">
        <v>370990</v>
      </c>
      <c r="K141" s="21">
        <v>4.7101060677049444E-2</v>
      </c>
      <c r="L141" s="21">
        <v>3.7461765513885137E-2</v>
      </c>
      <c r="M141" s="19">
        <v>371296</v>
      </c>
      <c r="N141" s="21">
        <v>4.7964730653510257E-2</v>
      </c>
      <c r="O141" s="21">
        <v>3.8317484806176694E-2</v>
      </c>
      <c r="P141" s="21">
        <v>-3.0663734906895113E-2</v>
      </c>
      <c r="R141" s="43">
        <v>1323</v>
      </c>
      <c r="S141" s="42">
        <v>372619</v>
      </c>
      <c r="U141" s="19">
        <v>300122</v>
      </c>
      <c r="V141" s="19">
        <v>302910</v>
      </c>
      <c r="X141" s="19">
        <v>366380.54803461645</v>
      </c>
      <c r="Y141" s="19">
        <v>368323.43444335304</v>
      </c>
      <c r="Z141" s="19">
        <v>383041.48247701942</v>
      </c>
      <c r="AA141" s="19">
        <v>271140.23361500999</v>
      </c>
    </row>
    <row r="142" spans="1:27" ht="25.5" customHeight="1" x14ac:dyDescent="0.2">
      <c r="A142" s="22" t="s">
        <v>287</v>
      </c>
      <c r="B142" s="22" t="s">
        <v>288</v>
      </c>
      <c r="C142" s="54"/>
      <c r="D142" s="24">
        <v>1296318</v>
      </c>
      <c r="E142" s="25">
        <v>0</v>
      </c>
      <c r="F142" s="25">
        <v>1296318</v>
      </c>
      <c r="G142" s="26">
        <v>-1.3475932313101069E-2</v>
      </c>
      <c r="H142" s="23"/>
      <c r="I142" s="26">
        <v>-6.3764692397685341E-3</v>
      </c>
      <c r="J142" s="24">
        <v>1353783</v>
      </c>
      <c r="K142" s="26">
        <v>4.4329400656320406E-2</v>
      </c>
      <c r="L142" s="26">
        <v>3.3969324259896405E-2</v>
      </c>
      <c r="M142" s="24">
        <v>1354583</v>
      </c>
      <c r="N142" s="26">
        <v>4.4946533180901582E-2</v>
      </c>
      <c r="O142" s="26">
        <v>3.45803346355682E-2</v>
      </c>
      <c r="P142" s="26">
        <v>-1.1516034548993304E-2</v>
      </c>
      <c r="Q142" s="23"/>
      <c r="R142" s="24">
        <v>1323</v>
      </c>
      <c r="S142" s="41">
        <v>1355906</v>
      </c>
      <c r="T142" s="23"/>
      <c r="U142" s="24">
        <v>1030425</v>
      </c>
      <c r="V142" s="24">
        <v>1040749</v>
      </c>
      <c r="W142" s="23"/>
      <c r="X142" s="24">
        <v>1314025.721683075</v>
      </c>
      <c r="Y142" s="24">
        <v>1317709.0662925083</v>
      </c>
      <c r="Z142" s="24">
        <v>1370364.1610230436</v>
      </c>
      <c r="AA142" s="24">
        <f>SUM(AA139:AA141)</f>
        <v>970027.72742692963</v>
      </c>
    </row>
    <row r="143" spans="1:27" x14ac:dyDescent="0.2">
      <c r="A143" s="18" t="s">
        <v>289</v>
      </c>
      <c r="B143" s="18" t="s">
        <v>290</v>
      </c>
      <c r="D143" s="19">
        <v>809535</v>
      </c>
      <c r="E143" s="20">
        <v>0</v>
      </c>
      <c r="F143" s="20">
        <v>809535</v>
      </c>
      <c r="G143" s="21">
        <v>3.0020049394706039E-2</v>
      </c>
      <c r="I143" s="21">
        <v>4.0929888182322127E-2</v>
      </c>
      <c r="J143" s="19">
        <v>842064</v>
      </c>
      <c r="K143" s="21">
        <v>4.0182326891363473E-2</v>
      </c>
      <c r="L143" s="21">
        <v>3.2000275551142376E-2</v>
      </c>
      <c r="M143" s="19">
        <v>842819</v>
      </c>
      <c r="N143" s="21">
        <v>4.1114961057891364E-2</v>
      </c>
      <c r="O143" s="21">
        <v>3.2925573637797578E-2</v>
      </c>
      <c r="P143" s="21">
        <v>3.3889323534889826E-2</v>
      </c>
      <c r="R143" s="43">
        <v>0</v>
      </c>
      <c r="S143" s="42">
        <v>842819</v>
      </c>
      <c r="U143" s="19">
        <v>608245</v>
      </c>
      <c r="V143" s="19">
        <v>613067</v>
      </c>
      <c r="X143" s="19">
        <v>785941.01199848042</v>
      </c>
      <c r="Y143" s="19">
        <v>783869.57639552921</v>
      </c>
      <c r="Z143" s="19">
        <v>815192.67180202983</v>
      </c>
      <c r="AA143" s="19">
        <v>577043.32712033961</v>
      </c>
    </row>
    <row r="144" spans="1:27" x14ac:dyDescent="0.2">
      <c r="A144" s="18" t="s">
        <v>291</v>
      </c>
      <c r="B144" s="18" t="s">
        <v>292</v>
      </c>
      <c r="D144" s="19">
        <v>858218</v>
      </c>
      <c r="E144" s="20">
        <v>0</v>
      </c>
      <c r="F144" s="20">
        <v>858218</v>
      </c>
      <c r="G144" s="21">
        <v>3.1839044645799008E-2</v>
      </c>
      <c r="I144" s="21">
        <v>4.4402495520101226E-2</v>
      </c>
      <c r="J144" s="19">
        <v>892398</v>
      </c>
      <c r="K144" s="21">
        <v>3.9826710695883838E-2</v>
      </c>
      <c r="L144" s="21">
        <v>3.1999978564235754E-2</v>
      </c>
      <c r="M144" s="19">
        <v>892861</v>
      </c>
      <c r="N144" s="21">
        <v>4.0366200662302676E-2</v>
      </c>
      <c r="O144" s="21">
        <v>3.2535407812256611E-2</v>
      </c>
      <c r="P144" s="21">
        <v>3.6946610413994829E-2</v>
      </c>
      <c r="R144" s="43">
        <v>652</v>
      </c>
      <c r="S144" s="42">
        <v>893513</v>
      </c>
      <c r="U144" s="19">
        <v>656279</v>
      </c>
      <c r="V144" s="19">
        <v>661257</v>
      </c>
      <c r="X144" s="19">
        <v>831736.31047718483</v>
      </c>
      <c r="Y144" s="19">
        <v>827963.13285017444</v>
      </c>
      <c r="Z144" s="19">
        <v>861048.18804849614</v>
      </c>
      <c r="AA144" s="19">
        <v>609502.67149004422</v>
      </c>
    </row>
    <row r="145" spans="1:27" x14ac:dyDescent="0.2">
      <c r="A145" s="18" t="s">
        <v>293</v>
      </c>
      <c r="B145" s="18" t="s">
        <v>294</v>
      </c>
      <c r="D145" s="19">
        <v>433650</v>
      </c>
      <c r="E145" s="20">
        <v>0</v>
      </c>
      <c r="F145" s="20">
        <v>433650</v>
      </c>
      <c r="G145" s="21">
        <v>1.2167483701752024E-2</v>
      </c>
      <c r="I145" s="21">
        <v>2.3272587989953797E-2</v>
      </c>
      <c r="J145" s="19">
        <v>451326</v>
      </c>
      <c r="K145" s="21">
        <v>4.076098235904535E-2</v>
      </c>
      <c r="L145" s="21">
        <v>3.2000240963084181E-2</v>
      </c>
      <c r="M145" s="19">
        <v>451448</v>
      </c>
      <c r="N145" s="21">
        <v>4.1042315231177184E-2</v>
      </c>
      <c r="O145" s="21">
        <v>3.227920567904885E-2</v>
      </c>
      <c r="P145" s="21">
        <v>1.5715456019330665E-2</v>
      </c>
      <c r="R145" s="43">
        <v>1792</v>
      </c>
      <c r="S145" s="42">
        <v>453240</v>
      </c>
      <c r="U145" s="19">
        <v>318751</v>
      </c>
      <c r="V145" s="19">
        <v>321457</v>
      </c>
      <c r="X145" s="19">
        <v>428436.99978785374</v>
      </c>
      <c r="Y145" s="19">
        <v>427384.93962280569</v>
      </c>
      <c r="Z145" s="19">
        <v>444463.06032327248</v>
      </c>
      <c r="AA145" s="19">
        <v>314618.19025443151</v>
      </c>
    </row>
    <row r="146" spans="1:27" ht="25.5" customHeight="1" x14ac:dyDescent="0.2">
      <c r="A146" s="22" t="s">
        <v>295</v>
      </c>
      <c r="B146" s="22" t="s">
        <v>296</v>
      </c>
      <c r="C146" s="54"/>
      <c r="D146" s="24">
        <v>2101403</v>
      </c>
      <c r="E146" s="25">
        <v>0</v>
      </c>
      <c r="F146" s="25">
        <v>2101403</v>
      </c>
      <c r="G146" s="26">
        <v>2.7021304300982374E-2</v>
      </c>
      <c r="H146" s="23"/>
      <c r="I146" s="26">
        <v>3.8634092437576317E-2</v>
      </c>
      <c r="J146" s="24">
        <v>2185788</v>
      </c>
      <c r="K146" s="26">
        <v>4.015650496358858E-2</v>
      </c>
      <c r="L146" s="26">
        <v>3.2005192103509383E-2</v>
      </c>
      <c r="M146" s="24">
        <v>2187128</v>
      </c>
      <c r="N146" s="26">
        <v>4.0794174177918308E-2</v>
      </c>
      <c r="O146" s="26">
        <v>3.2637864145545814E-2</v>
      </c>
      <c r="P146" s="26">
        <v>3.1321713132287821E-2</v>
      </c>
      <c r="Q146" s="23"/>
      <c r="R146" s="24">
        <v>2444</v>
      </c>
      <c r="S146" s="41">
        <v>2189572</v>
      </c>
      <c r="T146" s="23"/>
      <c r="U146" s="24">
        <v>1583275</v>
      </c>
      <c r="V146" s="24">
        <v>1595781</v>
      </c>
      <c r="W146" s="23"/>
      <c r="X146" s="24">
        <v>2046114.322263519</v>
      </c>
      <c r="Y146" s="24">
        <v>2039217.6488685093</v>
      </c>
      <c r="Z146" s="24">
        <v>2120703.9201737982</v>
      </c>
      <c r="AA146" s="24">
        <f>SUM(AA143:AA145)</f>
        <v>1501164.1888648153</v>
      </c>
    </row>
    <row r="147" spans="1:27" x14ac:dyDescent="0.2">
      <c r="A147" s="18" t="s">
        <v>297</v>
      </c>
      <c r="B147" s="18" t="s">
        <v>298</v>
      </c>
      <c r="D147" s="19">
        <v>384668</v>
      </c>
      <c r="E147" s="20">
        <v>0</v>
      </c>
      <c r="F147" s="20">
        <v>384668</v>
      </c>
      <c r="G147" s="21">
        <v>2.1519766234777693E-2</v>
      </c>
      <c r="I147" s="21">
        <v>3.3888837867551924E-2</v>
      </c>
      <c r="J147" s="19">
        <v>400399</v>
      </c>
      <c r="K147" s="21">
        <v>4.0895005563238884E-2</v>
      </c>
      <c r="L147" s="21">
        <v>3.1999616595643765E-2</v>
      </c>
      <c r="M147" s="19">
        <v>400399</v>
      </c>
      <c r="N147" s="21">
        <v>4.0895005563238884E-2</v>
      </c>
      <c r="O147" s="21">
        <v>3.1999616595643765E-2</v>
      </c>
      <c r="P147" s="21">
        <v>2.5975345164322095E-2</v>
      </c>
      <c r="R147" s="43">
        <v>474</v>
      </c>
      <c r="S147" s="42">
        <v>400873</v>
      </c>
      <c r="U147" s="19">
        <v>283904</v>
      </c>
      <c r="V147" s="19">
        <v>286351</v>
      </c>
      <c r="X147" s="19">
        <v>376564.42167325725</v>
      </c>
      <c r="Y147" s="19">
        <v>375266.3314115103</v>
      </c>
      <c r="Z147" s="19">
        <v>390261.81465975806</v>
      </c>
      <c r="AA147" s="19">
        <v>276251.22718715708</v>
      </c>
    </row>
    <row r="148" spans="1:27" x14ac:dyDescent="0.2">
      <c r="A148" s="18" t="s">
        <v>299</v>
      </c>
      <c r="B148" s="18" t="s">
        <v>300</v>
      </c>
      <c r="D148" s="19">
        <v>256430</v>
      </c>
      <c r="E148" s="20">
        <v>0</v>
      </c>
      <c r="F148" s="20">
        <v>256430</v>
      </c>
      <c r="G148" s="21">
        <v>9.298202094733421E-3</v>
      </c>
      <c r="I148" s="21">
        <v>1.6372710977563765E-2</v>
      </c>
      <c r="J148" s="19">
        <v>266041</v>
      </c>
      <c r="K148" s="21">
        <v>3.7480014038919096E-2</v>
      </c>
      <c r="L148" s="21">
        <v>3.1999568064657646E-2</v>
      </c>
      <c r="M148" s="19">
        <v>266401</v>
      </c>
      <c r="N148" s="21">
        <v>3.8883905939242736E-2</v>
      </c>
      <c r="O148" s="21">
        <v>3.3396043963121791E-2</v>
      </c>
      <c r="P148" s="21">
        <v>9.9580441458140267E-3</v>
      </c>
      <c r="R148" s="43">
        <v>0</v>
      </c>
      <c r="S148" s="42">
        <v>266401</v>
      </c>
      <c r="U148" s="19">
        <v>187123</v>
      </c>
      <c r="V148" s="19">
        <v>188117</v>
      </c>
      <c r="X148" s="19">
        <v>254067.62785051635</v>
      </c>
      <c r="Y148" s="19">
        <v>253639.01625753296</v>
      </c>
      <c r="Z148" s="19">
        <v>263774.32364065415</v>
      </c>
      <c r="AA148" s="19">
        <v>186715.6300436965</v>
      </c>
    </row>
    <row r="149" spans="1:27" x14ac:dyDescent="0.2">
      <c r="A149" s="18" t="s">
        <v>301</v>
      </c>
      <c r="B149" s="18" t="s">
        <v>302</v>
      </c>
      <c r="D149" s="19">
        <v>507695</v>
      </c>
      <c r="E149" s="20">
        <v>0</v>
      </c>
      <c r="F149" s="20">
        <v>507695</v>
      </c>
      <c r="G149" s="21">
        <v>6.9653048722972954E-4</v>
      </c>
      <c r="I149" s="21">
        <v>7.1801816700260979E-3</v>
      </c>
      <c r="J149" s="19">
        <v>526810</v>
      </c>
      <c r="K149" s="21">
        <v>3.7650557913708083E-2</v>
      </c>
      <c r="L149" s="21">
        <v>3.2000245469714805E-2</v>
      </c>
      <c r="M149" s="19">
        <v>527067</v>
      </c>
      <c r="N149" s="21">
        <v>3.8156767350476128E-2</v>
      </c>
      <c r="O149" s="21">
        <v>3.2503698447231555E-2</v>
      </c>
      <c r="P149" s="21">
        <v>-4.0686944941414893E-5</v>
      </c>
      <c r="R149" s="43">
        <v>0</v>
      </c>
      <c r="S149" s="42">
        <v>527067</v>
      </c>
      <c r="U149" s="19">
        <v>395723</v>
      </c>
      <c r="V149" s="19">
        <v>397889</v>
      </c>
      <c r="X149" s="19">
        <v>507341.62109346787</v>
      </c>
      <c r="Y149" s="19">
        <v>506835.51371563564</v>
      </c>
      <c r="Z149" s="19">
        <v>527088.44561856613</v>
      </c>
      <c r="AA149" s="19">
        <v>373105.50114990398</v>
      </c>
    </row>
    <row r="150" spans="1:27" x14ac:dyDescent="0.2">
      <c r="A150" s="18" t="s">
        <v>303</v>
      </c>
      <c r="B150" s="18" t="s">
        <v>304</v>
      </c>
      <c r="D150" s="19">
        <v>271397</v>
      </c>
      <c r="E150" s="20">
        <v>0</v>
      </c>
      <c r="F150" s="20">
        <v>271397</v>
      </c>
      <c r="G150" s="21">
        <v>-1.0415333002874894E-2</v>
      </c>
      <c r="I150" s="21">
        <v>-2.309700293698147E-3</v>
      </c>
      <c r="J150" s="19">
        <v>282178</v>
      </c>
      <c r="K150" s="21">
        <v>3.9724094223591244E-2</v>
      </c>
      <c r="L150" s="21">
        <v>3.2433655974068332E-2</v>
      </c>
      <c r="M150" s="19">
        <v>282684</v>
      </c>
      <c r="N150" s="21">
        <v>4.1588521612250684E-2</v>
      </c>
      <c r="O150" s="21">
        <v>3.4285010189928133E-2</v>
      </c>
      <c r="P150" s="21">
        <v>-7.7536221099387959E-3</v>
      </c>
      <c r="R150" s="43">
        <v>0</v>
      </c>
      <c r="S150" s="42">
        <v>282684</v>
      </c>
      <c r="U150" s="19">
        <v>191003</v>
      </c>
      <c r="V150" s="19">
        <v>192352</v>
      </c>
      <c r="X150" s="19">
        <v>274253.44091430679</v>
      </c>
      <c r="Y150" s="19">
        <v>273946.17929894972</v>
      </c>
      <c r="Z150" s="19">
        <v>284892.95229387149</v>
      </c>
      <c r="AA150" s="19">
        <v>201664.6895284105</v>
      </c>
    </row>
    <row r="151" spans="1:27" x14ac:dyDescent="0.2">
      <c r="A151" s="18" t="s">
        <v>305</v>
      </c>
      <c r="B151" s="18" t="s">
        <v>306</v>
      </c>
      <c r="D151" s="19">
        <v>234667</v>
      </c>
      <c r="E151" s="20">
        <v>0</v>
      </c>
      <c r="F151" s="20">
        <v>234667</v>
      </c>
      <c r="G151" s="21">
        <v>2.7374003721478024E-2</v>
      </c>
      <c r="I151" s="21">
        <v>3.9226342385063395E-2</v>
      </c>
      <c r="J151" s="19">
        <v>244862</v>
      </c>
      <c r="K151" s="21">
        <v>4.3444540561732081E-2</v>
      </c>
      <c r="L151" s="21">
        <v>3.200168594840691E-2</v>
      </c>
      <c r="M151" s="19">
        <v>244862</v>
      </c>
      <c r="N151" s="21">
        <v>4.3444540561732081E-2</v>
      </c>
      <c r="O151" s="21">
        <v>3.200168594840691E-2</v>
      </c>
      <c r="P151" s="21">
        <v>3.1274063760831972E-2</v>
      </c>
      <c r="R151" s="43">
        <v>0</v>
      </c>
      <c r="S151" s="42">
        <v>244862</v>
      </c>
      <c r="U151" s="19">
        <v>180605</v>
      </c>
      <c r="V151" s="19">
        <v>182607</v>
      </c>
      <c r="X151" s="19">
        <v>228414.38380761136</v>
      </c>
      <c r="Y151" s="19">
        <v>228313.10422805799</v>
      </c>
      <c r="Z151" s="19">
        <v>237436.39892100223</v>
      </c>
      <c r="AA151" s="19">
        <v>168072.03297102329</v>
      </c>
    </row>
    <row r="152" spans="1:27" ht="25.5" customHeight="1" x14ac:dyDescent="0.2">
      <c r="A152" s="22" t="s">
        <v>307</v>
      </c>
      <c r="B152" s="22" t="s">
        <v>308</v>
      </c>
      <c r="C152" s="54"/>
      <c r="D152" s="24">
        <v>1654857</v>
      </c>
      <c r="E152" s="25">
        <v>0</v>
      </c>
      <c r="F152" s="25">
        <v>1654857</v>
      </c>
      <c r="G152" s="26">
        <v>8.6646014386595471E-3</v>
      </c>
      <c r="H152" s="23"/>
      <c r="I152" s="26">
        <v>1.759996748986481E-2</v>
      </c>
      <c r="J152" s="24">
        <v>1720290</v>
      </c>
      <c r="K152" s="26">
        <v>3.9539972335978169E-2</v>
      </c>
      <c r="L152" s="26">
        <v>3.2073541546563611E-2</v>
      </c>
      <c r="M152" s="24">
        <v>1721413</v>
      </c>
      <c r="N152" s="26">
        <v>4.0218580819974203E-2</v>
      </c>
      <c r="O152" s="26">
        <v>3.2747275967595524E-2</v>
      </c>
      <c r="P152" s="26">
        <v>1.0542735847292928E-2</v>
      </c>
      <c r="Q152" s="23"/>
      <c r="R152" s="24">
        <v>474</v>
      </c>
      <c r="S152" s="41">
        <v>1721887</v>
      </c>
      <c r="T152" s="23"/>
      <c r="U152" s="24">
        <v>1238357</v>
      </c>
      <c r="V152" s="24">
        <v>1247316</v>
      </c>
      <c r="W152" s="23"/>
      <c r="X152" s="24">
        <v>1640641.4953391596</v>
      </c>
      <c r="Y152" s="24">
        <v>1638000.1449116864</v>
      </c>
      <c r="Z152" s="24">
        <v>1703453.9351338521</v>
      </c>
      <c r="AA152" s="24">
        <f>SUM(AA147:AA151)</f>
        <v>1205809.0808801914</v>
      </c>
    </row>
    <row r="153" spans="1:27" ht="25.5" customHeight="1" x14ac:dyDescent="0.2">
      <c r="A153" s="22" t="s">
        <v>309</v>
      </c>
      <c r="B153" s="22" t="s">
        <v>310</v>
      </c>
      <c r="C153" s="54"/>
      <c r="D153" s="24">
        <v>9062641</v>
      </c>
      <c r="E153" s="25">
        <v>0</v>
      </c>
      <c r="F153" s="25">
        <v>9062641</v>
      </c>
      <c r="G153" s="26">
        <v>-6.0327407799839472E-3</v>
      </c>
      <c r="H153" s="23"/>
      <c r="I153" s="26">
        <v>3.6318489475073434E-4</v>
      </c>
      <c r="J153" s="24">
        <v>9439241</v>
      </c>
      <c r="K153" s="26">
        <v>4.1555215527129485E-2</v>
      </c>
      <c r="L153" s="26">
        <v>3.4211368354189142E-2</v>
      </c>
      <c r="M153" s="24">
        <v>9447905</v>
      </c>
      <c r="N153" s="26">
        <v>4.2511228239097143E-2</v>
      </c>
      <c r="O153" s="26">
        <v>3.5160640366146412E-2</v>
      </c>
      <c r="P153" s="26">
        <v>-4.253030969172289E-3</v>
      </c>
      <c r="Q153" s="23"/>
      <c r="R153" s="24">
        <v>8064</v>
      </c>
      <c r="S153" s="41">
        <v>9455969</v>
      </c>
      <c r="T153" s="23"/>
      <c r="U153" s="24">
        <v>6919969</v>
      </c>
      <c r="V153" s="24">
        <v>6969107</v>
      </c>
      <c r="W153" s="23"/>
      <c r="X153" s="24">
        <v>9117645.3911687359</v>
      </c>
      <c r="Y153" s="24">
        <v>9123680.4618396815</v>
      </c>
      <c r="Z153" s="24">
        <v>9488258.8587698713</v>
      </c>
      <c r="AA153" s="24">
        <f>AA152+AA146+AA142+AA138+AA134+AA128</f>
        <v>6716371.0492398096</v>
      </c>
    </row>
    <row r="154" spans="1:27" x14ac:dyDescent="0.2">
      <c r="A154" s="18" t="s">
        <v>311</v>
      </c>
      <c r="B154" s="18" t="s">
        <v>312</v>
      </c>
      <c r="D154" s="19">
        <v>473535</v>
      </c>
      <c r="E154" s="20">
        <v>0</v>
      </c>
      <c r="F154" s="20">
        <v>473535</v>
      </c>
      <c r="G154" s="21">
        <v>-3.8555186408676279E-2</v>
      </c>
      <c r="I154" s="21">
        <v>-3.0258721305299274E-2</v>
      </c>
      <c r="J154" s="19">
        <v>493166</v>
      </c>
      <c r="K154" s="21">
        <v>4.1456280950721736E-2</v>
      </c>
      <c r="L154" s="21">
        <v>3.7672635260017628E-2</v>
      </c>
      <c r="M154" s="19">
        <v>493166</v>
      </c>
      <c r="N154" s="21">
        <v>4.1456280950721736E-2</v>
      </c>
      <c r="O154" s="21">
        <v>3.7672635260017628E-2</v>
      </c>
      <c r="P154" s="21">
        <v>-3.2391246707826005E-2</v>
      </c>
      <c r="R154" s="43">
        <v>0</v>
      </c>
      <c r="S154" s="42">
        <v>493166</v>
      </c>
      <c r="U154" s="19">
        <v>385367</v>
      </c>
      <c r="V154" s="19">
        <v>386772</v>
      </c>
      <c r="X154" s="19">
        <v>492524.36885190068</v>
      </c>
      <c r="Y154" s="19">
        <v>490091.17376692453</v>
      </c>
      <c r="Z154" s="19">
        <v>509675.00895590411</v>
      </c>
      <c r="AA154" s="19">
        <v>360779.20360577933</v>
      </c>
    </row>
    <row r="155" spans="1:27" x14ac:dyDescent="0.2">
      <c r="A155" s="18" t="s">
        <v>313</v>
      </c>
      <c r="B155" s="18" t="s">
        <v>314</v>
      </c>
      <c r="D155" s="19">
        <v>295008</v>
      </c>
      <c r="E155" s="20">
        <v>0</v>
      </c>
      <c r="F155" s="20">
        <v>295008</v>
      </c>
      <c r="G155" s="21">
        <v>6.9497226879639218E-2</v>
      </c>
      <c r="I155" s="21">
        <v>8.1256983182802722E-2</v>
      </c>
      <c r="J155" s="19">
        <v>303826</v>
      </c>
      <c r="K155" s="21">
        <v>2.9890714828072484E-2</v>
      </c>
      <c r="L155" s="21">
        <v>2.3979931569402257E-2</v>
      </c>
      <c r="M155" s="19">
        <v>305049</v>
      </c>
      <c r="N155" s="21">
        <v>3.4036365115522216E-2</v>
      </c>
      <c r="O155" s="21">
        <v>2.8101789001976574E-2</v>
      </c>
      <c r="P155" s="21">
        <v>6.8928317143103213E-2</v>
      </c>
      <c r="R155" s="43">
        <v>0</v>
      </c>
      <c r="S155" s="42">
        <v>305049</v>
      </c>
      <c r="U155" s="19">
        <v>232909</v>
      </c>
      <c r="V155" s="19">
        <v>234254</v>
      </c>
      <c r="X155" s="19">
        <v>275838.02237684536</v>
      </c>
      <c r="Y155" s="19">
        <v>274412.92653154</v>
      </c>
      <c r="Z155" s="19">
        <v>285378.35054767423</v>
      </c>
      <c r="AA155" s="19">
        <v>202008.28415706873</v>
      </c>
    </row>
    <row r="156" spans="1:27" x14ac:dyDescent="0.2">
      <c r="A156" s="18" t="s">
        <v>315</v>
      </c>
      <c r="B156" s="18" t="s">
        <v>316</v>
      </c>
      <c r="D156" s="19">
        <v>542386</v>
      </c>
      <c r="E156" s="20">
        <v>0</v>
      </c>
      <c r="F156" s="20">
        <v>542386</v>
      </c>
      <c r="G156" s="21">
        <v>-2.1787242863159917E-2</v>
      </c>
      <c r="I156" s="21">
        <v>-1.3869863885707212E-2</v>
      </c>
      <c r="J156" s="19">
        <v>561767</v>
      </c>
      <c r="K156" s="21">
        <v>3.5732854461582697E-2</v>
      </c>
      <c r="L156" s="21">
        <v>3.460099142822437E-2</v>
      </c>
      <c r="M156" s="19">
        <v>561767</v>
      </c>
      <c r="N156" s="21">
        <v>3.5732854461582697E-2</v>
      </c>
      <c r="O156" s="21">
        <v>3.460099142822437E-2</v>
      </c>
      <c r="P156" s="21">
        <v>-1.8951081677587855E-2</v>
      </c>
      <c r="R156" s="43">
        <v>0</v>
      </c>
      <c r="S156" s="42">
        <v>561767</v>
      </c>
      <c r="U156" s="19">
        <v>438782</v>
      </c>
      <c r="V156" s="19">
        <v>439262</v>
      </c>
      <c r="X156" s="19">
        <v>554466.29175796651</v>
      </c>
      <c r="Y156" s="19">
        <v>550616.34910522634</v>
      </c>
      <c r="Z156" s="19">
        <v>572618.74459901371</v>
      </c>
      <c r="AA156" s="19">
        <v>405334.63680980075</v>
      </c>
    </row>
    <row r="157" spans="1:27" x14ac:dyDescent="0.2">
      <c r="A157" s="18" t="s">
        <v>317</v>
      </c>
      <c r="B157" s="18" t="s">
        <v>318</v>
      </c>
      <c r="D157" s="19">
        <v>288714</v>
      </c>
      <c r="E157" s="20">
        <v>0</v>
      </c>
      <c r="F157" s="20">
        <v>288714</v>
      </c>
      <c r="G157" s="21">
        <v>-2.7887716474769286E-2</v>
      </c>
      <c r="I157" s="21">
        <v>-1.8379407471922238E-2</v>
      </c>
      <c r="J157" s="19">
        <v>298465</v>
      </c>
      <c r="K157" s="21">
        <v>3.3773907742610243E-2</v>
      </c>
      <c r="L157" s="21">
        <v>3.5446535340782237E-2</v>
      </c>
      <c r="M157" s="19">
        <v>298465</v>
      </c>
      <c r="N157" s="21">
        <v>3.3773907742610243E-2</v>
      </c>
      <c r="O157" s="21">
        <v>3.5446535340782237E-2</v>
      </c>
      <c r="P157" s="21">
        <v>-2.2639277872544716E-2</v>
      </c>
      <c r="R157" s="43">
        <v>0</v>
      </c>
      <c r="S157" s="42">
        <v>298465</v>
      </c>
      <c r="U157" s="19">
        <v>239129</v>
      </c>
      <c r="V157" s="19">
        <v>238743</v>
      </c>
      <c r="X157" s="19">
        <v>296996.55574047333</v>
      </c>
      <c r="Y157" s="19">
        <v>293644.63492922706</v>
      </c>
      <c r="Z157" s="19">
        <v>305378.54984628479</v>
      </c>
      <c r="AA157" s="19">
        <v>216165.65080859681</v>
      </c>
    </row>
    <row r="158" spans="1:27" x14ac:dyDescent="0.2">
      <c r="A158" s="18" t="s">
        <v>319</v>
      </c>
      <c r="B158" s="18" t="s">
        <v>320</v>
      </c>
      <c r="D158" s="19">
        <v>328005</v>
      </c>
      <c r="E158" s="20">
        <v>0</v>
      </c>
      <c r="F158" s="20">
        <v>328005</v>
      </c>
      <c r="G158" s="21">
        <v>-8.9486774239783129E-3</v>
      </c>
      <c r="I158" s="21">
        <v>5.4233553535842915E-4</v>
      </c>
      <c r="J158" s="19">
        <v>339743</v>
      </c>
      <c r="K158" s="21">
        <v>3.578603984695361E-2</v>
      </c>
      <c r="L158" s="21">
        <v>3.1998749664617021E-2</v>
      </c>
      <c r="M158" s="19">
        <v>339743</v>
      </c>
      <c r="N158" s="21">
        <v>3.578603984695361E-2</v>
      </c>
      <c r="O158" s="21">
        <v>3.1998749664617021E-2</v>
      </c>
      <c r="P158" s="21">
        <v>-7.1167536425708056E-3</v>
      </c>
      <c r="R158" s="43">
        <v>0</v>
      </c>
      <c r="S158" s="42">
        <v>339743</v>
      </c>
      <c r="U158" s="19">
        <v>269425</v>
      </c>
      <c r="V158" s="19">
        <v>270413</v>
      </c>
      <c r="X158" s="19">
        <v>330966.71436492569</v>
      </c>
      <c r="Y158" s="19">
        <v>329030.2873741553</v>
      </c>
      <c r="Z158" s="19">
        <v>342178.19793657342</v>
      </c>
      <c r="AA158" s="19">
        <v>242214.69676473454</v>
      </c>
    </row>
    <row r="159" spans="1:27" x14ac:dyDescent="0.2">
      <c r="A159" s="18" t="s">
        <v>321</v>
      </c>
      <c r="B159" s="18" t="s">
        <v>322</v>
      </c>
      <c r="D159" s="19">
        <v>408516</v>
      </c>
      <c r="E159" s="20">
        <v>0</v>
      </c>
      <c r="F159" s="20">
        <v>408516</v>
      </c>
      <c r="G159" s="21">
        <v>-1.0881306205458907E-2</v>
      </c>
      <c r="I159" s="21">
        <v>7.0149476559056012E-4</v>
      </c>
      <c r="J159" s="19">
        <v>426095</v>
      </c>
      <c r="K159" s="21">
        <v>4.3031362296703124E-2</v>
      </c>
      <c r="L159" s="21">
        <v>3.2000254905707459E-2</v>
      </c>
      <c r="M159" s="19">
        <v>426336</v>
      </c>
      <c r="N159" s="21">
        <v>4.3621302470405077E-2</v>
      </c>
      <c r="O159" s="21">
        <v>3.2583955867775183E-2</v>
      </c>
      <c r="P159" s="21">
        <v>-6.3956978759681649E-3</v>
      </c>
      <c r="R159" s="43">
        <v>0</v>
      </c>
      <c r="S159" s="42">
        <v>426336</v>
      </c>
      <c r="U159" s="19">
        <v>320585</v>
      </c>
      <c r="V159" s="19">
        <v>324012</v>
      </c>
      <c r="X159" s="19">
        <v>413010.08924704097</v>
      </c>
      <c r="Y159" s="19">
        <v>412593.2179725609</v>
      </c>
      <c r="Z159" s="19">
        <v>429080.26775711402</v>
      </c>
      <c r="AA159" s="19">
        <v>303729.30703722098</v>
      </c>
    </row>
    <row r="160" spans="1:27" x14ac:dyDescent="0.2">
      <c r="A160" s="18" t="s">
        <v>323</v>
      </c>
      <c r="B160" s="18" t="s">
        <v>324</v>
      </c>
      <c r="D160" s="19">
        <v>386021</v>
      </c>
      <c r="E160" s="20">
        <v>0</v>
      </c>
      <c r="F160" s="20">
        <v>386021</v>
      </c>
      <c r="G160" s="21">
        <v>-1.3268523740909144E-2</v>
      </c>
      <c r="I160" s="21">
        <v>-2.265015378074553E-3</v>
      </c>
      <c r="J160" s="19">
        <v>400721</v>
      </c>
      <c r="K160" s="21">
        <v>3.8080829799415072E-2</v>
      </c>
      <c r="L160" s="21">
        <v>3.2425703329608702E-2</v>
      </c>
      <c r="M160" s="19">
        <v>400721</v>
      </c>
      <c r="N160" s="21">
        <v>3.8080829799415072E-2</v>
      </c>
      <c r="O160" s="21">
        <v>3.2425703329608702E-2</v>
      </c>
      <c r="P160" s="21">
        <v>-9.4929960299870997E-3</v>
      </c>
      <c r="R160" s="43">
        <v>0</v>
      </c>
      <c r="S160" s="42">
        <v>400721</v>
      </c>
      <c r="U160" s="19">
        <v>320846</v>
      </c>
      <c r="V160" s="19">
        <v>322603</v>
      </c>
      <c r="X160" s="19">
        <v>391211.80309711798</v>
      </c>
      <c r="Y160" s="19">
        <v>389016.56401606399</v>
      </c>
      <c r="Z160" s="19">
        <v>404561.50072022271</v>
      </c>
      <c r="AA160" s="19">
        <v>286373.42124818359</v>
      </c>
    </row>
    <row r="161" spans="1:27" x14ac:dyDescent="0.2">
      <c r="A161" s="18" t="s">
        <v>325</v>
      </c>
      <c r="B161" s="18" t="s">
        <v>326</v>
      </c>
      <c r="D161" s="19">
        <v>383364</v>
      </c>
      <c r="E161" s="20">
        <v>0</v>
      </c>
      <c r="F161" s="20">
        <v>383364</v>
      </c>
      <c r="G161" s="21">
        <v>0.18329376153572952</v>
      </c>
      <c r="I161" s="21">
        <v>0.19384869716111441</v>
      </c>
      <c r="J161" s="19">
        <v>390750</v>
      </c>
      <c r="K161" s="21">
        <v>1.9266284784173804E-2</v>
      </c>
      <c r="L161" s="21">
        <v>1.9168839355061307E-2</v>
      </c>
      <c r="M161" s="19">
        <v>390750</v>
      </c>
      <c r="N161" s="21">
        <v>1.9266284784173804E-2</v>
      </c>
      <c r="O161" s="21">
        <v>1.9168839355061307E-2</v>
      </c>
      <c r="P161" s="21">
        <v>0.16998142993765364</v>
      </c>
      <c r="R161" s="43">
        <v>0</v>
      </c>
      <c r="S161" s="42">
        <v>390750</v>
      </c>
      <c r="U161" s="19">
        <v>250523</v>
      </c>
      <c r="V161" s="19">
        <v>250547</v>
      </c>
      <c r="X161" s="19">
        <v>323980.41167939035</v>
      </c>
      <c r="Y161" s="19">
        <v>321146.77124328446</v>
      </c>
      <c r="Z161" s="19">
        <v>333979.65984880837</v>
      </c>
      <c r="AA161" s="19">
        <v>236411.26910973756</v>
      </c>
    </row>
    <row r="162" spans="1:27" ht="25.5" customHeight="1" x14ac:dyDescent="0.2">
      <c r="A162" s="22" t="s">
        <v>327</v>
      </c>
      <c r="B162" s="22" t="s">
        <v>328</v>
      </c>
      <c r="C162" s="54"/>
      <c r="D162" s="24">
        <v>3105549</v>
      </c>
      <c r="E162" s="25">
        <v>0</v>
      </c>
      <c r="F162" s="25">
        <v>3105549</v>
      </c>
      <c r="G162" s="26">
        <v>8.6244860064190743E-3</v>
      </c>
      <c r="H162" s="23"/>
      <c r="I162" s="26">
        <v>1.8434890914343693E-2</v>
      </c>
      <c r="J162" s="24">
        <v>3214533</v>
      </c>
      <c r="K162" s="26">
        <v>3.5093312003771304E-2</v>
      </c>
      <c r="L162" s="26">
        <v>3.1299641795770938E-2</v>
      </c>
      <c r="M162" s="24">
        <v>3215997</v>
      </c>
      <c r="N162" s="26">
        <v>3.5564726236810396E-2</v>
      </c>
      <c r="O162" s="26">
        <v>3.1769328271408215E-2</v>
      </c>
      <c r="P162" s="26">
        <v>1.04141624236882E-2</v>
      </c>
      <c r="Q162" s="23"/>
      <c r="R162" s="24">
        <v>0</v>
      </c>
      <c r="S162" s="41">
        <v>3215997</v>
      </c>
      <c r="T162" s="23"/>
      <c r="U162" s="24">
        <v>2457565</v>
      </c>
      <c r="V162" s="24">
        <v>2466605</v>
      </c>
      <c r="W162" s="23"/>
      <c r="X162" s="24">
        <v>3078994.2571156612</v>
      </c>
      <c r="Y162" s="24">
        <v>3060551.9249389828</v>
      </c>
      <c r="Z162" s="24">
        <v>3182850.2802115949</v>
      </c>
      <c r="AA162" s="24">
        <f>SUM(AA154:AA161)</f>
        <v>2253016.4695411222</v>
      </c>
    </row>
    <row r="163" spans="1:27" x14ac:dyDescent="0.2">
      <c r="A163" s="18" t="s">
        <v>329</v>
      </c>
      <c r="B163" s="18" t="s">
        <v>330</v>
      </c>
      <c r="D163" s="19">
        <v>549103</v>
      </c>
      <c r="E163" s="20">
        <v>0</v>
      </c>
      <c r="F163" s="20">
        <v>549103</v>
      </c>
      <c r="G163" s="21">
        <v>2.8072387804499943E-2</v>
      </c>
      <c r="I163" s="21">
        <v>3.9774146015764344E-2</v>
      </c>
      <c r="J163" s="19">
        <v>572344</v>
      </c>
      <c r="K163" s="21">
        <v>4.2325392503774317E-2</v>
      </c>
      <c r="L163" s="21">
        <v>3.2000217102380546E-2</v>
      </c>
      <c r="M163" s="19">
        <v>572344</v>
      </c>
      <c r="N163" s="21">
        <v>4.2325392503774317E-2</v>
      </c>
      <c r="O163" s="21">
        <v>3.2000217102380546E-2</v>
      </c>
      <c r="P163" s="21">
        <v>3.1816206951481574E-2</v>
      </c>
      <c r="R163" s="43">
        <v>0</v>
      </c>
      <c r="S163" s="42">
        <v>572344</v>
      </c>
      <c r="U163" s="19">
        <v>433327</v>
      </c>
      <c r="V163" s="19">
        <v>437662</v>
      </c>
      <c r="X163" s="19">
        <v>534109.27723935561</v>
      </c>
      <c r="Y163" s="19">
        <v>533381.97018949746</v>
      </c>
      <c r="Z163" s="19">
        <v>554695.68722030451</v>
      </c>
      <c r="AA163" s="19">
        <v>392647.59849391808</v>
      </c>
    </row>
    <row r="164" spans="1:27" x14ac:dyDescent="0.2">
      <c r="A164" s="18" t="s">
        <v>331</v>
      </c>
      <c r="B164" s="18" t="s">
        <v>332</v>
      </c>
      <c r="D164" s="19">
        <v>394402</v>
      </c>
      <c r="E164" s="20">
        <v>0</v>
      </c>
      <c r="F164" s="20">
        <v>394402</v>
      </c>
      <c r="G164" s="21">
        <v>0.10187349464942907</v>
      </c>
      <c r="I164" s="21">
        <v>0.11470483417111832</v>
      </c>
      <c r="J164" s="19">
        <v>405504</v>
      </c>
      <c r="K164" s="21">
        <v>2.8148944477969229E-2</v>
      </c>
      <c r="L164" s="21">
        <v>1.916785992007064E-2</v>
      </c>
      <c r="M164" s="19">
        <v>405504</v>
      </c>
      <c r="N164" s="21">
        <v>2.8148944477969229E-2</v>
      </c>
      <c r="O164" s="21">
        <v>1.916785992007064E-2</v>
      </c>
      <c r="P164" s="21">
        <v>9.241875088931506E-2</v>
      </c>
      <c r="R164" s="43">
        <v>0</v>
      </c>
      <c r="S164" s="42">
        <v>405504</v>
      </c>
      <c r="U164" s="19">
        <v>290830</v>
      </c>
      <c r="V164" s="19">
        <v>293393</v>
      </c>
      <c r="X164" s="19">
        <v>357937.64158514631</v>
      </c>
      <c r="Y164" s="19">
        <v>356935.33110197796</v>
      </c>
      <c r="Z164" s="19">
        <v>371198.31536202371</v>
      </c>
      <c r="AA164" s="19">
        <v>262756.91419608984</v>
      </c>
    </row>
    <row r="165" spans="1:27" x14ac:dyDescent="0.2">
      <c r="A165" s="18" t="s">
        <v>333</v>
      </c>
      <c r="B165" s="18" t="s">
        <v>334</v>
      </c>
      <c r="D165" s="19">
        <v>455965</v>
      </c>
      <c r="E165" s="20">
        <v>0</v>
      </c>
      <c r="F165" s="20">
        <v>455965</v>
      </c>
      <c r="G165" s="21">
        <v>-7.3117769181924031E-3</v>
      </c>
      <c r="I165" s="21">
        <v>4.4003945421577928E-3</v>
      </c>
      <c r="J165" s="19">
        <v>474835</v>
      </c>
      <c r="K165" s="21">
        <v>4.138475540885822E-2</v>
      </c>
      <c r="L165" s="21">
        <v>3.2000114793288681E-2</v>
      </c>
      <c r="M165" s="19">
        <v>474835</v>
      </c>
      <c r="N165" s="21">
        <v>4.138475540885822E-2</v>
      </c>
      <c r="O165" s="21">
        <v>3.2000114793288681E-2</v>
      </c>
      <c r="P165" s="21">
        <v>-3.2869093858211018E-3</v>
      </c>
      <c r="R165" s="43">
        <v>0</v>
      </c>
      <c r="S165" s="42">
        <v>474835</v>
      </c>
      <c r="U165" s="19">
        <v>346657</v>
      </c>
      <c r="V165" s="19">
        <v>349809</v>
      </c>
      <c r="X165" s="19">
        <v>459323.47075142426</v>
      </c>
      <c r="Y165" s="19">
        <v>458095.58163138904</v>
      </c>
      <c r="Z165" s="19">
        <v>476400.88654539955</v>
      </c>
      <c r="AA165" s="19">
        <v>337225.74076573324</v>
      </c>
    </row>
    <row r="166" spans="1:27" x14ac:dyDescent="0.2">
      <c r="A166" s="18" t="s">
        <v>335</v>
      </c>
      <c r="B166" s="18" t="s">
        <v>336</v>
      </c>
      <c r="D166" s="19">
        <v>406674</v>
      </c>
      <c r="E166" s="20">
        <v>0</v>
      </c>
      <c r="F166" s="20">
        <v>406674</v>
      </c>
      <c r="G166" s="21">
        <v>-3.2564017600192785E-2</v>
      </c>
      <c r="I166" s="21">
        <v>-2.3159644448064509E-2</v>
      </c>
      <c r="J166" s="19">
        <v>424952</v>
      </c>
      <c r="K166" s="21">
        <v>4.4945091154093841E-2</v>
      </c>
      <c r="L166" s="21">
        <v>3.6342073382905182E-2</v>
      </c>
      <c r="M166" s="19">
        <v>424952</v>
      </c>
      <c r="N166" s="21">
        <v>4.4945091154093841E-2</v>
      </c>
      <c r="O166" s="21">
        <v>3.6342073382905182E-2</v>
      </c>
      <c r="P166" s="21">
        <v>-2.6557586056962013E-2</v>
      </c>
      <c r="R166" s="43">
        <v>0</v>
      </c>
      <c r="S166" s="42">
        <v>424952</v>
      </c>
      <c r="U166" s="19">
        <v>324594</v>
      </c>
      <c r="V166" s="19">
        <v>327289</v>
      </c>
      <c r="X166" s="19">
        <v>420362.69830610452</v>
      </c>
      <c r="Y166" s="19">
        <v>419771.69845104415</v>
      </c>
      <c r="Z166" s="19">
        <v>436545.59726721188</v>
      </c>
      <c r="AA166" s="19">
        <v>309013.72473081219</v>
      </c>
    </row>
    <row r="167" spans="1:27" x14ac:dyDescent="0.2">
      <c r="A167" s="18" t="s">
        <v>337</v>
      </c>
      <c r="B167" s="18" t="s">
        <v>338</v>
      </c>
      <c r="D167" s="19">
        <v>385578</v>
      </c>
      <c r="E167" s="20">
        <v>0</v>
      </c>
      <c r="F167" s="20">
        <v>385578</v>
      </c>
      <c r="G167" s="21">
        <v>7.1603310427005074E-2</v>
      </c>
      <c r="I167" s="21">
        <v>8.6325342120195048E-2</v>
      </c>
      <c r="J167" s="19">
        <v>398547</v>
      </c>
      <c r="K167" s="21">
        <v>3.363521777694789E-2</v>
      </c>
      <c r="L167" s="21">
        <v>2.2678467884464482E-2</v>
      </c>
      <c r="M167" s="19">
        <v>398834</v>
      </c>
      <c r="N167" s="21">
        <v>3.4379554850121119E-2</v>
      </c>
      <c r="O167" s="21">
        <v>2.341491482869662E-2</v>
      </c>
      <c r="P167" s="21">
        <v>6.9043051123059751E-2</v>
      </c>
      <c r="R167" s="43">
        <v>0</v>
      </c>
      <c r="S167" s="42">
        <v>398834</v>
      </c>
      <c r="U167" s="19">
        <v>259082</v>
      </c>
      <c r="V167" s="19">
        <v>261858</v>
      </c>
      <c r="X167" s="19">
        <v>359814.1180119699</v>
      </c>
      <c r="Y167" s="19">
        <v>358740.5926350244</v>
      </c>
      <c r="Z167" s="19">
        <v>373075.71437933546</v>
      </c>
      <c r="AA167" s="19">
        <v>264085.85226527939</v>
      </c>
    </row>
    <row r="168" spans="1:27" ht="25.5" customHeight="1" x14ac:dyDescent="0.2">
      <c r="A168" s="22" t="s">
        <v>339</v>
      </c>
      <c r="B168" s="22" t="s">
        <v>340</v>
      </c>
      <c r="C168" s="54"/>
      <c r="D168" s="24">
        <v>2191722</v>
      </c>
      <c r="E168" s="25">
        <v>0</v>
      </c>
      <c r="F168" s="25">
        <v>2191722</v>
      </c>
      <c r="G168" s="26">
        <v>2.8230570704513624E-2</v>
      </c>
      <c r="H168" s="23"/>
      <c r="I168" s="26">
        <v>4.0131940797435872E-2</v>
      </c>
      <c r="J168" s="24">
        <v>2276182</v>
      </c>
      <c r="K168" s="26">
        <v>3.8535909207463304E-2</v>
      </c>
      <c r="L168" s="26">
        <v>2.8883825595090062E-2</v>
      </c>
      <c r="M168" s="24">
        <v>2276469</v>
      </c>
      <c r="N168" s="26">
        <v>3.8666856471760491E-2</v>
      </c>
      <c r="O168" s="26">
        <v>2.9013555844229044E-2</v>
      </c>
      <c r="P168" s="26">
        <v>2.9184107066591691E-2</v>
      </c>
      <c r="Q168" s="23"/>
      <c r="R168" s="24">
        <v>0</v>
      </c>
      <c r="S168" s="41">
        <v>2276469</v>
      </c>
      <c r="T168" s="23"/>
      <c r="U168" s="24">
        <v>1654490</v>
      </c>
      <c r="V168" s="24">
        <v>1670011</v>
      </c>
      <c r="W168" s="23"/>
      <c r="X168" s="24">
        <v>2131547.2058940008</v>
      </c>
      <c r="Y168" s="24">
        <v>2126925.1740089329</v>
      </c>
      <c r="Z168" s="24">
        <v>2211916.2007742748</v>
      </c>
      <c r="AA168" s="24">
        <f>SUM(AA163:AA167)</f>
        <v>1565729.8304518326</v>
      </c>
    </row>
    <row r="169" spans="1:27" x14ac:dyDescent="0.2">
      <c r="A169" s="18" t="s">
        <v>341</v>
      </c>
      <c r="B169" s="18" t="s">
        <v>342</v>
      </c>
      <c r="D169" s="19">
        <v>317225</v>
      </c>
      <c r="E169" s="20">
        <v>0</v>
      </c>
      <c r="F169" s="20">
        <v>317225</v>
      </c>
      <c r="G169" s="21">
        <v>5.6365755561221587E-2</v>
      </c>
      <c r="I169" s="21">
        <v>6.9212186859925584E-2</v>
      </c>
      <c r="J169" s="19">
        <v>330711</v>
      </c>
      <c r="K169" s="21">
        <v>4.2512412325636406E-2</v>
      </c>
      <c r="L169" s="21">
        <v>2.7070526721685084E-2</v>
      </c>
      <c r="M169" s="19">
        <v>332208</v>
      </c>
      <c r="N169" s="21">
        <v>4.7231460319962171E-2</v>
      </c>
      <c r="O169" s="21">
        <v>3.1719675309129558E-2</v>
      </c>
      <c r="P169" s="21">
        <v>6.0740509925187203E-2</v>
      </c>
      <c r="R169" s="43">
        <v>0</v>
      </c>
      <c r="S169" s="42">
        <v>332208</v>
      </c>
      <c r="U169" s="19">
        <v>231530</v>
      </c>
      <c r="V169" s="19">
        <v>235011</v>
      </c>
      <c r="X169" s="19">
        <v>300298.4509200282</v>
      </c>
      <c r="Y169" s="19">
        <v>301151.11372744216</v>
      </c>
      <c r="Z169" s="19">
        <v>313184.98434968817</v>
      </c>
      <c r="AA169" s="19">
        <v>221691.52351895021</v>
      </c>
    </row>
    <row r="170" spans="1:27" x14ac:dyDescent="0.2">
      <c r="A170" s="18" t="s">
        <v>343</v>
      </c>
      <c r="B170" s="18" t="s">
        <v>344</v>
      </c>
      <c r="D170" s="19">
        <v>440311</v>
      </c>
      <c r="E170" s="20">
        <v>0</v>
      </c>
      <c r="F170" s="20">
        <v>440311</v>
      </c>
      <c r="G170" s="21">
        <v>4.7113202955746392E-2</v>
      </c>
      <c r="I170" s="21">
        <v>5.8393356667434615E-2</v>
      </c>
      <c r="J170" s="19">
        <v>459158</v>
      </c>
      <c r="K170" s="21">
        <v>4.280383637928642E-2</v>
      </c>
      <c r="L170" s="21">
        <v>2.9846195388010033E-2</v>
      </c>
      <c r="M170" s="19">
        <v>459898</v>
      </c>
      <c r="N170" s="21">
        <v>4.4484466661064648E-2</v>
      </c>
      <c r="O170" s="21">
        <v>3.1505942543863075E-2</v>
      </c>
      <c r="P170" s="21">
        <v>4.9789879167839057E-2</v>
      </c>
      <c r="R170" s="43">
        <v>0</v>
      </c>
      <c r="S170" s="42">
        <v>459898</v>
      </c>
      <c r="U170" s="19">
        <v>327827</v>
      </c>
      <c r="V170" s="19">
        <v>331951</v>
      </c>
      <c r="X170" s="19">
        <v>420499.9027393685</v>
      </c>
      <c r="Y170" s="19">
        <v>421252.68441827345</v>
      </c>
      <c r="Z170" s="19">
        <v>438085.76280479849</v>
      </c>
      <c r="AA170" s="19">
        <v>310103.9482777933</v>
      </c>
    </row>
    <row r="171" spans="1:27" x14ac:dyDescent="0.2">
      <c r="A171" s="18" t="s">
        <v>345</v>
      </c>
      <c r="B171" s="18" t="s">
        <v>346</v>
      </c>
      <c r="D171" s="19">
        <v>410689</v>
      </c>
      <c r="E171" s="20">
        <v>0</v>
      </c>
      <c r="F171" s="20">
        <v>410689</v>
      </c>
      <c r="G171" s="21">
        <v>2.1392327227719665E-2</v>
      </c>
      <c r="I171" s="21">
        <v>3.4942988438718015E-2</v>
      </c>
      <c r="J171" s="19">
        <v>429016</v>
      </c>
      <c r="K171" s="21">
        <v>4.4625008217897166E-2</v>
      </c>
      <c r="L171" s="21">
        <v>3.200098070472146E-2</v>
      </c>
      <c r="M171" s="19">
        <v>429364</v>
      </c>
      <c r="N171" s="21">
        <v>4.547236473341143E-2</v>
      </c>
      <c r="O171" s="21">
        <v>3.2838097132279698E-2</v>
      </c>
      <c r="P171" s="21">
        <v>2.7855863007473225E-2</v>
      </c>
      <c r="R171" s="43">
        <v>0</v>
      </c>
      <c r="S171" s="42">
        <v>429364</v>
      </c>
      <c r="U171" s="19">
        <v>284985</v>
      </c>
      <c r="V171" s="19">
        <v>288471</v>
      </c>
      <c r="X171" s="19">
        <v>402087.41445581347</v>
      </c>
      <c r="Y171" s="19">
        <v>401676.98886661569</v>
      </c>
      <c r="Z171" s="19">
        <v>417727.83077161689</v>
      </c>
      <c r="AA171" s="19">
        <v>295693.35647530755</v>
      </c>
    </row>
    <row r="172" spans="1:27" x14ac:dyDescent="0.2">
      <c r="A172" s="18" t="s">
        <v>347</v>
      </c>
      <c r="B172" s="18" t="s">
        <v>348</v>
      </c>
      <c r="D172" s="19">
        <v>491790</v>
      </c>
      <c r="E172" s="20">
        <v>0</v>
      </c>
      <c r="F172" s="20">
        <v>491790</v>
      </c>
      <c r="G172" s="21">
        <v>4.889599069185957E-3</v>
      </c>
      <c r="I172" s="21">
        <v>1.3243646982810553E-2</v>
      </c>
      <c r="J172" s="19">
        <v>512564</v>
      </c>
      <c r="K172" s="21">
        <v>4.224160719006087E-2</v>
      </c>
      <c r="L172" s="21">
        <v>3.1999263897922736E-2</v>
      </c>
      <c r="M172" s="19">
        <v>512564</v>
      </c>
      <c r="N172" s="21">
        <v>4.224160719006087E-2</v>
      </c>
      <c r="O172" s="21">
        <v>3.1999263897922736E-2</v>
      </c>
      <c r="P172" s="21">
        <v>5.4878310808557096E-3</v>
      </c>
      <c r="R172" s="43">
        <v>0</v>
      </c>
      <c r="S172" s="42">
        <v>512564</v>
      </c>
      <c r="U172" s="19">
        <v>410602</v>
      </c>
      <c r="V172" s="19">
        <v>414677</v>
      </c>
      <c r="X172" s="19">
        <v>489397.04466593912</v>
      </c>
      <c r="Y172" s="19">
        <v>490179.13744502829</v>
      </c>
      <c r="Z172" s="19">
        <v>509766.48762523156</v>
      </c>
      <c r="AA172" s="19">
        <v>360843.95781363128</v>
      </c>
    </row>
    <row r="173" spans="1:27" x14ac:dyDescent="0.2">
      <c r="A173" s="18" t="s">
        <v>349</v>
      </c>
      <c r="B173" s="18" t="s">
        <v>350</v>
      </c>
      <c r="D173" s="19">
        <v>397859</v>
      </c>
      <c r="E173" s="20">
        <v>0</v>
      </c>
      <c r="F173" s="20">
        <v>397859</v>
      </c>
      <c r="G173" s="21">
        <v>8.6179562880506211E-3</v>
      </c>
      <c r="I173" s="21">
        <v>1.9285757361124256E-2</v>
      </c>
      <c r="J173" s="19">
        <v>414794</v>
      </c>
      <c r="K173" s="21">
        <v>4.2565330933823198E-2</v>
      </c>
      <c r="L173" s="21">
        <v>3.1999501024359445E-2</v>
      </c>
      <c r="M173" s="19">
        <v>414794</v>
      </c>
      <c r="N173" s="21">
        <v>4.2565330933823198E-2</v>
      </c>
      <c r="O173" s="21">
        <v>3.1999501024359445E-2</v>
      </c>
      <c r="P173" s="21">
        <v>1.1483924881213969E-2</v>
      </c>
      <c r="R173" s="43">
        <v>0</v>
      </c>
      <c r="S173" s="42">
        <v>414794</v>
      </c>
      <c r="U173" s="19">
        <v>328112</v>
      </c>
      <c r="V173" s="19">
        <v>331471</v>
      </c>
      <c r="X173" s="19">
        <v>394459.56471389218</v>
      </c>
      <c r="Y173" s="19">
        <v>394327.46114194026</v>
      </c>
      <c r="Z173" s="19">
        <v>410084.61904000334</v>
      </c>
      <c r="AA173" s="19">
        <v>290283.02284492058</v>
      </c>
    </row>
    <row r="174" spans="1:27" x14ac:dyDescent="0.2">
      <c r="A174" s="18" t="s">
        <v>351</v>
      </c>
      <c r="B174" s="18" t="s">
        <v>352</v>
      </c>
      <c r="D174" s="19">
        <v>418744</v>
      </c>
      <c r="E174" s="20">
        <v>0</v>
      </c>
      <c r="F174" s="20">
        <v>418744</v>
      </c>
      <c r="G174" s="21">
        <v>6.0842416619703243E-2</v>
      </c>
      <c r="I174" s="21">
        <v>7.0855837066279737E-2</v>
      </c>
      <c r="J174" s="19">
        <v>436387</v>
      </c>
      <c r="K174" s="21">
        <v>4.2133141012169695E-2</v>
      </c>
      <c r="L174" s="21">
        <v>2.6648027117461837E-2</v>
      </c>
      <c r="M174" s="19">
        <v>436387</v>
      </c>
      <c r="N174" s="21">
        <v>4.2133141012169695E-2</v>
      </c>
      <c r="O174" s="21">
        <v>2.6648027117461837E-2</v>
      </c>
      <c r="P174" s="21">
        <v>5.7148814727710606E-2</v>
      </c>
      <c r="R174" s="43">
        <v>0</v>
      </c>
      <c r="S174" s="42">
        <v>436387</v>
      </c>
      <c r="U174" s="19">
        <v>336756</v>
      </c>
      <c r="V174" s="19">
        <v>341835</v>
      </c>
      <c r="X174" s="19">
        <v>394727.80635440379</v>
      </c>
      <c r="Y174" s="19">
        <v>396934.83954671567</v>
      </c>
      <c r="Z174" s="19">
        <v>412796.18717862346</v>
      </c>
      <c r="AA174" s="19">
        <v>292202.43693504488</v>
      </c>
    </row>
    <row r="175" spans="1:27" x14ac:dyDescent="0.2">
      <c r="A175" s="18" t="s">
        <v>353</v>
      </c>
      <c r="B175" s="18" t="s">
        <v>354</v>
      </c>
      <c r="D175" s="19">
        <v>397538</v>
      </c>
      <c r="E175" s="20">
        <v>0</v>
      </c>
      <c r="F175" s="20">
        <v>397538</v>
      </c>
      <c r="G175" s="21">
        <v>-3.8889424837134978E-2</v>
      </c>
      <c r="I175" s="21">
        <v>-2.9134539381884927E-2</v>
      </c>
      <c r="J175" s="19">
        <v>415508</v>
      </c>
      <c r="K175" s="21">
        <v>4.5203225855138474E-2</v>
      </c>
      <c r="L175" s="21">
        <v>3.7462950181766486E-2</v>
      </c>
      <c r="M175" s="19">
        <v>415508</v>
      </c>
      <c r="N175" s="21">
        <v>4.5203225855138474E-2</v>
      </c>
      <c r="O175" s="21">
        <v>3.7462950181766486E-2</v>
      </c>
      <c r="P175" s="21">
        <v>-3.1465290697881065E-2</v>
      </c>
      <c r="R175" s="43">
        <v>0</v>
      </c>
      <c r="S175" s="42">
        <v>415508</v>
      </c>
      <c r="U175" s="19">
        <v>316882</v>
      </c>
      <c r="V175" s="19">
        <v>319247</v>
      </c>
      <c r="X175" s="19">
        <v>413623.58325173479</v>
      </c>
      <c r="Y175" s="19">
        <v>412522.59665573499</v>
      </c>
      <c r="Z175" s="19">
        <v>429006.82444245671</v>
      </c>
      <c r="AA175" s="19">
        <v>303677.31935858924</v>
      </c>
    </row>
    <row r="176" spans="1:27" ht="25.5" customHeight="1" x14ac:dyDescent="0.2">
      <c r="A176" s="22" t="s">
        <v>355</v>
      </c>
      <c r="B176" s="22" t="s">
        <v>356</v>
      </c>
      <c r="C176" s="54"/>
      <c r="D176" s="24">
        <v>2874156</v>
      </c>
      <c r="E176" s="25">
        <v>0</v>
      </c>
      <c r="F176" s="25">
        <v>2874156</v>
      </c>
      <c r="G176" s="26">
        <v>2.0980556167988107E-2</v>
      </c>
      <c r="H176" s="23"/>
      <c r="I176" s="26">
        <v>3.1753379567859508E-2</v>
      </c>
      <c r="J176" s="24">
        <v>2998138</v>
      </c>
      <c r="K176" s="26">
        <v>4.3136837388088933E-2</v>
      </c>
      <c r="L176" s="26">
        <v>3.1164189690939148E-2</v>
      </c>
      <c r="M176" s="24">
        <v>3000723</v>
      </c>
      <c r="N176" s="26">
        <v>4.4036231853803454E-2</v>
      </c>
      <c r="O176" s="26">
        <v>3.2053261318179649E-2</v>
      </c>
      <c r="P176" s="26">
        <v>2.3909453303061268E-2</v>
      </c>
      <c r="Q176" s="23"/>
      <c r="R176" s="24">
        <v>0</v>
      </c>
      <c r="S176" s="41">
        <v>3000723</v>
      </c>
      <c r="T176" s="23"/>
      <c r="U176" s="24">
        <v>2236693</v>
      </c>
      <c r="V176" s="24">
        <v>2262663</v>
      </c>
      <c r="W176" s="23"/>
      <c r="X176" s="24">
        <v>2815093.7671011803</v>
      </c>
      <c r="Y176" s="24">
        <v>2818044.8218017505</v>
      </c>
      <c r="Z176" s="24">
        <v>2930652.6962124184</v>
      </c>
      <c r="AA176" s="24">
        <f>SUM(AA169:AA175)</f>
        <v>2074495.5652242373</v>
      </c>
    </row>
    <row r="177" spans="1:27" x14ac:dyDescent="0.2">
      <c r="A177" s="18" t="s">
        <v>357</v>
      </c>
      <c r="B177" s="18" t="s">
        <v>358</v>
      </c>
      <c r="D177" s="19">
        <v>342492</v>
      </c>
      <c r="E177" s="20">
        <v>0</v>
      </c>
      <c r="F177" s="20">
        <v>342492</v>
      </c>
      <c r="G177" s="21">
        <v>1.4752588813991885E-2</v>
      </c>
      <c r="I177" s="21">
        <v>2.8368195846229627E-2</v>
      </c>
      <c r="J177" s="19">
        <v>357061</v>
      </c>
      <c r="K177" s="21">
        <v>4.2538219870829064E-2</v>
      </c>
      <c r="L177" s="21">
        <v>3.2000623136778428E-2</v>
      </c>
      <c r="M177" s="19">
        <v>357135</v>
      </c>
      <c r="N177" s="21">
        <v>4.2754283311726926E-2</v>
      </c>
      <c r="O177" s="21">
        <v>3.2214502687085256E-2</v>
      </c>
      <c r="P177" s="21">
        <v>2.0709449684366943E-2</v>
      </c>
      <c r="R177" s="43">
        <v>0</v>
      </c>
      <c r="S177" s="42">
        <v>357135</v>
      </c>
      <c r="U177" s="19">
        <v>246477</v>
      </c>
      <c r="V177" s="19">
        <v>248993</v>
      </c>
      <c r="X177" s="19">
        <v>337512.81226125569</v>
      </c>
      <c r="Y177" s="19">
        <v>336444.80018874467</v>
      </c>
      <c r="Z177" s="19">
        <v>349888.99153469829</v>
      </c>
      <c r="AA177" s="19">
        <v>247672.86898157306</v>
      </c>
    </row>
    <row r="178" spans="1:27" x14ac:dyDescent="0.2">
      <c r="A178" s="18" t="s">
        <v>359</v>
      </c>
      <c r="B178" s="18" t="s">
        <v>360</v>
      </c>
      <c r="D178" s="19">
        <v>488041</v>
      </c>
      <c r="E178" s="20">
        <v>0</v>
      </c>
      <c r="F178" s="20">
        <v>488041</v>
      </c>
      <c r="G178" s="21">
        <v>2.9593687836946714E-2</v>
      </c>
      <c r="I178" s="21">
        <v>4.4815166718604749E-2</v>
      </c>
      <c r="J178" s="19">
        <v>508999</v>
      </c>
      <c r="K178" s="21">
        <v>4.2943113385965459E-2</v>
      </c>
      <c r="L178" s="21">
        <v>3.1999775543106512E-2</v>
      </c>
      <c r="M178" s="19">
        <v>508999</v>
      </c>
      <c r="N178" s="21">
        <v>4.2943113385965459E-2</v>
      </c>
      <c r="O178" s="21">
        <v>3.1999775543106512E-2</v>
      </c>
      <c r="P178" s="21">
        <v>3.681820244745726E-2</v>
      </c>
      <c r="R178" s="43">
        <v>0</v>
      </c>
      <c r="S178" s="42">
        <v>508999</v>
      </c>
      <c r="U178" s="19">
        <v>356784</v>
      </c>
      <c r="V178" s="19">
        <v>360568</v>
      </c>
      <c r="X178" s="19">
        <v>474013.20129041956</v>
      </c>
      <c r="Y178" s="19">
        <v>472060.71299038728</v>
      </c>
      <c r="Z178" s="19">
        <v>490924.05862328067</v>
      </c>
      <c r="AA178" s="19">
        <v>347506.13192483946</v>
      </c>
    </row>
    <row r="179" spans="1:27" x14ac:dyDescent="0.2">
      <c r="A179" s="18" t="s">
        <v>361</v>
      </c>
      <c r="B179" s="18" t="s">
        <v>362</v>
      </c>
      <c r="D179" s="19">
        <v>421596</v>
      </c>
      <c r="E179" s="20">
        <v>0</v>
      </c>
      <c r="F179" s="20">
        <v>421596</v>
      </c>
      <c r="G179" s="21">
        <v>3.8810286712757103E-2</v>
      </c>
      <c r="I179" s="21">
        <v>5.0876662551624152E-2</v>
      </c>
      <c r="J179" s="19">
        <v>440323</v>
      </c>
      <c r="K179" s="21">
        <v>4.4419301890909813E-2</v>
      </c>
      <c r="L179" s="21">
        <v>3.1775998204927935E-2</v>
      </c>
      <c r="M179" s="19">
        <v>440323</v>
      </c>
      <c r="N179" s="21">
        <v>4.4419301890909813E-2</v>
      </c>
      <c r="O179" s="21">
        <v>3.1775998204927935E-2</v>
      </c>
      <c r="P179" s="21">
        <v>4.2607177422543163E-2</v>
      </c>
      <c r="R179" s="43">
        <v>0</v>
      </c>
      <c r="S179" s="42">
        <v>440323</v>
      </c>
      <c r="U179" s="19">
        <v>304522</v>
      </c>
      <c r="V179" s="19">
        <v>308254</v>
      </c>
      <c r="X179" s="19">
        <v>405845.03772494517</v>
      </c>
      <c r="Y179" s="19">
        <v>406101.13455714181</v>
      </c>
      <c r="Z179" s="19">
        <v>422328.76344524522</v>
      </c>
      <c r="AA179" s="19">
        <v>298950.17856127926</v>
      </c>
    </row>
    <row r="180" spans="1:27" x14ac:dyDescent="0.2">
      <c r="A180" s="18" t="s">
        <v>363</v>
      </c>
      <c r="B180" s="18" t="s">
        <v>364</v>
      </c>
      <c r="D180" s="19">
        <v>522765</v>
      </c>
      <c r="E180" s="20">
        <v>0</v>
      </c>
      <c r="F180" s="20">
        <v>522765</v>
      </c>
      <c r="G180" s="21">
        <v>-2.576710231652346E-2</v>
      </c>
      <c r="I180" s="21">
        <v>-1.3398631472732014E-2</v>
      </c>
      <c r="J180" s="19">
        <v>543923</v>
      </c>
      <c r="K180" s="21">
        <v>4.0473252800015347E-2</v>
      </c>
      <c r="L180" s="21">
        <v>3.4513038788290817E-2</v>
      </c>
      <c r="M180" s="19">
        <v>543923</v>
      </c>
      <c r="N180" s="21">
        <v>4.0473252800015347E-2</v>
      </c>
      <c r="O180" s="21">
        <v>3.4513038788290817E-2</v>
      </c>
      <c r="P180" s="21">
        <v>-1.856571734590573E-2</v>
      </c>
      <c r="R180" s="43">
        <v>0</v>
      </c>
      <c r="S180" s="42">
        <v>543923</v>
      </c>
      <c r="U180" s="19">
        <v>419431</v>
      </c>
      <c r="V180" s="19">
        <v>421848</v>
      </c>
      <c r="X180" s="19">
        <v>536591.40565159172</v>
      </c>
      <c r="Y180" s="19">
        <v>532917.20463987358</v>
      </c>
      <c r="Z180" s="19">
        <v>554212.34983667801</v>
      </c>
      <c r="AA180" s="19">
        <v>392305.46267545823</v>
      </c>
    </row>
    <row r="181" spans="1:27" x14ac:dyDescent="0.2">
      <c r="A181" s="18" t="s">
        <v>365</v>
      </c>
      <c r="B181" s="18" t="s">
        <v>366</v>
      </c>
      <c r="D181" s="19">
        <v>472475</v>
      </c>
      <c r="E181" s="20">
        <v>0</v>
      </c>
      <c r="F181" s="20">
        <v>472475</v>
      </c>
      <c r="G181" s="21">
        <v>3.370280700410011E-2</v>
      </c>
      <c r="I181" s="21">
        <v>4.6775586959773019E-2</v>
      </c>
      <c r="J181" s="19">
        <v>492952</v>
      </c>
      <c r="K181" s="21">
        <v>4.3339859251812163E-2</v>
      </c>
      <c r="L181" s="21">
        <v>3.1999186854014372E-2</v>
      </c>
      <c r="M181" s="19">
        <v>492952</v>
      </c>
      <c r="N181" s="21">
        <v>4.3339859251812163E-2</v>
      </c>
      <c r="O181" s="21">
        <v>3.1999186854014372E-2</v>
      </c>
      <c r="P181" s="21">
        <v>3.8763025180393873E-2</v>
      </c>
      <c r="R181" s="43">
        <v>0</v>
      </c>
      <c r="S181" s="42">
        <v>492952</v>
      </c>
      <c r="U181" s="19">
        <v>338397</v>
      </c>
      <c r="V181" s="19">
        <v>342116</v>
      </c>
      <c r="X181" s="19">
        <v>457070.44306993543</v>
      </c>
      <c r="Y181" s="19">
        <v>456322.2996279588</v>
      </c>
      <c r="Z181" s="19">
        <v>474556.74494612752</v>
      </c>
      <c r="AA181" s="19">
        <v>335920.34433500649</v>
      </c>
    </row>
    <row r="182" spans="1:27" x14ac:dyDescent="0.2">
      <c r="A182" s="18" t="s">
        <v>367</v>
      </c>
      <c r="B182" s="18" t="s">
        <v>368</v>
      </c>
      <c r="D182" s="19">
        <v>459236</v>
      </c>
      <c r="E182" s="20">
        <v>0</v>
      </c>
      <c r="F182" s="20">
        <v>459236</v>
      </c>
      <c r="G182" s="21">
        <v>2.3353316698018434E-2</v>
      </c>
      <c r="I182" s="21">
        <v>3.6728155977550747E-2</v>
      </c>
      <c r="J182" s="19">
        <v>477995</v>
      </c>
      <c r="K182" s="21">
        <v>4.0848278445069663E-2</v>
      </c>
      <c r="L182" s="21">
        <v>3.2001016883941302E-2</v>
      </c>
      <c r="M182" s="19">
        <v>477995</v>
      </c>
      <c r="N182" s="21">
        <v>4.0848278445069663E-2</v>
      </c>
      <c r="O182" s="21">
        <v>3.2001016883941302E-2</v>
      </c>
      <c r="P182" s="21">
        <v>2.8794326775425372E-2</v>
      </c>
      <c r="R182" s="43">
        <v>0</v>
      </c>
      <c r="S182" s="42">
        <v>477995</v>
      </c>
      <c r="U182" s="19">
        <v>337655</v>
      </c>
      <c r="V182" s="19">
        <v>340550</v>
      </c>
      <c r="X182" s="19">
        <v>448756.0576651906</v>
      </c>
      <c r="Y182" s="19">
        <v>446764.16913451068</v>
      </c>
      <c r="Z182" s="19">
        <v>464616.67561697308</v>
      </c>
      <c r="AA182" s="19">
        <v>328884.15414843051</v>
      </c>
    </row>
    <row r="183" spans="1:27" ht="25.5" customHeight="1" x14ac:dyDescent="0.2">
      <c r="A183" s="22" t="s">
        <v>369</v>
      </c>
      <c r="B183" s="22" t="s">
        <v>370</v>
      </c>
      <c r="C183" s="54"/>
      <c r="D183" s="24">
        <v>2706605</v>
      </c>
      <c r="E183" s="25">
        <v>0</v>
      </c>
      <c r="F183" s="25">
        <v>2706605</v>
      </c>
      <c r="G183" s="26">
        <v>1.7601412398444705E-2</v>
      </c>
      <c r="H183" s="23"/>
      <c r="I183" s="26">
        <v>3.0841430348412802E-2</v>
      </c>
      <c r="J183" s="24">
        <v>2821253</v>
      </c>
      <c r="K183" s="26">
        <v>4.2358600534618152E-2</v>
      </c>
      <c r="L183" s="26">
        <v>3.2533816890239819E-2</v>
      </c>
      <c r="M183" s="24">
        <v>2821327</v>
      </c>
      <c r="N183" s="26">
        <v>4.2385941059001953E-2</v>
      </c>
      <c r="O183" s="26">
        <v>3.2560899715654568E-2</v>
      </c>
      <c r="P183" s="26">
        <v>2.3507624727954424E-2</v>
      </c>
      <c r="Q183" s="23"/>
      <c r="R183" s="24">
        <v>0</v>
      </c>
      <c r="S183" s="41">
        <v>2821327</v>
      </c>
      <c r="T183" s="23"/>
      <c r="U183" s="24">
        <v>2003266</v>
      </c>
      <c r="V183" s="24">
        <v>2022328</v>
      </c>
      <c r="W183" s="23"/>
      <c r="X183" s="24">
        <v>2659788.9576633382</v>
      </c>
      <c r="Y183" s="24">
        <v>2650610.3211386167</v>
      </c>
      <c r="Z183" s="24">
        <v>2756527.5840030028</v>
      </c>
      <c r="AA183" s="24">
        <f>SUM(AA177:AA182)</f>
        <v>1951239.1406265872</v>
      </c>
    </row>
    <row r="184" spans="1:27" x14ac:dyDescent="0.2">
      <c r="A184" s="18" t="s">
        <v>371</v>
      </c>
      <c r="B184" s="18" t="s">
        <v>372</v>
      </c>
      <c r="D184" s="19">
        <v>555297</v>
      </c>
      <c r="E184" s="20">
        <v>0</v>
      </c>
      <c r="F184" s="20">
        <v>555297</v>
      </c>
      <c r="G184" s="21">
        <v>-2.8761734403806138E-2</v>
      </c>
      <c r="I184" s="21">
        <v>-1.9309181706832157E-2</v>
      </c>
      <c r="J184" s="19">
        <v>579468</v>
      </c>
      <c r="K184" s="21">
        <v>4.3528057958173827E-2</v>
      </c>
      <c r="L184" s="21">
        <v>3.5620558105029287E-2</v>
      </c>
      <c r="M184" s="19">
        <v>579468</v>
      </c>
      <c r="N184" s="21">
        <v>4.3528057958173827E-2</v>
      </c>
      <c r="O184" s="21">
        <v>3.5620558105029287E-2</v>
      </c>
      <c r="P184" s="21">
        <v>-2.3400912268617846E-2</v>
      </c>
      <c r="R184" s="43">
        <v>0</v>
      </c>
      <c r="S184" s="42">
        <v>579468</v>
      </c>
      <c r="U184" s="19">
        <v>418992</v>
      </c>
      <c r="V184" s="19">
        <v>422191</v>
      </c>
      <c r="X184" s="19">
        <v>571741.27057188319</v>
      </c>
      <c r="Y184" s="19">
        <v>570553.90958887013</v>
      </c>
      <c r="Z184" s="19">
        <v>593353.00153319945</v>
      </c>
      <c r="AA184" s="19">
        <v>420011.61443795107</v>
      </c>
    </row>
    <row r="185" spans="1:27" x14ac:dyDescent="0.2">
      <c r="A185" s="18" t="s">
        <v>373</v>
      </c>
      <c r="B185" s="18" t="s">
        <v>374</v>
      </c>
      <c r="D185" s="19">
        <v>255799</v>
      </c>
      <c r="E185" s="20">
        <v>0</v>
      </c>
      <c r="F185" s="20">
        <v>255799</v>
      </c>
      <c r="G185" s="21">
        <v>7.3469331152431927E-2</v>
      </c>
      <c r="I185" s="21">
        <v>8.5612195150282622E-2</v>
      </c>
      <c r="J185" s="19">
        <v>264357</v>
      </c>
      <c r="K185" s="21">
        <v>3.3455955652680336E-2</v>
      </c>
      <c r="L185" s="21">
        <v>2.2861200857133834E-2</v>
      </c>
      <c r="M185" s="19">
        <v>264858</v>
      </c>
      <c r="N185" s="21">
        <v>3.5414524685397408E-2</v>
      </c>
      <c r="O185" s="21">
        <v>2.4799691086745179E-2</v>
      </c>
      <c r="P185" s="21">
        <v>6.9786815367506527E-2</v>
      </c>
      <c r="R185" s="43">
        <v>0</v>
      </c>
      <c r="S185" s="42">
        <v>264858</v>
      </c>
      <c r="U185" s="19">
        <v>214618</v>
      </c>
      <c r="V185" s="19">
        <v>216841</v>
      </c>
      <c r="X185" s="19">
        <v>238291.85667128922</v>
      </c>
      <c r="Y185" s="19">
        <v>238067.10795293897</v>
      </c>
      <c r="Z185" s="19">
        <v>247580.16849274095</v>
      </c>
      <c r="AA185" s="19">
        <v>175252.41467180444</v>
      </c>
    </row>
    <row r="186" spans="1:27" x14ac:dyDescent="0.2">
      <c r="A186" s="18" t="s">
        <v>375</v>
      </c>
      <c r="B186" s="18" t="s">
        <v>376</v>
      </c>
      <c r="D186" s="19">
        <v>282108</v>
      </c>
      <c r="E186" s="20">
        <v>0</v>
      </c>
      <c r="F186" s="20">
        <v>282108</v>
      </c>
      <c r="G186" s="21">
        <v>5.8956041857161967E-2</v>
      </c>
      <c r="I186" s="21">
        <v>7.0172365653488278E-2</v>
      </c>
      <c r="J186" s="19">
        <v>291368</v>
      </c>
      <c r="K186" s="21">
        <v>3.2824308420888348E-2</v>
      </c>
      <c r="L186" s="21">
        <v>2.6822322561522505E-2</v>
      </c>
      <c r="M186" s="19">
        <v>292882</v>
      </c>
      <c r="N186" s="21">
        <v>3.8191047400286449E-2</v>
      </c>
      <c r="O186" s="21">
        <v>3.2157874153866839E-2</v>
      </c>
      <c r="P186" s="21">
        <v>6.2144010293876395E-2</v>
      </c>
      <c r="R186" s="43">
        <v>0</v>
      </c>
      <c r="S186" s="42">
        <v>292882</v>
      </c>
      <c r="U186" s="19">
        <v>228195</v>
      </c>
      <c r="V186" s="19">
        <v>229528</v>
      </c>
      <c r="X186" s="19">
        <v>266401.9929526521</v>
      </c>
      <c r="Y186" s="19">
        <v>265150.72514757753</v>
      </c>
      <c r="Z186" s="19">
        <v>275746.03552955569</v>
      </c>
      <c r="AA186" s="19">
        <v>195189.94133065513</v>
      </c>
    </row>
    <row r="187" spans="1:27" x14ac:dyDescent="0.2">
      <c r="A187" s="18" t="s">
        <v>377</v>
      </c>
      <c r="B187" s="18" t="s">
        <v>378</v>
      </c>
      <c r="D187" s="19">
        <v>263554</v>
      </c>
      <c r="E187" s="20">
        <v>0</v>
      </c>
      <c r="F187" s="20">
        <v>263554</v>
      </c>
      <c r="G187" s="21">
        <v>6.0929043169646979E-2</v>
      </c>
      <c r="I187" s="21">
        <v>7.1929438720447436E-2</v>
      </c>
      <c r="J187" s="19">
        <v>272461</v>
      </c>
      <c r="K187" s="21">
        <v>3.379573066620134E-2</v>
      </c>
      <c r="L187" s="21">
        <v>2.6371543910266526E-2</v>
      </c>
      <c r="M187" s="19">
        <v>273812</v>
      </c>
      <c r="N187" s="21">
        <v>3.8921814884236294E-2</v>
      </c>
      <c r="O187" s="21">
        <v>3.1460815240191842E-2</v>
      </c>
      <c r="P187" s="21">
        <v>6.3169414412176828E-2</v>
      </c>
      <c r="R187" s="43">
        <v>0</v>
      </c>
      <c r="S187" s="42">
        <v>273812</v>
      </c>
      <c r="U187" s="19">
        <v>221206</v>
      </c>
      <c r="V187" s="19">
        <v>222806</v>
      </c>
      <c r="X187" s="19">
        <v>248418.12154807473</v>
      </c>
      <c r="Y187" s="19">
        <v>247647.27026914159</v>
      </c>
      <c r="Z187" s="19">
        <v>257543.15002693137</v>
      </c>
      <c r="AA187" s="19">
        <v>182304.82352113706</v>
      </c>
    </row>
    <row r="188" spans="1:27" x14ac:dyDescent="0.2">
      <c r="A188" s="18" t="s">
        <v>379</v>
      </c>
      <c r="B188" s="18" t="s">
        <v>380</v>
      </c>
      <c r="D188" s="19">
        <v>277330</v>
      </c>
      <c r="E188" s="20">
        <v>0</v>
      </c>
      <c r="F188" s="20">
        <v>277330</v>
      </c>
      <c r="G188" s="21">
        <v>5.3912803555563604E-2</v>
      </c>
      <c r="I188" s="21">
        <v>6.5820599062142993E-2</v>
      </c>
      <c r="J188" s="19">
        <v>287714</v>
      </c>
      <c r="K188" s="21">
        <v>3.7442757725453468E-2</v>
      </c>
      <c r="L188" s="21">
        <v>2.7939978951991185E-2</v>
      </c>
      <c r="M188" s="19">
        <v>288433</v>
      </c>
      <c r="N188" s="21">
        <v>4.0035336963184731E-2</v>
      </c>
      <c r="O188" s="21">
        <v>3.0508810655928142E-2</v>
      </c>
      <c r="P188" s="21">
        <v>5.6134819026160354E-2</v>
      </c>
      <c r="R188" s="43">
        <v>0</v>
      </c>
      <c r="S188" s="42">
        <v>288433</v>
      </c>
      <c r="U188" s="19">
        <v>200119</v>
      </c>
      <c r="V188" s="19">
        <v>201969</v>
      </c>
      <c r="X188" s="19">
        <v>263143.21171958209</v>
      </c>
      <c r="Y188" s="19">
        <v>262608.71116220817</v>
      </c>
      <c r="Z188" s="19">
        <v>273102.4437447844</v>
      </c>
      <c r="AA188" s="19">
        <v>193318.64506929362</v>
      </c>
    </row>
    <row r="189" spans="1:27" x14ac:dyDescent="0.2">
      <c r="A189" s="18" t="s">
        <v>381</v>
      </c>
      <c r="B189" s="18" t="s">
        <v>382</v>
      </c>
      <c r="D189" s="19">
        <v>474711</v>
      </c>
      <c r="E189" s="20">
        <v>0</v>
      </c>
      <c r="F189" s="20">
        <v>474711</v>
      </c>
      <c r="G189" s="21">
        <v>5.26983445080349E-2</v>
      </c>
      <c r="I189" s="21">
        <v>6.4403276150698963E-2</v>
      </c>
      <c r="J189" s="19">
        <v>490688</v>
      </c>
      <c r="K189" s="21">
        <v>3.3656266654870093E-2</v>
      </c>
      <c r="L189" s="21">
        <v>2.8304312522423158E-2</v>
      </c>
      <c r="M189" s="19">
        <v>492196</v>
      </c>
      <c r="N189" s="21">
        <v>3.6832936249634018E-2</v>
      </c>
      <c r="O189" s="21">
        <v>3.1464534299364466E-2</v>
      </c>
      <c r="P189" s="21">
        <v>5.5708563639773834E-2</v>
      </c>
      <c r="R189" s="43">
        <v>0</v>
      </c>
      <c r="S189" s="42">
        <v>492196</v>
      </c>
      <c r="U189" s="19">
        <v>408998</v>
      </c>
      <c r="V189" s="19">
        <v>411127</v>
      </c>
      <c r="X189" s="19">
        <v>450946.84766684053</v>
      </c>
      <c r="Y189" s="19">
        <v>448309.12373548979</v>
      </c>
      <c r="Z189" s="19">
        <v>466223.36594775016</v>
      </c>
      <c r="AA189" s="19">
        <v>330021.46802059055</v>
      </c>
    </row>
    <row r="190" spans="1:27" ht="25.5" customHeight="1" x14ac:dyDescent="0.2">
      <c r="A190" s="22" t="s">
        <v>383</v>
      </c>
      <c r="B190" s="22" t="s">
        <v>384</v>
      </c>
      <c r="C190" s="54"/>
      <c r="D190" s="24">
        <v>2108799</v>
      </c>
      <c r="E190" s="25">
        <v>0</v>
      </c>
      <c r="F190" s="25">
        <v>2108799</v>
      </c>
      <c r="G190" s="26">
        <v>3.4260736348554977E-2</v>
      </c>
      <c r="H190" s="23"/>
      <c r="I190" s="26">
        <v>4.5186567952337553E-2</v>
      </c>
      <c r="J190" s="24">
        <v>2186056</v>
      </c>
      <c r="K190" s="26">
        <v>3.6635544686809851E-2</v>
      </c>
      <c r="L190" s="26">
        <v>2.913363376565159E-2</v>
      </c>
      <c r="M190" s="24">
        <v>2191649</v>
      </c>
      <c r="N190" s="26">
        <v>3.9287765216125425E-2</v>
      </c>
      <c r="O190" s="26">
        <v>3.176666073918355E-2</v>
      </c>
      <c r="P190" s="26">
        <v>3.6952474520436374E-2</v>
      </c>
      <c r="Q190" s="23"/>
      <c r="R190" s="24">
        <v>0</v>
      </c>
      <c r="S190" s="41">
        <v>2191649</v>
      </c>
      <c r="T190" s="23"/>
      <c r="U190" s="24">
        <v>1692127</v>
      </c>
      <c r="V190" s="24">
        <v>1704462</v>
      </c>
      <c r="W190" s="23"/>
      <c r="X190" s="24">
        <v>2038943.3011303218</v>
      </c>
      <c r="Y190" s="24">
        <v>2032336.8478562261</v>
      </c>
      <c r="Z190" s="24">
        <v>2113548.1652749619</v>
      </c>
      <c r="AA190" s="24">
        <f>SUM(AA184:AA189)</f>
        <v>1496098.9070514319</v>
      </c>
    </row>
    <row r="191" spans="1:27" ht="25.5" customHeight="1" x14ac:dyDescent="0.2">
      <c r="A191" s="22" t="s">
        <v>385</v>
      </c>
      <c r="B191" s="22" t="s">
        <v>386</v>
      </c>
      <c r="C191" s="54"/>
      <c r="D191" s="24">
        <v>12986831</v>
      </c>
      <c r="E191" s="25">
        <v>0</v>
      </c>
      <c r="F191" s="25">
        <v>12986831</v>
      </c>
      <c r="G191" s="26">
        <v>2.0626841477532132E-2</v>
      </c>
      <c r="H191" s="23"/>
      <c r="I191" s="26">
        <v>3.1862945336003978E-2</v>
      </c>
      <c r="J191" s="24">
        <v>13496162</v>
      </c>
      <c r="K191" s="26">
        <v>3.9219036576359612E-2</v>
      </c>
      <c r="L191" s="26">
        <v>3.0810988650795457E-2</v>
      </c>
      <c r="M191" s="24">
        <v>13506165</v>
      </c>
      <c r="N191" s="26">
        <v>3.9989278369757741E-2</v>
      </c>
      <c r="O191" s="26">
        <v>3.157499862040547E-2</v>
      </c>
      <c r="P191" s="26">
        <v>2.3543646923041894E-2</v>
      </c>
      <c r="Q191" s="23"/>
      <c r="R191" s="24">
        <v>0</v>
      </c>
      <c r="S191" s="41">
        <v>13506165</v>
      </c>
      <c r="T191" s="23"/>
      <c r="U191" s="24">
        <v>10044141</v>
      </c>
      <c r="V191" s="24">
        <v>10126069</v>
      </c>
      <c r="W191" s="23"/>
      <c r="X191" s="24">
        <v>12724367.488904502</v>
      </c>
      <c r="Y191" s="24">
        <v>12688469.089744508</v>
      </c>
      <c r="Z191" s="24">
        <v>13195494.926476253</v>
      </c>
      <c r="AA191" s="24">
        <f>AA190+AA183+AA176+AA168+AA162</f>
        <v>9340579.9128952101</v>
      </c>
    </row>
    <row r="192" spans="1:27" x14ac:dyDescent="0.2">
      <c r="A192" s="18" t="s">
        <v>387</v>
      </c>
      <c r="B192" s="18" t="s">
        <v>388</v>
      </c>
      <c r="D192" s="19">
        <v>166452</v>
      </c>
      <c r="E192" s="20">
        <v>0</v>
      </c>
      <c r="F192" s="20">
        <v>166452</v>
      </c>
      <c r="G192" s="21">
        <v>-1.1280332612976229E-3</v>
      </c>
      <c r="I192" s="21">
        <v>3.1281124373268021E-3</v>
      </c>
      <c r="J192" s="19">
        <v>173402</v>
      </c>
      <c r="K192" s="21">
        <v>4.1753778867180902E-2</v>
      </c>
      <c r="L192" s="21">
        <v>3.1999146121386657E-2</v>
      </c>
      <c r="M192" s="19">
        <v>173910</v>
      </c>
      <c r="N192" s="21">
        <v>4.4805709754163425E-2</v>
      </c>
      <c r="O192" s="21">
        <v>3.5022499751850455E-2</v>
      </c>
      <c r="P192" s="21">
        <v>-1.6341104876339552E-3</v>
      </c>
      <c r="R192" s="43">
        <v>0</v>
      </c>
      <c r="S192" s="42">
        <v>173910</v>
      </c>
      <c r="U192" s="19">
        <v>136242</v>
      </c>
      <c r="V192" s="19">
        <v>137530</v>
      </c>
      <c r="X192" s="19">
        <v>166639.97543495244</v>
      </c>
      <c r="Y192" s="19">
        <v>167501.36970506154</v>
      </c>
      <c r="Z192" s="19">
        <v>174194.65330986341</v>
      </c>
      <c r="AA192" s="19">
        <v>123305.65004994121</v>
      </c>
    </row>
    <row r="193" spans="1:27" x14ac:dyDescent="0.2">
      <c r="A193" s="18" t="s">
        <v>389</v>
      </c>
      <c r="B193" s="18" t="s">
        <v>390</v>
      </c>
      <c r="D193" s="19">
        <v>298032</v>
      </c>
      <c r="E193" s="20">
        <v>0</v>
      </c>
      <c r="F193" s="20">
        <v>298032</v>
      </c>
      <c r="G193" s="21">
        <v>-3.9062010341052167E-3</v>
      </c>
      <c r="I193" s="21">
        <v>5.035829618571519E-5</v>
      </c>
      <c r="J193" s="19">
        <v>309853</v>
      </c>
      <c r="K193" s="21">
        <v>3.9663526064315224E-2</v>
      </c>
      <c r="L193" s="21">
        <v>3.1998750799995701E-2</v>
      </c>
      <c r="M193" s="19">
        <v>310459</v>
      </c>
      <c r="N193" s="21">
        <v>4.1696864766199493E-2</v>
      </c>
      <c r="O193" s="21">
        <v>3.4017098994090222E-2</v>
      </c>
      <c r="P193" s="21">
        <v>-5.664071143925864E-3</v>
      </c>
      <c r="R193" s="43">
        <v>1285</v>
      </c>
      <c r="S193" s="42">
        <v>311744</v>
      </c>
      <c r="U193" s="19">
        <v>229539</v>
      </c>
      <c r="V193" s="19">
        <v>231244</v>
      </c>
      <c r="X193" s="19">
        <v>299200.73823309114</v>
      </c>
      <c r="Y193" s="19">
        <v>300230.39938411128</v>
      </c>
      <c r="Z193" s="19">
        <v>312227.47865217453</v>
      </c>
      <c r="AA193" s="19">
        <v>221013.74231146145</v>
      </c>
    </row>
    <row r="194" spans="1:27" x14ac:dyDescent="0.2">
      <c r="A194" s="18" t="s">
        <v>391</v>
      </c>
      <c r="B194" s="18" t="s">
        <v>392</v>
      </c>
      <c r="D194" s="19">
        <v>363042</v>
      </c>
      <c r="E194" s="20">
        <v>0</v>
      </c>
      <c r="F194" s="20">
        <v>363042</v>
      </c>
      <c r="G194" s="21">
        <v>-3.0668257288395062E-2</v>
      </c>
      <c r="I194" s="21">
        <v>-2.3493654398113573E-2</v>
      </c>
      <c r="J194" s="19">
        <v>379710</v>
      </c>
      <c r="K194" s="21">
        <v>4.5912043234667133E-2</v>
      </c>
      <c r="L194" s="21">
        <v>3.6405089703105187E-2</v>
      </c>
      <c r="M194" s="19">
        <v>380499</v>
      </c>
      <c r="N194" s="21">
        <v>4.8085345497215215E-2</v>
      </c>
      <c r="O194" s="21">
        <v>3.8558637452112965E-2</v>
      </c>
      <c r="P194" s="21">
        <v>-2.4809113945217121E-2</v>
      </c>
      <c r="R194" s="43">
        <v>0</v>
      </c>
      <c r="S194" s="42">
        <v>380499</v>
      </c>
      <c r="U194" s="19">
        <v>274235</v>
      </c>
      <c r="V194" s="19">
        <v>276751</v>
      </c>
      <c r="X194" s="19">
        <v>374528.12489605229</v>
      </c>
      <c r="Y194" s="19">
        <v>375186.69417173532</v>
      </c>
      <c r="Z194" s="19">
        <v>390178.99514969921</v>
      </c>
      <c r="AA194" s="19">
        <v>276192.60246285819</v>
      </c>
    </row>
    <row r="195" spans="1:27" x14ac:dyDescent="0.2">
      <c r="A195" s="18" t="s">
        <v>393</v>
      </c>
      <c r="B195" s="18" t="s">
        <v>394</v>
      </c>
      <c r="D195" s="19">
        <v>411969</v>
      </c>
      <c r="E195" s="20">
        <v>0</v>
      </c>
      <c r="F195" s="20">
        <v>411969</v>
      </c>
      <c r="G195" s="21">
        <v>9.8278385353995912E-3</v>
      </c>
      <c r="I195" s="21">
        <v>1.9662123273469723E-2</v>
      </c>
      <c r="J195" s="19">
        <v>428747</v>
      </c>
      <c r="K195" s="21">
        <v>4.0726365333313863E-2</v>
      </c>
      <c r="L195" s="21">
        <v>3.2000264763977215E-2</v>
      </c>
      <c r="M195" s="19">
        <v>429051</v>
      </c>
      <c r="N195" s="21">
        <v>4.1464284934060514E-2</v>
      </c>
      <c r="O195" s="21">
        <v>3.2731997185401207E-2</v>
      </c>
      <c r="P195" s="21">
        <v>1.2575609646184427E-2</v>
      </c>
      <c r="R195" s="43">
        <v>0</v>
      </c>
      <c r="S195" s="42">
        <v>429051</v>
      </c>
      <c r="U195" s="19">
        <v>304683</v>
      </c>
      <c r="V195" s="19">
        <v>307259</v>
      </c>
      <c r="X195" s="19">
        <v>407959.63854343514</v>
      </c>
      <c r="Y195" s="19">
        <v>407441.25265732122</v>
      </c>
      <c r="Z195" s="19">
        <v>423722.43209563347</v>
      </c>
      <c r="AA195" s="19">
        <v>299936.70263434976</v>
      </c>
    </row>
    <row r="196" spans="1:27" x14ac:dyDescent="0.2">
      <c r="A196" s="18" t="s">
        <v>395</v>
      </c>
      <c r="B196" s="18" t="s">
        <v>396</v>
      </c>
      <c r="D196" s="19">
        <v>315604</v>
      </c>
      <c r="E196" s="20">
        <v>0</v>
      </c>
      <c r="F196" s="20">
        <v>315604</v>
      </c>
      <c r="G196" s="21">
        <v>2.0612327633817262E-2</v>
      </c>
      <c r="I196" s="21">
        <v>2.2994399616540484E-2</v>
      </c>
      <c r="J196" s="19">
        <v>327488</v>
      </c>
      <c r="K196" s="21">
        <v>3.7654782575632817E-2</v>
      </c>
      <c r="L196" s="21">
        <v>3.1998604687859755E-2</v>
      </c>
      <c r="M196" s="19">
        <v>327488</v>
      </c>
      <c r="N196" s="21">
        <v>3.7654782575632817E-2</v>
      </c>
      <c r="O196" s="21">
        <v>3.1998604687859755E-2</v>
      </c>
      <c r="P196" s="21">
        <v>1.5163298676624359E-2</v>
      </c>
      <c r="R196" s="43">
        <v>766</v>
      </c>
      <c r="S196" s="42">
        <v>328254</v>
      </c>
      <c r="U196" s="19">
        <v>208629</v>
      </c>
      <c r="V196" s="19">
        <v>209772</v>
      </c>
      <c r="X196" s="19">
        <v>309230.04891749134</v>
      </c>
      <c r="Y196" s="19">
        <v>310200.87940103334</v>
      </c>
      <c r="Z196" s="19">
        <v>322596.37481665873</v>
      </c>
      <c r="AA196" s="19">
        <v>228353.48241007255</v>
      </c>
    </row>
    <row r="197" spans="1:27" x14ac:dyDescent="0.2">
      <c r="A197" s="18" t="s">
        <v>397</v>
      </c>
      <c r="B197" s="18" t="s">
        <v>398</v>
      </c>
      <c r="D197" s="19">
        <v>164393</v>
      </c>
      <c r="E197" s="20">
        <v>0</v>
      </c>
      <c r="F197" s="20">
        <v>164393</v>
      </c>
      <c r="G197" s="21">
        <v>3.8118743460362481E-3</v>
      </c>
      <c r="I197" s="21">
        <v>1.1916633143024935E-2</v>
      </c>
      <c r="J197" s="19">
        <v>171347</v>
      </c>
      <c r="K197" s="21">
        <v>4.2301071213494579E-2</v>
      </c>
      <c r="L197" s="21">
        <v>3.2001290740617749E-2</v>
      </c>
      <c r="M197" s="19">
        <v>171460</v>
      </c>
      <c r="N197" s="21">
        <v>4.2988448413253666E-2</v>
      </c>
      <c r="O197" s="21">
        <v>3.2681875436315178E-2</v>
      </c>
      <c r="P197" s="21">
        <v>4.8351794276075832E-3</v>
      </c>
      <c r="R197" s="43">
        <v>0</v>
      </c>
      <c r="S197" s="42">
        <v>171460</v>
      </c>
      <c r="U197" s="19">
        <v>115516</v>
      </c>
      <c r="V197" s="19">
        <v>116668</v>
      </c>
      <c r="X197" s="19">
        <v>163768.7341635591</v>
      </c>
      <c r="Y197" s="19">
        <v>164078.4444383439</v>
      </c>
      <c r="Z197" s="19">
        <v>170634.94940301566</v>
      </c>
      <c r="AA197" s="19">
        <v>120785.87349033354</v>
      </c>
    </row>
    <row r="198" spans="1:27" x14ac:dyDescent="0.2">
      <c r="A198" s="18" t="s">
        <v>399</v>
      </c>
      <c r="B198" s="18" t="s">
        <v>400</v>
      </c>
      <c r="D198" s="19">
        <v>239201</v>
      </c>
      <c r="E198" s="20">
        <v>0</v>
      </c>
      <c r="F198" s="20">
        <v>239201</v>
      </c>
      <c r="G198" s="21">
        <v>1.1463645482489682E-2</v>
      </c>
      <c r="I198" s="21">
        <v>1.6327668022769304E-2</v>
      </c>
      <c r="J198" s="19">
        <v>249087</v>
      </c>
      <c r="K198" s="21">
        <v>4.1329258656945367E-2</v>
      </c>
      <c r="L198" s="21">
        <v>3.1998500760599624E-2</v>
      </c>
      <c r="M198" s="19">
        <v>249362</v>
      </c>
      <c r="N198" s="21">
        <v>4.2478919402510806E-2</v>
      </c>
      <c r="O198" s="21">
        <v>3.3137860051566825E-2</v>
      </c>
      <c r="P198" s="21">
        <v>9.6609684984851896E-3</v>
      </c>
      <c r="R198" s="43">
        <v>0</v>
      </c>
      <c r="S198" s="42">
        <v>249362</v>
      </c>
      <c r="U198" s="19">
        <v>148125</v>
      </c>
      <c r="V198" s="19">
        <v>149464</v>
      </c>
      <c r="X198" s="19">
        <v>236489.96290508891</v>
      </c>
      <c r="Y198" s="19">
        <v>237486.12807527301</v>
      </c>
      <c r="Z198" s="19">
        <v>246975.97290587364</v>
      </c>
      <c r="AA198" s="19">
        <v>174824.72801104651</v>
      </c>
    </row>
    <row r="199" spans="1:27" x14ac:dyDescent="0.2">
      <c r="A199" s="18" t="s">
        <v>401</v>
      </c>
      <c r="B199" s="18" t="s">
        <v>402</v>
      </c>
      <c r="D199" s="19">
        <v>632451</v>
      </c>
      <c r="E199" s="20">
        <v>0</v>
      </c>
      <c r="F199" s="20">
        <v>632451</v>
      </c>
      <c r="G199" s="21">
        <v>2.6124202986301803E-3</v>
      </c>
      <c r="I199" s="21">
        <v>1.2059313317433595E-2</v>
      </c>
      <c r="J199" s="19">
        <v>657368</v>
      </c>
      <c r="K199" s="21">
        <v>3.9397518542938492E-2</v>
      </c>
      <c r="L199" s="21">
        <v>3.2000604054894577E-2</v>
      </c>
      <c r="M199" s="19">
        <v>657368</v>
      </c>
      <c r="N199" s="21">
        <v>3.9397518542938492E-2</v>
      </c>
      <c r="O199" s="21">
        <v>3.2000604054894577E-2</v>
      </c>
      <c r="P199" s="21">
        <v>4.3138670331501761E-3</v>
      </c>
      <c r="R199" s="43">
        <v>0</v>
      </c>
      <c r="S199" s="42">
        <v>657368</v>
      </c>
      <c r="U199" s="19">
        <v>500119</v>
      </c>
      <c r="V199" s="19">
        <v>503703</v>
      </c>
      <c r="X199" s="19">
        <v>630803.0772365887</v>
      </c>
      <c r="Y199" s="19">
        <v>629394.06307485874</v>
      </c>
      <c r="Z199" s="19">
        <v>654544.38256631361</v>
      </c>
      <c r="AA199" s="19">
        <v>463326.62366685114</v>
      </c>
    </row>
    <row r="200" spans="1:27" ht="25.5" customHeight="1" x14ac:dyDescent="0.2">
      <c r="A200" s="22" t="s">
        <v>403</v>
      </c>
      <c r="B200" s="22" t="s">
        <v>404</v>
      </c>
      <c r="C200" s="54"/>
      <c r="D200" s="24">
        <v>2591144</v>
      </c>
      <c r="E200" s="25">
        <v>0</v>
      </c>
      <c r="F200" s="25">
        <v>2591144</v>
      </c>
      <c r="G200" s="26">
        <v>9.7492075968763636E-4</v>
      </c>
      <c r="H200" s="23"/>
      <c r="I200" s="26">
        <v>7.8373319281379583E-3</v>
      </c>
      <c r="J200" s="24">
        <v>2697002</v>
      </c>
      <c r="K200" s="26">
        <v>4.0853769609099366E-2</v>
      </c>
      <c r="L200" s="26">
        <v>3.2610153919916396E-2</v>
      </c>
      <c r="M200" s="24">
        <v>2699597</v>
      </c>
      <c r="N200" s="26">
        <v>4.1855257754875863E-2</v>
      </c>
      <c r="O200" s="26">
        <v>3.3603710227780414E-2</v>
      </c>
      <c r="P200" s="26">
        <v>1.6777865921899782E-3</v>
      </c>
      <c r="Q200" s="23"/>
      <c r="R200" s="24">
        <v>2051</v>
      </c>
      <c r="S200" s="41">
        <v>2701648</v>
      </c>
      <c r="T200" s="23"/>
      <c r="U200" s="24">
        <v>1917087</v>
      </c>
      <c r="V200" s="24">
        <v>1932392</v>
      </c>
      <c r="W200" s="23"/>
      <c r="X200" s="24">
        <v>2588620.3003302589</v>
      </c>
      <c r="Y200" s="24">
        <v>2591519.2309077382</v>
      </c>
      <c r="Z200" s="24">
        <v>2695075.2388992319</v>
      </c>
      <c r="AA200" s="24">
        <f>SUM(AA192:AA199)</f>
        <v>1907739.4050369144</v>
      </c>
    </row>
    <row r="201" spans="1:27" x14ac:dyDescent="0.2">
      <c r="A201" s="18" t="s">
        <v>405</v>
      </c>
      <c r="B201" s="18" t="s">
        <v>406</v>
      </c>
      <c r="D201" s="19">
        <v>410640</v>
      </c>
      <c r="E201" s="20">
        <v>0</v>
      </c>
      <c r="F201" s="20">
        <v>410640</v>
      </c>
      <c r="G201" s="21">
        <v>4.7551228826880232E-2</v>
      </c>
      <c r="I201" s="21">
        <v>5.4523373198897218E-2</v>
      </c>
      <c r="J201" s="19">
        <v>425508</v>
      </c>
      <c r="K201" s="21">
        <v>3.6206896551724155E-2</v>
      </c>
      <c r="L201" s="21">
        <v>3.0838580071894439E-2</v>
      </c>
      <c r="M201" s="19">
        <v>425508</v>
      </c>
      <c r="N201" s="21">
        <v>3.6206896551724155E-2</v>
      </c>
      <c r="O201" s="21">
        <v>3.0838580071894439E-2</v>
      </c>
      <c r="P201" s="21">
        <v>4.5274645709052042E-2</v>
      </c>
      <c r="R201" s="43">
        <v>802</v>
      </c>
      <c r="S201" s="42">
        <v>426310</v>
      </c>
      <c r="U201" s="19">
        <v>321566</v>
      </c>
      <c r="V201" s="19">
        <v>323241</v>
      </c>
      <c r="X201" s="19">
        <v>391999.92200845666</v>
      </c>
      <c r="Y201" s="19">
        <v>391436.08169453719</v>
      </c>
      <c r="Z201" s="19">
        <v>407077.70129769173</v>
      </c>
      <c r="AA201" s="19">
        <v>288154.54220663774</v>
      </c>
    </row>
    <row r="202" spans="1:27" x14ac:dyDescent="0.2">
      <c r="A202" s="18" t="s">
        <v>407</v>
      </c>
      <c r="B202" s="18" t="s">
        <v>408</v>
      </c>
      <c r="D202" s="19">
        <v>785720</v>
      </c>
      <c r="E202" s="20">
        <v>0</v>
      </c>
      <c r="F202" s="20">
        <v>785720</v>
      </c>
      <c r="G202" s="21">
        <v>-2.4701625291814189E-3</v>
      </c>
      <c r="I202" s="21">
        <v>7.3944672263155375E-3</v>
      </c>
      <c r="J202" s="19">
        <v>817353</v>
      </c>
      <c r="K202" s="21">
        <v>4.0259889018988915E-2</v>
      </c>
      <c r="L202" s="21">
        <v>3.2000520907326413E-2</v>
      </c>
      <c r="M202" s="19">
        <v>818089</v>
      </c>
      <c r="N202" s="21">
        <v>4.1196609479203783E-2</v>
      </c>
      <c r="O202" s="21">
        <v>3.2929804073091651E-2</v>
      </c>
      <c r="P202" s="21">
        <v>5.8482494489919823E-4</v>
      </c>
      <c r="R202" s="43">
        <v>1003</v>
      </c>
      <c r="S202" s="42">
        <v>819092</v>
      </c>
      <c r="U202" s="19">
        <v>523525</v>
      </c>
      <c r="V202" s="19">
        <v>527715</v>
      </c>
      <c r="X202" s="19">
        <v>787665.66220429994</v>
      </c>
      <c r="Y202" s="19">
        <v>786194.82926147198</v>
      </c>
      <c r="Z202" s="19">
        <v>817610.84078508883</v>
      </c>
      <c r="AA202" s="19">
        <v>578755.055309013</v>
      </c>
    </row>
    <row r="203" spans="1:27" x14ac:dyDescent="0.2">
      <c r="A203" s="18" t="s">
        <v>409</v>
      </c>
      <c r="B203" s="18" t="s">
        <v>410</v>
      </c>
      <c r="D203" s="19">
        <v>182206</v>
      </c>
      <c r="E203" s="20">
        <v>0</v>
      </c>
      <c r="F203" s="20">
        <v>182206</v>
      </c>
      <c r="G203" s="21">
        <v>5.3784193305175698E-2</v>
      </c>
      <c r="I203" s="21">
        <v>6.5389643420336041E-2</v>
      </c>
      <c r="J203" s="19">
        <v>188370</v>
      </c>
      <c r="K203" s="21">
        <v>3.382984094925523E-2</v>
      </c>
      <c r="L203" s="21">
        <v>2.8053056424172773E-2</v>
      </c>
      <c r="M203" s="19">
        <v>188413</v>
      </c>
      <c r="N203" s="21">
        <v>3.4065837568466373E-2</v>
      </c>
      <c r="O203" s="21">
        <v>2.8287734352856919E-2</v>
      </c>
      <c r="P203" s="21">
        <v>5.3432391602033835E-2</v>
      </c>
      <c r="R203" s="43">
        <v>0</v>
      </c>
      <c r="S203" s="42">
        <v>188413</v>
      </c>
      <c r="U203" s="19">
        <v>135116</v>
      </c>
      <c r="V203" s="19">
        <v>135875</v>
      </c>
      <c r="X203" s="19">
        <v>172906.37035322579</v>
      </c>
      <c r="Y203" s="19">
        <v>171983.8783967123</v>
      </c>
      <c r="Z203" s="19">
        <v>178856.28114535779</v>
      </c>
      <c r="AA203" s="19">
        <v>126605.4358908077</v>
      </c>
    </row>
    <row r="204" spans="1:27" x14ac:dyDescent="0.2">
      <c r="A204" s="18" t="s">
        <v>411</v>
      </c>
      <c r="B204" s="18" t="s">
        <v>412</v>
      </c>
      <c r="D204" s="19">
        <v>250883</v>
      </c>
      <c r="E204" s="20">
        <v>0</v>
      </c>
      <c r="F204" s="20">
        <v>250883</v>
      </c>
      <c r="G204" s="21">
        <v>2.5489248513906437E-2</v>
      </c>
      <c r="I204" s="21">
        <v>3.5592067764942614E-2</v>
      </c>
      <c r="J204" s="19">
        <v>260809</v>
      </c>
      <c r="K204" s="21">
        <v>3.9564259037081051E-2</v>
      </c>
      <c r="L204" s="21">
        <v>3.1998198977824632E-2</v>
      </c>
      <c r="M204" s="19">
        <v>260809</v>
      </c>
      <c r="N204" s="21">
        <v>3.9564259037081051E-2</v>
      </c>
      <c r="O204" s="21">
        <v>3.1998198977824632E-2</v>
      </c>
      <c r="P204" s="21">
        <v>2.7664126698655478E-2</v>
      </c>
      <c r="R204" s="43">
        <v>0</v>
      </c>
      <c r="S204" s="42">
        <v>260809</v>
      </c>
      <c r="U204" s="19">
        <v>185280</v>
      </c>
      <c r="V204" s="19">
        <v>186639</v>
      </c>
      <c r="X204" s="19">
        <v>244647.12854236993</v>
      </c>
      <c r="Y204" s="19">
        <v>244036.57399128011</v>
      </c>
      <c r="Z204" s="19">
        <v>253788.17185907051</v>
      </c>
      <c r="AA204" s="19">
        <v>179646.81987341429</v>
      </c>
    </row>
    <row r="205" spans="1:27" x14ac:dyDescent="0.2">
      <c r="A205" s="18" t="s">
        <v>413</v>
      </c>
      <c r="B205" s="18" t="s">
        <v>414</v>
      </c>
      <c r="D205" s="19">
        <v>301136</v>
      </c>
      <c r="E205" s="20">
        <v>0</v>
      </c>
      <c r="F205" s="20">
        <v>301136</v>
      </c>
      <c r="G205" s="21">
        <v>-1.5265411965708076E-3</v>
      </c>
      <c r="I205" s="21">
        <v>2.6950976491768586E-3</v>
      </c>
      <c r="J205" s="19">
        <v>313360</v>
      </c>
      <c r="K205" s="21">
        <v>4.0592954678284832E-2</v>
      </c>
      <c r="L205" s="21">
        <v>3.1998802672409621E-2</v>
      </c>
      <c r="M205" s="19">
        <v>313597</v>
      </c>
      <c r="N205" s="21">
        <v>4.1379974496573046E-2</v>
      </c>
      <c r="O205" s="21">
        <v>3.2779322573588621E-2</v>
      </c>
      <c r="P205" s="21">
        <v>-4.2278678530022207E-3</v>
      </c>
      <c r="R205" s="43">
        <v>0</v>
      </c>
      <c r="S205" s="42">
        <v>313597</v>
      </c>
      <c r="U205" s="19">
        <v>199789</v>
      </c>
      <c r="V205" s="19">
        <v>201453</v>
      </c>
      <c r="X205" s="19">
        <v>301596.39932831208</v>
      </c>
      <c r="Y205" s="19">
        <v>302827.61315224494</v>
      </c>
      <c r="Z205" s="19">
        <v>314928.4759795891</v>
      </c>
      <c r="AA205" s="19">
        <v>222925.67373364791</v>
      </c>
    </row>
    <row r="206" spans="1:27" x14ac:dyDescent="0.2">
      <c r="A206" s="18" t="s">
        <v>415</v>
      </c>
      <c r="B206" s="18" t="s">
        <v>416</v>
      </c>
      <c r="D206" s="19">
        <v>306656</v>
      </c>
      <c r="E206" s="20">
        <v>0</v>
      </c>
      <c r="F206" s="20">
        <v>306656</v>
      </c>
      <c r="G206" s="21">
        <v>3.3831591061489252E-2</v>
      </c>
      <c r="I206" s="21">
        <v>3.8533994519164505E-2</v>
      </c>
      <c r="J206" s="19">
        <v>318673</v>
      </c>
      <c r="K206" s="21">
        <v>3.9187232599394717E-2</v>
      </c>
      <c r="L206" s="21">
        <v>3.1999801876686496E-2</v>
      </c>
      <c r="M206" s="19">
        <v>318673</v>
      </c>
      <c r="N206" s="21">
        <v>3.9187232599394717E-2</v>
      </c>
      <c r="O206" s="21">
        <v>3.1999801876686496E-2</v>
      </c>
      <c r="P206" s="21">
        <v>3.0585132330823939E-2</v>
      </c>
      <c r="R206" s="43">
        <v>0</v>
      </c>
      <c r="S206" s="42">
        <v>318673</v>
      </c>
      <c r="U206" s="19">
        <v>191178</v>
      </c>
      <c r="V206" s="19">
        <v>192509</v>
      </c>
      <c r="X206" s="19">
        <v>296620.84487584693</v>
      </c>
      <c r="Y206" s="19">
        <v>297334.24960389204</v>
      </c>
      <c r="Z206" s="19">
        <v>309215.5999565731</v>
      </c>
      <c r="AA206" s="19">
        <v>218881.75000643887</v>
      </c>
    </row>
    <row r="207" spans="1:27" x14ac:dyDescent="0.2">
      <c r="A207" s="18" t="s">
        <v>417</v>
      </c>
      <c r="B207" s="18" t="s">
        <v>418</v>
      </c>
      <c r="D207" s="19">
        <v>231845</v>
      </c>
      <c r="E207" s="20">
        <v>0</v>
      </c>
      <c r="F207" s="20">
        <v>231845</v>
      </c>
      <c r="G207" s="21">
        <v>2.6985123908573883E-4</v>
      </c>
      <c r="I207" s="21">
        <v>6.5594352824906998E-3</v>
      </c>
      <c r="J207" s="19">
        <v>241235</v>
      </c>
      <c r="K207" s="21">
        <v>4.0501196920356364E-2</v>
      </c>
      <c r="L207" s="21">
        <v>3.2001049408642679E-2</v>
      </c>
      <c r="M207" s="19">
        <v>241420</v>
      </c>
      <c r="N207" s="21">
        <v>4.1299143824538032E-2</v>
      </c>
      <c r="O207" s="21">
        <v>3.2792477659686625E-2</v>
      </c>
      <c r="P207" s="21">
        <v>-3.7747840128077303E-4</v>
      </c>
      <c r="R207" s="43">
        <v>0</v>
      </c>
      <c r="S207" s="42">
        <v>241420</v>
      </c>
      <c r="U207" s="19">
        <v>173388</v>
      </c>
      <c r="V207" s="19">
        <v>174816</v>
      </c>
      <c r="X207" s="19">
        <v>231782.45321780082</v>
      </c>
      <c r="Y207" s="19">
        <v>232231.30107350377</v>
      </c>
      <c r="Z207" s="19">
        <v>241511.16524854949</v>
      </c>
      <c r="AA207" s="19">
        <v>170956.40227440291</v>
      </c>
    </row>
    <row r="208" spans="1:27" x14ac:dyDescent="0.2">
      <c r="A208" s="18" t="s">
        <v>419</v>
      </c>
      <c r="B208" s="18" t="s">
        <v>420</v>
      </c>
      <c r="D208" s="19">
        <v>301577</v>
      </c>
      <c r="E208" s="20">
        <v>0</v>
      </c>
      <c r="F208" s="20">
        <v>301577</v>
      </c>
      <c r="G208" s="21">
        <v>-1.3060155286159558E-2</v>
      </c>
      <c r="I208" s="21">
        <v>-6.5383979481926646E-3</v>
      </c>
      <c r="J208" s="19">
        <v>314159</v>
      </c>
      <c r="K208" s="21">
        <v>4.1720688248772397E-2</v>
      </c>
      <c r="L208" s="21">
        <v>3.3225645412938487E-2</v>
      </c>
      <c r="M208" s="19">
        <v>314159</v>
      </c>
      <c r="N208" s="21">
        <v>4.1720688248772397E-2</v>
      </c>
      <c r="O208" s="21">
        <v>3.3225645412938487E-2</v>
      </c>
      <c r="P208" s="21">
        <v>-1.2971244942366678E-2</v>
      </c>
      <c r="R208" s="43">
        <v>0</v>
      </c>
      <c r="S208" s="42">
        <v>314159</v>
      </c>
      <c r="U208" s="19">
        <v>244894</v>
      </c>
      <c r="V208" s="19">
        <v>246907</v>
      </c>
      <c r="X208" s="19">
        <v>305567.76242775074</v>
      </c>
      <c r="Y208" s="19">
        <v>306057.65241847344</v>
      </c>
      <c r="Z208" s="19">
        <v>318287.58624327619</v>
      </c>
      <c r="AA208" s="19">
        <v>225303.45782049114</v>
      </c>
    </row>
    <row r="209" spans="1:27" ht="25.5" customHeight="1" x14ac:dyDescent="0.2">
      <c r="A209" s="22" t="s">
        <v>421</v>
      </c>
      <c r="B209" s="22" t="s">
        <v>422</v>
      </c>
      <c r="C209" s="54"/>
      <c r="D209" s="24">
        <v>2770663</v>
      </c>
      <c r="E209" s="25">
        <v>0</v>
      </c>
      <c r="F209" s="25">
        <v>2770663</v>
      </c>
      <c r="G209" s="26">
        <v>1.3860013011092409E-2</v>
      </c>
      <c r="H209" s="23"/>
      <c r="I209" s="26">
        <v>2.1518767496329971E-2</v>
      </c>
      <c r="J209" s="24">
        <v>2879467</v>
      </c>
      <c r="K209" s="26">
        <v>3.9270023095555162E-2</v>
      </c>
      <c r="L209" s="26">
        <v>3.173655463075864E-2</v>
      </c>
      <c r="M209" s="24">
        <v>2880668</v>
      </c>
      <c r="N209" s="26">
        <v>3.9703493351591401E-2</v>
      </c>
      <c r="O209" s="26">
        <v>3.2166882744298908E-2</v>
      </c>
      <c r="P209" s="26">
        <v>1.386425674432834E-2</v>
      </c>
      <c r="Q209" s="23"/>
      <c r="R209" s="24">
        <v>1805</v>
      </c>
      <c r="S209" s="41">
        <v>2882473</v>
      </c>
      <c r="T209" s="23"/>
      <c r="U209" s="24">
        <v>1974736</v>
      </c>
      <c r="V209" s="24">
        <v>1989155</v>
      </c>
      <c r="W209" s="23"/>
      <c r="X209" s="24">
        <v>2732786.5429580631</v>
      </c>
      <c r="Y209" s="24">
        <v>2732102.1795921158</v>
      </c>
      <c r="Z209" s="24">
        <v>2841275.8225151966</v>
      </c>
      <c r="AA209" s="24">
        <f>SUM(AA201:AA208)</f>
        <v>2011229.1371148538</v>
      </c>
    </row>
    <row r="210" spans="1:27" x14ac:dyDescent="0.2">
      <c r="A210" s="18" t="s">
        <v>423</v>
      </c>
      <c r="B210" s="18" t="s">
        <v>521</v>
      </c>
      <c r="D210" s="19">
        <v>570095</v>
      </c>
      <c r="E210" s="20">
        <v>0</v>
      </c>
      <c r="F210" s="20">
        <v>570095</v>
      </c>
      <c r="G210" s="21">
        <v>3.3526270373649414E-2</v>
      </c>
      <c r="I210" s="21">
        <v>4.1304602083158448E-2</v>
      </c>
      <c r="J210" s="19">
        <v>591289</v>
      </c>
      <c r="K210" s="21">
        <v>3.7176260097001368E-2</v>
      </c>
      <c r="L210" s="21">
        <v>3.1999481084642234E-2</v>
      </c>
      <c r="M210" s="19">
        <v>591836</v>
      </c>
      <c r="N210" s="21">
        <v>3.8135749304940347E-2</v>
      </c>
      <c r="O210" s="21">
        <v>3.2954181267045746E-2</v>
      </c>
      <c r="P210" s="21">
        <v>3.4290147602325405E-2</v>
      </c>
      <c r="R210" s="43">
        <v>1795</v>
      </c>
      <c r="S210" s="42">
        <v>593631</v>
      </c>
      <c r="U210" s="19">
        <v>465063</v>
      </c>
      <c r="V210" s="19">
        <v>467395</v>
      </c>
      <c r="X210" s="19">
        <v>551601.84732788103</v>
      </c>
      <c r="Y210" s="19">
        <v>550227.80492285907</v>
      </c>
      <c r="Z210" s="19">
        <v>572214.67435611237</v>
      </c>
      <c r="AA210" s="19">
        <v>405048.61113094044</v>
      </c>
    </row>
    <row r="211" spans="1:27" x14ac:dyDescent="0.2">
      <c r="A211" s="18" t="s">
        <v>425</v>
      </c>
      <c r="B211" s="18" t="s">
        <v>426</v>
      </c>
      <c r="D211" s="19">
        <v>297636</v>
      </c>
      <c r="E211" s="20">
        <v>0</v>
      </c>
      <c r="F211" s="20">
        <v>297636</v>
      </c>
      <c r="G211" s="21">
        <v>-1.2348593240688599E-3</v>
      </c>
      <c r="I211" s="21">
        <v>4.3461388142376212E-3</v>
      </c>
      <c r="J211" s="19">
        <v>307864</v>
      </c>
      <c r="K211" s="21">
        <v>3.4364122619575665E-2</v>
      </c>
      <c r="L211" s="21">
        <v>3.2000865278284829E-2</v>
      </c>
      <c r="M211" s="19">
        <v>308804</v>
      </c>
      <c r="N211" s="21">
        <v>3.7522342727358327E-2</v>
      </c>
      <c r="O211" s="21">
        <v>3.5151869661264268E-2</v>
      </c>
      <c r="P211" s="21">
        <v>-2.9692690151439383E-4</v>
      </c>
      <c r="R211" s="43">
        <v>1293</v>
      </c>
      <c r="S211" s="42">
        <v>310097</v>
      </c>
      <c r="U211" s="19">
        <v>228523</v>
      </c>
      <c r="V211" s="19">
        <v>229046</v>
      </c>
      <c r="X211" s="19">
        <v>298003.99300937739</v>
      </c>
      <c r="Y211" s="19">
        <v>297026.66023668332</v>
      </c>
      <c r="Z211" s="19">
        <v>308895.71944886702</v>
      </c>
      <c r="AA211" s="19">
        <v>218655.31898119469</v>
      </c>
    </row>
    <row r="212" spans="1:27" x14ac:dyDescent="0.2">
      <c r="A212" s="18" t="s">
        <v>427</v>
      </c>
      <c r="B212" s="18" t="s">
        <v>428</v>
      </c>
      <c r="D212" s="19">
        <v>130314</v>
      </c>
      <c r="E212" s="20">
        <v>0</v>
      </c>
      <c r="F212" s="20">
        <v>130314</v>
      </c>
      <c r="G212" s="21">
        <v>2.4573400863807882E-2</v>
      </c>
      <c r="I212" s="21">
        <v>3.111999793637743E-2</v>
      </c>
      <c r="J212" s="19">
        <v>134937</v>
      </c>
      <c r="K212" s="21">
        <v>3.5475850637690431E-2</v>
      </c>
      <c r="L212" s="21">
        <v>3.199790522240975E-2</v>
      </c>
      <c r="M212" s="19">
        <v>134937</v>
      </c>
      <c r="N212" s="21">
        <v>3.5475850637690431E-2</v>
      </c>
      <c r="O212" s="21">
        <v>3.199790522240975E-2</v>
      </c>
      <c r="P212" s="21">
        <v>2.3226001395286078E-2</v>
      </c>
      <c r="R212" s="43">
        <v>0</v>
      </c>
      <c r="S212" s="42">
        <v>134937</v>
      </c>
      <c r="U212" s="19">
        <v>97507</v>
      </c>
      <c r="V212" s="19">
        <v>97836</v>
      </c>
      <c r="X212" s="19">
        <v>127188.54490086659</v>
      </c>
      <c r="Y212" s="19">
        <v>126806.94065118962</v>
      </c>
      <c r="Z212" s="19">
        <v>131874.09215168294</v>
      </c>
      <c r="AA212" s="19">
        <v>93348.563509488493</v>
      </c>
    </row>
    <row r="213" spans="1:27" ht="25.5" customHeight="1" x14ac:dyDescent="0.2">
      <c r="A213" s="22" t="s">
        <v>429</v>
      </c>
      <c r="B213" s="22" t="s">
        <v>430</v>
      </c>
      <c r="C213" s="54"/>
      <c r="D213" s="24">
        <v>998045</v>
      </c>
      <c r="E213" s="25">
        <v>0</v>
      </c>
      <c r="F213" s="25">
        <v>998045</v>
      </c>
      <c r="G213" s="26">
        <v>2.1755463670785291E-2</v>
      </c>
      <c r="H213" s="23"/>
      <c r="I213" s="26">
        <v>2.87472060432159E-2</v>
      </c>
      <c r="J213" s="24">
        <v>1034090</v>
      </c>
      <c r="K213" s="26">
        <v>3.6115606009749168E-2</v>
      </c>
      <c r="L213" s="26">
        <v>3.1961116081498098E-2</v>
      </c>
      <c r="M213" s="24">
        <v>1035577</v>
      </c>
      <c r="N213" s="26">
        <v>3.7605518789233017E-2</v>
      </c>
      <c r="O213" s="26">
        <v>3.3445054790520734E-2</v>
      </c>
      <c r="P213" s="26">
        <v>2.2302922064992181E-2</v>
      </c>
      <c r="Q213" s="23"/>
      <c r="R213" s="24">
        <v>3088</v>
      </c>
      <c r="S213" s="41">
        <v>1038665</v>
      </c>
      <c r="T213" s="23"/>
      <c r="U213" s="24">
        <v>791093</v>
      </c>
      <c r="V213" s="24">
        <v>794277</v>
      </c>
      <c r="W213" s="23"/>
      <c r="X213" s="24">
        <v>976794.38523812499</v>
      </c>
      <c r="Y213" s="24">
        <v>974061.40581073205</v>
      </c>
      <c r="Z213" s="24">
        <v>1012984.4859566623</v>
      </c>
      <c r="AA213" s="24">
        <f>SUM(AA210:AA212)</f>
        <v>717052.49362162361</v>
      </c>
    </row>
    <row r="214" spans="1:27" x14ac:dyDescent="0.2">
      <c r="A214" s="18" t="s">
        <v>431</v>
      </c>
      <c r="B214" s="18" t="s">
        <v>432</v>
      </c>
      <c r="D214" s="19">
        <v>280089</v>
      </c>
      <c r="E214" s="20">
        <v>0</v>
      </c>
      <c r="F214" s="20">
        <v>280089</v>
      </c>
      <c r="G214" s="21">
        <v>1.9307816389337873E-2</v>
      </c>
      <c r="I214" s="21">
        <v>2.9731802253225803E-2</v>
      </c>
      <c r="J214" s="19">
        <v>290413</v>
      </c>
      <c r="K214" s="21">
        <v>3.6859712448543247E-2</v>
      </c>
      <c r="L214" s="21">
        <v>3.2000309941507599E-2</v>
      </c>
      <c r="M214" s="19">
        <v>290413</v>
      </c>
      <c r="N214" s="21">
        <v>3.6859712448543247E-2</v>
      </c>
      <c r="O214" s="21">
        <v>3.2000309941507599E-2</v>
      </c>
      <c r="P214" s="21">
        <v>2.1850814459934975E-2</v>
      </c>
      <c r="R214" s="43">
        <v>0</v>
      </c>
      <c r="S214" s="42">
        <v>290413</v>
      </c>
      <c r="U214" s="19">
        <v>227948</v>
      </c>
      <c r="V214" s="19">
        <v>229021</v>
      </c>
      <c r="X214" s="19">
        <v>274783.53005488613</v>
      </c>
      <c r="Y214" s="19">
        <v>273282.67477530095</v>
      </c>
      <c r="Z214" s="19">
        <v>284202.93441121152</v>
      </c>
      <c r="AA214" s="19">
        <v>201176.25258760428</v>
      </c>
    </row>
    <row r="215" spans="1:27" x14ac:dyDescent="0.2">
      <c r="A215" s="18" t="s">
        <v>433</v>
      </c>
      <c r="B215" s="18" t="s">
        <v>434</v>
      </c>
      <c r="D215" s="19">
        <v>486328</v>
      </c>
      <c r="E215" s="20">
        <v>0</v>
      </c>
      <c r="F215" s="20">
        <v>486328</v>
      </c>
      <c r="G215" s="21">
        <v>1.0107266218216449E-2</v>
      </c>
      <c r="I215" s="21">
        <v>1.8645632831103542E-2</v>
      </c>
      <c r="J215" s="19">
        <v>504304</v>
      </c>
      <c r="K215" s="21">
        <v>3.696270829563586E-2</v>
      </c>
      <c r="L215" s="21">
        <v>3.2000893364328986E-2</v>
      </c>
      <c r="M215" s="19">
        <v>504475</v>
      </c>
      <c r="N215" s="21">
        <v>3.7314322843841952E-2</v>
      </c>
      <c r="O215" s="21">
        <v>3.2350825454428023E-2</v>
      </c>
      <c r="P215" s="21">
        <v>1.1192824047726813E-2</v>
      </c>
      <c r="R215" s="43">
        <v>0</v>
      </c>
      <c r="S215" s="42">
        <v>504475</v>
      </c>
      <c r="U215" s="19">
        <v>375978</v>
      </c>
      <c r="V215" s="19">
        <v>377786</v>
      </c>
      <c r="X215" s="19">
        <v>481461.73803974706</v>
      </c>
      <c r="Y215" s="19">
        <v>479721.53209765931</v>
      </c>
      <c r="Z215" s="19">
        <v>498891.00080895104</v>
      </c>
      <c r="AA215" s="19">
        <v>353145.62180841761</v>
      </c>
    </row>
    <row r="216" spans="1:27" x14ac:dyDescent="0.2">
      <c r="A216" s="18" t="s">
        <v>435</v>
      </c>
      <c r="B216" s="18" t="s">
        <v>436</v>
      </c>
      <c r="D216" s="19">
        <v>405563</v>
      </c>
      <c r="E216" s="20">
        <v>0</v>
      </c>
      <c r="F216" s="20">
        <v>405563</v>
      </c>
      <c r="G216" s="21">
        <v>1.2774708792042455E-2</v>
      </c>
      <c r="I216" s="21">
        <v>2.2645022213872101E-2</v>
      </c>
      <c r="J216" s="19">
        <v>421087</v>
      </c>
      <c r="K216" s="21">
        <v>3.8277653533483003E-2</v>
      </c>
      <c r="L216" s="21">
        <v>3.2001064600595264E-2</v>
      </c>
      <c r="M216" s="19">
        <v>421087</v>
      </c>
      <c r="N216" s="21">
        <v>3.8277653533483003E-2</v>
      </c>
      <c r="O216" s="21">
        <v>3.2001064600595264E-2</v>
      </c>
      <c r="P216" s="21">
        <v>1.4819014741908498E-2</v>
      </c>
      <c r="R216" s="43">
        <v>1149</v>
      </c>
      <c r="S216" s="42">
        <v>422236</v>
      </c>
      <c r="U216" s="19">
        <v>311413</v>
      </c>
      <c r="V216" s="19">
        <v>313307</v>
      </c>
      <c r="X216" s="19">
        <v>400447.40106486611</v>
      </c>
      <c r="Y216" s="19">
        <v>398994.38121471164</v>
      </c>
      <c r="Z216" s="19">
        <v>414938.02725709858</v>
      </c>
      <c r="AA216" s="19">
        <v>293718.56259195349</v>
      </c>
    </row>
    <row r="217" spans="1:27" ht="25.5" customHeight="1" x14ac:dyDescent="0.2">
      <c r="A217" s="22" t="s">
        <v>437</v>
      </c>
      <c r="B217" s="22" t="s">
        <v>438</v>
      </c>
      <c r="C217" s="54"/>
      <c r="D217" s="24">
        <v>1171980</v>
      </c>
      <c r="E217" s="25">
        <v>0</v>
      </c>
      <c r="F217" s="25">
        <v>1171980</v>
      </c>
      <c r="G217" s="26">
        <v>1.3216415430045814E-2</v>
      </c>
      <c r="H217" s="23"/>
      <c r="I217" s="26">
        <v>2.265215993089198E-2</v>
      </c>
      <c r="J217" s="24">
        <v>1215804</v>
      </c>
      <c r="K217" s="26">
        <v>3.7393129575590045E-2</v>
      </c>
      <c r="L217" s="26">
        <v>3.2009466678577292E-2</v>
      </c>
      <c r="M217" s="24">
        <v>1215975</v>
      </c>
      <c r="N217" s="26">
        <v>3.753903650232937E-2</v>
      </c>
      <c r="O217" s="26">
        <v>3.2154616405672964E-2</v>
      </c>
      <c r="P217" s="26">
        <v>1.4977094171708671E-2</v>
      </c>
      <c r="Q217" s="23"/>
      <c r="R217" s="24">
        <v>1149</v>
      </c>
      <c r="S217" s="41">
        <v>1217124</v>
      </c>
      <c r="T217" s="23"/>
      <c r="U217" s="24">
        <v>915339</v>
      </c>
      <c r="V217" s="24">
        <v>920114</v>
      </c>
      <c r="W217" s="23"/>
      <c r="X217" s="24">
        <v>1156692.6691594995</v>
      </c>
      <c r="Y217" s="24">
        <v>1151998.5880876719</v>
      </c>
      <c r="Z217" s="24">
        <v>1198031.9624772612</v>
      </c>
      <c r="AA217" s="24">
        <f>SUM(AA214:AA216)</f>
        <v>848040.43698797538</v>
      </c>
    </row>
    <row r="218" spans="1:27" x14ac:dyDescent="0.2">
      <c r="A218" s="18" t="s">
        <v>439</v>
      </c>
      <c r="B218" s="18" t="s">
        <v>440</v>
      </c>
      <c r="D218" s="19">
        <v>271869</v>
      </c>
      <c r="E218" s="20">
        <v>0</v>
      </c>
      <c r="F218" s="20">
        <v>271869</v>
      </c>
      <c r="G218" s="21">
        <v>-3.4840938995935766E-2</v>
      </c>
      <c r="I218" s="21">
        <v>-2.8736574829716921E-2</v>
      </c>
      <c r="J218" s="19">
        <v>283441</v>
      </c>
      <c r="K218" s="21">
        <v>4.2564617517995895E-2</v>
      </c>
      <c r="L218" s="21">
        <v>3.7388390698682494E-2</v>
      </c>
      <c r="M218" s="19">
        <v>283441</v>
      </c>
      <c r="N218" s="21">
        <v>4.2564617517995895E-2</v>
      </c>
      <c r="O218" s="21">
        <v>3.7388390698682494E-2</v>
      </c>
      <c r="P218" s="21">
        <v>-3.113791587725423E-2</v>
      </c>
      <c r="R218" s="43">
        <v>1177</v>
      </c>
      <c r="S218" s="42">
        <v>284618</v>
      </c>
      <c r="U218" s="19">
        <v>206927</v>
      </c>
      <c r="V218" s="19">
        <v>207960</v>
      </c>
      <c r="X218" s="19">
        <v>281683.10383696971</v>
      </c>
      <c r="Y218" s="19">
        <v>281309.40566451714</v>
      </c>
      <c r="Z218" s="19">
        <v>292550.41005825001</v>
      </c>
      <c r="AA218" s="19">
        <v>207085.10737376809</v>
      </c>
    </row>
    <row r="219" spans="1:27" x14ac:dyDescent="0.2">
      <c r="A219" s="18" t="s">
        <v>441</v>
      </c>
      <c r="B219" s="18" t="s">
        <v>442</v>
      </c>
      <c r="D219" s="19">
        <v>230390</v>
      </c>
      <c r="E219" s="20">
        <v>0</v>
      </c>
      <c r="F219" s="20">
        <v>230390</v>
      </c>
      <c r="G219" s="21">
        <v>2.3388549804336023E-2</v>
      </c>
      <c r="I219" s="21">
        <v>2.7902851295399156E-2</v>
      </c>
      <c r="J219" s="19">
        <v>238708</v>
      </c>
      <c r="K219" s="21">
        <v>3.6103997569338908E-2</v>
      </c>
      <c r="L219" s="21">
        <v>3.2001670934238113E-2</v>
      </c>
      <c r="M219" s="19">
        <v>239118</v>
      </c>
      <c r="N219" s="21">
        <v>3.7883588697426029E-2</v>
      </c>
      <c r="O219" s="21">
        <v>3.3774215989632372E-2</v>
      </c>
      <c r="P219" s="21">
        <v>2.1789201612603559E-2</v>
      </c>
      <c r="R219" s="43">
        <v>899</v>
      </c>
      <c r="S219" s="42">
        <v>240017</v>
      </c>
      <c r="U219" s="19">
        <v>145597</v>
      </c>
      <c r="V219" s="19">
        <v>146176</v>
      </c>
      <c r="X219" s="19">
        <v>225124.66066192434</v>
      </c>
      <c r="Y219" s="19">
        <v>225026.93396215385</v>
      </c>
      <c r="Z219" s="19">
        <v>234018.91468672821</v>
      </c>
      <c r="AA219" s="19">
        <v>165652.92821071247</v>
      </c>
    </row>
    <row r="220" spans="1:27" x14ac:dyDescent="0.2">
      <c r="A220" s="18" t="s">
        <v>443</v>
      </c>
      <c r="B220" s="18" t="s">
        <v>444</v>
      </c>
      <c r="D220" s="19">
        <v>286996</v>
      </c>
      <c r="E220" s="20">
        <v>0</v>
      </c>
      <c r="F220" s="20">
        <v>286996</v>
      </c>
      <c r="G220" s="21">
        <v>-1.0169576917012813E-2</v>
      </c>
      <c r="I220" s="21">
        <v>-7.6330423075694487E-3</v>
      </c>
      <c r="J220" s="19">
        <v>298035</v>
      </c>
      <c r="K220" s="21">
        <v>3.8463950717083195E-2</v>
      </c>
      <c r="L220" s="21">
        <v>3.3431946134285129E-2</v>
      </c>
      <c r="M220" s="19">
        <v>298165</v>
      </c>
      <c r="N220" s="21">
        <v>3.8916918702699643E-2</v>
      </c>
      <c r="O220" s="21">
        <v>3.3882719207908751E-2</v>
      </c>
      <c r="P220" s="21">
        <v>-1.3431797749582031E-2</v>
      </c>
      <c r="R220" s="43">
        <v>0</v>
      </c>
      <c r="S220" s="42">
        <v>298165</v>
      </c>
      <c r="U220" s="19">
        <v>228531</v>
      </c>
      <c r="V220" s="19">
        <v>229643</v>
      </c>
      <c r="X220" s="19">
        <v>289944.61405429879</v>
      </c>
      <c r="Y220" s="19">
        <v>290611.69723282201</v>
      </c>
      <c r="Z220" s="19">
        <v>302224.41724745306</v>
      </c>
      <c r="AA220" s="19">
        <v>213932.96247372107</v>
      </c>
    </row>
    <row r="221" spans="1:27" x14ac:dyDescent="0.2">
      <c r="A221" s="18" t="s">
        <v>445</v>
      </c>
      <c r="B221" s="18" t="s">
        <v>446</v>
      </c>
      <c r="D221" s="19">
        <v>307357</v>
      </c>
      <c r="E221" s="20">
        <v>0</v>
      </c>
      <c r="F221" s="20">
        <v>307357</v>
      </c>
      <c r="G221" s="21">
        <v>6.5802471645357574E-3</v>
      </c>
      <c r="I221" s="21">
        <v>1.5492272388364592E-2</v>
      </c>
      <c r="J221" s="19">
        <v>318387</v>
      </c>
      <c r="K221" s="21">
        <v>3.5886607430447359E-2</v>
      </c>
      <c r="L221" s="21">
        <v>3.1998977699669418E-2</v>
      </c>
      <c r="M221" s="19">
        <v>318387</v>
      </c>
      <c r="N221" s="21">
        <v>3.5886607430447359E-2</v>
      </c>
      <c r="O221" s="21">
        <v>3.1998977699669418E-2</v>
      </c>
      <c r="P221" s="21">
        <v>7.7189650462381465E-3</v>
      </c>
      <c r="R221" s="43">
        <v>0</v>
      </c>
      <c r="S221" s="42">
        <v>318387</v>
      </c>
      <c r="U221" s="19">
        <v>232325</v>
      </c>
      <c r="V221" s="19">
        <v>233200</v>
      </c>
      <c r="X221" s="19">
        <v>305347.73642320378</v>
      </c>
      <c r="Y221" s="19">
        <v>303808.16170393425</v>
      </c>
      <c r="Z221" s="19">
        <v>315948.20683501888</v>
      </c>
      <c r="AA221" s="19">
        <v>223647.50172099195</v>
      </c>
    </row>
    <row r="222" spans="1:27" x14ac:dyDescent="0.2">
      <c r="A222" s="18" t="s">
        <v>447</v>
      </c>
      <c r="B222" s="18" t="s">
        <v>448</v>
      </c>
      <c r="D222" s="19">
        <v>295259</v>
      </c>
      <c r="E222" s="20">
        <v>0</v>
      </c>
      <c r="F222" s="20">
        <v>295259</v>
      </c>
      <c r="G222" s="21">
        <v>-2.5332720506409889E-2</v>
      </c>
      <c r="I222" s="21">
        <v>-1.8205328385265784E-2</v>
      </c>
      <c r="J222" s="19">
        <v>307211</v>
      </c>
      <c r="K222" s="21">
        <v>4.0479714420220914E-2</v>
      </c>
      <c r="L222" s="21">
        <v>3.5412558303645314E-2</v>
      </c>
      <c r="M222" s="19">
        <v>307211</v>
      </c>
      <c r="N222" s="21">
        <v>4.0479714420220914E-2</v>
      </c>
      <c r="O222" s="21">
        <v>3.5412558303645314E-2</v>
      </c>
      <c r="P222" s="21">
        <v>-2.2498030927359025E-2</v>
      </c>
      <c r="R222" s="43">
        <v>1302</v>
      </c>
      <c r="S222" s="42">
        <v>308513</v>
      </c>
      <c r="U222" s="19">
        <v>217457</v>
      </c>
      <c r="V222" s="19">
        <v>218521</v>
      </c>
      <c r="X222" s="19">
        <v>302933.12006268266</v>
      </c>
      <c r="Y222" s="19">
        <v>302205.70808809064</v>
      </c>
      <c r="Z222" s="19">
        <v>314281.71985315997</v>
      </c>
      <c r="AA222" s="19">
        <v>222467.86011492988</v>
      </c>
    </row>
    <row r="223" spans="1:27" x14ac:dyDescent="0.2">
      <c r="A223" s="18" t="s">
        <v>449</v>
      </c>
      <c r="B223" s="18" t="s">
        <v>450</v>
      </c>
      <c r="D223" s="19">
        <v>372450</v>
      </c>
      <c r="E223" s="20">
        <v>0</v>
      </c>
      <c r="F223" s="20">
        <v>372450</v>
      </c>
      <c r="G223" s="21">
        <v>-2.7613540137492398E-2</v>
      </c>
      <c r="I223" s="21">
        <v>-2.2263127455971032E-2</v>
      </c>
      <c r="J223" s="19">
        <v>387498</v>
      </c>
      <c r="K223" s="21">
        <v>4.0402738622633994E-2</v>
      </c>
      <c r="L223" s="21">
        <v>3.6175480761312162E-2</v>
      </c>
      <c r="M223" s="19">
        <v>387498</v>
      </c>
      <c r="N223" s="21">
        <v>4.0402738622633994E-2</v>
      </c>
      <c r="O223" s="21">
        <v>3.6175480761312162E-2</v>
      </c>
      <c r="P223" s="21">
        <v>-2.5820812678706395E-2</v>
      </c>
      <c r="R223" s="43">
        <v>1679</v>
      </c>
      <c r="S223" s="42">
        <v>389177</v>
      </c>
      <c r="U223" s="19">
        <v>289813</v>
      </c>
      <c r="V223" s="19">
        <v>290996</v>
      </c>
      <c r="X223" s="19">
        <v>383026.72381170676</v>
      </c>
      <c r="Y223" s="19">
        <v>382484.78192083066</v>
      </c>
      <c r="Z223" s="19">
        <v>397768.71138615225</v>
      </c>
      <c r="AA223" s="19">
        <v>281565.0687036314</v>
      </c>
    </row>
    <row r="224" spans="1:27" x14ac:dyDescent="0.2">
      <c r="A224" s="18" t="s">
        <v>451</v>
      </c>
      <c r="B224" s="18" t="s">
        <v>452</v>
      </c>
      <c r="D224" s="19">
        <v>751657</v>
      </c>
      <c r="E224" s="20">
        <v>0</v>
      </c>
      <c r="F224" s="20">
        <v>751657</v>
      </c>
      <c r="G224" s="21">
        <v>-2.7981536619644976E-2</v>
      </c>
      <c r="I224" s="21">
        <v>-2.4650348850422943E-2</v>
      </c>
      <c r="J224" s="19">
        <v>783500</v>
      </c>
      <c r="K224" s="21">
        <v>4.236373771547397E-2</v>
      </c>
      <c r="L224" s="21">
        <v>3.6621435091868104E-2</v>
      </c>
      <c r="M224" s="19">
        <v>783500</v>
      </c>
      <c r="N224" s="21">
        <v>4.236373771547397E-2</v>
      </c>
      <c r="O224" s="21">
        <v>3.6621435091868104E-2</v>
      </c>
      <c r="P224" s="21">
        <v>-2.7781099331817161E-2</v>
      </c>
      <c r="R224" s="43">
        <v>3149</v>
      </c>
      <c r="S224" s="42">
        <v>786649</v>
      </c>
      <c r="U224" s="19">
        <v>569597</v>
      </c>
      <c r="V224" s="19">
        <v>572753</v>
      </c>
      <c r="X224" s="19">
        <v>773294.98185249325</v>
      </c>
      <c r="Y224" s="19">
        <v>774922.87841355766</v>
      </c>
      <c r="Z224" s="19">
        <v>805888.46756786888</v>
      </c>
      <c r="AA224" s="19">
        <v>570457.24121304229</v>
      </c>
    </row>
    <row r="225" spans="1:27" ht="25.5" customHeight="1" x14ac:dyDescent="0.2">
      <c r="A225" s="22" t="s">
        <v>453</v>
      </c>
      <c r="B225" s="22" t="s">
        <v>454</v>
      </c>
      <c r="C225" s="54"/>
      <c r="D225" s="24">
        <v>2515978</v>
      </c>
      <c r="E225" s="25">
        <v>0</v>
      </c>
      <c r="F225" s="25">
        <v>2515978</v>
      </c>
      <c r="G225" s="26">
        <v>-1.7715990853973573E-2</v>
      </c>
      <c r="H225" s="23"/>
      <c r="I225" s="26">
        <v>-1.2658695234515682E-2</v>
      </c>
      <c r="J225" s="24">
        <v>2616780</v>
      </c>
      <c r="K225" s="26">
        <v>4.0064738244929066E-2</v>
      </c>
      <c r="L225" s="26">
        <v>3.5135611015596258E-2</v>
      </c>
      <c r="M225" s="24">
        <v>2617320</v>
      </c>
      <c r="N225" s="26">
        <v>4.0279366512743664E-2</v>
      </c>
      <c r="O225" s="26">
        <v>3.5349222106306311E-2</v>
      </c>
      <c r="P225" s="26">
        <v>-1.7035780940448442E-2</v>
      </c>
      <c r="Q225" s="23"/>
      <c r="R225" s="24">
        <v>8206</v>
      </c>
      <c r="S225" s="41">
        <v>2625526</v>
      </c>
      <c r="T225" s="23"/>
      <c r="U225" s="24">
        <v>1890248</v>
      </c>
      <c r="V225" s="24">
        <v>1899249</v>
      </c>
      <c r="W225" s="23"/>
      <c r="X225" s="24">
        <v>2561354.9407032793</v>
      </c>
      <c r="Y225" s="24">
        <v>2560369.5669859061</v>
      </c>
      <c r="Z225" s="24">
        <v>2662680.8476346312</v>
      </c>
      <c r="AA225" s="24">
        <f>SUM(AA218:AA224)</f>
        <v>1884808.6698107971</v>
      </c>
    </row>
    <row r="226" spans="1:27" x14ac:dyDescent="0.2">
      <c r="A226" s="18" t="s">
        <v>455</v>
      </c>
      <c r="B226" s="18" t="s">
        <v>456</v>
      </c>
      <c r="D226" s="19">
        <v>633895</v>
      </c>
      <c r="E226" s="20">
        <v>0</v>
      </c>
      <c r="F226" s="20">
        <v>633895</v>
      </c>
      <c r="G226" s="21">
        <v>4.3830280592502824E-3</v>
      </c>
      <c r="I226" s="21">
        <v>8.8661959988660666E-3</v>
      </c>
      <c r="J226" s="19">
        <v>657446</v>
      </c>
      <c r="K226" s="21">
        <v>3.7152840770159123E-2</v>
      </c>
      <c r="L226" s="21">
        <v>3.1999485592875354E-2</v>
      </c>
      <c r="M226" s="19">
        <v>657616</v>
      </c>
      <c r="N226" s="21">
        <v>3.7421023986622393E-2</v>
      </c>
      <c r="O226" s="21">
        <v>3.2266336273464757E-2</v>
      </c>
      <c r="P226" s="21">
        <v>1.4029743207646383E-3</v>
      </c>
      <c r="R226" s="43">
        <v>0</v>
      </c>
      <c r="S226" s="42">
        <v>657616</v>
      </c>
      <c r="U226" s="19">
        <v>550346</v>
      </c>
      <c r="V226" s="19">
        <v>553094</v>
      </c>
      <c r="X226" s="19">
        <v>631128.74500165833</v>
      </c>
      <c r="Y226" s="19">
        <v>631461.73158824036</v>
      </c>
      <c r="Z226" s="19">
        <v>656694.67423546477</v>
      </c>
      <c r="AA226" s="19">
        <v>464848.73187754356</v>
      </c>
    </row>
    <row r="227" spans="1:27" x14ac:dyDescent="0.2">
      <c r="A227" s="18" t="s">
        <v>457</v>
      </c>
      <c r="B227" s="18" t="s">
        <v>458</v>
      </c>
      <c r="D227" s="19">
        <v>677273</v>
      </c>
      <c r="E227" s="20">
        <v>0</v>
      </c>
      <c r="F227" s="20">
        <v>677273</v>
      </c>
      <c r="G227" s="21">
        <v>-2.3142471010655141E-2</v>
      </c>
      <c r="I227" s="21">
        <v>-1.5186679881313503E-2</v>
      </c>
      <c r="J227" s="19">
        <v>706121</v>
      </c>
      <c r="K227" s="21">
        <v>4.259434526402206E-2</v>
      </c>
      <c r="L227" s="21">
        <v>3.4847300921550417E-2</v>
      </c>
      <c r="M227" s="19">
        <v>706121</v>
      </c>
      <c r="N227" s="21">
        <v>4.259434526402206E-2</v>
      </c>
      <c r="O227" s="21">
        <v>3.4847300921550417E-2</v>
      </c>
      <c r="P227" s="21">
        <v>-2.0027864171081933E-2</v>
      </c>
      <c r="R227" s="43">
        <v>0</v>
      </c>
      <c r="S227" s="42">
        <v>706121</v>
      </c>
      <c r="U227" s="19">
        <v>568164</v>
      </c>
      <c r="V227" s="19">
        <v>572418</v>
      </c>
      <c r="X227" s="19">
        <v>693318.0938889886</v>
      </c>
      <c r="Y227" s="19">
        <v>692865.50848988094</v>
      </c>
      <c r="Z227" s="19">
        <v>720552.11998729059</v>
      </c>
      <c r="AA227" s="19">
        <v>510050.94508756232</v>
      </c>
    </row>
    <row r="228" spans="1:27" x14ac:dyDescent="0.2">
      <c r="A228" s="18" t="s">
        <v>459</v>
      </c>
      <c r="B228" s="18" t="s">
        <v>460</v>
      </c>
      <c r="D228" s="19">
        <v>852459</v>
      </c>
      <c r="E228" s="20">
        <v>0</v>
      </c>
      <c r="F228" s="20">
        <v>852459</v>
      </c>
      <c r="G228" s="21">
        <v>-3.9067283909743789E-2</v>
      </c>
      <c r="I228" s="21">
        <v>-3.6829400403064039E-2</v>
      </c>
      <c r="J228" s="19">
        <v>888160</v>
      </c>
      <c r="K228" s="21">
        <v>4.1880020036154209E-2</v>
      </c>
      <c r="L228" s="21">
        <v>3.890567980338222E-2</v>
      </c>
      <c r="M228" s="19">
        <v>888160</v>
      </c>
      <c r="N228" s="21">
        <v>4.1880020036154209E-2</v>
      </c>
      <c r="O228" s="21">
        <v>3.890567980338222E-2</v>
      </c>
      <c r="P228" s="21">
        <v>-3.7805477968440582E-2</v>
      </c>
      <c r="R228" s="43">
        <v>3986</v>
      </c>
      <c r="S228" s="42">
        <v>892146</v>
      </c>
      <c r="U228" s="19">
        <v>750274</v>
      </c>
      <c r="V228" s="19">
        <v>752422</v>
      </c>
      <c r="X228" s="19">
        <v>887116.22127759072</v>
      </c>
      <c r="Y228" s="19">
        <v>887588.91948358598</v>
      </c>
      <c r="Z228" s="19">
        <v>923056.59579598904</v>
      </c>
      <c r="AA228" s="19">
        <v>653396.02229378838</v>
      </c>
    </row>
    <row r="229" spans="1:27" ht="25.5" customHeight="1" x14ac:dyDescent="0.2">
      <c r="A229" s="22" t="s">
        <v>461</v>
      </c>
      <c r="B229" s="22" t="s">
        <v>462</v>
      </c>
      <c r="C229" s="54"/>
      <c r="D229" s="24">
        <v>2163627</v>
      </c>
      <c r="E229" s="25">
        <v>0</v>
      </c>
      <c r="F229" s="25">
        <v>2163627</v>
      </c>
      <c r="G229" s="26">
        <v>-2.1675194812030951E-2</v>
      </c>
      <c r="H229" s="23"/>
      <c r="I229" s="26">
        <v>-1.7042258062941018E-2</v>
      </c>
      <c r="J229" s="24">
        <v>2251727</v>
      </c>
      <c r="K229" s="26">
        <v>4.0718663614384587E-2</v>
      </c>
      <c r="L229" s="26">
        <v>3.5648132385426745E-2</v>
      </c>
      <c r="M229" s="24">
        <v>2251897</v>
      </c>
      <c r="N229" s="26">
        <v>4.0797235382993513E-2</v>
      </c>
      <c r="O229" s="26">
        <v>3.5726321341061906E-2</v>
      </c>
      <c r="P229" s="26">
        <v>-2.1043480711624762E-2</v>
      </c>
      <c r="Q229" s="23"/>
      <c r="R229" s="24">
        <v>3986</v>
      </c>
      <c r="S229" s="41">
        <v>2255883</v>
      </c>
      <c r="T229" s="23"/>
      <c r="U229" s="24">
        <v>1868784</v>
      </c>
      <c r="V229" s="24">
        <v>1877934</v>
      </c>
      <c r="W229" s="23"/>
      <c r="X229" s="24">
        <v>2211563.0601682379</v>
      </c>
      <c r="Y229" s="24">
        <v>2211916.1595617076</v>
      </c>
      <c r="Z229" s="24">
        <v>2300303.3900187444</v>
      </c>
      <c r="AA229" s="24">
        <f>SUM(AA226:AA228)</f>
        <v>1628295.6992588942</v>
      </c>
    </row>
    <row r="230" spans="1:27" ht="25.5" customHeight="1" x14ac:dyDescent="0.2">
      <c r="A230" s="22" t="s">
        <v>463</v>
      </c>
      <c r="B230" s="22" t="s">
        <v>464</v>
      </c>
      <c r="C230" s="54"/>
      <c r="D230" s="24">
        <v>12211437</v>
      </c>
      <c r="E230" s="25">
        <v>0</v>
      </c>
      <c r="F230" s="25">
        <v>12211437</v>
      </c>
      <c r="G230" s="26">
        <v>-1.3391519834710097E-3</v>
      </c>
      <c r="H230" s="23"/>
      <c r="I230" s="26">
        <v>5.1001909240078191E-3</v>
      </c>
      <c r="J230" s="24">
        <v>12694870</v>
      </c>
      <c r="K230" s="26">
        <v>3.9588543101028995E-2</v>
      </c>
      <c r="L230" s="26">
        <v>3.3422209909693024E-2</v>
      </c>
      <c r="M230" s="24">
        <v>12701034</v>
      </c>
      <c r="N230" s="26">
        <v>4.0093315798951368E-2</v>
      </c>
      <c r="O230" s="26">
        <v>3.3923988541682437E-2</v>
      </c>
      <c r="P230" s="26">
        <v>-7.330833706912232E-4</v>
      </c>
      <c r="Q230" s="23"/>
      <c r="R230" s="24">
        <v>20285</v>
      </c>
      <c r="S230" s="41">
        <v>12721319</v>
      </c>
      <c r="T230" s="23"/>
      <c r="U230" s="24">
        <v>9357286</v>
      </c>
      <c r="V230" s="24">
        <v>9413120</v>
      </c>
      <c r="W230" s="23"/>
      <c r="X230" s="24">
        <v>12227811.898557464</v>
      </c>
      <c r="Y230" s="24">
        <v>12221967.130945871</v>
      </c>
      <c r="Z230" s="24">
        <v>12710351.747501729</v>
      </c>
      <c r="AA230" s="24">
        <f>AA229+AA225+AA217+AA213+AA209+AA200</f>
        <v>8997165.8418310583</v>
      </c>
    </row>
    <row r="231" spans="1:27" x14ac:dyDescent="0.2">
      <c r="A231" s="18" t="s">
        <v>465</v>
      </c>
      <c r="B231" s="18" t="s">
        <v>466</v>
      </c>
      <c r="D231" s="19">
        <v>851441</v>
      </c>
      <c r="E231" s="20">
        <v>0</v>
      </c>
      <c r="F231" s="20">
        <v>851441</v>
      </c>
      <c r="G231" s="21">
        <v>-2.1252709108875889E-2</v>
      </c>
      <c r="I231" s="21">
        <v>-2.1311397434263801E-2</v>
      </c>
      <c r="J231" s="19">
        <v>887766</v>
      </c>
      <c r="K231" s="21">
        <v>4.266296783922785E-2</v>
      </c>
      <c r="L231" s="21">
        <v>3.5996000735345035E-2</v>
      </c>
      <c r="M231" s="19">
        <v>887766</v>
      </c>
      <c r="N231" s="21">
        <v>4.266296783922785E-2</v>
      </c>
      <c r="O231" s="21">
        <v>3.5996000735345035E-2</v>
      </c>
      <c r="P231" s="21">
        <v>-2.5041451368706502E-2</v>
      </c>
      <c r="R231" s="43">
        <v>525</v>
      </c>
      <c r="S231" s="42">
        <v>888291</v>
      </c>
      <c r="U231" s="19">
        <v>583023</v>
      </c>
      <c r="V231" s="19">
        <v>586775</v>
      </c>
      <c r="X231" s="19">
        <v>869929.35553853225</v>
      </c>
      <c r="Y231" s="19">
        <v>875580.1325721154</v>
      </c>
      <c r="Z231" s="19">
        <v>910567.94285900693</v>
      </c>
      <c r="AA231" s="19">
        <v>644555.78845547745</v>
      </c>
    </row>
    <row r="232" spans="1:27" ht="25.5" customHeight="1" x14ac:dyDescent="0.2">
      <c r="A232" s="22" t="s">
        <v>467</v>
      </c>
      <c r="B232" s="22" t="s">
        <v>468</v>
      </c>
      <c r="C232" s="54"/>
      <c r="D232" s="24">
        <v>851441</v>
      </c>
      <c r="E232" s="25">
        <v>0</v>
      </c>
      <c r="F232" s="25">
        <v>851441</v>
      </c>
      <c r="G232" s="26">
        <v>-2.1252709108875889E-2</v>
      </c>
      <c r="H232" s="23"/>
      <c r="I232" s="26">
        <v>-2.1311397434263801E-2</v>
      </c>
      <c r="J232" s="24">
        <v>887766</v>
      </c>
      <c r="K232" s="26">
        <v>4.266296783922785E-2</v>
      </c>
      <c r="L232" s="26">
        <v>3.5996000735345035E-2</v>
      </c>
      <c r="M232" s="24">
        <v>887766</v>
      </c>
      <c r="N232" s="26">
        <v>4.266296783922785E-2</v>
      </c>
      <c r="O232" s="26">
        <v>3.5996000735345035E-2</v>
      </c>
      <c r="P232" s="26">
        <v>-2.5041451368706502E-2</v>
      </c>
      <c r="Q232" s="23"/>
      <c r="R232" s="24">
        <v>525</v>
      </c>
      <c r="S232" s="41">
        <v>888291</v>
      </c>
      <c r="T232" s="23"/>
      <c r="U232" s="24">
        <v>583023</v>
      </c>
      <c r="V232" s="24">
        <v>586775</v>
      </c>
      <c r="W232" s="23"/>
      <c r="X232" s="24">
        <v>869929.35553853225</v>
      </c>
      <c r="Y232" s="24">
        <v>875580.1325721154</v>
      </c>
      <c r="Z232" s="24">
        <v>910567.94285900693</v>
      </c>
      <c r="AA232" s="24">
        <f>AA231</f>
        <v>644555.78845547745</v>
      </c>
    </row>
    <row r="233" spans="1:27" x14ac:dyDescent="0.2">
      <c r="A233" s="18" t="s">
        <v>469</v>
      </c>
      <c r="B233" s="18" t="s">
        <v>470</v>
      </c>
      <c r="D233" s="19">
        <v>1308197</v>
      </c>
      <c r="E233" s="20">
        <v>0</v>
      </c>
      <c r="F233" s="20">
        <v>1308197</v>
      </c>
      <c r="G233" s="21">
        <v>-8.8173739237250581E-3</v>
      </c>
      <c r="I233" s="21">
        <v>-6.2022637963703442E-3</v>
      </c>
      <c r="J233" s="19">
        <v>1357964</v>
      </c>
      <c r="K233" s="21">
        <v>3.8042435504744399E-2</v>
      </c>
      <c r="L233" s="21">
        <v>3.3163009216675032E-2</v>
      </c>
      <c r="M233" s="19">
        <v>1358845</v>
      </c>
      <c r="N233" s="21">
        <v>3.8715881476566683E-2</v>
      </c>
      <c r="O233" s="21">
        <v>3.3833289585756932E-2</v>
      </c>
      <c r="P233" s="21">
        <v>-1.2056615324189668E-2</v>
      </c>
      <c r="R233" s="43">
        <v>830</v>
      </c>
      <c r="S233" s="42">
        <v>1359675</v>
      </c>
      <c r="U233" s="19">
        <v>941125</v>
      </c>
      <c r="V233" s="19">
        <v>945570</v>
      </c>
      <c r="X233" s="19">
        <v>1319834.4740753453</v>
      </c>
      <c r="Y233" s="19">
        <v>1322578.3376334226</v>
      </c>
      <c r="Z233" s="19">
        <v>1375428.006379029</v>
      </c>
      <c r="AA233" s="19">
        <v>973612.22747620172</v>
      </c>
    </row>
    <row r="234" spans="1:27" x14ac:dyDescent="0.2">
      <c r="A234" s="18" t="s">
        <v>471</v>
      </c>
      <c r="B234" s="18" t="s">
        <v>472</v>
      </c>
      <c r="D234" s="19">
        <v>450693</v>
      </c>
      <c r="E234" s="20">
        <v>0</v>
      </c>
      <c r="F234" s="20">
        <v>450693</v>
      </c>
      <c r="G234" s="21">
        <v>1.480155119610771E-2</v>
      </c>
      <c r="I234" s="21">
        <v>1.9642757498382402E-2</v>
      </c>
      <c r="J234" s="19">
        <v>468056</v>
      </c>
      <c r="K234" s="21">
        <v>3.8525115766164575E-2</v>
      </c>
      <c r="L234" s="21">
        <v>3.1999149862361298E-2</v>
      </c>
      <c r="M234" s="19">
        <v>468056</v>
      </c>
      <c r="N234" s="21">
        <v>3.8525115766164575E-2</v>
      </c>
      <c r="O234" s="21">
        <v>3.1999149862361298E-2</v>
      </c>
      <c r="P234" s="21">
        <v>1.1837848160974218E-2</v>
      </c>
      <c r="R234" s="43">
        <v>0</v>
      </c>
      <c r="S234" s="42">
        <v>468056</v>
      </c>
      <c r="U234" s="19">
        <v>297486</v>
      </c>
      <c r="V234" s="19">
        <v>299367</v>
      </c>
      <c r="X234" s="19">
        <v>444119.34478104161</v>
      </c>
      <c r="Y234" s="19">
        <v>444805.79687522061</v>
      </c>
      <c r="Z234" s="19">
        <v>462580.04763381468</v>
      </c>
      <c r="AA234" s="19">
        <v>327442.5040598567</v>
      </c>
    </row>
    <row r="235" spans="1:27" ht="25.5" customHeight="1" x14ac:dyDescent="0.2">
      <c r="A235" s="22" t="s">
        <v>473</v>
      </c>
      <c r="B235" s="22" t="s">
        <v>474</v>
      </c>
      <c r="C235" s="54"/>
      <c r="D235" s="24">
        <v>1758890</v>
      </c>
      <c r="E235" s="25">
        <v>0</v>
      </c>
      <c r="F235" s="25">
        <v>1758890</v>
      </c>
      <c r="G235" s="26">
        <v>-2.8707207650537914E-3</v>
      </c>
      <c r="H235" s="23"/>
      <c r="I235" s="26">
        <v>2.7668748276910016E-4</v>
      </c>
      <c r="J235" s="24">
        <v>1826020</v>
      </c>
      <c r="K235" s="26">
        <v>3.8166116130059269E-2</v>
      </c>
      <c r="L235" s="26">
        <v>3.2890851079345529E-2</v>
      </c>
      <c r="M235" s="24">
        <v>1826901</v>
      </c>
      <c r="N235" s="26">
        <v>3.8667000210359959E-2</v>
      </c>
      <c r="O235" s="26">
        <v>3.3389190002139912E-2</v>
      </c>
      <c r="P235" s="26">
        <v>-6.0429844083621509E-3</v>
      </c>
      <c r="Q235" s="23"/>
      <c r="R235" s="24">
        <v>830</v>
      </c>
      <c r="S235" s="41">
        <v>1827731</v>
      </c>
      <c r="T235" s="23"/>
      <c r="U235" s="24">
        <v>1238611</v>
      </c>
      <c r="V235" s="24">
        <v>1244937</v>
      </c>
      <c r="W235" s="23"/>
      <c r="X235" s="24">
        <v>1763953.8188563869</v>
      </c>
      <c r="Y235" s="24">
        <v>1767384.1345086433</v>
      </c>
      <c r="Z235" s="24">
        <v>1838008.0540128436</v>
      </c>
      <c r="AA235" s="24">
        <f>SUM(AA233:AA234)</f>
        <v>1301054.7315360585</v>
      </c>
    </row>
    <row r="236" spans="1:27" x14ac:dyDescent="0.2">
      <c r="A236" s="18" t="s">
        <v>475</v>
      </c>
      <c r="B236" s="18" t="s">
        <v>476</v>
      </c>
      <c r="D236" s="19">
        <v>809887</v>
      </c>
      <c r="E236" s="20">
        <v>0</v>
      </c>
      <c r="F236" s="20">
        <v>809887</v>
      </c>
      <c r="G236" s="21">
        <v>-3.0750775966272514E-2</v>
      </c>
      <c r="I236" s="21">
        <v>-3.0653784570051523E-2</v>
      </c>
      <c r="J236" s="19">
        <v>845764</v>
      </c>
      <c r="K236" s="21">
        <v>4.4298772544811849E-2</v>
      </c>
      <c r="L236" s="21">
        <v>3.7747928324826319E-2</v>
      </c>
      <c r="M236" s="19">
        <v>848011</v>
      </c>
      <c r="N236" s="21">
        <v>4.7073233673339709E-2</v>
      </c>
      <c r="O236" s="21">
        <v>4.050498537022662E-2</v>
      </c>
      <c r="P236" s="21">
        <v>-3.0145407949837E-2</v>
      </c>
      <c r="R236" s="43">
        <v>3302</v>
      </c>
      <c r="S236" s="42">
        <v>851313</v>
      </c>
      <c r="U236" s="19">
        <v>582470</v>
      </c>
      <c r="V236" s="19">
        <v>586147</v>
      </c>
      <c r="X236" s="19">
        <v>835581.78837584285</v>
      </c>
      <c r="Y236" s="19">
        <v>840772.31217263243</v>
      </c>
      <c r="Z236" s="19">
        <v>874369.21673732612</v>
      </c>
      <c r="AA236" s="19">
        <v>618932.11189249018</v>
      </c>
    </row>
    <row r="237" spans="1:27" ht="25.5" customHeight="1" x14ac:dyDescent="0.2">
      <c r="A237" s="22" t="s">
        <v>477</v>
      </c>
      <c r="B237" s="22" t="s">
        <v>478</v>
      </c>
      <c r="C237" s="54"/>
      <c r="D237" s="24">
        <v>809887</v>
      </c>
      <c r="E237" s="25">
        <v>0</v>
      </c>
      <c r="F237" s="25">
        <v>809887</v>
      </c>
      <c r="G237" s="26">
        <v>-3.0750775966272514E-2</v>
      </c>
      <c r="H237" s="23"/>
      <c r="I237" s="26">
        <v>-3.0653784570051523E-2</v>
      </c>
      <c r="J237" s="24">
        <v>845764</v>
      </c>
      <c r="K237" s="26">
        <v>4.4298772544811849E-2</v>
      </c>
      <c r="L237" s="26">
        <v>3.7747928324826319E-2</v>
      </c>
      <c r="M237" s="24">
        <v>848011</v>
      </c>
      <c r="N237" s="26">
        <v>4.7073233673339709E-2</v>
      </c>
      <c r="O237" s="26">
        <v>4.050498537022662E-2</v>
      </c>
      <c r="P237" s="26">
        <v>-3.0145407949837E-2</v>
      </c>
      <c r="Q237" s="23"/>
      <c r="R237" s="24">
        <v>3302</v>
      </c>
      <c r="S237" s="41">
        <v>851313</v>
      </c>
      <c r="T237" s="23"/>
      <c r="U237" s="24">
        <v>582470</v>
      </c>
      <c r="V237" s="24">
        <v>586147</v>
      </c>
      <c r="W237" s="23"/>
      <c r="X237" s="24">
        <v>835581.78837584285</v>
      </c>
      <c r="Y237" s="24">
        <v>840772.31217263243</v>
      </c>
      <c r="Z237" s="24">
        <v>874369.21673732612</v>
      </c>
      <c r="AA237" s="24">
        <f>AA236</f>
        <v>618932.11189249018</v>
      </c>
    </row>
    <row r="238" spans="1:27" x14ac:dyDescent="0.2">
      <c r="A238" s="18" t="s">
        <v>479</v>
      </c>
      <c r="B238" s="18" t="s">
        <v>480</v>
      </c>
      <c r="D238" s="19">
        <v>1297225</v>
      </c>
      <c r="E238" s="20">
        <v>0</v>
      </c>
      <c r="F238" s="20">
        <v>1297225</v>
      </c>
      <c r="G238" s="21">
        <v>-1.8616200774415947E-2</v>
      </c>
      <c r="I238" s="21">
        <v>-1.1433097722151286E-2</v>
      </c>
      <c r="J238" s="19">
        <v>1352992</v>
      </c>
      <c r="K238" s="21">
        <v>4.2989458266684544E-2</v>
      </c>
      <c r="L238" s="21">
        <v>3.4143399474784397E-2</v>
      </c>
      <c r="M238" s="19">
        <v>1352992</v>
      </c>
      <c r="N238" s="21">
        <v>4.2989458266684544E-2</v>
      </c>
      <c r="O238" s="21">
        <v>3.4143399474784397E-2</v>
      </c>
      <c r="P238" s="21">
        <v>-1.6961850098015985E-2</v>
      </c>
      <c r="R238" s="43">
        <v>5472</v>
      </c>
      <c r="S238" s="42">
        <v>1358464</v>
      </c>
      <c r="U238" s="19">
        <v>1026830</v>
      </c>
      <c r="V238" s="19">
        <v>1035614</v>
      </c>
      <c r="X238" s="19">
        <v>1321832.4991951652</v>
      </c>
      <c r="Y238" s="19">
        <v>1323452.6209702704</v>
      </c>
      <c r="Z238" s="19">
        <v>1376337.2257067573</v>
      </c>
      <c r="AA238" s="19">
        <v>974255.82863222633</v>
      </c>
    </row>
    <row r="239" spans="1:27" ht="25.5" customHeight="1" x14ac:dyDescent="0.2">
      <c r="A239" s="22" t="s">
        <v>481</v>
      </c>
      <c r="B239" s="22" t="s">
        <v>482</v>
      </c>
      <c r="C239" s="54"/>
      <c r="D239" s="24">
        <v>1297225</v>
      </c>
      <c r="E239" s="25">
        <v>0</v>
      </c>
      <c r="F239" s="25">
        <v>1297225</v>
      </c>
      <c r="G239" s="26">
        <v>-1.8616200774415947E-2</v>
      </c>
      <c r="H239" s="23"/>
      <c r="I239" s="26">
        <v>-1.1433097722151286E-2</v>
      </c>
      <c r="J239" s="24">
        <v>1352992</v>
      </c>
      <c r="K239" s="26">
        <v>4.2989458266684544E-2</v>
      </c>
      <c r="L239" s="26">
        <v>3.4143399474784397E-2</v>
      </c>
      <c r="M239" s="24">
        <v>1352992</v>
      </c>
      <c r="N239" s="26">
        <v>4.2989458266684544E-2</v>
      </c>
      <c r="O239" s="26">
        <v>3.4143399474784397E-2</v>
      </c>
      <c r="P239" s="26">
        <v>-1.6961850098015985E-2</v>
      </c>
      <c r="Q239" s="23"/>
      <c r="R239" s="24">
        <v>5472</v>
      </c>
      <c r="S239" s="41">
        <v>1358464</v>
      </c>
      <c r="T239" s="23"/>
      <c r="U239" s="24">
        <v>1026830</v>
      </c>
      <c r="V239" s="24">
        <v>1035614</v>
      </c>
      <c r="W239" s="23"/>
      <c r="X239" s="24">
        <v>1321832.4991951652</v>
      </c>
      <c r="Y239" s="24">
        <v>1323452.6209702704</v>
      </c>
      <c r="Z239" s="24">
        <v>1376337.2257067573</v>
      </c>
      <c r="AA239" s="24">
        <f>AA238</f>
        <v>974255.82863222633</v>
      </c>
    </row>
    <row r="240" spans="1:27" x14ac:dyDescent="0.2">
      <c r="A240" s="18" t="s">
        <v>483</v>
      </c>
      <c r="B240" s="18" t="s">
        <v>484</v>
      </c>
      <c r="D240" s="19">
        <v>259785</v>
      </c>
      <c r="E240" s="20">
        <v>0</v>
      </c>
      <c r="F240" s="20">
        <v>259785</v>
      </c>
      <c r="G240" s="21">
        <v>6.5075341815457044E-4</v>
      </c>
      <c r="I240" s="21">
        <v>7.8576162636638802E-3</v>
      </c>
      <c r="J240" s="19">
        <v>269558</v>
      </c>
      <c r="K240" s="21">
        <v>3.7619570029062466E-2</v>
      </c>
      <c r="L240" s="21">
        <v>3.1998506017979267E-2</v>
      </c>
      <c r="M240" s="19">
        <v>269668</v>
      </c>
      <c r="N240" s="21">
        <v>3.8042997093750586E-2</v>
      </c>
      <c r="O240" s="21">
        <v>3.2419639264486433E-2</v>
      </c>
      <c r="P240" s="21">
        <v>5.5042645062575168E-4</v>
      </c>
      <c r="R240" s="43">
        <v>0</v>
      </c>
      <c r="S240" s="42">
        <v>269668</v>
      </c>
      <c r="U240" s="19">
        <v>210294</v>
      </c>
      <c r="V240" s="19">
        <v>211439</v>
      </c>
      <c r="X240" s="19">
        <v>259616.05396547416</v>
      </c>
      <c r="Y240" s="19">
        <v>259163.5825499011</v>
      </c>
      <c r="Z240" s="19">
        <v>269519.64925608609</v>
      </c>
      <c r="AA240" s="19">
        <v>190782.52358088925</v>
      </c>
    </row>
    <row r="241" spans="1:27" x14ac:dyDescent="0.2">
      <c r="A241" s="18" t="s">
        <v>485</v>
      </c>
      <c r="B241" s="18" t="s">
        <v>486</v>
      </c>
      <c r="D241" s="19">
        <v>302528</v>
      </c>
      <c r="E241" s="20">
        <v>0</v>
      </c>
      <c r="F241" s="20">
        <v>302528</v>
      </c>
      <c r="G241" s="21">
        <v>-3.6299128314842832E-4</v>
      </c>
      <c r="I241" s="21">
        <v>5.4939413561725381E-3</v>
      </c>
      <c r="J241" s="19">
        <v>313972</v>
      </c>
      <c r="K241" s="21">
        <v>3.7827903532896112E-2</v>
      </c>
      <c r="L241" s="21">
        <v>3.1999756451106087E-2</v>
      </c>
      <c r="M241" s="19">
        <v>314508</v>
      </c>
      <c r="N241" s="21">
        <v>3.9599640363867206E-2</v>
      </c>
      <c r="O241" s="21">
        <v>3.3761543710663533E-2</v>
      </c>
      <c r="P241" s="21">
        <v>-4.9867933259473141E-4</v>
      </c>
      <c r="R241" s="43">
        <v>1350</v>
      </c>
      <c r="S241" s="42">
        <v>315858</v>
      </c>
      <c r="U241" s="19">
        <v>240568</v>
      </c>
      <c r="V241" s="19">
        <v>241927</v>
      </c>
      <c r="X241" s="19">
        <v>302637.85490328062</v>
      </c>
      <c r="Y241" s="19">
        <v>302574.18110056833</v>
      </c>
      <c r="Z241" s="19">
        <v>314664.91689074604</v>
      </c>
      <c r="AA241" s="19">
        <v>222739.11045998332</v>
      </c>
    </row>
    <row r="242" spans="1:27" x14ac:dyDescent="0.2">
      <c r="A242" s="18" t="s">
        <v>487</v>
      </c>
      <c r="B242" s="18" t="s">
        <v>488</v>
      </c>
      <c r="D242" s="19">
        <v>670515</v>
      </c>
      <c r="E242" s="20">
        <v>0</v>
      </c>
      <c r="F242" s="20">
        <v>670515</v>
      </c>
      <c r="G242" s="21">
        <v>-1.9197654570853651E-2</v>
      </c>
      <c r="I242" s="21">
        <v>-1.5446677845641021E-2</v>
      </c>
      <c r="J242" s="19">
        <v>697653</v>
      </c>
      <c r="K242" s="21">
        <v>4.0473367486185907E-2</v>
      </c>
      <c r="L242" s="21">
        <v>3.4895654431909673E-2</v>
      </c>
      <c r="M242" s="19">
        <v>698281</v>
      </c>
      <c r="N242" s="21">
        <v>4.1409961000126838E-2</v>
      </c>
      <c r="O242" s="21">
        <v>3.5827227106266957E-2</v>
      </c>
      <c r="P242" s="21">
        <v>-1.9358865677787773E-2</v>
      </c>
      <c r="R242" s="43">
        <v>0</v>
      </c>
      <c r="S242" s="42">
        <v>698281</v>
      </c>
      <c r="U242" s="19">
        <v>501744</v>
      </c>
      <c r="V242" s="19">
        <v>504448</v>
      </c>
      <c r="X242" s="19">
        <v>683639.27056742378</v>
      </c>
      <c r="Y242" s="19">
        <v>684705.25468256546</v>
      </c>
      <c r="Z242" s="19">
        <v>712065.78590304544</v>
      </c>
      <c r="AA242" s="19">
        <v>504043.79779046687</v>
      </c>
    </row>
    <row r="243" spans="1:27" ht="25.5" customHeight="1" x14ac:dyDescent="0.2">
      <c r="A243" s="22" t="s">
        <v>489</v>
      </c>
      <c r="B243" s="22" t="s">
        <v>490</v>
      </c>
      <c r="C243" s="54"/>
      <c r="D243" s="24">
        <v>1232828</v>
      </c>
      <c r="E243" s="25">
        <v>0</v>
      </c>
      <c r="F243" s="25">
        <v>1232828</v>
      </c>
      <c r="G243" s="26">
        <v>-1.0486596806068893E-2</v>
      </c>
      <c r="H243" s="23"/>
      <c r="I243" s="26">
        <v>-5.5154639986366716E-3</v>
      </c>
      <c r="J243" s="24">
        <v>1281183</v>
      </c>
      <c r="K243" s="26">
        <v>3.9222827515273728E-2</v>
      </c>
      <c r="L243" s="26">
        <v>3.3571924221270422E-2</v>
      </c>
      <c r="M243" s="24">
        <v>1282457</v>
      </c>
      <c r="N243" s="26">
        <v>4.0256223901468768E-2</v>
      </c>
      <c r="O243" s="26">
        <v>3.4599701386170301E-2</v>
      </c>
      <c r="P243" s="26">
        <v>-1.0640963011554816E-2</v>
      </c>
      <c r="Q243" s="23"/>
      <c r="R243" s="24">
        <v>1350</v>
      </c>
      <c r="S243" s="41">
        <v>1283807</v>
      </c>
      <c r="T243" s="23"/>
      <c r="U243" s="24">
        <v>952606</v>
      </c>
      <c r="V243" s="24">
        <v>957814</v>
      </c>
      <c r="W243" s="23"/>
      <c r="X243" s="24">
        <v>1245893.1794361784</v>
      </c>
      <c r="Y243" s="24">
        <v>1246443.0183330351</v>
      </c>
      <c r="Z243" s="24">
        <v>1296250.3520498776</v>
      </c>
      <c r="AA243" s="24">
        <f>SUM(AA240:AA242)</f>
        <v>917565.43183133937</v>
      </c>
    </row>
    <row r="244" spans="1:27" x14ac:dyDescent="0.2">
      <c r="A244" s="18" t="s">
        <v>491</v>
      </c>
      <c r="B244" s="18" t="s">
        <v>492</v>
      </c>
      <c r="D244" s="19">
        <v>1155797</v>
      </c>
      <c r="E244" s="20">
        <v>0</v>
      </c>
      <c r="F244" s="20">
        <v>1155797</v>
      </c>
      <c r="G244" s="21">
        <v>-4.1300073451591146E-3</v>
      </c>
      <c r="I244" s="21">
        <v>1.3339076670459971E-3</v>
      </c>
      <c r="J244" s="19">
        <v>1197991</v>
      </c>
      <c r="K244" s="21">
        <v>3.6506410727835448E-2</v>
      </c>
      <c r="L244" s="21">
        <v>3.2000054689013346E-2</v>
      </c>
      <c r="M244" s="19">
        <v>1199966</v>
      </c>
      <c r="N244" s="21">
        <v>3.8215188307289205E-2</v>
      </c>
      <c r="O244" s="21">
        <v>3.3701403119853479E-2</v>
      </c>
      <c r="P244" s="21">
        <v>-4.6918266091863225E-3</v>
      </c>
      <c r="R244" s="43">
        <v>0</v>
      </c>
      <c r="S244" s="42">
        <v>1199966</v>
      </c>
      <c r="U244" s="19">
        <v>808391</v>
      </c>
      <c r="V244" s="19">
        <v>811921</v>
      </c>
      <c r="X244" s="19">
        <v>1160590.2462416983</v>
      </c>
      <c r="Y244" s="19">
        <v>1159297.534861054</v>
      </c>
      <c r="Z244" s="19">
        <v>1205622.5720642467</v>
      </c>
      <c r="AA244" s="19">
        <v>853413.53559699899</v>
      </c>
    </row>
    <row r="245" spans="1:27" ht="25.5" customHeight="1" x14ac:dyDescent="0.2">
      <c r="A245" s="22" t="s">
        <v>493</v>
      </c>
      <c r="B245" s="22" t="s">
        <v>494</v>
      </c>
      <c r="C245" s="54"/>
      <c r="D245" s="24">
        <v>1155797</v>
      </c>
      <c r="E245" s="25">
        <v>0</v>
      </c>
      <c r="F245" s="25">
        <v>1155797</v>
      </c>
      <c r="G245" s="26">
        <v>-4.1300073451591146E-3</v>
      </c>
      <c r="H245" s="23"/>
      <c r="I245" s="26">
        <v>1.3339076670459971E-3</v>
      </c>
      <c r="J245" s="24">
        <v>1197991</v>
      </c>
      <c r="K245" s="26">
        <v>3.6506410727835448E-2</v>
      </c>
      <c r="L245" s="26">
        <v>3.2000054689013346E-2</v>
      </c>
      <c r="M245" s="24">
        <v>1199966</v>
      </c>
      <c r="N245" s="26">
        <v>3.8215188307289205E-2</v>
      </c>
      <c r="O245" s="26">
        <v>3.3701403119853479E-2</v>
      </c>
      <c r="P245" s="26">
        <v>-4.6918266091863225E-3</v>
      </c>
      <c r="Q245" s="23"/>
      <c r="R245" s="24">
        <v>0</v>
      </c>
      <c r="S245" s="41">
        <v>1199966</v>
      </c>
      <c r="T245" s="23"/>
      <c r="U245" s="24">
        <v>808391</v>
      </c>
      <c r="V245" s="24">
        <v>811921</v>
      </c>
      <c r="W245" s="23"/>
      <c r="X245" s="24">
        <v>1160590.2462416983</v>
      </c>
      <c r="Y245" s="24">
        <v>1159297.534861054</v>
      </c>
      <c r="Z245" s="24">
        <v>1205622.5720642467</v>
      </c>
      <c r="AA245" s="24">
        <f>AA244</f>
        <v>853413.53559699899</v>
      </c>
    </row>
    <row r="246" spans="1:27" x14ac:dyDescent="0.2">
      <c r="A246" s="18" t="s">
        <v>495</v>
      </c>
      <c r="B246" s="18" t="s">
        <v>496</v>
      </c>
      <c r="D246" s="19">
        <v>841927</v>
      </c>
      <c r="E246" s="20">
        <v>0</v>
      </c>
      <c r="F246" s="20">
        <v>841927</v>
      </c>
      <c r="G246" s="21">
        <v>-2.3078197440820958E-2</v>
      </c>
      <c r="I246" s="21">
        <v>-2.0035827745426893E-2</v>
      </c>
      <c r="J246" s="19">
        <v>878031</v>
      </c>
      <c r="K246" s="21">
        <v>4.2882577705668057E-2</v>
      </c>
      <c r="L246" s="21">
        <v>3.5757281131178376E-2</v>
      </c>
      <c r="M246" s="19">
        <v>878800</v>
      </c>
      <c r="N246" s="21">
        <v>4.3795958556976933E-2</v>
      </c>
      <c r="O246" s="21">
        <v>3.6664421481792164E-2</v>
      </c>
      <c r="P246" s="21">
        <v>-2.314088376334611E-2</v>
      </c>
      <c r="R246" s="43">
        <v>3699</v>
      </c>
      <c r="S246" s="42">
        <v>882499</v>
      </c>
      <c r="U246" s="19">
        <v>656479</v>
      </c>
      <c r="V246" s="19">
        <v>660995</v>
      </c>
      <c r="X246" s="19">
        <v>861816.16358080879</v>
      </c>
      <c r="Y246" s="19">
        <v>865050.8883576236</v>
      </c>
      <c r="Z246" s="19">
        <v>899617.95451689465</v>
      </c>
      <c r="AA246" s="19">
        <v>636804.71570491686</v>
      </c>
    </row>
    <row r="247" spans="1:27" ht="25.5" customHeight="1" x14ac:dyDescent="0.2">
      <c r="A247" s="22" t="s">
        <v>497</v>
      </c>
      <c r="B247" s="22" t="s">
        <v>498</v>
      </c>
      <c r="C247" s="54"/>
      <c r="D247" s="24">
        <v>841927</v>
      </c>
      <c r="E247" s="25">
        <v>0</v>
      </c>
      <c r="F247" s="25">
        <v>841927</v>
      </c>
      <c r="G247" s="26">
        <v>-2.3078197440820958E-2</v>
      </c>
      <c r="H247" s="23"/>
      <c r="I247" s="26">
        <v>-2.0035827745426893E-2</v>
      </c>
      <c r="J247" s="24">
        <v>878031</v>
      </c>
      <c r="K247" s="26">
        <v>4.2882577705668057E-2</v>
      </c>
      <c r="L247" s="26">
        <v>3.5757281131178376E-2</v>
      </c>
      <c r="M247" s="24">
        <v>878800</v>
      </c>
      <c r="N247" s="26">
        <v>4.3795958556976933E-2</v>
      </c>
      <c r="O247" s="26">
        <v>3.6664421481792164E-2</v>
      </c>
      <c r="P247" s="26">
        <v>-2.314088376334611E-2</v>
      </c>
      <c r="Q247" s="23"/>
      <c r="R247" s="24">
        <v>3699</v>
      </c>
      <c r="S247" s="41">
        <v>882499</v>
      </c>
      <c r="T247" s="23"/>
      <c r="U247" s="24">
        <v>656479</v>
      </c>
      <c r="V247" s="24">
        <v>660995</v>
      </c>
      <c r="W247" s="23"/>
      <c r="X247" s="24">
        <v>861816.16358080879</v>
      </c>
      <c r="Y247" s="24">
        <v>865050.8883576236</v>
      </c>
      <c r="Z247" s="24">
        <v>899617.95451689465</v>
      </c>
      <c r="AA247" s="24">
        <f>AA246</f>
        <v>636804.71570491686</v>
      </c>
    </row>
    <row r="248" spans="1:27" ht="25.5" customHeight="1" x14ac:dyDescent="0.2">
      <c r="A248" s="27" t="s">
        <v>499</v>
      </c>
      <c r="B248" s="27" t="s">
        <v>500</v>
      </c>
      <c r="C248" s="54"/>
      <c r="D248" s="28">
        <v>7947995</v>
      </c>
      <c r="E248" s="29">
        <v>0</v>
      </c>
      <c r="F248" s="29">
        <v>7947995</v>
      </c>
      <c r="G248" s="30">
        <v>-1.3847100607549012E-2</v>
      </c>
      <c r="H248" s="23"/>
      <c r="I248" s="30">
        <v>-1.0069785461620073E-2</v>
      </c>
      <c r="J248" s="28">
        <v>8269747</v>
      </c>
      <c r="K248" s="30">
        <v>4.0482159337040358E-2</v>
      </c>
      <c r="L248" s="30">
        <v>3.4153092919202876E-2</v>
      </c>
      <c r="M248" s="28">
        <v>8276893</v>
      </c>
      <c r="N248" s="30">
        <v>4.13812540143772E-2</v>
      </c>
      <c r="O248" s="30">
        <v>3.504671856482422E-2</v>
      </c>
      <c r="P248" s="30">
        <v>-1.4746299329646551E-2</v>
      </c>
      <c r="Q248" s="23"/>
      <c r="R248" s="28">
        <v>15178</v>
      </c>
      <c r="S248" s="40">
        <v>8292071</v>
      </c>
      <c r="T248" s="23"/>
      <c r="U248" s="28">
        <v>5848410</v>
      </c>
      <c r="V248" s="28">
        <v>5884202</v>
      </c>
      <c r="W248" s="23"/>
      <c r="X248" s="28">
        <v>8059597.0512246126</v>
      </c>
      <c r="Y248" s="28">
        <v>8077980.6417753743</v>
      </c>
      <c r="Z248" s="28">
        <v>8400773.3179469537</v>
      </c>
      <c r="AA248" s="28">
        <f>AA247+AA245+AA243+AA239+AA237+AA235+AA232</f>
        <v>5946582.1436495073</v>
      </c>
    </row>
    <row r="249" spans="1:27" x14ac:dyDescent="0.2">
      <c r="A249" s="23"/>
      <c r="B249" s="23"/>
      <c r="C249" s="54"/>
      <c r="D249" s="23"/>
      <c r="E249" s="23"/>
      <c r="F249" s="23"/>
      <c r="G249" s="23"/>
      <c r="H249" s="23"/>
      <c r="I249" s="23"/>
      <c r="J249" s="23"/>
      <c r="K249" s="23"/>
      <c r="L249" s="23"/>
      <c r="M249" s="23"/>
      <c r="N249" s="23"/>
      <c r="O249" s="23"/>
      <c r="P249" s="23"/>
      <c r="Q249" s="23"/>
      <c r="R249" s="39"/>
      <c r="S249" s="23"/>
      <c r="T249" s="23"/>
      <c r="U249" s="23"/>
      <c r="V249" s="23"/>
      <c r="W249" s="23"/>
      <c r="X249" s="23"/>
      <c r="Y249" s="23"/>
      <c r="Z249" s="23"/>
      <c r="AA249" s="23"/>
    </row>
    <row r="250" spans="1:27" x14ac:dyDescent="0.2">
      <c r="A250" s="31" t="s">
        <v>501</v>
      </c>
      <c r="B250" s="31" t="s">
        <v>502</v>
      </c>
      <c r="C250" s="55"/>
      <c r="D250" s="32">
        <v>81683723</v>
      </c>
      <c r="E250" s="33">
        <v>0</v>
      </c>
      <c r="F250" s="32">
        <v>81683723</v>
      </c>
      <c r="G250" s="34">
        <v>-1.0613980065521389E-4</v>
      </c>
      <c r="H250" s="24"/>
      <c r="I250" s="34">
        <v>5.4930132060206915E-3</v>
      </c>
      <c r="J250" s="32">
        <v>84869020</v>
      </c>
      <c r="K250" s="34">
        <v>3.8995492406730836E-2</v>
      </c>
      <c r="L250" s="34">
        <v>3.3209778673441548E-2</v>
      </c>
      <c r="M250" s="32">
        <v>84950748</v>
      </c>
      <c r="N250" s="34">
        <v>3.999603446086808E-2</v>
      </c>
      <c r="O250" s="34">
        <v>3.4204749144308488E-2</v>
      </c>
      <c r="P250" s="34">
        <v>-7.108532649258148E-5</v>
      </c>
      <c r="Q250" s="24"/>
      <c r="R250" s="32">
        <v>105010</v>
      </c>
      <c r="S250" s="32">
        <v>85055758</v>
      </c>
      <c r="T250" s="35"/>
      <c r="U250" s="32">
        <v>59802740</v>
      </c>
      <c r="V250" s="32">
        <v>60137620</v>
      </c>
      <c r="W250" s="35"/>
      <c r="X250" s="32">
        <v>81692393.814394504</v>
      </c>
      <c r="Y250" s="32">
        <v>81692393.814394549</v>
      </c>
      <c r="Z250" s="32">
        <v>84956787.180954516</v>
      </c>
      <c r="AA250" s="32">
        <f>SUM(AA248,AA230,AA191,AA153,AA126,AA78,AA44)</f>
        <v>60137620.015625022</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13188345</v>
      </c>
      <c r="E257" s="64">
        <f t="shared" ref="E257:AA273" si="0">INDEX(E$8:E$248,MATCH($A257,$A$8:$A$248,0))</f>
        <v>0</v>
      </c>
      <c r="F257" s="64">
        <f t="shared" si="0"/>
        <v>13188345</v>
      </c>
      <c r="G257" s="65">
        <f t="shared" si="0"/>
        <v>1.2034619593986884E-2</v>
      </c>
      <c r="H257" s="68"/>
      <c r="I257" s="65">
        <f t="shared" si="0"/>
        <v>1.4993458807023963E-2</v>
      </c>
      <c r="J257" s="63">
        <f t="shared" si="0"/>
        <v>13650772</v>
      </c>
      <c r="K257" s="65">
        <f t="shared" si="0"/>
        <v>3.5063307791841858E-2</v>
      </c>
      <c r="L257" s="65">
        <f t="shared" si="0"/>
        <v>3.2438744837719025E-2</v>
      </c>
      <c r="M257" s="63">
        <f t="shared" si="0"/>
        <v>13675993</v>
      </c>
      <c r="N257" s="65">
        <f t="shared" si="0"/>
        <v>3.6975678146120794E-2</v>
      </c>
      <c r="O257" s="65">
        <f t="shared" si="0"/>
        <v>3.4346266081466625E-2</v>
      </c>
      <c r="P257" s="65">
        <f t="shared" si="0"/>
        <v>9.5149072075613184E-3</v>
      </c>
      <c r="Q257" s="68"/>
      <c r="R257" s="63">
        <f t="shared" si="0"/>
        <v>28405</v>
      </c>
      <c r="S257" s="67">
        <f t="shared" si="0"/>
        <v>13704398</v>
      </c>
      <c r="T257" s="68"/>
      <c r="U257" s="63">
        <f t="shared" si="0"/>
        <v>8990065</v>
      </c>
      <c r="V257" s="63">
        <f t="shared" si="0"/>
        <v>9012919</v>
      </c>
      <c r="W257" s="68"/>
      <c r="X257" s="63">
        <f t="shared" si="0"/>
        <v>13031515.666223913</v>
      </c>
      <c r="Y257" s="63">
        <f t="shared" si="0"/>
        <v>13026557.937369432</v>
      </c>
      <c r="Z257" s="63">
        <f t="shared" si="0"/>
        <v>13547093.660884541</v>
      </c>
      <c r="AA257" s="63">
        <f t="shared" si="0"/>
        <v>9589463.0426536854</v>
      </c>
      <c r="AC257" s="85"/>
    </row>
    <row r="258" spans="1:30" x14ac:dyDescent="0.2">
      <c r="A258" s="78" t="s">
        <v>159</v>
      </c>
      <c r="B258" s="79" t="s">
        <v>160</v>
      </c>
      <c r="D258" s="57">
        <f t="shared" ref="D258:S290" si="1">INDEX(D$8:D$248,MATCH($A258,$A$8:$A$248,0))</f>
        <v>11329536</v>
      </c>
      <c r="E258" s="58">
        <f t="shared" si="1"/>
        <v>0</v>
      </c>
      <c r="F258" s="58">
        <f t="shared" si="1"/>
        <v>11329536</v>
      </c>
      <c r="G258" s="59">
        <f t="shared" si="1"/>
        <v>-8.8366627844060908E-5</v>
      </c>
      <c r="H258" s="68"/>
      <c r="I258" s="59">
        <f t="shared" si="1"/>
        <v>4.3408664116471041E-3</v>
      </c>
      <c r="J258" s="57">
        <f t="shared" si="1"/>
        <v>11747749</v>
      </c>
      <c r="K258" s="59">
        <f t="shared" si="1"/>
        <v>3.6913515257818164E-2</v>
      </c>
      <c r="L258" s="59">
        <f t="shared" si="1"/>
        <v>3.3172443732279788E-2</v>
      </c>
      <c r="M258" s="57">
        <f t="shared" si="1"/>
        <v>11756295</v>
      </c>
      <c r="N258" s="59">
        <f t="shared" si="1"/>
        <v>3.7667826820092287E-2</v>
      </c>
      <c r="O258" s="59">
        <f t="shared" si="1"/>
        <v>3.3924033820230903E-2</v>
      </c>
      <c r="P258" s="59">
        <f t="shared" si="1"/>
        <v>-1.4879572830283072E-3</v>
      </c>
      <c r="Q258" s="68"/>
      <c r="R258" s="57">
        <f t="shared" si="1"/>
        <v>11526</v>
      </c>
      <c r="S258" s="60">
        <f t="shared" si="1"/>
        <v>11767821</v>
      </c>
      <c r="T258" s="68"/>
      <c r="U258" s="57">
        <f t="shared" si="0"/>
        <v>7493339</v>
      </c>
      <c r="V258" s="57">
        <f t="shared" si="0"/>
        <v>7520472</v>
      </c>
      <c r="W258" s="68"/>
      <c r="X258" s="57">
        <f t="shared" si="0"/>
        <v>11330537.241367681</v>
      </c>
      <c r="Y258" s="57">
        <f t="shared" si="0"/>
        <v>11321414.99651067</v>
      </c>
      <c r="Z258" s="57">
        <f t="shared" si="0"/>
        <v>11773813.932189422</v>
      </c>
      <c r="AA258" s="57">
        <f t="shared" si="0"/>
        <v>8334226.9862508299</v>
      </c>
      <c r="AC258" s="85"/>
    </row>
    <row r="259" spans="1:30" x14ac:dyDescent="0.2">
      <c r="A259" s="78" t="s">
        <v>255</v>
      </c>
      <c r="B259" s="79" t="s">
        <v>256</v>
      </c>
      <c r="D259" s="57">
        <f t="shared" si="1"/>
        <v>14956938</v>
      </c>
      <c r="E259" s="58">
        <f t="shared" si="0"/>
        <v>0</v>
      </c>
      <c r="F259" s="58">
        <f t="shared" si="0"/>
        <v>14956938</v>
      </c>
      <c r="G259" s="59">
        <f t="shared" si="0"/>
        <v>-1.6050416143430835E-2</v>
      </c>
      <c r="H259" s="68"/>
      <c r="I259" s="59">
        <f t="shared" si="0"/>
        <v>-1.2601042006452179E-2</v>
      </c>
      <c r="J259" s="57">
        <f t="shared" si="0"/>
        <v>15570479</v>
      </c>
      <c r="K259" s="59">
        <f t="shared" si="0"/>
        <v>4.1020494970294141E-2</v>
      </c>
      <c r="L259" s="59">
        <f t="shared" si="0"/>
        <v>3.524502561944054E-2</v>
      </c>
      <c r="M259" s="57">
        <f t="shared" si="0"/>
        <v>15586463</v>
      </c>
      <c r="N259" s="59">
        <f t="shared" si="0"/>
        <v>4.2089162902192889E-2</v>
      </c>
      <c r="O259" s="59">
        <f t="shared" si="0"/>
        <v>3.6307764696992262E-2</v>
      </c>
      <c r="P259" s="59">
        <f t="shared" si="0"/>
        <v>-1.6068286430174328E-2</v>
      </c>
      <c r="Q259" s="68"/>
      <c r="R259" s="57">
        <f t="shared" si="0"/>
        <v>21552</v>
      </c>
      <c r="S259" s="60">
        <f t="shared" si="0"/>
        <v>15608015</v>
      </c>
      <c r="T259" s="68"/>
      <c r="U259" s="57">
        <f t="shared" si="0"/>
        <v>11149530</v>
      </c>
      <c r="V259" s="57">
        <f t="shared" si="0"/>
        <v>11211732</v>
      </c>
      <c r="W259" s="68"/>
      <c r="X259" s="57">
        <f t="shared" si="0"/>
        <v>15200919.076947626</v>
      </c>
      <c r="Y259" s="57">
        <f t="shared" si="0"/>
        <v>15232323.556209015</v>
      </c>
      <c r="Z259" s="57">
        <f t="shared" si="0"/>
        <v>15841000.737185702</v>
      </c>
      <c r="AA259" s="57">
        <f t="shared" si="0"/>
        <v>11213231.039104918</v>
      </c>
      <c r="AC259" s="85"/>
    </row>
    <row r="260" spans="1:30" x14ac:dyDescent="0.2">
      <c r="A260" s="78" t="s">
        <v>309</v>
      </c>
      <c r="B260" s="79" t="s">
        <v>310</v>
      </c>
      <c r="D260" s="57">
        <f t="shared" si="1"/>
        <v>9062641</v>
      </c>
      <c r="E260" s="58">
        <f t="shared" si="0"/>
        <v>0</v>
      </c>
      <c r="F260" s="58">
        <f t="shared" si="0"/>
        <v>9062641</v>
      </c>
      <c r="G260" s="59">
        <f t="shared" si="0"/>
        <v>-6.0327407799839472E-3</v>
      </c>
      <c r="H260" s="68"/>
      <c r="I260" s="59">
        <f t="shared" si="0"/>
        <v>3.6318489475073434E-4</v>
      </c>
      <c r="J260" s="57">
        <f t="shared" si="0"/>
        <v>9439241</v>
      </c>
      <c r="K260" s="59">
        <f t="shared" si="0"/>
        <v>4.1555215527129485E-2</v>
      </c>
      <c r="L260" s="59">
        <f t="shared" si="0"/>
        <v>3.4211368354189142E-2</v>
      </c>
      <c r="M260" s="57">
        <f t="shared" si="0"/>
        <v>9447905</v>
      </c>
      <c r="N260" s="59">
        <f t="shared" si="0"/>
        <v>4.2511228239097143E-2</v>
      </c>
      <c r="O260" s="59">
        <f t="shared" si="0"/>
        <v>3.5160640366146412E-2</v>
      </c>
      <c r="P260" s="59">
        <f t="shared" si="0"/>
        <v>-4.253030969172289E-3</v>
      </c>
      <c r="Q260" s="68"/>
      <c r="R260" s="57">
        <f t="shared" si="0"/>
        <v>8064</v>
      </c>
      <c r="S260" s="60">
        <f t="shared" si="0"/>
        <v>9455969</v>
      </c>
      <c r="T260" s="68"/>
      <c r="U260" s="57">
        <f t="shared" si="0"/>
        <v>6919969</v>
      </c>
      <c r="V260" s="57">
        <f t="shared" si="0"/>
        <v>6969107</v>
      </c>
      <c r="W260" s="68"/>
      <c r="X260" s="57">
        <f t="shared" si="0"/>
        <v>9117645.3911687359</v>
      </c>
      <c r="Y260" s="57">
        <f t="shared" si="0"/>
        <v>9123680.4618396815</v>
      </c>
      <c r="Z260" s="57">
        <f t="shared" si="0"/>
        <v>9488258.8587698713</v>
      </c>
      <c r="AA260" s="57">
        <f t="shared" si="0"/>
        <v>6716371.0492398096</v>
      </c>
      <c r="AC260" s="85"/>
    </row>
    <row r="261" spans="1:30" x14ac:dyDescent="0.2">
      <c r="A261" s="78" t="s">
        <v>385</v>
      </c>
      <c r="B261" s="79" t="s">
        <v>386</v>
      </c>
      <c r="D261" s="57">
        <f t="shared" si="1"/>
        <v>12986831</v>
      </c>
      <c r="E261" s="58">
        <f t="shared" si="0"/>
        <v>0</v>
      </c>
      <c r="F261" s="58">
        <f t="shared" si="0"/>
        <v>12986831</v>
      </c>
      <c r="G261" s="59">
        <f t="shared" si="0"/>
        <v>2.0626841477532132E-2</v>
      </c>
      <c r="H261" s="68"/>
      <c r="I261" s="59">
        <f t="shared" si="0"/>
        <v>3.1862945336003978E-2</v>
      </c>
      <c r="J261" s="57">
        <f t="shared" si="0"/>
        <v>13496162</v>
      </c>
      <c r="K261" s="59">
        <f t="shared" si="0"/>
        <v>3.9219036576359612E-2</v>
      </c>
      <c r="L261" s="59">
        <f t="shared" si="0"/>
        <v>3.0810988650795457E-2</v>
      </c>
      <c r="M261" s="57">
        <f t="shared" si="0"/>
        <v>13506165</v>
      </c>
      <c r="N261" s="59">
        <f t="shared" si="0"/>
        <v>3.9989278369757741E-2</v>
      </c>
      <c r="O261" s="59">
        <f t="shared" si="0"/>
        <v>3.157499862040547E-2</v>
      </c>
      <c r="P261" s="59">
        <f t="shared" si="0"/>
        <v>2.3543646923041894E-2</v>
      </c>
      <c r="Q261" s="68"/>
      <c r="R261" s="57">
        <f t="shared" si="0"/>
        <v>0</v>
      </c>
      <c r="S261" s="60">
        <f t="shared" si="0"/>
        <v>13506165</v>
      </c>
      <c r="T261" s="68"/>
      <c r="U261" s="57">
        <f t="shared" si="0"/>
        <v>10044141</v>
      </c>
      <c r="V261" s="57">
        <f t="shared" si="0"/>
        <v>10126069</v>
      </c>
      <c r="W261" s="68"/>
      <c r="X261" s="57">
        <f t="shared" si="0"/>
        <v>12724367.488904502</v>
      </c>
      <c r="Y261" s="57">
        <f t="shared" si="0"/>
        <v>12688469.089744508</v>
      </c>
      <c r="Z261" s="57">
        <f t="shared" si="0"/>
        <v>13195494.926476253</v>
      </c>
      <c r="AA261" s="57">
        <f t="shared" si="0"/>
        <v>9340579.9128952101</v>
      </c>
      <c r="AC261" s="85"/>
    </row>
    <row r="262" spans="1:30" x14ac:dyDescent="0.2">
      <c r="A262" s="78" t="s">
        <v>463</v>
      </c>
      <c r="B262" s="79" t="s">
        <v>464</v>
      </c>
      <c r="D262" s="57">
        <f t="shared" si="1"/>
        <v>12211437</v>
      </c>
      <c r="E262" s="58">
        <f t="shared" si="0"/>
        <v>0</v>
      </c>
      <c r="F262" s="58">
        <f t="shared" si="0"/>
        <v>12211437</v>
      </c>
      <c r="G262" s="59">
        <f t="shared" si="0"/>
        <v>-1.3391519834710097E-3</v>
      </c>
      <c r="H262" s="68"/>
      <c r="I262" s="59">
        <f t="shared" si="0"/>
        <v>5.1001909240078191E-3</v>
      </c>
      <c r="J262" s="57">
        <f t="shared" si="0"/>
        <v>12694870</v>
      </c>
      <c r="K262" s="59">
        <f t="shared" si="0"/>
        <v>3.9588543101028995E-2</v>
      </c>
      <c r="L262" s="59">
        <f t="shared" si="0"/>
        <v>3.3422209909693024E-2</v>
      </c>
      <c r="M262" s="57">
        <f t="shared" si="0"/>
        <v>12701034</v>
      </c>
      <c r="N262" s="59">
        <f t="shared" si="0"/>
        <v>4.0093315798951368E-2</v>
      </c>
      <c r="O262" s="59">
        <f t="shared" si="0"/>
        <v>3.3923988541682437E-2</v>
      </c>
      <c r="P262" s="59">
        <f t="shared" si="0"/>
        <v>-7.330833706912232E-4</v>
      </c>
      <c r="Q262" s="68"/>
      <c r="R262" s="57">
        <f t="shared" si="0"/>
        <v>20285</v>
      </c>
      <c r="S262" s="60">
        <f t="shared" si="0"/>
        <v>12721319</v>
      </c>
      <c r="T262" s="68"/>
      <c r="U262" s="57">
        <f t="shared" si="0"/>
        <v>9357286</v>
      </c>
      <c r="V262" s="57">
        <f t="shared" si="0"/>
        <v>9413120</v>
      </c>
      <c r="W262" s="68"/>
      <c r="X262" s="57">
        <f t="shared" si="0"/>
        <v>12227811.898557464</v>
      </c>
      <c r="Y262" s="57">
        <f t="shared" si="0"/>
        <v>12221967.130945871</v>
      </c>
      <c r="Z262" s="57">
        <f t="shared" si="0"/>
        <v>12710351.747501729</v>
      </c>
      <c r="AA262" s="57">
        <f t="shared" si="0"/>
        <v>8997165.8418310583</v>
      </c>
      <c r="AC262" s="84" t="s">
        <v>514</v>
      </c>
      <c r="AD262" s="84" t="s">
        <v>515</v>
      </c>
    </row>
    <row r="263" spans="1:30" x14ac:dyDescent="0.2">
      <c r="A263" s="80" t="s">
        <v>499</v>
      </c>
      <c r="B263" s="81" t="s">
        <v>500</v>
      </c>
      <c r="D263" s="69">
        <f t="shared" si="1"/>
        <v>7947995</v>
      </c>
      <c r="E263" s="70">
        <f t="shared" si="0"/>
        <v>0</v>
      </c>
      <c r="F263" s="70">
        <f t="shared" si="0"/>
        <v>7947995</v>
      </c>
      <c r="G263" s="71">
        <f t="shared" si="0"/>
        <v>-1.3847100607549012E-2</v>
      </c>
      <c r="H263" s="68"/>
      <c r="I263" s="71">
        <f t="shared" si="0"/>
        <v>-1.0069785461620073E-2</v>
      </c>
      <c r="J263" s="69">
        <f t="shared" si="0"/>
        <v>8269747</v>
      </c>
      <c r="K263" s="71">
        <f t="shared" si="0"/>
        <v>4.0482159337040358E-2</v>
      </c>
      <c r="L263" s="71">
        <f t="shared" si="0"/>
        <v>3.4153092919202876E-2</v>
      </c>
      <c r="M263" s="69">
        <f t="shared" si="0"/>
        <v>8276893</v>
      </c>
      <c r="N263" s="71">
        <f t="shared" si="0"/>
        <v>4.13812540143772E-2</v>
      </c>
      <c r="O263" s="71">
        <f t="shared" si="0"/>
        <v>3.504671856482422E-2</v>
      </c>
      <c r="P263" s="71">
        <f t="shared" si="0"/>
        <v>-1.4746299329646551E-2</v>
      </c>
      <c r="Q263" s="68"/>
      <c r="R263" s="69">
        <f t="shared" si="0"/>
        <v>15178</v>
      </c>
      <c r="S263" s="73">
        <f t="shared" si="0"/>
        <v>8292071</v>
      </c>
      <c r="T263" s="68"/>
      <c r="U263" s="69">
        <f t="shared" si="0"/>
        <v>5848410</v>
      </c>
      <c r="V263" s="69">
        <f t="shared" si="0"/>
        <v>5884202</v>
      </c>
      <c r="W263" s="68"/>
      <c r="X263" s="69">
        <f t="shared" si="0"/>
        <v>8059597.0512246126</v>
      </c>
      <c r="Y263" s="69">
        <f t="shared" si="0"/>
        <v>8077980.6417753743</v>
      </c>
      <c r="Z263" s="69">
        <f t="shared" si="0"/>
        <v>8400773.3179469537</v>
      </c>
      <c r="AA263" s="69">
        <f t="shared" si="0"/>
        <v>5946582.1436495073</v>
      </c>
      <c r="AC263" s="84" t="s">
        <v>516</v>
      </c>
      <c r="AD263" s="84" t="s">
        <v>516</v>
      </c>
    </row>
    <row r="264" spans="1:30" x14ac:dyDescent="0.2">
      <c r="A264" s="31" t="s">
        <v>501</v>
      </c>
      <c r="B264" s="31" t="s">
        <v>502</v>
      </c>
      <c r="C264" s="118"/>
      <c r="D264" s="32">
        <f>SUM(D257:D263)</f>
        <v>81683723</v>
      </c>
      <c r="E264" s="33">
        <f t="shared" ref="E264:Z264" si="2">SUM(E257:E263)</f>
        <v>0</v>
      </c>
      <c r="F264" s="32">
        <f t="shared" si="2"/>
        <v>81683723</v>
      </c>
      <c r="G264" s="34">
        <f>F264/X264-1</f>
        <v>-1.06139800655769E-4</v>
      </c>
      <c r="H264" s="24"/>
      <c r="I264" s="34">
        <f>AC264/AD264-1</f>
        <v>5.4930259866881048E-3</v>
      </c>
      <c r="J264" s="32">
        <f t="shared" si="2"/>
        <v>84869020</v>
      </c>
      <c r="K264" s="34">
        <f t="shared" ref="K264" si="3">J264/F264-1</f>
        <v>3.8995492406730836E-2</v>
      </c>
      <c r="L264" s="34">
        <f>(1+K264)/(V264/U264)-1</f>
        <v>3.3209765540470837E-2</v>
      </c>
      <c r="M264" s="32">
        <f t="shared" si="2"/>
        <v>84950748</v>
      </c>
      <c r="N264" s="34">
        <f t="shared" ref="N264" si="4">M264/F264-1</f>
        <v>3.999603446086808E-2</v>
      </c>
      <c r="O264" s="34">
        <f>(1+N264)/(V264/U264)-1</f>
        <v>3.4204735998691005E-2</v>
      </c>
      <c r="P264" s="34">
        <f>M264/Z264-1</f>
        <v>-7.1085326492026368E-5</v>
      </c>
      <c r="Q264" s="24"/>
      <c r="R264" s="32">
        <f t="shared" si="2"/>
        <v>105010</v>
      </c>
      <c r="S264" s="32">
        <f t="shared" si="2"/>
        <v>85055758</v>
      </c>
      <c r="T264" s="35"/>
      <c r="U264" s="32">
        <f t="shared" si="2"/>
        <v>59802740</v>
      </c>
      <c r="V264" s="32">
        <f t="shared" si="2"/>
        <v>60137621</v>
      </c>
      <c r="W264" s="35"/>
      <c r="X264" s="32">
        <f t="shared" si="2"/>
        <v>81692393.814394549</v>
      </c>
      <c r="Y264" s="32">
        <f t="shared" si="2"/>
        <v>81692393.814394549</v>
      </c>
      <c r="Z264" s="32">
        <f t="shared" si="2"/>
        <v>84956787.180954471</v>
      </c>
      <c r="AA264" s="32">
        <f t="shared" ref="AA264" si="5">SUM(AA257:AA263)</f>
        <v>60137620.015625015</v>
      </c>
      <c r="AC264" s="85">
        <f>F264/U264*1000</f>
        <v>1365.8859610780376</v>
      </c>
      <c r="AD264" s="85">
        <f>Y264/V264*1000</f>
        <v>1358.4241021837986</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75"/>
      <c r="S267" s="75"/>
      <c r="T267" s="62"/>
      <c r="U267" s="75"/>
      <c r="V267" s="75"/>
      <c r="W267" s="62"/>
      <c r="X267" s="75"/>
      <c r="Y267" s="75"/>
      <c r="Z267" s="75"/>
      <c r="AA267" s="75"/>
    </row>
    <row r="268" spans="1:30" x14ac:dyDescent="0.2">
      <c r="A268" s="78" t="s">
        <v>489</v>
      </c>
      <c r="B268" s="79" t="s">
        <v>490</v>
      </c>
      <c r="D268" s="63">
        <f t="shared" si="1"/>
        <v>1232828</v>
      </c>
      <c r="E268" s="64">
        <f t="shared" si="0"/>
        <v>0</v>
      </c>
      <c r="F268" s="64">
        <f t="shared" si="0"/>
        <v>1232828</v>
      </c>
      <c r="G268" s="65">
        <f t="shared" si="0"/>
        <v>-1.0486596806068893E-2</v>
      </c>
      <c r="H268" s="68"/>
      <c r="I268" s="65">
        <f t="shared" si="0"/>
        <v>-5.5154639986366716E-3</v>
      </c>
      <c r="J268" s="63">
        <f t="shared" si="0"/>
        <v>1281183</v>
      </c>
      <c r="K268" s="65">
        <f t="shared" si="0"/>
        <v>3.9222827515273728E-2</v>
      </c>
      <c r="L268" s="65">
        <f t="shared" si="0"/>
        <v>3.3571924221270422E-2</v>
      </c>
      <c r="M268" s="63">
        <f t="shared" si="0"/>
        <v>1282457</v>
      </c>
      <c r="N268" s="65">
        <f t="shared" si="0"/>
        <v>4.0256223901468768E-2</v>
      </c>
      <c r="O268" s="65">
        <f t="shared" si="0"/>
        <v>3.4599701386170301E-2</v>
      </c>
      <c r="P268" s="65">
        <f t="shared" si="0"/>
        <v>-1.0640963011554816E-2</v>
      </c>
      <c r="Q268" s="68"/>
      <c r="R268" s="63">
        <f t="shared" si="0"/>
        <v>1350</v>
      </c>
      <c r="S268" s="67">
        <f t="shared" si="0"/>
        <v>1283807</v>
      </c>
      <c r="T268" s="68"/>
      <c r="U268" s="63">
        <f t="shared" si="0"/>
        <v>952606</v>
      </c>
      <c r="V268" s="63">
        <f t="shared" si="0"/>
        <v>957814</v>
      </c>
      <c r="W268" s="68"/>
      <c r="X268" s="63">
        <f t="shared" si="0"/>
        <v>1245893.1794361784</v>
      </c>
      <c r="Y268" s="63">
        <f t="shared" si="0"/>
        <v>1246443.0183330351</v>
      </c>
      <c r="Z268" s="63">
        <f t="shared" si="0"/>
        <v>1296250.3520498776</v>
      </c>
      <c r="AA268" s="63">
        <f t="shared" si="0"/>
        <v>917565.43183133937</v>
      </c>
    </row>
    <row r="269" spans="1:30" x14ac:dyDescent="0.2">
      <c r="A269" s="78" t="s">
        <v>287</v>
      </c>
      <c r="B269" s="79" t="s">
        <v>288</v>
      </c>
      <c r="D269" s="57">
        <f t="shared" si="1"/>
        <v>1296318</v>
      </c>
      <c r="E269" s="58">
        <f t="shared" si="0"/>
        <v>0</v>
      </c>
      <c r="F269" s="58">
        <f t="shared" si="0"/>
        <v>1296318</v>
      </c>
      <c r="G269" s="59">
        <f t="shared" si="0"/>
        <v>-1.3475932313101069E-2</v>
      </c>
      <c r="H269" s="68"/>
      <c r="I269" s="59">
        <f t="shared" si="0"/>
        <v>-6.3764692397685341E-3</v>
      </c>
      <c r="J269" s="57">
        <f t="shared" si="0"/>
        <v>1353783</v>
      </c>
      <c r="K269" s="59">
        <f t="shared" si="0"/>
        <v>4.4329400656320406E-2</v>
      </c>
      <c r="L269" s="59">
        <f t="shared" si="0"/>
        <v>3.3969324259896405E-2</v>
      </c>
      <c r="M269" s="57">
        <f t="shared" si="0"/>
        <v>1354583</v>
      </c>
      <c r="N269" s="59">
        <f t="shared" si="0"/>
        <v>4.4946533180901582E-2</v>
      </c>
      <c r="O269" s="59">
        <f t="shared" si="0"/>
        <v>3.45803346355682E-2</v>
      </c>
      <c r="P269" s="59">
        <f t="shared" si="0"/>
        <v>-1.1516034548993304E-2</v>
      </c>
      <c r="Q269" s="68"/>
      <c r="R269" s="57">
        <f t="shared" si="0"/>
        <v>1323</v>
      </c>
      <c r="S269" s="60">
        <f t="shared" si="0"/>
        <v>1355906</v>
      </c>
      <c r="T269" s="68"/>
      <c r="U269" s="57">
        <f t="shared" si="0"/>
        <v>1030425</v>
      </c>
      <c r="V269" s="57">
        <f t="shared" si="0"/>
        <v>1040749</v>
      </c>
      <c r="W269" s="68"/>
      <c r="X269" s="57">
        <f t="shared" si="0"/>
        <v>1314025.721683075</v>
      </c>
      <c r="Y269" s="57">
        <f t="shared" si="0"/>
        <v>1317709.0662925083</v>
      </c>
      <c r="Z269" s="57">
        <f t="shared" si="0"/>
        <v>1370364.1610230436</v>
      </c>
      <c r="AA269" s="57">
        <f t="shared" si="0"/>
        <v>970027.72742692963</v>
      </c>
    </row>
    <row r="270" spans="1:30" x14ac:dyDescent="0.2">
      <c r="A270" s="78" t="s">
        <v>229</v>
      </c>
      <c r="B270" s="79" t="s">
        <v>230</v>
      </c>
      <c r="D270" s="57">
        <f t="shared" si="1"/>
        <v>1782709</v>
      </c>
      <c r="E270" s="58">
        <f t="shared" si="0"/>
        <v>0</v>
      </c>
      <c r="F270" s="58">
        <f t="shared" si="0"/>
        <v>1782709</v>
      </c>
      <c r="G270" s="59">
        <f t="shared" si="0"/>
        <v>-2.2115700375974989E-2</v>
      </c>
      <c r="H270" s="68"/>
      <c r="I270" s="59">
        <f t="shared" si="0"/>
        <v>-1.7330677203504896E-2</v>
      </c>
      <c r="J270" s="57">
        <f t="shared" si="0"/>
        <v>1858149</v>
      </c>
      <c r="K270" s="59">
        <f t="shared" si="0"/>
        <v>4.2317618859836426E-2</v>
      </c>
      <c r="L270" s="59">
        <f t="shared" si="0"/>
        <v>3.5249384179929955E-2</v>
      </c>
      <c r="M270" s="57">
        <f t="shared" si="0"/>
        <v>1858149</v>
      </c>
      <c r="N270" s="59">
        <f t="shared" si="0"/>
        <v>4.2317618859836426E-2</v>
      </c>
      <c r="O270" s="59">
        <f t="shared" si="0"/>
        <v>3.5249384179929955E-2</v>
      </c>
      <c r="P270" s="59">
        <f t="shared" si="0"/>
        <v>-2.1781389021517272E-2</v>
      </c>
      <c r="Q270" s="68"/>
      <c r="R270" s="57">
        <f t="shared" si="0"/>
        <v>750</v>
      </c>
      <c r="S270" s="60">
        <f t="shared" si="0"/>
        <v>1858899</v>
      </c>
      <c r="T270" s="68"/>
      <c r="U270" s="57">
        <f t="shared" si="0"/>
        <v>1329445</v>
      </c>
      <c r="V270" s="57">
        <f t="shared" si="0"/>
        <v>1338522</v>
      </c>
      <c r="W270" s="68"/>
      <c r="X270" s="57">
        <f t="shared" si="0"/>
        <v>1823026.5080290299</v>
      </c>
      <c r="Y270" s="57">
        <f t="shared" si="0"/>
        <v>1826535.6654112919</v>
      </c>
      <c r="Z270" s="57">
        <f t="shared" si="0"/>
        <v>1899523.2549719631</v>
      </c>
      <c r="AA270" s="57">
        <f t="shared" si="0"/>
        <v>1344598.9603518776</v>
      </c>
    </row>
    <row r="271" spans="1:30" x14ac:dyDescent="0.2">
      <c r="A271" s="78" t="s">
        <v>481</v>
      </c>
      <c r="B271" s="79" t="s">
        <v>482</v>
      </c>
      <c r="D271" s="57">
        <f t="shared" si="1"/>
        <v>1297225</v>
      </c>
      <c r="E271" s="58">
        <f t="shared" si="0"/>
        <v>0</v>
      </c>
      <c r="F271" s="58">
        <f t="shared" si="0"/>
        <v>1297225</v>
      </c>
      <c r="G271" s="59">
        <f t="shared" si="0"/>
        <v>-1.8616200774415947E-2</v>
      </c>
      <c r="H271" s="68"/>
      <c r="I271" s="59">
        <f t="shared" si="0"/>
        <v>-1.1433097722151286E-2</v>
      </c>
      <c r="J271" s="57">
        <f t="shared" si="0"/>
        <v>1352992</v>
      </c>
      <c r="K271" s="59">
        <f t="shared" si="0"/>
        <v>4.2989458266684544E-2</v>
      </c>
      <c r="L271" s="59">
        <f t="shared" si="0"/>
        <v>3.4143399474784397E-2</v>
      </c>
      <c r="M271" s="57">
        <f t="shared" si="0"/>
        <v>1352992</v>
      </c>
      <c r="N271" s="59">
        <f t="shared" si="0"/>
        <v>4.2989458266684544E-2</v>
      </c>
      <c r="O271" s="59">
        <f t="shared" si="0"/>
        <v>3.4143399474784397E-2</v>
      </c>
      <c r="P271" s="59">
        <f t="shared" si="0"/>
        <v>-1.6961850098015985E-2</v>
      </c>
      <c r="Q271" s="68"/>
      <c r="R271" s="57">
        <f t="shared" si="0"/>
        <v>5472</v>
      </c>
      <c r="S271" s="60">
        <f t="shared" si="0"/>
        <v>1358464</v>
      </c>
      <c r="T271" s="68"/>
      <c r="U271" s="57">
        <f t="shared" si="0"/>
        <v>1026830</v>
      </c>
      <c r="V271" s="57">
        <f t="shared" si="0"/>
        <v>1035614</v>
      </c>
      <c r="W271" s="68"/>
      <c r="X271" s="57">
        <f t="shared" si="0"/>
        <v>1321832.4991951652</v>
      </c>
      <c r="Y271" s="57">
        <f t="shared" si="0"/>
        <v>1323452.6209702704</v>
      </c>
      <c r="Z271" s="57">
        <f t="shared" si="0"/>
        <v>1376337.2257067573</v>
      </c>
      <c r="AA271" s="57">
        <f t="shared" si="0"/>
        <v>974255.82863222633</v>
      </c>
    </row>
    <row r="272" spans="1:30" x14ac:dyDescent="0.2">
      <c r="A272" s="78" t="s">
        <v>461</v>
      </c>
      <c r="B272" s="79" t="s">
        <v>462</v>
      </c>
      <c r="D272" s="57">
        <f t="shared" si="1"/>
        <v>2163627</v>
      </c>
      <c r="E272" s="58">
        <f t="shared" si="0"/>
        <v>0</v>
      </c>
      <c r="F272" s="58">
        <f t="shared" si="0"/>
        <v>2163627</v>
      </c>
      <c r="G272" s="59">
        <f t="shared" si="0"/>
        <v>-2.1675194812030951E-2</v>
      </c>
      <c r="H272" s="68"/>
      <c r="I272" s="59">
        <f t="shared" si="0"/>
        <v>-1.7042258062941018E-2</v>
      </c>
      <c r="J272" s="57">
        <f t="shared" si="0"/>
        <v>2251727</v>
      </c>
      <c r="K272" s="59">
        <f t="shared" si="0"/>
        <v>4.0718663614384587E-2</v>
      </c>
      <c r="L272" s="59">
        <f t="shared" si="0"/>
        <v>3.5648132385426745E-2</v>
      </c>
      <c r="M272" s="57">
        <f t="shared" si="0"/>
        <v>2251897</v>
      </c>
      <c r="N272" s="59">
        <f t="shared" si="0"/>
        <v>4.0797235382993513E-2</v>
      </c>
      <c r="O272" s="59">
        <f t="shared" si="0"/>
        <v>3.5726321341061906E-2</v>
      </c>
      <c r="P272" s="59">
        <f t="shared" si="0"/>
        <v>-2.1043480711624762E-2</v>
      </c>
      <c r="Q272" s="68"/>
      <c r="R272" s="57">
        <f t="shared" si="0"/>
        <v>3986</v>
      </c>
      <c r="S272" s="60">
        <f t="shared" si="0"/>
        <v>2255883</v>
      </c>
      <c r="T272" s="68"/>
      <c r="U272" s="57">
        <f t="shared" si="0"/>
        <v>1868784</v>
      </c>
      <c r="V272" s="57">
        <f t="shared" si="0"/>
        <v>1877934</v>
      </c>
      <c r="W272" s="68"/>
      <c r="X272" s="57">
        <f t="shared" si="0"/>
        <v>2211563.0601682379</v>
      </c>
      <c r="Y272" s="57">
        <f t="shared" si="0"/>
        <v>2211916.1595617076</v>
      </c>
      <c r="Z272" s="57">
        <f t="shared" si="0"/>
        <v>2300303.3900187444</v>
      </c>
      <c r="AA272" s="57">
        <f t="shared" si="0"/>
        <v>1628295.6992588942</v>
      </c>
    </row>
    <row r="273" spans="1:27" x14ac:dyDescent="0.2">
      <c r="A273" s="78" t="s">
        <v>259</v>
      </c>
      <c r="B273" s="79" t="s">
        <v>260</v>
      </c>
      <c r="D273" s="57">
        <f t="shared" si="1"/>
        <v>1142415</v>
      </c>
      <c r="E273" s="58">
        <f t="shared" si="0"/>
        <v>0</v>
      </c>
      <c r="F273" s="58">
        <f t="shared" si="0"/>
        <v>1142415</v>
      </c>
      <c r="G273" s="59">
        <f t="shared" si="0"/>
        <v>-3.5150975651946137E-2</v>
      </c>
      <c r="H273" s="68"/>
      <c r="I273" s="59">
        <f t="shared" si="0"/>
        <v>-3.1581560593423874E-2</v>
      </c>
      <c r="J273" s="57">
        <f t="shared" si="0"/>
        <v>1191589</v>
      </c>
      <c r="K273" s="59">
        <f t="shared" si="0"/>
        <v>4.304390260982216E-2</v>
      </c>
      <c r="L273" s="59">
        <f t="shared" si="0"/>
        <v>3.7921307288270256E-2</v>
      </c>
      <c r="M273" s="57">
        <f t="shared" si="0"/>
        <v>1191771</v>
      </c>
      <c r="N273" s="59">
        <f t="shared" si="0"/>
        <v>4.3203214243510368E-2</v>
      </c>
      <c r="O273" s="59">
        <f t="shared" si="0"/>
        <v>3.8079836510952036E-2</v>
      </c>
      <c r="P273" s="59">
        <f t="shared" si="0"/>
        <v>-3.3331988014856928E-2</v>
      </c>
      <c r="Q273" s="68"/>
      <c r="R273" s="57">
        <f t="shared" si="0"/>
        <v>1503</v>
      </c>
      <c r="S273" s="60">
        <f t="shared" si="0"/>
        <v>1193274</v>
      </c>
      <c r="T273" s="68"/>
      <c r="U273" s="57">
        <f t="shared" si="0"/>
        <v>978624</v>
      </c>
      <c r="V273" s="57">
        <f t="shared" si="0"/>
        <v>983454</v>
      </c>
      <c r="W273" s="68"/>
      <c r="X273" s="57">
        <f t="shared" si="0"/>
        <v>1184034.984926193</v>
      </c>
      <c r="Y273" s="57">
        <f t="shared" si="0"/>
        <v>1185493.0375677703</v>
      </c>
      <c r="Z273" s="57">
        <f t="shared" si="0"/>
        <v>1232864.8359353351</v>
      </c>
      <c r="AA273" s="57">
        <f t="shared" si="0"/>
        <v>872697.27933786612</v>
      </c>
    </row>
    <row r="274" spans="1:27" x14ac:dyDescent="0.2">
      <c r="A274" s="78" t="s">
        <v>157</v>
      </c>
      <c r="B274" s="79" t="s">
        <v>158</v>
      </c>
      <c r="D274" s="57">
        <f t="shared" si="1"/>
        <v>4127353</v>
      </c>
      <c r="E274" s="58">
        <f t="shared" si="1"/>
        <v>0</v>
      </c>
      <c r="F274" s="58">
        <f t="shared" si="1"/>
        <v>4127353</v>
      </c>
      <c r="G274" s="59">
        <f t="shared" si="1"/>
        <v>8.0625492873240834E-3</v>
      </c>
      <c r="H274" s="68"/>
      <c r="I274" s="59">
        <f t="shared" si="1"/>
        <v>1.1965227069698159E-2</v>
      </c>
      <c r="J274" s="57">
        <f t="shared" si="1"/>
        <v>4276467</v>
      </c>
      <c r="K274" s="59">
        <f t="shared" si="1"/>
        <v>3.6128240060881556E-2</v>
      </c>
      <c r="L274" s="59">
        <f t="shared" si="1"/>
        <v>3.2801032040085332E-2</v>
      </c>
      <c r="M274" s="57">
        <f t="shared" si="1"/>
        <v>4279668</v>
      </c>
      <c r="N274" s="59">
        <f t="shared" si="1"/>
        <v>3.6903797664023408E-2</v>
      </c>
      <c r="O274" s="59">
        <f t="shared" si="1"/>
        <v>3.3574099177879235E-2</v>
      </c>
      <c r="P274" s="59">
        <f t="shared" si="1"/>
        <v>5.7516395392762654E-3</v>
      </c>
      <c r="Q274" s="68"/>
      <c r="R274" s="57">
        <f t="shared" si="1"/>
        <v>6125</v>
      </c>
      <c r="S274" s="60">
        <f t="shared" si="1"/>
        <v>4285793</v>
      </c>
      <c r="T274" s="68"/>
      <c r="U274" s="57">
        <f t="shared" ref="U274:AA289" si="6">INDEX(U$8:U$248,MATCH($A274,$A$8:$A$248,0))</f>
        <v>2645000</v>
      </c>
      <c r="V274" s="57">
        <f t="shared" si="6"/>
        <v>2653521</v>
      </c>
      <c r="W274" s="68"/>
      <c r="X274" s="57">
        <f t="shared" si="6"/>
        <v>4094342.1644995529</v>
      </c>
      <c r="Y274" s="57">
        <f t="shared" si="6"/>
        <v>4091691.4087220505</v>
      </c>
      <c r="Z274" s="57">
        <f t="shared" si="6"/>
        <v>4255193.6598984506</v>
      </c>
      <c r="AA274" s="57">
        <f t="shared" si="6"/>
        <v>3012086.8255860382</v>
      </c>
    </row>
    <row r="275" spans="1:27" x14ac:dyDescent="0.2">
      <c r="A275" s="78" t="s">
        <v>467</v>
      </c>
      <c r="B275" s="79" t="s">
        <v>468</v>
      </c>
      <c r="D275" s="57">
        <f t="shared" si="1"/>
        <v>851441</v>
      </c>
      <c r="E275" s="58">
        <f t="shared" si="1"/>
        <v>0</v>
      </c>
      <c r="F275" s="58">
        <f t="shared" si="1"/>
        <v>851441</v>
      </c>
      <c r="G275" s="59">
        <f t="shared" si="1"/>
        <v>-2.1252709108875889E-2</v>
      </c>
      <c r="H275" s="68"/>
      <c r="I275" s="59">
        <f t="shared" si="1"/>
        <v>-2.1311397434263801E-2</v>
      </c>
      <c r="J275" s="57">
        <f t="shared" si="1"/>
        <v>887766</v>
      </c>
      <c r="K275" s="59">
        <f t="shared" si="1"/>
        <v>4.266296783922785E-2</v>
      </c>
      <c r="L275" s="59">
        <f t="shared" si="1"/>
        <v>3.5996000735345035E-2</v>
      </c>
      <c r="M275" s="57">
        <f t="shared" si="1"/>
        <v>887766</v>
      </c>
      <c r="N275" s="59">
        <f t="shared" si="1"/>
        <v>4.266296783922785E-2</v>
      </c>
      <c r="O275" s="59">
        <f t="shared" si="1"/>
        <v>3.5996000735345035E-2</v>
      </c>
      <c r="P275" s="59">
        <f t="shared" si="1"/>
        <v>-2.5041451368706502E-2</v>
      </c>
      <c r="Q275" s="68"/>
      <c r="R275" s="57">
        <f t="shared" si="1"/>
        <v>525</v>
      </c>
      <c r="S275" s="60">
        <f t="shared" si="1"/>
        <v>888291</v>
      </c>
      <c r="T275" s="68"/>
      <c r="U275" s="57">
        <f t="shared" si="6"/>
        <v>583023</v>
      </c>
      <c r="V275" s="57">
        <f t="shared" si="6"/>
        <v>586775</v>
      </c>
      <c r="W275" s="68"/>
      <c r="X275" s="57">
        <f t="shared" si="6"/>
        <v>869929.35553853225</v>
      </c>
      <c r="Y275" s="57">
        <f t="shared" si="6"/>
        <v>875580.1325721154</v>
      </c>
      <c r="Z275" s="57">
        <f t="shared" si="6"/>
        <v>910567.94285900693</v>
      </c>
      <c r="AA275" s="57">
        <f t="shared" si="6"/>
        <v>644555.78845547745</v>
      </c>
    </row>
    <row r="276" spans="1:27" x14ac:dyDescent="0.2">
      <c r="A276" s="78" t="s">
        <v>237</v>
      </c>
      <c r="B276" s="79" t="s">
        <v>238</v>
      </c>
      <c r="D276" s="57">
        <f t="shared" si="1"/>
        <v>1302743</v>
      </c>
      <c r="E276" s="58">
        <f t="shared" si="1"/>
        <v>0</v>
      </c>
      <c r="F276" s="58">
        <f t="shared" si="1"/>
        <v>1302743</v>
      </c>
      <c r="G276" s="59">
        <f t="shared" si="1"/>
        <v>-1.748108536166415E-2</v>
      </c>
      <c r="H276" s="68"/>
      <c r="I276" s="59">
        <f t="shared" si="1"/>
        <v>-1.2178961274555866E-2</v>
      </c>
      <c r="J276" s="57">
        <f t="shared" si="1"/>
        <v>1358125</v>
      </c>
      <c r="K276" s="59">
        <f t="shared" si="1"/>
        <v>4.2511838482340636E-2</v>
      </c>
      <c r="L276" s="59">
        <f t="shared" si="1"/>
        <v>3.4227585373099334E-2</v>
      </c>
      <c r="M276" s="57">
        <f t="shared" si="1"/>
        <v>1358344</v>
      </c>
      <c r="N276" s="59">
        <f t="shared" si="1"/>
        <v>4.2679945315384549E-2</v>
      </c>
      <c r="O276" s="59">
        <f t="shared" si="1"/>
        <v>3.439435635603294E-2</v>
      </c>
      <c r="P276" s="59">
        <f t="shared" si="1"/>
        <v>-1.7465167145064853E-2</v>
      </c>
      <c r="Q276" s="68"/>
      <c r="R276" s="57">
        <f t="shared" si="1"/>
        <v>1739</v>
      </c>
      <c r="S276" s="60">
        <f t="shared" si="1"/>
        <v>1360083</v>
      </c>
      <c r="T276" s="68"/>
      <c r="U276" s="57">
        <f t="shared" si="6"/>
        <v>1010802</v>
      </c>
      <c r="V276" s="57">
        <f t="shared" si="6"/>
        <v>1018898</v>
      </c>
      <c r="W276" s="68"/>
      <c r="X276" s="57">
        <f t="shared" si="6"/>
        <v>1325921.5477592493</v>
      </c>
      <c r="Y276" s="57">
        <f t="shared" si="6"/>
        <v>1329368.4113879683</v>
      </c>
      <c r="Z276" s="57">
        <f t="shared" si="6"/>
        <v>1382489.408597436</v>
      </c>
      <c r="AA276" s="57">
        <f t="shared" si="6"/>
        <v>978610.7206805594</v>
      </c>
    </row>
    <row r="277" spans="1:27" x14ac:dyDescent="0.2">
      <c r="A277" s="78" t="s">
        <v>43</v>
      </c>
      <c r="B277" s="79" t="s">
        <v>44</v>
      </c>
      <c r="D277" s="57">
        <f t="shared" si="1"/>
        <v>5094664</v>
      </c>
      <c r="E277" s="58">
        <f t="shared" si="1"/>
        <v>0</v>
      </c>
      <c r="F277" s="58">
        <f t="shared" si="1"/>
        <v>5094664</v>
      </c>
      <c r="G277" s="59">
        <f t="shared" si="1"/>
        <v>1.569983443312073E-2</v>
      </c>
      <c r="H277" s="68"/>
      <c r="I277" s="59">
        <f t="shared" si="1"/>
        <v>1.7055804219075377E-2</v>
      </c>
      <c r="J277" s="57">
        <f t="shared" si="1"/>
        <v>5266451</v>
      </c>
      <c r="K277" s="59">
        <f t="shared" si="1"/>
        <v>3.371900482544099E-2</v>
      </c>
      <c r="L277" s="59">
        <f t="shared" si="1"/>
        <v>3.239011468227182E-2</v>
      </c>
      <c r="M277" s="57">
        <f t="shared" si="1"/>
        <v>5277672</v>
      </c>
      <c r="N277" s="59">
        <f t="shared" si="1"/>
        <v>3.5921505324001846E-2</v>
      </c>
      <c r="O277" s="59">
        <f t="shared" si="1"/>
        <v>3.4589783771920679E-2</v>
      </c>
      <c r="P277" s="59">
        <f t="shared" si="1"/>
        <v>1.180427538422224E-2</v>
      </c>
      <c r="Q277" s="68"/>
      <c r="R277" s="57">
        <f t="shared" si="1"/>
        <v>18084</v>
      </c>
      <c r="S277" s="60">
        <f t="shared" si="1"/>
        <v>5295756</v>
      </c>
      <c r="T277" s="68"/>
      <c r="U277" s="57">
        <f t="shared" si="6"/>
        <v>3244415</v>
      </c>
      <c r="V277" s="57">
        <f t="shared" si="6"/>
        <v>3248591</v>
      </c>
      <c r="W277" s="68"/>
      <c r="X277" s="57">
        <f t="shared" si="6"/>
        <v>5015914.9655108666</v>
      </c>
      <c r="Y277" s="57">
        <f t="shared" si="6"/>
        <v>5015675.460908114</v>
      </c>
      <c r="Z277" s="57">
        <f t="shared" si="6"/>
        <v>5216099.7224446973</v>
      </c>
      <c r="AA277" s="57">
        <f t="shared" si="6"/>
        <v>3692275.0198151055</v>
      </c>
    </row>
    <row r="278" spans="1:27" x14ac:dyDescent="0.2">
      <c r="A278" s="78" t="s">
        <v>473</v>
      </c>
      <c r="B278" s="79" t="s">
        <v>474</v>
      </c>
      <c r="D278" s="57">
        <f t="shared" si="1"/>
        <v>1758890</v>
      </c>
      <c r="E278" s="58">
        <f t="shared" si="1"/>
        <v>0</v>
      </c>
      <c r="F278" s="58">
        <f t="shared" si="1"/>
        <v>1758890</v>
      </c>
      <c r="G278" s="59">
        <f t="shared" si="1"/>
        <v>-2.8707207650537914E-3</v>
      </c>
      <c r="H278" s="68"/>
      <c r="I278" s="59">
        <f t="shared" si="1"/>
        <v>2.7668748276910016E-4</v>
      </c>
      <c r="J278" s="57">
        <f t="shared" si="1"/>
        <v>1826020</v>
      </c>
      <c r="K278" s="59">
        <f t="shared" si="1"/>
        <v>3.8166116130059269E-2</v>
      </c>
      <c r="L278" s="59">
        <f t="shared" si="1"/>
        <v>3.2890851079345529E-2</v>
      </c>
      <c r="M278" s="57">
        <f t="shared" si="1"/>
        <v>1826901</v>
      </c>
      <c r="N278" s="59">
        <f t="shared" si="1"/>
        <v>3.8667000210359959E-2</v>
      </c>
      <c r="O278" s="59">
        <f t="shared" si="1"/>
        <v>3.3389190002139912E-2</v>
      </c>
      <c r="P278" s="59">
        <f t="shared" si="1"/>
        <v>-6.0429844083621509E-3</v>
      </c>
      <c r="Q278" s="68"/>
      <c r="R278" s="57">
        <f t="shared" si="1"/>
        <v>830</v>
      </c>
      <c r="S278" s="60">
        <f t="shared" si="1"/>
        <v>1827731</v>
      </c>
      <c r="T278" s="68"/>
      <c r="U278" s="57">
        <f t="shared" si="6"/>
        <v>1238611</v>
      </c>
      <c r="V278" s="57">
        <f t="shared" si="6"/>
        <v>1244937</v>
      </c>
      <c r="W278" s="68"/>
      <c r="X278" s="57">
        <f t="shared" si="6"/>
        <v>1763953.8188563869</v>
      </c>
      <c r="Y278" s="57">
        <f t="shared" si="6"/>
        <v>1767384.1345086433</v>
      </c>
      <c r="Z278" s="57">
        <f t="shared" si="6"/>
        <v>1838008.0540128436</v>
      </c>
      <c r="AA278" s="57">
        <f t="shared" si="6"/>
        <v>1301054.7315360585</v>
      </c>
    </row>
    <row r="279" spans="1:27" x14ac:dyDescent="0.2">
      <c r="A279" s="78" t="s">
        <v>493</v>
      </c>
      <c r="B279" s="79" t="s">
        <v>494</v>
      </c>
      <c r="D279" s="57">
        <f t="shared" si="1"/>
        <v>1155797</v>
      </c>
      <c r="E279" s="58">
        <f t="shared" si="1"/>
        <v>0</v>
      </c>
      <c r="F279" s="58">
        <f t="shared" si="1"/>
        <v>1155797</v>
      </c>
      <c r="G279" s="59">
        <f t="shared" si="1"/>
        <v>-4.1300073451591146E-3</v>
      </c>
      <c r="H279" s="68"/>
      <c r="I279" s="59">
        <f t="shared" si="1"/>
        <v>1.3339076670459971E-3</v>
      </c>
      <c r="J279" s="57">
        <f t="shared" si="1"/>
        <v>1197991</v>
      </c>
      <c r="K279" s="59">
        <f t="shared" si="1"/>
        <v>3.6506410727835448E-2</v>
      </c>
      <c r="L279" s="59">
        <f t="shared" si="1"/>
        <v>3.2000054689013346E-2</v>
      </c>
      <c r="M279" s="57">
        <f t="shared" si="1"/>
        <v>1199966</v>
      </c>
      <c r="N279" s="59">
        <f t="shared" si="1"/>
        <v>3.8215188307289205E-2</v>
      </c>
      <c r="O279" s="59">
        <f t="shared" si="1"/>
        <v>3.3701403119853479E-2</v>
      </c>
      <c r="P279" s="59">
        <f t="shared" si="1"/>
        <v>-4.6918266091863225E-3</v>
      </c>
      <c r="Q279" s="68"/>
      <c r="R279" s="57">
        <f t="shared" si="1"/>
        <v>0</v>
      </c>
      <c r="S279" s="60">
        <f t="shared" si="1"/>
        <v>1199966</v>
      </c>
      <c r="T279" s="68"/>
      <c r="U279" s="57">
        <f t="shared" si="6"/>
        <v>808391</v>
      </c>
      <c r="V279" s="57">
        <f t="shared" si="6"/>
        <v>811921</v>
      </c>
      <c r="W279" s="68"/>
      <c r="X279" s="57">
        <f t="shared" si="6"/>
        <v>1160590.2462416983</v>
      </c>
      <c r="Y279" s="57">
        <f t="shared" si="6"/>
        <v>1159297.534861054</v>
      </c>
      <c r="Z279" s="57">
        <f t="shared" si="6"/>
        <v>1205622.5720642467</v>
      </c>
      <c r="AA279" s="57">
        <f t="shared" si="6"/>
        <v>853413.53559699899</v>
      </c>
    </row>
    <row r="280" spans="1:27" x14ac:dyDescent="0.2">
      <c r="A280" s="78" t="s">
        <v>355</v>
      </c>
      <c r="B280" s="79" t="s">
        <v>356</v>
      </c>
      <c r="D280" s="57">
        <f t="shared" si="1"/>
        <v>2874156</v>
      </c>
      <c r="E280" s="58">
        <f t="shared" si="1"/>
        <v>0</v>
      </c>
      <c r="F280" s="58">
        <f t="shared" si="1"/>
        <v>2874156</v>
      </c>
      <c r="G280" s="59">
        <f t="shared" si="1"/>
        <v>2.0980556167988107E-2</v>
      </c>
      <c r="H280" s="68"/>
      <c r="I280" s="59">
        <f t="shared" si="1"/>
        <v>3.1753379567859508E-2</v>
      </c>
      <c r="J280" s="57">
        <f t="shared" si="1"/>
        <v>2998138</v>
      </c>
      <c r="K280" s="59">
        <f t="shared" si="1"/>
        <v>4.3136837388088933E-2</v>
      </c>
      <c r="L280" s="59">
        <f t="shared" si="1"/>
        <v>3.1164189690939148E-2</v>
      </c>
      <c r="M280" s="57">
        <f t="shared" si="1"/>
        <v>3000723</v>
      </c>
      <c r="N280" s="59">
        <f t="shared" si="1"/>
        <v>4.4036231853803454E-2</v>
      </c>
      <c r="O280" s="59">
        <f t="shared" si="1"/>
        <v>3.2053261318179649E-2</v>
      </c>
      <c r="P280" s="59">
        <f t="shared" si="1"/>
        <v>2.3909453303061268E-2</v>
      </c>
      <c r="Q280" s="68"/>
      <c r="R280" s="57">
        <f t="shared" si="1"/>
        <v>0</v>
      </c>
      <c r="S280" s="60">
        <f t="shared" si="1"/>
        <v>3000723</v>
      </c>
      <c r="T280" s="68"/>
      <c r="U280" s="57">
        <f t="shared" si="6"/>
        <v>2236693</v>
      </c>
      <c r="V280" s="57">
        <f t="shared" si="6"/>
        <v>2262663</v>
      </c>
      <c r="W280" s="68"/>
      <c r="X280" s="57">
        <f t="shared" si="6"/>
        <v>2815093.7671011803</v>
      </c>
      <c r="Y280" s="57">
        <f t="shared" si="6"/>
        <v>2818044.8218017505</v>
      </c>
      <c r="Z280" s="57">
        <f t="shared" si="6"/>
        <v>2930652.6962124184</v>
      </c>
      <c r="AA280" s="57">
        <f t="shared" si="6"/>
        <v>2074495.5652242373</v>
      </c>
    </row>
    <row r="281" spans="1:27" x14ac:dyDescent="0.2">
      <c r="A281" s="78" t="s">
        <v>429</v>
      </c>
      <c r="B281" s="79" t="s">
        <v>430</v>
      </c>
      <c r="D281" s="57">
        <f t="shared" si="1"/>
        <v>998045</v>
      </c>
      <c r="E281" s="58">
        <f t="shared" si="1"/>
        <v>0</v>
      </c>
      <c r="F281" s="58">
        <f t="shared" si="1"/>
        <v>998045</v>
      </c>
      <c r="G281" s="59">
        <f t="shared" si="1"/>
        <v>2.1755463670785291E-2</v>
      </c>
      <c r="H281" s="68"/>
      <c r="I281" s="59">
        <f t="shared" si="1"/>
        <v>2.87472060432159E-2</v>
      </c>
      <c r="J281" s="57">
        <f t="shared" si="1"/>
        <v>1034090</v>
      </c>
      <c r="K281" s="59">
        <f t="shared" si="1"/>
        <v>3.6115606009749168E-2</v>
      </c>
      <c r="L281" s="59">
        <f t="shared" si="1"/>
        <v>3.1961116081498098E-2</v>
      </c>
      <c r="M281" s="57">
        <f t="shared" si="1"/>
        <v>1035577</v>
      </c>
      <c r="N281" s="59">
        <f t="shared" si="1"/>
        <v>3.7605518789233017E-2</v>
      </c>
      <c r="O281" s="59">
        <f t="shared" si="1"/>
        <v>3.3445054790520734E-2</v>
      </c>
      <c r="P281" s="59">
        <f t="shared" si="1"/>
        <v>2.2302922064992181E-2</v>
      </c>
      <c r="Q281" s="68"/>
      <c r="R281" s="57">
        <f t="shared" si="1"/>
        <v>3088</v>
      </c>
      <c r="S281" s="60">
        <f t="shared" si="1"/>
        <v>1038665</v>
      </c>
      <c r="T281" s="68"/>
      <c r="U281" s="57">
        <f t="shared" si="6"/>
        <v>791093</v>
      </c>
      <c r="V281" s="57">
        <f t="shared" si="6"/>
        <v>794277</v>
      </c>
      <c r="W281" s="68"/>
      <c r="X281" s="57">
        <f t="shared" si="6"/>
        <v>976794.38523812499</v>
      </c>
      <c r="Y281" s="57">
        <f t="shared" si="6"/>
        <v>974061.40581073205</v>
      </c>
      <c r="Z281" s="57">
        <f t="shared" si="6"/>
        <v>1012984.4859566623</v>
      </c>
      <c r="AA281" s="57">
        <f t="shared" si="6"/>
        <v>717052.49362162361</v>
      </c>
    </row>
    <row r="282" spans="1:27" x14ac:dyDescent="0.2">
      <c r="A282" s="78" t="s">
        <v>497</v>
      </c>
      <c r="B282" s="79" t="s">
        <v>498</v>
      </c>
      <c r="D282" s="57">
        <f t="shared" si="1"/>
        <v>841927</v>
      </c>
      <c r="E282" s="58">
        <f t="shared" si="1"/>
        <v>0</v>
      </c>
      <c r="F282" s="58">
        <f t="shared" si="1"/>
        <v>841927</v>
      </c>
      <c r="G282" s="59">
        <f t="shared" si="1"/>
        <v>-2.3078197440820958E-2</v>
      </c>
      <c r="H282" s="68"/>
      <c r="I282" s="59">
        <f t="shared" si="1"/>
        <v>-2.0035827745426893E-2</v>
      </c>
      <c r="J282" s="57">
        <f t="shared" si="1"/>
        <v>878031</v>
      </c>
      <c r="K282" s="59">
        <f t="shared" si="1"/>
        <v>4.2882577705668057E-2</v>
      </c>
      <c r="L282" s="59">
        <f t="shared" si="1"/>
        <v>3.5757281131178376E-2</v>
      </c>
      <c r="M282" s="57">
        <f t="shared" si="1"/>
        <v>878800</v>
      </c>
      <c r="N282" s="59">
        <f t="shared" si="1"/>
        <v>4.3795958556976933E-2</v>
      </c>
      <c r="O282" s="59">
        <f t="shared" si="1"/>
        <v>3.6664421481792164E-2</v>
      </c>
      <c r="P282" s="59">
        <f t="shared" si="1"/>
        <v>-2.314088376334611E-2</v>
      </c>
      <c r="Q282" s="68"/>
      <c r="R282" s="57">
        <f t="shared" si="1"/>
        <v>3699</v>
      </c>
      <c r="S282" s="60">
        <f t="shared" si="1"/>
        <v>882499</v>
      </c>
      <c r="T282" s="68"/>
      <c r="U282" s="57">
        <f t="shared" si="6"/>
        <v>656479</v>
      </c>
      <c r="V282" s="57">
        <f t="shared" si="6"/>
        <v>660995</v>
      </c>
      <c r="W282" s="68"/>
      <c r="X282" s="57">
        <f t="shared" si="6"/>
        <v>861816.16358080879</v>
      </c>
      <c r="Y282" s="57">
        <f t="shared" si="6"/>
        <v>865050.8883576236</v>
      </c>
      <c r="Z282" s="57">
        <f t="shared" si="6"/>
        <v>899617.95451689465</v>
      </c>
      <c r="AA282" s="57">
        <f t="shared" si="6"/>
        <v>636804.71570491686</v>
      </c>
    </row>
    <row r="283" spans="1:27" x14ac:dyDescent="0.2">
      <c r="A283" s="78" t="s">
        <v>131</v>
      </c>
      <c r="B283" s="79" t="s">
        <v>132</v>
      </c>
      <c r="D283" s="57">
        <f t="shared" si="1"/>
        <v>4500379</v>
      </c>
      <c r="E283" s="58">
        <f t="shared" si="1"/>
        <v>0</v>
      </c>
      <c r="F283" s="58">
        <f t="shared" si="1"/>
        <v>4500379</v>
      </c>
      <c r="G283" s="59">
        <f t="shared" si="1"/>
        <v>-4.9880802437883842E-3</v>
      </c>
      <c r="H283" s="68"/>
      <c r="I283" s="59">
        <f t="shared" si="1"/>
        <v>5.2972450165778007E-4</v>
      </c>
      <c r="J283" s="57">
        <f t="shared" si="1"/>
        <v>4674256</v>
      </c>
      <c r="K283" s="59">
        <f t="shared" si="1"/>
        <v>3.8636079316875405E-2</v>
      </c>
      <c r="L283" s="59">
        <f t="shared" si="1"/>
        <v>3.3260931114967418E-2</v>
      </c>
      <c r="M283" s="57">
        <f t="shared" si="1"/>
        <v>4675466</v>
      </c>
      <c r="N283" s="59">
        <f t="shared" si="1"/>
        <v>3.8904945561251569E-2</v>
      </c>
      <c r="O283" s="59">
        <f t="shared" si="1"/>
        <v>3.3528405923075599E-2</v>
      </c>
      <c r="P283" s="59">
        <f t="shared" si="1"/>
        <v>-5.6576084798098947E-3</v>
      </c>
      <c r="Q283" s="68"/>
      <c r="R283" s="57">
        <f t="shared" si="1"/>
        <v>0</v>
      </c>
      <c r="S283" s="60">
        <f t="shared" si="1"/>
        <v>4675466</v>
      </c>
      <c r="T283" s="68"/>
      <c r="U283" s="57">
        <f t="shared" si="6"/>
        <v>3081739</v>
      </c>
      <c r="V283" s="57">
        <f t="shared" si="6"/>
        <v>3097770</v>
      </c>
      <c r="W283" s="68"/>
      <c r="X283" s="57">
        <f t="shared" si="6"/>
        <v>4522939.7865933506</v>
      </c>
      <c r="Y283" s="57">
        <f t="shared" si="6"/>
        <v>4521395.4213559451</v>
      </c>
      <c r="Z283" s="57">
        <f t="shared" si="6"/>
        <v>4702068.4624055522</v>
      </c>
      <c r="AA283" s="57">
        <f t="shared" si="6"/>
        <v>3328412.1947468207</v>
      </c>
    </row>
    <row r="284" spans="1:27" x14ac:dyDescent="0.2">
      <c r="A284" s="78" t="s">
        <v>453</v>
      </c>
      <c r="B284" s="79" t="s">
        <v>454</v>
      </c>
      <c r="D284" s="57">
        <f t="shared" si="1"/>
        <v>2515978</v>
      </c>
      <c r="E284" s="58">
        <f t="shared" si="1"/>
        <v>0</v>
      </c>
      <c r="F284" s="58">
        <f t="shared" si="1"/>
        <v>2515978</v>
      </c>
      <c r="G284" s="59">
        <f t="shared" si="1"/>
        <v>-1.7715990853973573E-2</v>
      </c>
      <c r="H284" s="68"/>
      <c r="I284" s="59">
        <f t="shared" si="1"/>
        <v>-1.2658695234515682E-2</v>
      </c>
      <c r="J284" s="57">
        <f t="shared" si="1"/>
        <v>2616780</v>
      </c>
      <c r="K284" s="59">
        <f t="shared" si="1"/>
        <v>4.0064738244929066E-2</v>
      </c>
      <c r="L284" s="59">
        <f t="shared" si="1"/>
        <v>3.5135611015596258E-2</v>
      </c>
      <c r="M284" s="57">
        <f t="shared" si="1"/>
        <v>2617320</v>
      </c>
      <c r="N284" s="59">
        <f t="shared" si="1"/>
        <v>4.0279366512743664E-2</v>
      </c>
      <c r="O284" s="59">
        <f t="shared" si="1"/>
        <v>3.5349222106306311E-2</v>
      </c>
      <c r="P284" s="59">
        <f t="shared" si="1"/>
        <v>-1.7035780940448442E-2</v>
      </c>
      <c r="Q284" s="68"/>
      <c r="R284" s="57">
        <f t="shared" si="1"/>
        <v>8206</v>
      </c>
      <c r="S284" s="60">
        <f t="shared" si="1"/>
        <v>2625526</v>
      </c>
      <c r="T284" s="68"/>
      <c r="U284" s="57">
        <f t="shared" si="6"/>
        <v>1890248</v>
      </c>
      <c r="V284" s="57">
        <f t="shared" si="6"/>
        <v>1899249</v>
      </c>
      <c r="W284" s="68"/>
      <c r="X284" s="57">
        <f t="shared" si="6"/>
        <v>2561354.9407032793</v>
      </c>
      <c r="Y284" s="57">
        <f t="shared" si="6"/>
        <v>2560369.5669859061</v>
      </c>
      <c r="Z284" s="57">
        <f t="shared" si="6"/>
        <v>2662680.8476346312</v>
      </c>
      <c r="AA284" s="57">
        <f t="shared" si="6"/>
        <v>1884808.6698107971</v>
      </c>
    </row>
    <row r="285" spans="1:27" x14ac:dyDescent="0.2">
      <c r="A285" s="78" t="s">
        <v>109</v>
      </c>
      <c r="B285" s="79" t="s">
        <v>110</v>
      </c>
      <c r="D285" s="57">
        <f t="shared" si="1"/>
        <v>2701804</v>
      </c>
      <c r="E285" s="58">
        <f t="shared" si="1"/>
        <v>0</v>
      </c>
      <c r="F285" s="58">
        <f t="shared" si="1"/>
        <v>2701804</v>
      </c>
      <c r="G285" s="59">
        <f t="shared" si="1"/>
        <v>-4.2204986444968062E-3</v>
      </c>
      <c r="H285" s="68"/>
      <c r="I285" s="59">
        <f t="shared" si="1"/>
        <v>-9.5173071650511698E-4</v>
      </c>
      <c r="J285" s="57">
        <f t="shared" si="1"/>
        <v>2797026</v>
      </c>
      <c r="K285" s="59">
        <f t="shared" si="1"/>
        <v>3.5243859288090373E-2</v>
      </c>
      <c r="L285" s="59">
        <f t="shared" si="1"/>
        <v>3.3733868071914808E-2</v>
      </c>
      <c r="M285" s="57">
        <f t="shared" si="1"/>
        <v>2801161</v>
      </c>
      <c r="N285" s="59">
        <f t="shared" si="1"/>
        <v>3.6774318196286737E-2</v>
      </c>
      <c r="O285" s="59">
        <f t="shared" si="1"/>
        <v>3.5262094675628131E-2</v>
      </c>
      <c r="P285" s="59">
        <f t="shared" si="1"/>
        <v>-5.4644156842426073E-3</v>
      </c>
      <c r="Q285" s="68"/>
      <c r="R285" s="57">
        <f t="shared" si="1"/>
        <v>5401</v>
      </c>
      <c r="S285" s="60">
        <f t="shared" si="1"/>
        <v>2806562</v>
      </c>
      <c r="T285" s="68"/>
      <c r="U285" s="57">
        <f t="shared" si="6"/>
        <v>1766600</v>
      </c>
      <c r="V285" s="57">
        <f t="shared" si="6"/>
        <v>1769180</v>
      </c>
      <c r="W285" s="68"/>
      <c r="X285" s="57">
        <f t="shared" si="6"/>
        <v>2713255.2902747784</v>
      </c>
      <c r="Y285" s="57">
        <f t="shared" si="6"/>
        <v>2708328.166432675</v>
      </c>
      <c r="Z285" s="57">
        <f t="shared" si="6"/>
        <v>2816551.8098854199</v>
      </c>
      <c r="AA285" s="57">
        <f t="shared" si="6"/>
        <v>1993727.9659179708</v>
      </c>
    </row>
    <row r="286" spans="1:27" x14ac:dyDescent="0.2">
      <c r="A286" s="78" t="s">
        <v>247</v>
      </c>
      <c r="B286" s="79" t="s">
        <v>248</v>
      </c>
      <c r="D286" s="57">
        <f t="shared" si="1"/>
        <v>1056145</v>
      </c>
      <c r="E286" s="58">
        <f t="shared" si="1"/>
        <v>0</v>
      </c>
      <c r="F286" s="58">
        <f t="shared" si="1"/>
        <v>1056145</v>
      </c>
      <c r="G286" s="59">
        <f t="shared" si="1"/>
        <v>-3.3470683035278115E-2</v>
      </c>
      <c r="H286" s="68"/>
      <c r="I286" s="59">
        <f t="shared" si="1"/>
        <v>-3.1537295859059955E-2</v>
      </c>
      <c r="J286" s="57">
        <f t="shared" si="1"/>
        <v>1102615</v>
      </c>
      <c r="K286" s="59">
        <f t="shared" si="1"/>
        <v>4.3999640200919288E-2</v>
      </c>
      <c r="L286" s="59">
        <f t="shared" si="1"/>
        <v>3.916800324904024E-2</v>
      </c>
      <c r="M286" s="57">
        <f t="shared" si="1"/>
        <v>1103091</v>
      </c>
      <c r="N286" s="59">
        <f t="shared" si="1"/>
        <v>4.445033589137859E-2</v>
      </c>
      <c r="O286" s="59">
        <f t="shared" si="1"/>
        <v>3.9616613116987498E-2</v>
      </c>
      <c r="P286" s="59">
        <f t="shared" si="1"/>
        <v>-3.1856679558536327E-2</v>
      </c>
      <c r="Q286" s="68"/>
      <c r="R286" s="57">
        <f t="shared" si="1"/>
        <v>2874</v>
      </c>
      <c r="S286" s="60">
        <f t="shared" si="1"/>
        <v>1105965</v>
      </c>
      <c r="T286" s="68"/>
      <c r="U286" s="57">
        <f t="shared" si="6"/>
        <v>800986</v>
      </c>
      <c r="V286" s="57">
        <f t="shared" si="6"/>
        <v>804710</v>
      </c>
      <c r="W286" s="68"/>
      <c r="X286" s="57">
        <f t="shared" si="6"/>
        <v>1092719.0530719815</v>
      </c>
      <c r="Y286" s="57">
        <f t="shared" si="6"/>
        <v>1095608.088339482</v>
      </c>
      <c r="Z286" s="57">
        <f t="shared" si="6"/>
        <v>1139388.1223050752</v>
      </c>
      <c r="AA286" s="57">
        <f t="shared" si="6"/>
        <v>806528.73329065647</v>
      </c>
    </row>
    <row r="287" spans="1:27" x14ac:dyDescent="0.2">
      <c r="A287" s="78" t="s">
        <v>295</v>
      </c>
      <c r="B287" s="79" t="s">
        <v>296</v>
      </c>
      <c r="D287" s="57">
        <f t="shared" si="1"/>
        <v>2101403</v>
      </c>
      <c r="E287" s="58">
        <f t="shared" si="1"/>
        <v>0</v>
      </c>
      <c r="F287" s="58">
        <f t="shared" si="1"/>
        <v>2101403</v>
      </c>
      <c r="G287" s="59">
        <f t="shared" si="1"/>
        <v>2.7021304300982374E-2</v>
      </c>
      <c r="H287" s="68"/>
      <c r="I287" s="59">
        <f t="shared" si="1"/>
        <v>3.8634092437576317E-2</v>
      </c>
      <c r="J287" s="57">
        <f t="shared" si="1"/>
        <v>2185788</v>
      </c>
      <c r="K287" s="59">
        <f t="shared" si="1"/>
        <v>4.015650496358858E-2</v>
      </c>
      <c r="L287" s="59">
        <f t="shared" si="1"/>
        <v>3.2005192103509383E-2</v>
      </c>
      <c r="M287" s="57">
        <f t="shared" si="1"/>
        <v>2187128</v>
      </c>
      <c r="N287" s="59">
        <f t="shared" si="1"/>
        <v>4.0794174177918308E-2</v>
      </c>
      <c r="O287" s="59">
        <f t="shared" si="1"/>
        <v>3.2637864145545814E-2</v>
      </c>
      <c r="P287" s="59">
        <f t="shared" si="1"/>
        <v>3.1321713132287821E-2</v>
      </c>
      <c r="Q287" s="68"/>
      <c r="R287" s="57">
        <f t="shared" si="1"/>
        <v>2444</v>
      </c>
      <c r="S287" s="60">
        <f t="shared" si="1"/>
        <v>2189572</v>
      </c>
      <c r="T287" s="68"/>
      <c r="U287" s="57">
        <f t="shared" si="6"/>
        <v>1583275</v>
      </c>
      <c r="V287" s="57">
        <f t="shared" si="6"/>
        <v>1595781</v>
      </c>
      <c r="W287" s="68"/>
      <c r="X287" s="57">
        <f t="shared" si="6"/>
        <v>2046114.322263519</v>
      </c>
      <c r="Y287" s="57">
        <f t="shared" si="6"/>
        <v>2039217.6488685093</v>
      </c>
      <c r="Z287" s="57">
        <f t="shared" si="6"/>
        <v>2120703.9201737982</v>
      </c>
      <c r="AA287" s="57">
        <f t="shared" si="6"/>
        <v>1501164.1888648153</v>
      </c>
    </row>
    <row r="288" spans="1:27" x14ac:dyDescent="0.2">
      <c r="A288" s="78" t="s">
        <v>77</v>
      </c>
      <c r="B288" s="79" t="s">
        <v>78</v>
      </c>
      <c r="D288" s="57">
        <f t="shared" si="1"/>
        <v>2000393</v>
      </c>
      <c r="E288" s="58">
        <f t="shared" si="1"/>
        <v>0</v>
      </c>
      <c r="F288" s="58">
        <f t="shared" si="1"/>
        <v>2000393</v>
      </c>
      <c r="G288" s="59">
        <f t="shared" si="1"/>
        <v>-7.0697042807754684E-3</v>
      </c>
      <c r="H288" s="68"/>
      <c r="I288" s="59">
        <f t="shared" si="1"/>
        <v>-4.4939517969777576E-3</v>
      </c>
      <c r="J288" s="57">
        <f t="shared" si="1"/>
        <v>2072111</v>
      </c>
      <c r="K288" s="59">
        <f t="shared" si="1"/>
        <v>3.5851955090824728E-2</v>
      </c>
      <c r="L288" s="59">
        <f t="shared" si="1"/>
        <v>3.3656072888130772E-2</v>
      </c>
      <c r="M288" s="57">
        <f t="shared" si="1"/>
        <v>2076476</v>
      </c>
      <c r="N288" s="59">
        <f t="shared" si="1"/>
        <v>3.8034026313829239E-2</v>
      </c>
      <c r="O288" s="59">
        <f t="shared" si="1"/>
        <v>3.5833518381232388E-2</v>
      </c>
      <c r="P288" s="59">
        <f t="shared" si="1"/>
        <v>-8.4436386598093494E-3</v>
      </c>
      <c r="Q288" s="68"/>
      <c r="R288" s="57">
        <f t="shared" si="1"/>
        <v>0</v>
      </c>
      <c r="S288" s="60">
        <f t="shared" si="1"/>
        <v>2076476</v>
      </c>
      <c r="T288" s="68"/>
      <c r="U288" s="57">
        <f t="shared" si="6"/>
        <v>1434607</v>
      </c>
      <c r="V288" s="57">
        <f t="shared" si="6"/>
        <v>1437655</v>
      </c>
      <c r="W288" s="68"/>
      <c r="X288" s="57">
        <f t="shared" si="6"/>
        <v>2014635.8799043638</v>
      </c>
      <c r="Y288" s="57">
        <f t="shared" si="6"/>
        <v>2013692.0374071188</v>
      </c>
      <c r="Z288" s="57">
        <f t="shared" si="6"/>
        <v>2094158.316117733</v>
      </c>
      <c r="AA288" s="57">
        <f t="shared" si="6"/>
        <v>1482373.5836314908</v>
      </c>
    </row>
    <row r="289" spans="1:27" x14ac:dyDescent="0.2">
      <c r="A289" s="78" t="s">
        <v>183</v>
      </c>
      <c r="B289" s="79" t="s">
        <v>184</v>
      </c>
      <c r="D289" s="57">
        <f t="shared" si="1"/>
        <v>1510636</v>
      </c>
      <c r="E289" s="58">
        <f t="shared" si="1"/>
        <v>0</v>
      </c>
      <c r="F289" s="58">
        <f t="shared" si="1"/>
        <v>1510636</v>
      </c>
      <c r="G289" s="59">
        <f t="shared" si="1"/>
        <v>2.3374104746773039E-2</v>
      </c>
      <c r="H289" s="68"/>
      <c r="I289" s="59">
        <f t="shared" si="1"/>
        <v>2.5265641460097799E-2</v>
      </c>
      <c r="J289" s="57">
        <f t="shared" si="1"/>
        <v>1565120</v>
      </c>
      <c r="K289" s="59">
        <f t="shared" si="1"/>
        <v>3.6066928101806228E-2</v>
      </c>
      <c r="L289" s="59">
        <f t="shared" si="1"/>
        <v>3.2000039902493338E-2</v>
      </c>
      <c r="M289" s="57">
        <f t="shared" si="1"/>
        <v>1567819</v>
      </c>
      <c r="N289" s="59">
        <f t="shared" si="1"/>
        <v>3.7853592791380564E-2</v>
      </c>
      <c r="O289" s="59">
        <f t="shared" si="1"/>
        <v>3.3779691371835341E-2</v>
      </c>
      <c r="P289" s="59">
        <f t="shared" si="1"/>
        <v>1.9173075108154247E-2</v>
      </c>
      <c r="Q289" s="68"/>
      <c r="R289" s="57">
        <f t="shared" si="1"/>
        <v>1782</v>
      </c>
      <c r="S289" s="60">
        <f t="shared" si="1"/>
        <v>1569601</v>
      </c>
      <c r="T289" s="68"/>
      <c r="U289" s="57">
        <f t="shared" si="6"/>
        <v>1058007</v>
      </c>
      <c r="V289" s="57">
        <f t="shared" si="6"/>
        <v>1062176</v>
      </c>
      <c r="W289" s="68"/>
      <c r="X289" s="57">
        <f t="shared" si="6"/>
        <v>1476132.7192012509</v>
      </c>
      <c r="Y289" s="57">
        <f t="shared" si="6"/>
        <v>1479215.7537706927</v>
      </c>
      <c r="Z289" s="57">
        <f t="shared" si="6"/>
        <v>1538324.5871498554</v>
      </c>
      <c r="AA289" s="57">
        <f t="shared" si="6"/>
        <v>1088920.4094508213</v>
      </c>
    </row>
    <row r="290" spans="1:27" x14ac:dyDescent="0.2">
      <c r="A290" s="78" t="s">
        <v>403</v>
      </c>
      <c r="B290" s="79" t="s">
        <v>404</v>
      </c>
      <c r="D290" s="57">
        <f t="shared" si="1"/>
        <v>2591144</v>
      </c>
      <c r="E290" s="58">
        <f t="shared" si="1"/>
        <v>0</v>
      </c>
      <c r="F290" s="58">
        <f t="shared" si="1"/>
        <v>2591144</v>
      </c>
      <c r="G290" s="59">
        <f t="shared" si="1"/>
        <v>9.7492075968763636E-4</v>
      </c>
      <c r="H290" s="68"/>
      <c r="I290" s="59">
        <f t="shared" si="1"/>
        <v>7.8373319281379583E-3</v>
      </c>
      <c r="J290" s="57">
        <f t="shared" si="1"/>
        <v>2697002</v>
      </c>
      <c r="K290" s="59">
        <f t="shared" ref="K290:AA305" si="7">INDEX(K$8:K$248,MATCH($A290,$A$8:$A$248,0))</f>
        <v>4.0853769609099366E-2</v>
      </c>
      <c r="L290" s="59">
        <f t="shared" si="7"/>
        <v>3.2610153919916396E-2</v>
      </c>
      <c r="M290" s="57">
        <f t="shared" si="7"/>
        <v>2699597</v>
      </c>
      <c r="N290" s="59">
        <f t="shared" si="7"/>
        <v>4.1855257754875863E-2</v>
      </c>
      <c r="O290" s="59">
        <f t="shared" si="7"/>
        <v>3.3603710227780414E-2</v>
      </c>
      <c r="P290" s="59">
        <f t="shared" si="7"/>
        <v>1.6777865921899782E-3</v>
      </c>
      <c r="Q290" s="68"/>
      <c r="R290" s="57">
        <f t="shared" si="7"/>
        <v>2051</v>
      </c>
      <c r="S290" s="60">
        <f t="shared" si="7"/>
        <v>2701648</v>
      </c>
      <c r="T290" s="68"/>
      <c r="U290" s="57">
        <f t="shared" si="7"/>
        <v>1917087</v>
      </c>
      <c r="V290" s="57">
        <f t="shared" si="7"/>
        <v>1932392</v>
      </c>
      <c r="W290" s="68"/>
      <c r="X290" s="57">
        <f t="shared" si="7"/>
        <v>2588620.3003302589</v>
      </c>
      <c r="Y290" s="57">
        <f t="shared" si="7"/>
        <v>2591519.2309077382</v>
      </c>
      <c r="Z290" s="57">
        <f t="shared" si="7"/>
        <v>2695075.2388992319</v>
      </c>
      <c r="AA290" s="57">
        <f t="shared" si="7"/>
        <v>1907739.4050369144</v>
      </c>
    </row>
    <row r="291" spans="1:27" x14ac:dyDescent="0.2">
      <c r="A291" s="78" t="s">
        <v>215</v>
      </c>
      <c r="B291" s="79" t="s">
        <v>216</v>
      </c>
      <c r="D291" s="57">
        <f t="shared" ref="D291:S309" si="8">INDEX(D$8:D$248,MATCH($A291,$A$8:$A$248,0))</f>
        <v>1385906</v>
      </c>
      <c r="E291" s="58">
        <f t="shared" si="8"/>
        <v>0</v>
      </c>
      <c r="F291" s="58">
        <f t="shared" si="8"/>
        <v>1385906</v>
      </c>
      <c r="G291" s="59">
        <f t="shared" si="8"/>
        <v>-1.5304958129860324E-2</v>
      </c>
      <c r="H291" s="68"/>
      <c r="I291" s="59">
        <f t="shared" si="8"/>
        <v>-1.1360455865554453E-2</v>
      </c>
      <c r="J291" s="57">
        <f t="shared" si="8"/>
        <v>1443058</v>
      </c>
      <c r="K291" s="59">
        <f t="shared" si="8"/>
        <v>4.1238006040813735E-2</v>
      </c>
      <c r="L291" s="59">
        <f t="shared" si="8"/>
        <v>3.4112546979344849E-2</v>
      </c>
      <c r="M291" s="57">
        <f t="shared" si="8"/>
        <v>1445775</v>
      </c>
      <c r="N291" s="59">
        <f t="shared" si="8"/>
        <v>4.3198456460972201E-2</v>
      </c>
      <c r="O291" s="59">
        <f t="shared" si="8"/>
        <v>3.6059581533841589E-2</v>
      </c>
      <c r="P291" s="59">
        <f t="shared" si="8"/>
        <v>-1.5067992393790086E-2</v>
      </c>
      <c r="Q291" s="68"/>
      <c r="R291" s="57">
        <f t="shared" si="8"/>
        <v>2427</v>
      </c>
      <c r="S291" s="60">
        <f t="shared" si="8"/>
        <v>1448202</v>
      </c>
      <c r="T291" s="68"/>
      <c r="U291" s="57">
        <f t="shared" si="7"/>
        <v>1147433</v>
      </c>
      <c r="V291" s="57">
        <f t="shared" si="7"/>
        <v>1155339</v>
      </c>
      <c r="W291" s="68"/>
      <c r="X291" s="57">
        <f t="shared" si="7"/>
        <v>1407446.9161212365</v>
      </c>
      <c r="Y291" s="57">
        <f t="shared" si="7"/>
        <v>1411490.6371490583</v>
      </c>
      <c r="Z291" s="57">
        <f t="shared" si="7"/>
        <v>1467893.20362715</v>
      </c>
      <c r="AA291" s="57">
        <f t="shared" si="7"/>
        <v>1039064.7602436354</v>
      </c>
    </row>
    <row r="292" spans="1:27" x14ac:dyDescent="0.2">
      <c r="A292" s="78" t="s">
        <v>193</v>
      </c>
      <c r="B292" s="79" t="s">
        <v>194</v>
      </c>
      <c r="D292" s="57">
        <f t="shared" si="8"/>
        <v>1107222</v>
      </c>
      <c r="E292" s="58">
        <f t="shared" si="8"/>
        <v>0</v>
      </c>
      <c r="F292" s="58">
        <f t="shared" si="8"/>
        <v>1107222</v>
      </c>
      <c r="G292" s="59">
        <f t="shared" si="8"/>
        <v>-1.7195924280292263E-2</v>
      </c>
      <c r="H292" s="68"/>
      <c r="I292" s="59">
        <f t="shared" si="8"/>
        <v>-1.4869596570792676E-2</v>
      </c>
      <c r="J292" s="57">
        <f t="shared" si="8"/>
        <v>1151775</v>
      </c>
      <c r="K292" s="59">
        <f t="shared" si="8"/>
        <v>4.0238542948026756E-2</v>
      </c>
      <c r="L292" s="59">
        <f t="shared" si="8"/>
        <v>3.4748147923531647E-2</v>
      </c>
      <c r="M292" s="57">
        <f t="shared" si="8"/>
        <v>1155228</v>
      </c>
      <c r="N292" s="59">
        <f t="shared" si="8"/>
        <v>4.3357158726976097E-2</v>
      </c>
      <c r="O292" s="59">
        <f t="shared" si="8"/>
        <v>3.785030360044761E-2</v>
      </c>
      <c r="P292" s="59">
        <f t="shared" si="8"/>
        <v>-1.6867662441607423E-2</v>
      </c>
      <c r="Q292" s="68"/>
      <c r="R292" s="57">
        <f t="shared" si="8"/>
        <v>0</v>
      </c>
      <c r="S292" s="60">
        <f t="shared" si="8"/>
        <v>1155228</v>
      </c>
      <c r="T292" s="68"/>
      <c r="U292" s="57">
        <f t="shared" si="7"/>
        <v>797520</v>
      </c>
      <c r="V292" s="57">
        <f t="shared" si="7"/>
        <v>801751</v>
      </c>
      <c r="W292" s="68"/>
      <c r="X292" s="57">
        <f t="shared" si="7"/>
        <v>1126594.8395555655</v>
      </c>
      <c r="Y292" s="57">
        <f t="shared" si="7"/>
        <v>1129898.0712649077</v>
      </c>
      <c r="Z292" s="57">
        <f t="shared" si="7"/>
        <v>1175048.3183871326</v>
      </c>
      <c r="AA292" s="57">
        <f t="shared" si="7"/>
        <v>831771.20529113023</v>
      </c>
    </row>
    <row r="293" spans="1:27" x14ac:dyDescent="0.2">
      <c r="A293" s="78" t="s">
        <v>307</v>
      </c>
      <c r="B293" s="79" t="s">
        <v>308</v>
      </c>
      <c r="D293" s="57">
        <f t="shared" si="8"/>
        <v>1654857</v>
      </c>
      <c r="E293" s="58">
        <f t="shared" si="8"/>
        <v>0</v>
      </c>
      <c r="F293" s="58">
        <f t="shared" si="8"/>
        <v>1654857</v>
      </c>
      <c r="G293" s="59">
        <f t="shared" si="8"/>
        <v>8.6646014386595471E-3</v>
      </c>
      <c r="H293" s="68"/>
      <c r="I293" s="59">
        <f t="shared" si="8"/>
        <v>1.759996748986481E-2</v>
      </c>
      <c r="J293" s="57">
        <f t="shared" si="8"/>
        <v>1720290</v>
      </c>
      <c r="K293" s="59">
        <f t="shared" si="8"/>
        <v>3.9539972335978169E-2</v>
      </c>
      <c r="L293" s="59">
        <f t="shared" si="8"/>
        <v>3.2073541546563611E-2</v>
      </c>
      <c r="M293" s="57">
        <f t="shared" si="8"/>
        <v>1721413</v>
      </c>
      <c r="N293" s="59">
        <f t="shared" si="8"/>
        <v>4.0218580819974203E-2</v>
      </c>
      <c r="O293" s="59">
        <f t="shared" si="8"/>
        <v>3.2747275967595524E-2</v>
      </c>
      <c r="P293" s="59">
        <f t="shared" si="8"/>
        <v>1.0542735847292928E-2</v>
      </c>
      <c r="Q293" s="68"/>
      <c r="R293" s="57">
        <f t="shared" si="8"/>
        <v>474</v>
      </c>
      <c r="S293" s="60">
        <f t="shared" si="8"/>
        <v>1721887</v>
      </c>
      <c r="T293" s="68"/>
      <c r="U293" s="57">
        <f t="shared" si="7"/>
        <v>1238357</v>
      </c>
      <c r="V293" s="57">
        <f t="shared" si="7"/>
        <v>1247316</v>
      </c>
      <c r="W293" s="68"/>
      <c r="X293" s="57">
        <f t="shared" si="7"/>
        <v>1640641.4953391596</v>
      </c>
      <c r="Y293" s="57">
        <f t="shared" si="7"/>
        <v>1638000.1449116864</v>
      </c>
      <c r="Z293" s="57">
        <f t="shared" si="7"/>
        <v>1703453.9351338521</v>
      </c>
      <c r="AA293" s="57">
        <f t="shared" si="7"/>
        <v>1205809.0808801914</v>
      </c>
    </row>
    <row r="294" spans="1:27" x14ac:dyDescent="0.2">
      <c r="A294" s="78" t="s">
        <v>271</v>
      </c>
      <c r="B294" s="79" t="s">
        <v>272</v>
      </c>
      <c r="D294" s="57">
        <f t="shared" si="8"/>
        <v>1475676</v>
      </c>
      <c r="E294" s="58">
        <f t="shared" si="8"/>
        <v>0</v>
      </c>
      <c r="F294" s="58">
        <f t="shared" si="8"/>
        <v>1475676</v>
      </c>
      <c r="G294" s="59">
        <f t="shared" si="8"/>
        <v>-2.2732178433381822E-2</v>
      </c>
      <c r="H294" s="68"/>
      <c r="I294" s="59">
        <f t="shared" si="8"/>
        <v>-2.1210786330130404E-2</v>
      </c>
      <c r="J294" s="57">
        <f t="shared" si="8"/>
        <v>1536508</v>
      </c>
      <c r="K294" s="59">
        <f t="shared" si="8"/>
        <v>4.12231411231192E-2</v>
      </c>
      <c r="L294" s="59">
        <f t="shared" si="8"/>
        <v>3.5877823321521785E-2</v>
      </c>
      <c r="M294" s="57">
        <f t="shared" si="8"/>
        <v>1540173</v>
      </c>
      <c r="N294" s="59">
        <f t="shared" si="8"/>
        <v>4.3706748635879311E-2</v>
      </c>
      <c r="O294" s="59">
        <f t="shared" si="8"/>
        <v>3.8348680760905918E-2</v>
      </c>
      <c r="P294" s="59">
        <f t="shared" si="8"/>
        <v>-2.2726928198009699E-2</v>
      </c>
      <c r="Q294" s="68"/>
      <c r="R294" s="57">
        <f t="shared" si="8"/>
        <v>0</v>
      </c>
      <c r="S294" s="60">
        <f t="shared" si="8"/>
        <v>1540173</v>
      </c>
      <c r="T294" s="68"/>
      <c r="U294" s="57">
        <f t="shared" si="7"/>
        <v>1064779</v>
      </c>
      <c r="V294" s="57">
        <f t="shared" si="7"/>
        <v>1070273</v>
      </c>
      <c r="W294" s="68"/>
      <c r="X294" s="57">
        <f t="shared" si="7"/>
        <v>1510001.6264061616</v>
      </c>
      <c r="Y294" s="57">
        <f t="shared" si="7"/>
        <v>1515434.3096499748</v>
      </c>
      <c r="Z294" s="57">
        <f t="shared" si="7"/>
        <v>1575990.4211420463</v>
      </c>
      <c r="AA294" s="57">
        <f t="shared" si="7"/>
        <v>1115582.5948671477</v>
      </c>
    </row>
    <row r="295" spans="1:27" x14ac:dyDescent="0.2">
      <c r="A295" s="78" t="s">
        <v>339</v>
      </c>
      <c r="B295" s="79" t="s">
        <v>340</v>
      </c>
      <c r="D295" s="57">
        <f t="shared" si="8"/>
        <v>2191722</v>
      </c>
      <c r="E295" s="58">
        <f t="shared" si="8"/>
        <v>0</v>
      </c>
      <c r="F295" s="58">
        <f t="shared" si="8"/>
        <v>2191722</v>
      </c>
      <c r="G295" s="59">
        <f t="shared" si="8"/>
        <v>2.8230570704513624E-2</v>
      </c>
      <c r="H295" s="68"/>
      <c r="I295" s="59">
        <f t="shared" si="8"/>
        <v>4.0131940797435872E-2</v>
      </c>
      <c r="J295" s="57">
        <f t="shared" si="8"/>
        <v>2276182</v>
      </c>
      <c r="K295" s="59">
        <f t="shared" si="8"/>
        <v>3.8535909207463304E-2</v>
      </c>
      <c r="L295" s="59">
        <f t="shared" si="8"/>
        <v>2.8883825595090062E-2</v>
      </c>
      <c r="M295" s="57">
        <f t="shared" si="8"/>
        <v>2276469</v>
      </c>
      <c r="N295" s="59">
        <f t="shared" si="8"/>
        <v>3.8666856471760491E-2</v>
      </c>
      <c r="O295" s="59">
        <f t="shared" si="8"/>
        <v>2.9013555844229044E-2</v>
      </c>
      <c r="P295" s="59">
        <f t="shared" si="8"/>
        <v>2.9184107066591691E-2</v>
      </c>
      <c r="Q295" s="68"/>
      <c r="R295" s="57">
        <f t="shared" si="8"/>
        <v>0</v>
      </c>
      <c r="S295" s="60">
        <f t="shared" si="8"/>
        <v>2276469</v>
      </c>
      <c r="T295" s="68"/>
      <c r="U295" s="57">
        <f t="shared" si="7"/>
        <v>1654490</v>
      </c>
      <c r="V295" s="57">
        <f t="shared" si="7"/>
        <v>1670011</v>
      </c>
      <c r="W295" s="68"/>
      <c r="X295" s="57">
        <f t="shared" si="7"/>
        <v>2131547.2058940008</v>
      </c>
      <c r="Y295" s="57">
        <f t="shared" si="7"/>
        <v>2126925.1740089329</v>
      </c>
      <c r="Z295" s="57">
        <f t="shared" si="7"/>
        <v>2211916.2007742748</v>
      </c>
      <c r="AA295" s="57">
        <f t="shared" si="7"/>
        <v>1565729.8304518326</v>
      </c>
    </row>
    <row r="296" spans="1:27" x14ac:dyDescent="0.2">
      <c r="A296" s="78" t="s">
        <v>327</v>
      </c>
      <c r="B296" s="79" t="s">
        <v>328</v>
      </c>
      <c r="D296" s="57">
        <f t="shared" si="8"/>
        <v>3105549</v>
      </c>
      <c r="E296" s="58">
        <f t="shared" si="8"/>
        <v>0</v>
      </c>
      <c r="F296" s="58">
        <f t="shared" si="8"/>
        <v>3105549</v>
      </c>
      <c r="G296" s="59">
        <f t="shared" si="8"/>
        <v>8.6244860064190743E-3</v>
      </c>
      <c r="H296" s="68"/>
      <c r="I296" s="59">
        <f t="shared" si="8"/>
        <v>1.8434890914343693E-2</v>
      </c>
      <c r="J296" s="57">
        <f t="shared" si="8"/>
        <v>3214533</v>
      </c>
      <c r="K296" s="59">
        <f t="shared" si="8"/>
        <v>3.5093312003771304E-2</v>
      </c>
      <c r="L296" s="59">
        <f t="shared" si="8"/>
        <v>3.1299641795770938E-2</v>
      </c>
      <c r="M296" s="57">
        <f t="shared" si="8"/>
        <v>3215997</v>
      </c>
      <c r="N296" s="59">
        <f t="shared" si="8"/>
        <v>3.5564726236810396E-2</v>
      </c>
      <c r="O296" s="59">
        <f t="shared" si="8"/>
        <v>3.1769328271408215E-2</v>
      </c>
      <c r="P296" s="59">
        <f t="shared" si="8"/>
        <v>1.04141624236882E-2</v>
      </c>
      <c r="Q296" s="68"/>
      <c r="R296" s="57">
        <f t="shared" si="8"/>
        <v>0</v>
      </c>
      <c r="S296" s="60">
        <f t="shared" si="8"/>
        <v>3215997</v>
      </c>
      <c r="T296" s="68"/>
      <c r="U296" s="57">
        <f t="shared" si="7"/>
        <v>2457565</v>
      </c>
      <c r="V296" s="57">
        <f t="shared" si="7"/>
        <v>2466605</v>
      </c>
      <c r="W296" s="68"/>
      <c r="X296" s="57">
        <f t="shared" si="7"/>
        <v>3078994.2571156612</v>
      </c>
      <c r="Y296" s="57">
        <f t="shared" si="7"/>
        <v>3060551.9249389828</v>
      </c>
      <c r="Z296" s="57">
        <f t="shared" si="7"/>
        <v>3182850.2802115949</v>
      </c>
      <c r="AA296" s="57">
        <f t="shared" si="7"/>
        <v>2253016.4695411222</v>
      </c>
    </row>
    <row r="297" spans="1:27" x14ac:dyDescent="0.2">
      <c r="A297" s="78" t="s">
        <v>253</v>
      </c>
      <c r="B297" s="79" t="s">
        <v>254</v>
      </c>
      <c r="D297" s="57">
        <f t="shared" si="8"/>
        <v>994915</v>
      </c>
      <c r="E297" s="58">
        <f t="shared" si="8"/>
        <v>0</v>
      </c>
      <c r="F297" s="58">
        <f t="shared" si="8"/>
        <v>994915</v>
      </c>
      <c r="G297" s="59">
        <f t="shared" si="8"/>
        <v>-1.0163170491047535E-2</v>
      </c>
      <c r="H297" s="68"/>
      <c r="I297" s="59">
        <f t="shared" si="8"/>
        <v>-7.5157262488508847E-3</v>
      </c>
      <c r="J297" s="57">
        <f t="shared" si="8"/>
        <v>1036193</v>
      </c>
      <c r="K297" s="59">
        <f t="shared" si="8"/>
        <v>4.1488971419669118E-2</v>
      </c>
      <c r="L297" s="59">
        <f t="shared" si="8"/>
        <v>3.3589794437456577E-2</v>
      </c>
      <c r="M297" s="57">
        <f t="shared" si="8"/>
        <v>1037736</v>
      </c>
      <c r="N297" s="59">
        <f t="shared" si="8"/>
        <v>4.3039857676283821E-2</v>
      </c>
      <c r="O297" s="59">
        <f t="shared" si="8"/>
        <v>3.5128917991482655E-2</v>
      </c>
      <c r="P297" s="59">
        <f t="shared" si="8"/>
        <v>-1.2125858775948739E-2</v>
      </c>
      <c r="Q297" s="68"/>
      <c r="R297" s="57">
        <f t="shared" si="8"/>
        <v>0</v>
      </c>
      <c r="S297" s="60">
        <f t="shared" si="8"/>
        <v>1037736</v>
      </c>
      <c r="T297" s="68"/>
      <c r="U297" s="57">
        <f t="shared" si="7"/>
        <v>777076</v>
      </c>
      <c r="V297" s="57">
        <f t="shared" si="7"/>
        <v>783015</v>
      </c>
      <c r="W297" s="68"/>
      <c r="X297" s="57">
        <f t="shared" si="7"/>
        <v>1005130.3107135009</v>
      </c>
      <c r="Y297" s="57">
        <f t="shared" si="7"/>
        <v>1010110.3187381061</v>
      </c>
      <c r="Z297" s="57">
        <f t="shared" si="7"/>
        <v>1050473.8981366251</v>
      </c>
      <c r="AA297" s="57">
        <f t="shared" si="7"/>
        <v>743589.79686834011</v>
      </c>
    </row>
    <row r="298" spans="1:27" x14ac:dyDescent="0.2">
      <c r="A298" s="78" t="s">
        <v>207</v>
      </c>
      <c r="B298" s="79" t="s">
        <v>208</v>
      </c>
      <c r="D298" s="57">
        <f t="shared" si="8"/>
        <v>1472298</v>
      </c>
      <c r="E298" s="58">
        <f t="shared" si="8"/>
        <v>0</v>
      </c>
      <c r="F298" s="58">
        <f t="shared" si="8"/>
        <v>1472298</v>
      </c>
      <c r="G298" s="59">
        <f t="shared" si="8"/>
        <v>-1.4091322857852084E-2</v>
      </c>
      <c r="H298" s="68"/>
      <c r="I298" s="59">
        <f t="shared" si="8"/>
        <v>-1.0371240240240942E-2</v>
      </c>
      <c r="J298" s="57">
        <f t="shared" si="8"/>
        <v>1531450</v>
      </c>
      <c r="K298" s="59">
        <f t="shared" si="8"/>
        <v>4.017664902078244E-2</v>
      </c>
      <c r="L298" s="59">
        <f t="shared" si="8"/>
        <v>3.4670553811962712E-2</v>
      </c>
      <c r="M298" s="57">
        <f t="shared" si="8"/>
        <v>1533045</v>
      </c>
      <c r="N298" s="59">
        <f t="shared" si="8"/>
        <v>4.12599894858241E-2</v>
      </c>
      <c r="O298" s="59">
        <f t="shared" si="8"/>
        <v>3.5748159697450266E-2</v>
      </c>
      <c r="P298" s="59">
        <f t="shared" si="8"/>
        <v>-1.4378836451498178E-2</v>
      </c>
      <c r="Q298" s="68"/>
      <c r="R298" s="57">
        <f t="shared" si="8"/>
        <v>4862</v>
      </c>
      <c r="S298" s="60">
        <f t="shared" si="8"/>
        <v>1537907</v>
      </c>
      <c r="T298" s="68"/>
      <c r="U298" s="57">
        <f t="shared" si="7"/>
        <v>1095018</v>
      </c>
      <c r="V298" s="57">
        <f t="shared" si="7"/>
        <v>1100846</v>
      </c>
      <c r="W298" s="68"/>
      <c r="X298" s="57">
        <f t="shared" si="7"/>
        <v>1493341.1523141759</v>
      </c>
      <c r="Y298" s="57">
        <f t="shared" si="7"/>
        <v>1495644.6602934957</v>
      </c>
      <c r="Z298" s="57">
        <f t="shared" si="7"/>
        <v>1555409.9858008577</v>
      </c>
      <c r="AA298" s="57">
        <f t="shared" si="7"/>
        <v>1101014.5015885215</v>
      </c>
    </row>
    <row r="299" spans="1:27" x14ac:dyDescent="0.2">
      <c r="A299" s="78" t="s">
        <v>369</v>
      </c>
      <c r="B299" s="79" t="s">
        <v>370</v>
      </c>
      <c r="D299" s="57">
        <f t="shared" si="8"/>
        <v>2706605</v>
      </c>
      <c r="E299" s="58">
        <f t="shared" si="8"/>
        <v>0</v>
      </c>
      <c r="F299" s="58">
        <f t="shared" si="8"/>
        <v>2706605</v>
      </c>
      <c r="G299" s="59">
        <f t="shared" si="8"/>
        <v>1.7601412398444705E-2</v>
      </c>
      <c r="H299" s="68"/>
      <c r="I299" s="59">
        <f t="shared" si="8"/>
        <v>3.0841430348412802E-2</v>
      </c>
      <c r="J299" s="57">
        <f t="shared" si="8"/>
        <v>2821253</v>
      </c>
      <c r="K299" s="59">
        <f t="shared" si="8"/>
        <v>4.2358600534618152E-2</v>
      </c>
      <c r="L299" s="59">
        <f t="shared" si="8"/>
        <v>3.2533816890239819E-2</v>
      </c>
      <c r="M299" s="57">
        <f t="shared" si="8"/>
        <v>2821327</v>
      </c>
      <c r="N299" s="59">
        <f t="shared" si="8"/>
        <v>4.2385941059001953E-2</v>
      </c>
      <c r="O299" s="59">
        <f t="shared" si="8"/>
        <v>3.2560899715654568E-2</v>
      </c>
      <c r="P299" s="59">
        <f t="shared" si="8"/>
        <v>2.3507624727954424E-2</v>
      </c>
      <c r="Q299" s="68"/>
      <c r="R299" s="57">
        <f t="shared" si="8"/>
        <v>0</v>
      </c>
      <c r="S299" s="60">
        <f t="shared" si="8"/>
        <v>2821327</v>
      </c>
      <c r="T299" s="68"/>
      <c r="U299" s="57">
        <f t="shared" si="7"/>
        <v>2003266</v>
      </c>
      <c r="V299" s="57">
        <f t="shared" si="7"/>
        <v>2022328</v>
      </c>
      <c r="W299" s="68"/>
      <c r="X299" s="57">
        <f t="shared" si="7"/>
        <v>2659788.9576633382</v>
      </c>
      <c r="Y299" s="57">
        <f t="shared" si="7"/>
        <v>2650610.3211386167</v>
      </c>
      <c r="Z299" s="57">
        <f t="shared" si="7"/>
        <v>2756527.5840030028</v>
      </c>
      <c r="AA299" s="57">
        <f t="shared" si="7"/>
        <v>1951239.1406265872</v>
      </c>
    </row>
    <row r="300" spans="1:27" x14ac:dyDescent="0.2">
      <c r="A300" s="78" t="s">
        <v>179</v>
      </c>
      <c r="B300" s="79" t="s">
        <v>180</v>
      </c>
      <c r="D300" s="57">
        <f t="shared" si="8"/>
        <v>674195</v>
      </c>
      <c r="E300" s="58">
        <f t="shared" si="8"/>
        <v>0</v>
      </c>
      <c r="F300" s="58">
        <f t="shared" si="8"/>
        <v>674195</v>
      </c>
      <c r="G300" s="59">
        <f t="shared" si="8"/>
        <v>-3.750344310648912E-2</v>
      </c>
      <c r="H300" s="68"/>
      <c r="I300" s="59">
        <f t="shared" si="8"/>
        <v>-3.770618420635663E-2</v>
      </c>
      <c r="J300" s="57">
        <f t="shared" si="8"/>
        <v>704084</v>
      </c>
      <c r="K300" s="59">
        <f t="shared" si="8"/>
        <v>4.4332871053626821E-2</v>
      </c>
      <c r="L300" s="59">
        <f t="shared" si="8"/>
        <v>3.9604617002801046E-2</v>
      </c>
      <c r="M300" s="57">
        <f t="shared" si="8"/>
        <v>704651</v>
      </c>
      <c r="N300" s="59">
        <f t="shared" si="8"/>
        <v>4.5173874027544025E-2</v>
      </c>
      <c r="O300" s="59">
        <f t="shared" si="8"/>
        <v>4.0441812305975988E-2</v>
      </c>
      <c r="P300" s="59">
        <f t="shared" si="8"/>
        <v>-3.7259961442867029E-2</v>
      </c>
      <c r="Q300" s="68"/>
      <c r="R300" s="57">
        <f t="shared" si="8"/>
        <v>472</v>
      </c>
      <c r="S300" s="60">
        <f t="shared" si="8"/>
        <v>705123</v>
      </c>
      <c r="T300" s="68"/>
      <c r="U300" s="57">
        <f t="shared" si="7"/>
        <v>501340</v>
      </c>
      <c r="V300" s="57">
        <f t="shared" si="7"/>
        <v>503620</v>
      </c>
      <c r="W300" s="68"/>
      <c r="X300" s="57">
        <f t="shared" si="7"/>
        <v>700464.84340264695</v>
      </c>
      <c r="Y300" s="57">
        <f t="shared" si="7"/>
        <v>703798.89542235062</v>
      </c>
      <c r="Z300" s="57">
        <f t="shared" si="7"/>
        <v>731922.40041877422</v>
      </c>
      <c r="AA300" s="57">
        <f t="shared" si="7"/>
        <v>518099.52633396967</v>
      </c>
    </row>
    <row r="301" spans="1:27" x14ac:dyDescent="0.2">
      <c r="A301" s="78" t="s">
        <v>477</v>
      </c>
      <c r="B301" s="79" t="s">
        <v>478</v>
      </c>
      <c r="D301" s="57">
        <f t="shared" si="8"/>
        <v>809887</v>
      </c>
      <c r="E301" s="58">
        <f t="shared" si="8"/>
        <v>0</v>
      </c>
      <c r="F301" s="58">
        <f t="shared" si="8"/>
        <v>809887</v>
      </c>
      <c r="G301" s="59">
        <f t="shared" si="8"/>
        <v>-3.0750775966272514E-2</v>
      </c>
      <c r="H301" s="68"/>
      <c r="I301" s="59">
        <f t="shared" si="8"/>
        <v>-3.0653784570051523E-2</v>
      </c>
      <c r="J301" s="57">
        <f t="shared" si="8"/>
        <v>845764</v>
      </c>
      <c r="K301" s="59">
        <f t="shared" si="8"/>
        <v>4.4298772544811849E-2</v>
      </c>
      <c r="L301" s="59">
        <f t="shared" si="8"/>
        <v>3.7747928324826319E-2</v>
      </c>
      <c r="M301" s="57">
        <f t="shared" si="8"/>
        <v>848011</v>
      </c>
      <c r="N301" s="59">
        <f t="shared" si="8"/>
        <v>4.7073233673339709E-2</v>
      </c>
      <c r="O301" s="59">
        <f t="shared" si="8"/>
        <v>4.050498537022662E-2</v>
      </c>
      <c r="P301" s="59">
        <f t="shared" si="8"/>
        <v>-3.0145407949837E-2</v>
      </c>
      <c r="Q301" s="68"/>
      <c r="R301" s="57">
        <f t="shared" si="8"/>
        <v>3302</v>
      </c>
      <c r="S301" s="60">
        <f t="shared" si="8"/>
        <v>851313</v>
      </c>
      <c r="T301" s="68"/>
      <c r="U301" s="57">
        <f t="shared" si="7"/>
        <v>582470</v>
      </c>
      <c r="V301" s="57">
        <f t="shared" si="7"/>
        <v>586147</v>
      </c>
      <c r="W301" s="68"/>
      <c r="X301" s="57">
        <f t="shared" si="7"/>
        <v>835581.78837584285</v>
      </c>
      <c r="Y301" s="57">
        <f t="shared" si="7"/>
        <v>840772.31217263243</v>
      </c>
      <c r="Z301" s="57">
        <f t="shared" si="7"/>
        <v>874369.21673732612</v>
      </c>
      <c r="AA301" s="57">
        <f t="shared" si="7"/>
        <v>618932.11189249018</v>
      </c>
    </row>
    <row r="302" spans="1:27" x14ac:dyDescent="0.2">
      <c r="A302" s="78" t="s">
        <v>383</v>
      </c>
      <c r="B302" s="79" t="s">
        <v>384</v>
      </c>
      <c r="D302" s="57">
        <f t="shared" si="8"/>
        <v>2108799</v>
      </c>
      <c r="E302" s="58">
        <f t="shared" si="8"/>
        <v>0</v>
      </c>
      <c r="F302" s="58">
        <f t="shared" si="8"/>
        <v>2108799</v>
      </c>
      <c r="G302" s="59">
        <f t="shared" si="8"/>
        <v>3.4260736348554977E-2</v>
      </c>
      <c r="H302" s="68"/>
      <c r="I302" s="59">
        <f t="shared" si="8"/>
        <v>4.5186567952337553E-2</v>
      </c>
      <c r="J302" s="57">
        <f t="shared" si="8"/>
        <v>2186056</v>
      </c>
      <c r="K302" s="59">
        <f t="shared" si="8"/>
        <v>3.6635544686809851E-2</v>
      </c>
      <c r="L302" s="59">
        <f t="shared" si="8"/>
        <v>2.913363376565159E-2</v>
      </c>
      <c r="M302" s="57">
        <f t="shared" si="8"/>
        <v>2191649</v>
      </c>
      <c r="N302" s="59">
        <f t="shared" si="8"/>
        <v>3.9287765216125425E-2</v>
      </c>
      <c r="O302" s="59">
        <f t="shared" si="8"/>
        <v>3.176666073918355E-2</v>
      </c>
      <c r="P302" s="59">
        <f t="shared" si="8"/>
        <v>3.6952474520436374E-2</v>
      </c>
      <c r="Q302" s="68"/>
      <c r="R302" s="57">
        <f t="shared" si="8"/>
        <v>0</v>
      </c>
      <c r="S302" s="60">
        <f t="shared" si="8"/>
        <v>2191649</v>
      </c>
      <c r="T302" s="68"/>
      <c r="U302" s="57">
        <f t="shared" si="7"/>
        <v>1692127</v>
      </c>
      <c r="V302" s="57">
        <f t="shared" si="7"/>
        <v>1704462</v>
      </c>
      <c r="W302" s="68"/>
      <c r="X302" s="57">
        <f t="shared" si="7"/>
        <v>2038943.3011303218</v>
      </c>
      <c r="Y302" s="57">
        <f t="shared" si="7"/>
        <v>2032336.8478562261</v>
      </c>
      <c r="Z302" s="57">
        <f t="shared" si="7"/>
        <v>2113548.1652749619</v>
      </c>
      <c r="AA302" s="57">
        <f t="shared" si="7"/>
        <v>1496098.9070514319</v>
      </c>
    </row>
    <row r="303" spans="1:27" x14ac:dyDescent="0.2">
      <c r="A303" s="78" t="s">
        <v>89</v>
      </c>
      <c r="B303" s="79" t="s">
        <v>90</v>
      </c>
      <c r="D303" s="57">
        <f t="shared" si="8"/>
        <v>2319008</v>
      </c>
      <c r="E303" s="58">
        <f t="shared" si="8"/>
        <v>0</v>
      </c>
      <c r="F303" s="58">
        <f t="shared" si="8"/>
        <v>2319008</v>
      </c>
      <c r="G303" s="59">
        <f t="shared" si="8"/>
        <v>3.2496224774580362E-2</v>
      </c>
      <c r="H303" s="68"/>
      <c r="I303" s="59">
        <f t="shared" si="8"/>
        <v>3.6259387238236407E-2</v>
      </c>
      <c r="J303" s="57">
        <f t="shared" si="8"/>
        <v>2402889</v>
      </c>
      <c r="K303" s="59">
        <f t="shared" si="8"/>
        <v>3.6171069698767822E-2</v>
      </c>
      <c r="L303" s="59">
        <f t="shared" si="8"/>
        <v>3.2022624772165997E-2</v>
      </c>
      <c r="M303" s="57">
        <f t="shared" si="8"/>
        <v>2405758</v>
      </c>
      <c r="N303" s="59">
        <f t="shared" si="8"/>
        <v>3.7408236625315672E-2</v>
      </c>
      <c r="O303" s="59">
        <f t="shared" si="8"/>
        <v>3.3254838540871745E-2</v>
      </c>
      <c r="P303" s="59">
        <f t="shared" si="8"/>
        <v>2.9578505954680701E-2</v>
      </c>
      <c r="Q303" s="68"/>
      <c r="R303" s="57">
        <f t="shared" si="8"/>
        <v>5028</v>
      </c>
      <c r="S303" s="60">
        <f t="shared" si="8"/>
        <v>2410786</v>
      </c>
      <c r="T303" s="68"/>
      <c r="U303" s="57">
        <f t="shared" si="7"/>
        <v>1576891</v>
      </c>
      <c r="V303" s="57">
        <f t="shared" si="7"/>
        <v>1583229</v>
      </c>
      <c r="W303" s="68"/>
      <c r="X303" s="57">
        <f t="shared" si="7"/>
        <v>2246020.8031330062</v>
      </c>
      <c r="Y303" s="57">
        <f t="shared" si="7"/>
        <v>2246860.0025447556</v>
      </c>
      <c r="Z303" s="57">
        <f t="shared" si="7"/>
        <v>2336643.5741286688</v>
      </c>
      <c r="AA303" s="57">
        <f t="shared" si="7"/>
        <v>1654019.5084543342</v>
      </c>
    </row>
    <row r="304" spans="1:27" x14ac:dyDescent="0.2">
      <c r="A304" s="78" t="s">
        <v>173</v>
      </c>
      <c r="B304" s="79" t="s">
        <v>174</v>
      </c>
      <c r="D304" s="57">
        <f t="shared" si="8"/>
        <v>1602839</v>
      </c>
      <c r="E304" s="58">
        <f t="shared" si="8"/>
        <v>0</v>
      </c>
      <c r="F304" s="58">
        <f t="shared" si="8"/>
        <v>1602839</v>
      </c>
      <c r="G304" s="59">
        <f t="shared" si="8"/>
        <v>-1.9109255587303142E-2</v>
      </c>
      <c r="H304" s="68"/>
      <c r="I304" s="59">
        <f t="shared" si="8"/>
        <v>-1.7141774834374734E-2</v>
      </c>
      <c r="J304" s="57">
        <f t="shared" si="8"/>
        <v>1666268</v>
      </c>
      <c r="K304" s="59">
        <f t="shared" si="8"/>
        <v>3.9572907821683989E-2</v>
      </c>
      <c r="L304" s="59">
        <f t="shared" si="8"/>
        <v>3.6839663803679201E-2</v>
      </c>
      <c r="M304" s="57">
        <f t="shared" si="8"/>
        <v>1666864</v>
      </c>
      <c r="N304" s="59">
        <f t="shared" si="8"/>
        <v>3.994474803770065E-2</v>
      </c>
      <c r="O304" s="59">
        <f t="shared" si="8"/>
        <v>3.7210526377782882E-2</v>
      </c>
      <c r="P304" s="59">
        <f t="shared" si="8"/>
        <v>-1.9739881013413396E-2</v>
      </c>
      <c r="Q304" s="68"/>
      <c r="R304" s="57">
        <f t="shared" si="8"/>
        <v>1035</v>
      </c>
      <c r="S304" s="60">
        <f t="shared" si="8"/>
        <v>1667899</v>
      </c>
      <c r="T304" s="68"/>
      <c r="U304" s="57">
        <f t="shared" si="7"/>
        <v>1157811</v>
      </c>
      <c r="V304" s="57">
        <f t="shared" si="7"/>
        <v>1160863</v>
      </c>
      <c r="W304" s="68"/>
      <c r="X304" s="57">
        <f t="shared" si="7"/>
        <v>1634064.7611673523</v>
      </c>
      <c r="Y304" s="57">
        <f t="shared" si="7"/>
        <v>1635092.6823745277</v>
      </c>
      <c r="Z304" s="57">
        <f t="shared" si="7"/>
        <v>1700430.2916283475</v>
      </c>
      <c r="AA304" s="57">
        <f t="shared" si="7"/>
        <v>1203668.7607217859</v>
      </c>
    </row>
    <row r="305" spans="1:30" x14ac:dyDescent="0.2">
      <c r="A305" s="78" t="s">
        <v>279</v>
      </c>
      <c r="B305" s="79" t="s">
        <v>280</v>
      </c>
      <c r="D305" s="57">
        <f t="shared" si="8"/>
        <v>1391972</v>
      </c>
      <c r="E305" s="58">
        <f t="shared" si="8"/>
        <v>0</v>
      </c>
      <c r="F305" s="58">
        <f t="shared" si="8"/>
        <v>1391972</v>
      </c>
      <c r="G305" s="59">
        <f t="shared" si="8"/>
        <v>-2.1685865768698132E-2</v>
      </c>
      <c r="H305" s="68"/>
      <c r="I305" s="59">
        <f t="shared" si="8"/>
        <v>-1.8426448554264563E-2</v>
      </c>
      <c r="J305" s="57">
        <f t="shared" si="8"/>
        <v>1451283</v>
      </c>
      <c r="K305" s="59">
        <f t="shared" si="8"/>
        <v>4.2609334095800699E-2</v>
      </c>
      <c r="L305" s="59">
        <f t="shared" si="8"/>
        <v>3.5509045321701294E-2</v>
      </c>
      <c r="M305" s="57">
        <f t="shared" si="8"/>
        <v>1452837</v>
      </c>
      <c r="N305" s="59">
        <f t="shared" si="8"/>
        <v>4.3725735862502946E-2</v>
      </c>
      <c r="O305" s="59">
        <f t="shared" si="8"/>
        <v>3.6617844264726029E-2</v>
      </c>
      <c r="P305" s="59">
        <f t="shared" si="8"/>
        <v>-2.1580566206555463E-2</v>
      </c>
      <c r="Q305" s="68"/>
      <c r="R305" s="57">
        <f t="shared" si="8"/>
        <v>2320</v>
      </c>
      <c r="S305" s="60">
        <f t="shared" si="8"/>
        <v>1455157</v>
      </c>
      <c r="T305" s="68"/>
      <c r="U305" s="57">
        <f t="shared" si="7"/>
        <v>1024508</v>
      </c>
      <c r="V305" s="57">
        <f t="shared" si="7"/>
        <v>1031533</v>
      </c>
      <c r="W305" s="68"/>
      <c r="X305" s="57">
        <f t="shared" si="7"/>
        <v>1422827.2405506282</v>
      </c>
      <c r="Y305" s="57">
        <f t="shared" si="7"/>
        <v>1427826.2545492304</v>
      </c>
      <c r="Z305" s="57">
        <f t="shared" si="7"/>
        <v>1484881.5853617953</v>
      </c>
      <c r="AA305" s="57">
        <f t="shared" si="7"/>
        <v>1051090.1778628591</v>
      </c>
    </row>
    <row r="306" spans="1:30" x14ac:dyDescent="0.2">
      <c r="A306" s="78" t="s">
        <v>437</v>
      </c>
      <c r="B306" s="79" t="s">
        <v>438</v>
      </c>
      <c r="D306" s="57">
        <f t="shared" si="8"/>
        <v>1171980</v>
      </c>
      <c r="E306" s="58">
        <f t="shared" si="8"/>
        <v>0</v>
      </c>
      <c r="F306" s="58">
        <f t="shared" si="8"/>
        <v>1171980</v>
      </c>
      <c r="G306" s="59">
        <f t="shared" si="8"/>
        <v>1.3216415430045814E-2</v>
      </c>
      <c r="H306" s="68"/>
      <c r="I306" s="59">
        <f t="shared" si="8"/>
        <v>2.265215993089198E-2</v>
      </c>
      <c r="J306" s="57">
        <f t="shared" si="8"/>
        <v>1215804</v>
      </c>
      <c r="K306" s="59">
        <f t="shared" si="8"/>
        <v>3.7393129575590045E-2</v>
      </c>
      <c r="L306" s="59">
        <f t="shared" si="8"/>
        <v>3.2009466678577292E-2</v>
      </c>
      <c r="M306" s="57">
        <f t="shared" si="8"/>
        <v>1215975</v>
      </c>
      <c r="N306" s="59">
        <f t="shared" si="8"/>
        <v>3.753903650232937E-2</v>
      </c>
      <c r="O306" s="59">
        <f t="shared" si="8"/>
        <v>3.2154616405672964E-2</v>
      </c>
      <c r="P306" s="59">
        <f t="shared" si="8"/>
        <v>1.4977094171708671E-2</v>
      </c>
      <c r="Q306" s="68"/>
      <c r="R306" s="57">
        <f t="shared" si="8"/>
        <v>1149</v>
      </c>
      <c r="S306" s="60">
        <f t="shared" si="8"/>
        <v>1217124</v>
      </c>
      <c r="T306" s="68"/>
      <c r="U306" s="57">
        <f t="shared" ref="U306:AA308" si="9">INDEX(U$8:U$248,MATCH($A306,$A$8:$A$248,0))</f>
        <v>915339</v>
      </c>
      <c r="V306" s="57">
        <f t="shared" si="9"/>
        <v>920114</v>
      </c>
      <c r="W306" s="68"/>
      <c r="X306" s="57">
        <f t="shared" si="9"/>
        <v>1156692.6691594995</v>
      </c>
      <c r="Y306" s="57">
        <f t="shared" si="9"/>
        <v>1151998.5880876719</v>
      </c>
      <c r="Z306" s="57">
        <f t="shared" si="9"/>
        <v>1198031.9624772612</v>
      </c>
      <c r="AA306" s="57">
        <f t="shared" si="9"/>
        <v>848040.43698797538</v>
      </c>
    </row>
    <row r="307" spans="1:30" x14ac:dyDescent="0.2">
      <c r="A307" s="78" t="s">
        <v>421</v>
      </c>
      <c r="B307" s="79" t="s">
        <v>422</v>
      </c>
      <c r="D307" s="57">
        <f t="shared" si="8"/>
        <v>2770663</v>
      </c>
      <c r="E307" s="58">
        <f t="shared" si="8"/>
        <v>0</v>
      </c>
      <c r="F307" s="58">
        <f t="shared" si="8"/>
        <v>2770663</v>
      </c>
      <c r="G307" s="59">
        <f t="shared" si="8"/>
        <v>1.3860013011092409E-2</v>
      </c>
      <c r="H307" s="68"/>
      <c r="I307" s="59">
        <f t="shared" si="8"/>
        <v>2.1518767496329971E-2</v>
      </c>
      <c r="J307" s="57">
        <f t="shared" si="8"/>
        <v>2879467</v>
      </c>
      <c r="K307" s="59">
        <f t="shared" si="8"/>
        <v>3.9270023095555162E-2</v>
      </c>
      <c r="L307" s="59">
        <f t="shared" si="8"/>
        <v>3.173655463075864E-2</v>
      </c>
      <c r="M307" s="57">
        <f t="shared" si="8"/>
        <v>2880668</v>
      </c>
      <c r="N307" s="59">
        <f t="shared" si="8"/>
        <v>3.9703493351591401E-2</v>
      </c>
      <c r="O307" s="59">
        <f t="shared" si="8"/>
        <v>3.2166882744298908E-2</v>
      </c>
      <c r="P307" s="59">
        <f t="shared" si="8"/>
        <v>1.386425674432834E-2</v>
      </c>
      <c r="Q307" s="68"/>
      <c r="R307" s="57">
        <f t="shared" si="8"/>
        <v>1805</v>
      </c>
      <c r="S307" s="60">
        <f t="shared" si="8"/>
        <v>2882473</v>
      </c>
      <c r="T307" s="68"/>
      <c r="U307" s="57">
        <f t="shared" si="9"/>
        <v>1974736</v>
      </c>
      <c r="V307" s="57">
        <f t="shared" si="9"/>
        <v>1989155</v>
      </c>
      <c r="W307" s="68"/>
      <c r="X307" s="57">
        <f t="shared" si="9"/>
        <v>2732786.5429580631</v>
      </c>
      <c r="Y307" s="57">
        <f t="shared" si="9"/>
        <v>2732102.1795921158</v>
      </c>
      <c r="Z307" s="57">
        <f t="shared" si="9"/>
        <v>2841275.8225151966</v>
      </c>
      <c r="AA307" s="57">
        <f t="shared" si="9"/>
        <v>2011229.1371148538</v>
      </c>
    </row>
    <row r="308" spans="1:30" x14ac:dyDescent="0.2">
      <c r="A308" s="78" t="s">
        <v>225</v>
      </c>
      <c r="B308" s="79" t="s">
        <v>226</v>
      </c>
      <c r="D308" s="57">
        <f t="shared" si="8"/>
        <v>2067330</v>
      </c>
      <c r="E308" s="58">
        <f t="shared" si="8"/>
        <v>0</v>
      </c>
      <c r="F308" s="58">
        <f t="shared" si="8"/>
        <v>2067330</v>
      </c>
      <c r="G308" s="59">
        <f t="shared" si="8"/>
        <v>-2.3036231121730366E-2</v>
      </c>
      <c r="H308" s="68"/>
      <c r="I308" s="59">
        <f t="shared" si="8"/>
        <v>-1.7562091228253918E-2</v>
      </c>
      <c r="J308" s="57">
        <f t="shared" si="8"/>
        <v>2153642</v>
      </c>
      <c r="K308" s="59">
        <f t="shared" si="8"/>
        <v>4.1750470413528529E-2</v>
      </c>
      <c r="L308" s="59">
        <f t="shared" si="8"/>
        <v>3.6198541850983368E-2</v>
      </c>
      <c r="M308" s="57">
        <f t="shared" si="8"/>
        <v>2155761</v>
      </c>
      <c r="N308" s="59">
        <f t="shared" si="8"/>
        <v>4.2775464004295438E-2</v>
      </c>
      <c r="O308" s="59">
        <f t="shared" si="8"/>
        <v>3.7218072817681858E-2</v>
      </c>
      <c r="P308" s="59">
        <f t="shared" si="8"/>
        <v>-2.0151957299514911E-2</v>
      </c>
      <c r="Q308" s="68"/>
      <c r="R308" s="57">
        <f t="shared" si="8"/>
        <v>5611</v>
      </c>
      <c r="S308" s="60">
        <f t="shared" si="8"/>
        <v>2161372</v>
      </c>
      <c r="T308" s="68"/>
      <c r="U308" s="57">
        <f t="shared" si="9"/>
        <v>1474093</v>
      </c>
      <c r="V308" s="57">
        <f t="shared" si="9"/>
        <v>1481991</v>
      </c>
      <c r="W308" s="68"/>
      <c r="X308" s="57">
        <f t="shared" si="9"/>
        <v>2116076.4256116347</v>
      </c>
      <c r="Y308" s="57">
        <f t="shared" si="9"/>
        <v>2115560.372057132</v>
      </c>
      <c r="Z308" s="57">
        <f t="shared" si="9"/>
        <v>2200097.2661624858</v>
      </c>
      <c r="AA308" s="57">
        <f t="shared" si="9"/>
        <v>1557363.6642836204</v>
      </c>
      <c r="AC308" s="84" t="s">
        <v>514</v>
      </c>
      <c r="AD308" s="84" t="s">
        <v>515</v>
      </c>
    </row>
    <row r="309" spans="1:30" x14ac:dyDescent="0.2">
      <c r="A309" s="80" t="s">
        <v>63</v>
      </c>
      <c r="B309" s="81" t="s">
        <v>64</v>
      </c>
      <c r="D309" s="69">
        <f t="shared" si="8"/>
        <v>3774280</v>
      </c>
      <c r="E309" s="70">
        <f t="shared" si="8"/>
        <v>0</v>
      </c>
      <c r="F309" s="70">
        <f t="shared" si="8"/>
        <v>3774280</v>
      </c>
      <c r="G309" s="71">
        <f t="shared" ref="G309:AA309" si="10">INDEX(G$8:G$248,MATCH($A309,$A$8:$A$248,0))</f>
        <v>5.1494728638565856E-3</v>
      </c>
      <c r="H309" s="68"/>
      <c r="I309" s="71">
        <f t="shared" si="10"/>
        <v>9.8058620033989463E-3</v>
      </c>
      <c r="J309" s="69">
        <f t="shared" si="10"/>
        <v>3909321</v>
      </c>
      <c r="K309" s="71">
        <f t="shared" si="10"/>
        <v>3.5779274457644838E-2</v>
      </c>
      <c r="L309" s="71">
        <f t="shared" si="10"/>
        <v>3.2271436754055971E-2</v>
      </c>
      <c r="M309" s="69">
        <f t="shared" si="10"/>
        <v>3916087</v>
      </c>
      <c r="N309" s="71">
        <f t="shared" si="10"/>
        <v>3.757193424971117E-2</v>
      </c>
      <c r="O309" s="71">
        <f t="shared" si="10"/>
        <v>3.4058025407450954E-2</v>
      </c>
      <c r="P309" s="71">
        <f t="shared" si="10"/>
        <v>4.0754279815318206E-3</v>
      </c>
      <c r="Q309" s="68"/>
      <c r="R309" s="69">
        <f t="shared" si="10"/>
        <v>5293</v>
      </c>
      <c r="S309" s="73">
        <f t="shared" si="10"/>
        <v>3921380</v>
      </c>
      <c r="T309" s="68"/>
      <c r="U309" s="69">
        <f t="shared" si="10"/>
        <v>2734152</v>
      </c>
      <c r="V309" s="69">
        <f t="shared" si="10"/>
        <v>2743444</v>
      </c>
      <c r="W309" s="68"/>
      <c r="X309" s="69">
        <f t="shared" si="10"/>
        <v>3754944.0176756782</v>
      </c>
      <c r="Y309" s="69">
        <f t="shared" si="10"/>
        <v>3750330.4365094453</v>
      </c>
      <c r="Z309" s="69">
        <f t="shared" si="10"/>
        <v>3900192.048193445</v>
      </c>
      <c r="AA309" s="69">
        <f t="shared" si="10"/>
        <v>2760794.9307527537</v>
      </c>
      <c r="AC309" s="84" t="s">
        <v>516</v>
      </c>
      <c r="AD309" s="84" t="s">
        <v>516</v>
      </c>
    </row>
    <row r="310" spans="1:30" x14ac:dyDescent="0.2">
      <c r="A310" s="31" t="s">
        <v>501</v>
      </c>
      <c r="B310" s="31" t="s">
        <v>502</v>
      </c>
      <c r="C310" s="118"/>
      <c r="D310" s="32">
        <f>SUM(D268:D309)</f>
        <v>81683723</v>
      </c>
      <c r="E310" s="33">
        <f t="shared" ref="E310:Z310" si="11">SUM(E268:E309)</f>
        <v>0</v>
      </c>
      <c r="F310" s="32">
        <f t="shared" si="11"/>
        <v>81683723</v>
      </c>
      <c r="G310" s="34">
        <f>F310/X310-1</f>
        <v>-1.06139800655769E-4</v>
      </c>
      <c r="H310" s="24"/>
      <c r="I310" s="34">
        <f>AC310/AD310-1</f>
        <v>5.4929924533271279E-3</v>
      </c>
      <c r="J310" s="32">
        <f t="shared" si="11"/>
        <v>84869020</v>
      </c>
      <c r="K310" s="34">
        <f>J310/F310-1</f>
        <v>3.8995492406730836E-2</v>
      </c>
      <c r="L310" s="34">
        <f>(1+K310)/(V310/U310)-1</f>
        <v>3.3209799998190626E-2</v>
      </c>
      <c r="M310" s="32">
        <f t="shared" si="11"/>
        <v>84950748</v>
      </c>
      <c r="N310" s="34">
        <f t="shared" ref="N310" si="12">M310/F310-1</f>
        <v>3.999603446086808E-2</v>
      </c>
      <c r="O310" s="34">
        <f>(1+N310)/(V310/U310)-1</f>
        <v>3.4204770489593139E-2</v>
      </c>
      <c r="P310" s="34">
        <f>M310/Z310-1</f>
        <v>-7.1085326492026368E-5</v>
      </c>
      <c r="Q310" s="24"/>
      <c r="R310" s="32">
        <f t="shared" si="11"/>
        <v>105010</v>
      </c>
      <c r="S310" s="32">
        <f t="shared" si="11"/>
        <v>85055758</v>
      </c>
      <c r="T310" s="35"/>
      <c r="U310" s="32">
        <f t="shared" si="11"/>
        <v>59802741</v>
      </c>
      <c r="V310" s="32">
        <f t="shared" si="11"/>
        <v>60137620</v>
      </c>
      <c r="W310" s="35"/>
      <c r="X310" s="32">
        <f t="shared" si="11"/>
        <v>81692393.814394549</v>
      </c>
      <c r="Y310" s="32">
        <f t="shared" si="11"/>
        <v>81692393.814394549</v>
      </c>
      <c r="Z310" s="32">
        <f t="shared" si="11"/>
        <v>84956787.180954471</v>
      </c>
      <c r="AA310" s="32">
        <f t="shared" ref="AA310" si="13">SUM(AA268:AA309)</f>
        <v>60137620.01562503</v>
      </c>
      <c r="AC310" s="85">
        <f>F310/U310*1000</f>
        <v>1365.885938238182</v>
      </c>
      <c r="AD310" s="85">
        <f>Y310/V310*1000</f>
        <v>1358.4241247723896</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6:AA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D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27" x14ac:dyDescent="0.2">
      <c r="B1" s="2"/>
      <c r="C1" s="48"/>
      <c r="D1" s="4"/>
      <c r="E1" s="5"/>
      <c r="F1" s="5"/>
      <c r="G1" s="5"/>
      <c r="H1" s="5"/>
      <c r="I1" s="4"/>
      <c r="J1" s="5"/>
      <c r="K1" s="5"/>
      <c r="L1" s="5"/>
      <c r="M1" s="5"/>
      <c r="N1" s="5"/>
      <c r="O1" s="5"/>
      <c r="P1" s="5"/>
      <c r="Q1" s="5"/>
      <c r="R1" s="5"/>
      <c r="S1" s="5"/>
      <c r="T1" s="5"/>
      <c r="U1" s="5"/>
      <c r="V1" s="5"/>
      <c r="W1" s="5"/>
      <c r="X1" s="5"/>
      <c r="Y1" s="5"/>
      <c r="Z1" s="5"/>
      <c r="AA1" s="5"/>
    </row>
    <row r="2" spans="1:27" x14ac:dyDescent="0.2">
      <c r="A2" s="4" t="s">
        <v>0</v>
      </c>
      <c r="B2" s="38"/>
      <c r="C2" s="49"/>
      <c r="D2" s="2" t="s">
        <v>589</v>
      </c>
      <c r="E2" s="37"/>
      <c r="F2" s="37"/>
      <c r="G2" s="37"/>
      <c r="H2" s="37"/>
      <c r="I2" s="2" t="s">
        <v>590</v>
      </c>
      <c r="J2" s="37"/>
      <c r="K2" s="37"/>
      <c r="L2" s="37"/>
      <c r="M2" s="37"/>
      <c r="N2" s="37"/>
      <c r="O2" s="46"/>
      <c r="P2" s="46"/>
      <c r="Q2" s="46"/>
      <c r="R2" s="46"/>
      <c r="S2" s="46"/>
      <c r="T2" s="46"/>
      <c r="U2" s="46"/>
      <c r="V2" s="46"/>
      <c r="W2" s="46"/>
      <c r="X2" s="46"/>
      <c r="Y2" s="46"/>
      <c r="Z2" s="46"/>
      <c r="AA2" s="46"/>
    </row>
    <row r="3" spans="1:27" x14ac:dyDescent="0.2">
      <c r="A3" s="86" t="s">
        <v>570</v>
      </c>
      <c r="B3" s="2"/>
      <c r="C3" s="50"/>
      <c r="D3" s="9">
        <v>1</v>
      </c>
      <c r="E3" s="9">
        <v>2</v>
      </c>
      <c r="F3" s="9">
        <v>3</v>
      </c>
      <c r="G3" s="9">
        <v>4</v>
      </c>
      <c r="H3" s="44"/>
      <c r="I3" s="9">
        <v>5</v>
      </c>
      <c r="J3" s="9">
        <v>6</v>
      </c>
      <c r="K3" s="9">
        <v>7</v>
      </c>
      <c r="L3" s="9">
        <v>8</v>
      </c>
      <c r="M3" s="9">
        <v>9</v>
      </c>
      <c r="N3" s="9">
        <v>10</v>
      </c>
      <c r="O3" s="9">
        <v>11</v>
      </c>
      <c r="P3" s="9">
        <v>12</v>
      </c>
      <c r="Q3" s="45"/>
      <c r="R3" s="9">
        <v>13</v>
      </c>
      <c r="S3" s="9">
        <v>14</v>
      </c>
      <c r="T3" s="44"/>
      <c r="U3" s="9">
        <v>15</v>
      </c>
      <c r="V3" s="9">
        <v>16</v>
      </c>
      <c r="W3" s="44"/>
      <c r="X3" s="9">
        <v>17</v>
      </c>
      <c r="Y3" s="9">
        <v>18</v>
      </c>
      <c r="Z3" s="9">
        <v>19</v>
      </c>
      <c r="AA3" s="9">
        <v>20</v>
      </c>
    </row>
    <row r="4" spans="1:27" x14ac:dyDescent="0.2">
      <c r="A4" s="2" t="s">
        <v>509</v>
      </c>
      <c r="B4" s="7"/>
      <c r="C4" s="48"/>
      <c r="D4" s="9" t="s">
        <v>589</v>
      </c>
      <c r="E4" s="9" t="s">
        <v>589</v>
      </c>
      <c r="F4" s="9" t="s">
        <v>589</v>
      </c>
      <c r="G4" s="9" t="s">
        <v>589</v>
      </c>
      <c r="H4" s="44"/>
      <c r="I4" s="9" t="s">
        <v>590</v>
      </c>
      <c r="J4" s="9" t="s">
        <v>590</v>
      </c>
      <c r="K4" s="9" t="s">
        <v>590</v>
      </c>
      <c r="L4" s="9" t="s">
        <v>590</v>
      </c>
      <c r="M4" s="9" t="s">
        <v>590</v>
      </c>
      <c r="N4" s="9" t="s">
        <v>590</v>
      </c>
      <c r="O4" s="9" t="s">
        <v>590</v>
      </c>
      <c r="P4" s="9" t="s">
        <v>590</v>
      </c>
      <c r="Q4" s="45"/>
      <c r="R4" s="9" t="s">
        <v>590</v>
      </c>
      <c r="S4" s="9" t="s">
        <v>590</v>
      </c>
      <c r="T4" s="44"/>
      <c r="U4" s="9" t="s">
        <v>589</v>
      </c>
      <c r="V4" s="9" t="s">
        <v>590</v>
      </c>
      <c r="W4" s="44"/>
      <c r="X4" s="9" t="s">
        <v>589</v>
      </c>
      <c r="Y4" s="9" t="s">
        <v>590</v>
      </c>
      <c r="Z4" s="9" t="s">
        <v>590</v>
      </c>
      <c r="AA4" s="9" t="s">
        <v>590</v>
      </c>
    </row>
    <row r="5" spans="1:27"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1"/>
      <c r="R5" s="141" t="s">
        <v>511</v>
      </c>
      <c r="S5" s="141" t="s">
        <v>510</v>
      </c>
      <c r="T5" s="142"/>
      <c r="U5" s="141" t="s">
        <v>13</v>
      </c>
      <c r="V5" s="141" t="s">
        <v>13</v>
      </c>
      <c r="W5" s="142"/>
      <c r="X5" s="141" t="s">
        <v>14</v>
      </c>
      <c r="Y5" s="141" t="s">
        <v>15</v>
      </c>
      <c r="Z5" s="141" t="s">
        <v>14</v>
      </c>
      <c r="AA5" s="141" t="s">
        <v>520</v>
      </c>
    </row>
    <row r="6" spans="1:27"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95"/>
      <c r="R6" s="93" t="s">
        <v>17</v>
      </c>
      <c r="S6" s="93" t="s">
        <v>17</v>
      </c>
      <c r="T6" s="94"/>
      <c r="U6" s="93"/>
      <c r="V6" s="93"/>
      <c r="W6" s="94"/>
      <c r="X6" s="93" t="s">
        <v>17</v>
      </c>
      <c r="Y6" s="93" t="s">
        <v>17</v>
      </c>
      <c r="Z6" s="93" t="s">
        <v>17</v>
      </c>
      <c r="AA6" s="93"/>
    </row>
    <row r="7" spans="1:27" x14ac:dyDescent="0.2">
      <c r="A7" s="12"/>
      <c r="B7" s="12"/>
      <c r="C7" s="52"/>
      <c r="D7" s="14"/>
      <c r="E7" s="14"/>
      <c r="F7" s="14"/>
      <c r="G7" s="14"/>
      <c r="H7" s="15"/>
      <c r="I7" s="16"/>
      <c r="J7" s="17"/>
      <c r="K7" s="16"/>
      <c r="L7" s="16"/>
      <c r="M7" s="16"/>
      <c r="N7" s="16"/>
      <c r="O7" s="16"/>
      <c r="P7" s="14"/>
      <c r="Q7" s="16"/>
      <c r="R7" s="16"/>
      <c r="S7" s="16"/>
      <c r="T7" s="15"/>
      <c r="U7" s="16"/>
      <c r="V7" s="16"/>
      <c r="W7" s="15"/>
      <c r="X7" s="16"/>
      <c r="Y7" s="16"/>
      <c r="Z7" s="16"/>
      <c r="AA7" s="16"/>
    </row>
    <row r="8" spans="1:27" x14ac:dyDescent="0.2">
      <c r="A8" s="18" t="s">
        <v>19</v>
      </c>
      <c r="B8" s="18" t="s">
        <v>20</v>
      </c>
      <c r="D8" s="19">
        <v>169574</v>
      </c>
      <c r="E8" s="20">
        <v>0</v>
      </c>
      <c r="F8" s="20">
        <v>169574</v>
      </c>
      <c r="G8" s="21">
        <v>1.6627847046835065E-4</v>
      </c>
      <c r="I8" s="21">
        <v>-7.8385788364476738E-4</v>
      </c>
      <c r="J8" s="19">
        <v>174693</v>
      </c>
      <c r="K8" s="21">
        <v>3.0187410805901926E-2</v>
      </c>
      <c r="L8" s="21">
        <v>3.0056697714486269E-2</v>
      </c>
      <c r="M8" s="19">
        <v>175256</v>
      </c>
      <c r="N8" s="21">
        <v>3.3507495252810049E-2</v>
      </c>
      <c r="O8" s="21">
        <v>3.3376360899692425E-2</v>
      </c>
      <c r="P8" s="21">
        <v>-5.0061004023113087E-3</v>
      </c>
      <c r="R8" s="43">
        <v>659</v>
      </c>
      <c r="S8" s="42">
        <v>175915</v>
      </c>
      <c r="U8" s="19">
        <v>108477</v>
      </c>
      <c r="V8" s="19">
        <v>108491</v>
      </c>
      <c r="X8" s="19">
        <v>169545.8081823411</v>
      </c>
      <c r="Y8" s="19">
        <v>169728.56183020168</v>
      </c>
      <c r="Z8" s="19">
        <v>176137.7633278578</v>
      </c>
      <c r="AA8" s="19">
        <v>120786.58164866945</v>
      </c>
    </row>
    <row r="9" spans="1:27" x14ac:dyDescent="0.2">
      <c r="A9" s="18" t="s">
        <v>21</v>
      </c>
      <c r="B9" s="18" t="s">
        <v>22</v>
      </c>
      <c r="D9" s="19">
        <v>521691</v>
      </c>
      <c r="E9" s="20">
        <v>0</v>
      </c>
      <c r="F9" s="20">
        <v>521691</v>
      </c>
      <c r="G9" s="21">
        <v>3.0168955694544808E-2</v>
      </c>
      <c r="I9" s="21">
        <v>3.1101906620212727E-2</v>
      </c>
      <c r="J9" s="19">
        <v>538962</v>
      </c>
      <c r="K9" s="21">
        <v>3.3105804010419959E-2</v>
      </c>
      <c r="L9" s="21">
        <v>2.9900389437417241E-2</v>
      </c>
      <c r="M9" s="19">
        <v>540453</v>
      </c>
      <c r="N9" s="21">
        <v>3.5963817662179265E-2</v>
      </c>
      <c r="O9" s="21">
        <v>3.2749535537979435E-2</v>
      </c>
      <c r="P9" s="21">
        <v>2.6122126189547901E-2</v>
      </c>
      <c r="R9" s="43">
        <v>1841</v>
      </c>
      <c r="S9" s="42">
        <v>542294</v>
      </c>
      <c r="U9" s="19">
        <v>295084</v>
      </c>
      <c r="V9" s="19">
        <v>296003</v>
      </c>
      <c r="X9" s="19">
        <v>506413.0472154186</v>
      </c>
      <c r="Y9" s="19">
        <v>507529.550375839</v>
      </c>
      <c r="Z9" s="19">
        <v>526694.61675769975</v>
      </c>
      <c r="AA9" s="19">
        <v>361181.16370367719</v>
      </c>
    </row>
    <row r="10" spans="1:27" x14ac:dyDescent="0.2">
      <c r="A10" s="18" t="s">
        <v>23</v>
      </c>
      <c r="B10" s="18" t="s">
        <v>24</v>
      </c>
      <c r="D10" s="19">
        <v>211686</v>
      </c>
      <c r="E10" s="20">
        <v>0</v>
      </c>
      <c r="F10" s="20">
        <v>211686</v>
      </c>
      <c r="G10" s="21">
        <v>1.9072941790496234E-2</v>
      </c>
      <c r="I10" s="21">
        <v>1.8014130978923237E-2</v>
      </c>
      <c r="J10" s="19">
        <v>218056</v>
      </c>
      <c r="K10" s="21">
        <v>3.0091739652126304E-2</v>
      </c>
      <c r="L10" s="21">
        <v>2.9898822855462637E-2</v>
      </c>
      <c r="M10" s="19">
        <v>218241</v>
      </c>
      <c r="N10" s="21">
        <v>3.0965675576089202E-2</v>
      </c>
      <c r="O10" s="21">
        <v>3.0772595107674272E-2</v>
      </c>
      <c r="P10" s="21">
        <v>1.1158237256089443E-2</v>
      </c>
      <c r="R10" s="43">
        <v>834</v>
      </c>
      <c r="S10" s="42">
        <v>219075</v>
      </c>
      <c r="U10" s="19">
        <v>144141</v>
      </c>
      <c r="V10" s="19">
        <v>144168</v>
      </c>
      <c r="X10" s="19">
        <v>207724.09051315874</v>
      </c>
      <c r="Y10" s="19">
        <v>207979.0896678633</v>
      </c>
      <c r="Z10" s="19">
        <v>215832.68766343198</v>
      </c>
      <c r="AA10" s="19">
        <v>148007.40090235797</v>
      </c>
    </row>
    <row r="11" spans="1:27" x14ac:dyDescent="0.2">
      <c r="A11" s="18" t="s">
        <v>25</v>
      </c>
      <c r="B11" s="18" t="s">
        <v>26</v>
      </c>
      <c r="D11" s="19">
        <v>471579</v>
      </c>
      <c r="E11" s="20">
        <v>0</v>
      </c>
      <c r="F11" s="20">
        <v>471579</v>
      </c>
      <c r="G11" s="21">
        <v>-2.072781151413905E-2</v>
      </c>
      <c r="I11" s="21">
        <v>-1.8556498354234785E-2</v>
      </c>
      <c r="J11" s="19">
        <v>488487</v>
      </c>
      <c r="K11" s="21">
        <v>3.5854013855578737E-2</v>
      </c>
      <c r="L11" s="21">
        <v>3.366781708817923E-2</v>
      </c>
      <c r="M11" s="19">
        <v>490410</v>
      </c>
      <c r="N11" s="21">
        <v>3.9931803579039693E-2</v>
      </c>
      <c r="O11" s="21">
        <v>3.7737000530646769E-2</v>
      </c>
      <c r="P11" s="21">
        <v>-1.8579648266005555E-2</v>
      </c>
      <c r="R11" s="43">
        <v>1844</v>
      </c>
      <c r="S11" s="42">
        <v>492254</v>
      </c>
      <c r="U11" s="19">
        <v>299588</v>
      </c>
      <c r="V11" s="19">
        <v>300221</v>
      </c>
      <c r="X11" s="19">
        <v>481560.6994099872</v>
      </c>
      <c r="Y11" s="19">
        <v>481511.55306100642</v>
      </c>
      <c r="Z11" s="19">
        <v>499694.1413875646</v>
      </c>
      <c r="AA11" s="19">
        <v>342665.57078804995</v>
      </c>
    </row>
    <row r="12" spans="1:27" x14ac:dyDescent="0.2">
      <c r="A12" s="18" t="s">
        <v>27</v>
      </c>
      <c r="B12" s="18" t="s">
        <v>28</v>
      </c>
      <c r="D12" s="19">
        <v>825375</v>
      </c>
      <c r="E12" s="20">
        <v>0</v>
      </c>
      <c r="F12" s="20">
        <v>825375</v>
      </c>
      <c r="G12" s="21">
        <v>1.5372308561816261E-2</v>
      </c>
      <c r="I12" s="21">
        <v>1.8453308077784225E-2</v>
      </c>
      <c r="J12" s="19">
        <v>851970</v>
      </c>
      <c r="K12" s="21">
        <v>3.2221717401181182E-2</v>
      </c>
      <c r="L12" s="21">
        <v>2.9899439502752978E-2</v>
      </c>
      <c r="M12" s="19">
        <v>852279</v>
      </c>
      <c r="N12" s="21">
        <v>3.2596092685143185E-2</v>
      </c>
      <c r="O12" s="21">
        <v>3.0272972522467967E-2</v>
      </c>
      <c r="P12" s="21">
        <v>1.1104129874062396E-2</v>
      </c>
      <c r="R12" s="43">
        <v>3261</v>
      </c>
      <c r="S12" s="42">
        <v>855540</v>
      </c>
      <c r="U12" s="19">
        <v>530687</v>
      </c>
      <c r="V12" s="19">
        <v>531884</v>
      </c>
      <c r="X12" s="19">
        <v>812879.17056657723</v>
      </c>
      <c r="Y12" s="19">
        <v>812247.4516880936</v>
      </c>
      <c r="Z12" s="19">
        <v>842919.11665532936</v>
      </c>
      <c r="AA12" s="19">
        <v>578032.31279598386</v>
      </c>
    </row>
    <row r="13" spans="1:27" x14ac:dyDescent="0.2">
      <c r="A13" s="18" t="s">
        <v>29</v>
      </c>
      <c r="B13" s="18" t="s">
        <v>30</v>
      </c>
      <c r="D13" s="19">
        <v>513097</v>
      </c>
      <c r="E13" s="20">
        <v>0</v>
      </c>
      <c r="F13" s="20">
        <v>513097</v>
      </c>
      <c r="G13" s="21">
        <v>-5.933109190180974E-3</v>
      </c>
      <c r="I13" s="21">
        <v>-7.1856922251413158E-3</v>
      </c>
      <c r="J13" s="19">
        <v>528500</v>
      </c>
      <c r="K13" s="21">
        <v>3.0019664897670495E-2</v>
      </c>
      <c r="L13" s="21">
        <v>3.1359200008339139E-2</v>
      </c>
      <c r="M13" s="19">
        <v>529527</v>
      </c>
      <c r="N13" s="21">
        <v>3.2021235750745003E-2</v>
      </c>
      <c r="O13" s="21">
        <v>3.3363373893691151E-2</v>
      </c>
      <c r="P13" s="21">
        <v>-1.1393307959506216E-2</v>
      </c>
      <c r="R13" s="43">
        <v>203</v>
      </c>
      <c r="S13" s="42">
        <v>529730</v>
      </c>
      <c r="U13" s="19">
        <v>322941</v>
      </c>
      <c r="V13" s="19">
        <v>322522</v>
      </c>
      <c r="X13" s="19">
        <v>516159.43025926984</v>
      </c>
      <c r="Y13" s="19">
        <v>516139.40565432823</v>
      </c>
      <c r="Z13" s="19">
        <v>535629.59290418227</v>
      </c>
      <c r="AA13" s="19">
        <v>367308.3291987743</v>
      </c>
    </row>
    <row r="14" spans="1:27" x14ac:dyDescent="0.2">
      <c r="A14" s="18" t="s">
        <v>31</v>
      </c>
      <c r="B14" s="18" t="s">
        <v>32</v>
      </c>
      <c r="D14" s="19">
        <v>400919</v>
      </c>
      <c r="E14" s="20">
        <v>0</v>
      </c>
      <c r="F14" s="20">
        <v>400919</v>
      </c>
      <c r="G14" s="21">
        <v>2.9157656400744081E-2</v>
      </c>
      <c r="I14" s="21">
        <v>2.8925690519777003E-2</v>
      </c>
      <c r="J14" s="19">
        <v>413837</v>
      </c>
      <c r="K14" s="21">
        <v>3.2220972316103769E-2</v>
      </c>
      <c r="L14" s="21">
        <v>2.9901110443050882E-2</v>
      </c>
      <c r="M14" s="19">
        <v>414668</v>
      </c>
      <c r="N14" s="21">
        <v>3.4293710200813621E-2</v>
      </c>
      <c r="O14" s="21">
        <v>3.1969189959329514E-2</v>
      </c>
      <c r="P14" s="21">
        <v>2.3182718779962697E-2</v>
      </c>
      <c r="R14" s="43">
        <v>1458</v>
      </c>
      <c r="S14" s="42">
        <v>416126</v>
      </c>
      <c r="U14" s="19">
        <v>261174</v>
      </c>
      <c r="V14" s="19">
        <v>261762</v>
      </c>
      <c r="X14" s="19">
        <v>389560.33364424197</v>
      </c>
      <c r="Y14" s="19">
        <v>390525.84408702207</v>
      </c>
      <c r="Z14" s="19">
        <v>405272.67748857976</v>
      </c>
      <c r="AA14" s="19">
        <v>277915.99271266034</v>
      </c>
    </row>
    <row r="15" spans="1:27" x14ac:dyDescent="0.2">
      <c r="A15" s="18" t="s">
        <v>33</v>
      </c>
      <c r="B15" s="18" t="s">
        <v>34</v>
      </c>
      <c r="D15" s="19">
        <v>363438</v>
      </c>
      <c r="E15" s="20">
        <v>0</v>
      </c>
      <c r="F15" s="20">
        <v>363438</v>
      </c>
      <c r="G15" s="21">
        <v>2.6537361695521788E-2</v>
      </c>
      <c r="I15" s="21">
        <v>2.9081504923620827E-2</v>
      </c>
      <c r="J15" s="19">
        <v>375312</v>
      </c>
      <c r="K15" s="21">
        <v>3.2671322206263564E-2</v>
      </c>
      <c r="L15" s="21">
        <v>2.9900313097415365E-2</v>
      </c>
      <c r="M15" s="19">
        <v>375774</v>
      </c>
      <c r="N15" s="21">
        <v>3.3942515642282789E-2</v>
      </c>
      <c r="O15" s="21">
        <v>3.1168095488202097E-2</v>
      </c>
      <c r="P15" s="21">
        <v>2.2543269490949758E-2</v>
      </c>
      <c r="R15" s="43">
        <v>1313</v>
      </c>
      <c r="S15" s="42">
        <v>377087</v>
      </c>
      <c r="U15" s="19">
        <v>220946</v>
      </c>
      <c r="V15" s="19">
        <v>221541</v>
      </c>
      <c r="X15" s="19">
        <v>354042.64234446664</v>
      </c>
      <c r="Y15" s="19">
        <v>354117.57978945458</v>
      </c>
      <c r="Z15" s="19">
        <v>367489.58328880364</v>
      </c>
      <c r="AA15" s="19">
        <v>252006.21217340196</v>
      </c>
    </row>
    <row r="16" spans="1:27" x14ac:dyDescent="0.2">
      <c r="A16" s="18" t="s">
        <v>35</v>
      </c>
      <c r="B16" s="18" t="s">
        <v>36</v>
      </c>
      <c r="D16" s="19">
        <v>528166</v>
      </c>
      <c r="E16" s="20">
        <v>0</v>
      </c>
      <c r="F16" s="20">
        <v>528166</v>
      </c>
      <c r="G16" s="21">
        <v>-9.6848390157608932E-3</v>
      </c>
      <c r="I16" s="21">
        <v>-1.0617721246873657E-2</v>
      </c>
      <c r="J16" s="19">
        <v>545244</v>
      </c>
      <c r="K16" s="21">
        <v>3.2334531189057936E-2</v>
      </c>
      <c r="L16" s="21">
        <v>3.2055047815414461E-2</v>
      </c>
      <c r="M16" s="19">
        <v>547118</v>
      </c>
      <c r="N16" s="21">
        <v>3.588265810370217E-2</v>
      </c>
      <c r="O16" s="21">
        <v>3.5602214147562927E-2</v>
      </c>
      <c r="P16" s="21">
        <v>-1.2676323608280193E-2</v>
      </c>
      <c r="R16" s="43">
        <v>1925</v>
      </c>
      <c r="S16" s="42">
        <v>549043</v>
      </c>
      <c r="U16" s="19">
        <v>325652</v>
      </c>
      <c r="V16" s="19">
        <v>325740</v>
      </c>
      <c r="X16" s="19">
        <v>533331.22707631229</v>
      </c>
      <c r="Y16" s="19">
        <v>533978.66544129746</v>
      </c>
      <c r="Z16" s="19">
        <v>554142.4895222825</v>
      </c>
      <c r="AA16" s="19">
        <v>380003.55966308597</v>
      </c>
    </row>
    <row r="17" spans="1:27" x14ac:dyDescent="0.2">
      <c r="A17" s="18" t="s">
        <v>37</v>
      </c>
      <c r="B17" s="18" t="s">
        <v>38</v>
      </c>
      <c r="D17" s="19">
        <v>486126</v>
      </c>
      <c r="E17" s="20">
        <v>0</v>
      </c>
      <c r="F17" s="20">
        <v>486126</v>
      </c>
      <c r="G17" s="21">
        <v>-1.849795277259314E-2</v>
      </c>
      <c r="I17" s="21">
        <v>-1.5813297350554034E-2</v>
      </c>
      <c r="J17" s="19">
        <v>502343</v>
      </c>
      <c r="K17" s="21">
        <v>3.3359663955435437E-2</v>
      </c>
      <c r="L17" s="21">
        <v>3.3109814970517792E-2</v>
      </c>
      <c r="M17" s="19">
        <v>503436</v>
      </c>
      <c r="N17" s="21">
        <v>3.560805223337149E-2</v>
      </c>
      <c r="O17" s="21">
        <v>3.5357659625987692E-2</v>
      </c>
      <c r="P17" s="21">
        <v>-1.8093018619145806E-2</v>
      </c>
      <c r="R17" s="43">
        <v>1958</v>
      </c>
      <c r="S17" s="42">
        <v>505394</v>
      </c>
      <c r="U17" s="19">
        <v>297457</v>
      </c>
      <c r="V17" s="19">
        <v>297529</v>
      </c>
      <c r="X17" s="19">
        <v>495287.81052798778</v>
      </c>
      <c r="Y17" s="19">
        <v>494056.22348504822</v>
      </c>
      <c r="Z17" s="19">
        <v>512712.51711849403</v>
      </c>
      <c r="AA17" s="19">
        <v>351592.93010866345</v>
      </c>
    </row>
    <row r="18" spans="1:27" x14ac:dyDescent="0.2">
      <c r="A18" s="18" t="s">
        <v>39</v>
      </c>
      <c r="B18" s="18" t="s">
        <v>40</v>
      </c>
      <c r="D18" s="19">
        <v>282815</v>
      </c>
      <c r="E18" s="20">
        <v>0</v>
      </c>
      <c r="F18" s="20">
        <v>282815</v>
      </c>
      <c r="G18" s="21">
        <v>3.251793385688706E-2</v>
      </c>
      <c r="I18" s="21">
        <v>3.4723890208425701E-2</v>
      </c>
      <c r="J18" s="19">
        <v>291583</v>
      </c>
      <c r="K18" s="21">
        <v>3.1002598872054143E-2</v>
      </c>
      <c r="L18" s="21">
        <v>2.989905098395651E-2</v>
      </c>
      <c r="M18" s="19">
        <v>292144</v>
      </c>
      <c r="N18" s="21">
        <v>3.2986227746053087E-2</v>
      </c>
      <c r="O18" s="21">
        <v>3.1880556653361314E-2</v>
      </c>
      <c r="P18" s="21">
        <v>2.8860181816360297E-2</v>
      </c>
      <c r="R18" s="43">
        <v>984</v>
      </c>
      <c r="S18" s="42">
        <v>293128</v>
      </c>
      <c r="U18" s="19">
        <v>157707</v>
      </c>
      <c r="V18" s="19">
        <v>157876</v>
      </c>
      <c r="X18" s="19">
        <v>273908.07532375492</v>
      </c>
      <c r="Y18" s="19">
        <v>273616.99288804102</v>
      </c>
      <c r="Z18" s="19">
        <v>283949.17517776421</v>
      </c>
      <c r="AA18" s="19">
        <v>194718.32492752527</v>
      </c>
    </row>
    <row r="19" spans="1:27" x14ac:dyDescent="0.2">
      <c r="A19" s="18" t="s">
        <v>41</v>
      </c>
      <c r="B19" s="18" t="s">
        <v>42</v>
      </c>
      <c r="D19" s="19">
        <v>503206</v>
      </c>
      <c r="E19" s="20">
        <v>0</v>
      </c>
      <c r="F19" s="20">
        <v>503206</v>
      </c>
      <c r="G19" s="21">
        <v>5.7850204459525045E-2</v>
      </c>
      <c r="I19" s="21">
        <v>5.9466052848258455E-2</v>
      </c>
      <c r="J19" s="19">
        <v>517435</v>
      </c>
      <c r="K19" s="21">
        <v>2.8276689864588311E-2</v>
      </c>
      <c r="L19" s="21">
        <v>2.7504559331502421E-2</v>
      </c>
      <c r="M19" s="19">
        <v>519618</v>
      </c>
      <c r="N19" s="21">
        <v>3.2614873431556779E-2</v>
      </c>
      <c r="O19" s="21">
        <v>3.1839485366696341E-2</v>
      </c>
      <c r="P19" s="21">
        <v>5.3420202055205479E-2</v>
      </c>
      <c r="R19" s="43">
        <v>1804</v>
      </c>
      <c r="S19" s="42">
        <v>521422</v>
      </c>
      <c r="U19" s="19">
        <v>284737</v>
      </c>
      <c r="V19" s="19">
        <v>284951</v>
      </c>
      <c r="X19" s="19">
        <v>475687.38738118141</v>
      </c>
      <c r="Y19" s="19">
        <v>475318.80685115745</v>
      </c>
      <c r="Z19" s="19">
        <v>493267.54792269395</v>
      </c>
      <c r="AA19" s="19">
        <v>338258.53028974112</v>
      </c>
    </row>
    <row r="20" spans="1:27" ht="25.5" customHeight="1" x14ac:dyDescent="0.2">
      <c r="A20" s="22" t="s">
        <v>43</v>
      </c>
      <c r="B20" s="22" t="s">
        <v>44</v>
      </c>
      <c r="C20" s="54"/>
      <c r="D20" s="24">
        <v>5277672</v>
      </c>
      <c r="E20" s="25">
        <v>0</v>
      </c>
      <c r="F20" s="25">
        <v>5277672</v>
      </c>
      <c r="G20" s="26">
        <v>1.180427538422224E-2</v>
      </c>
      <c r="H20" s="23"/>
      <c r="I20" s="26">
        <v>1.2953730789355911E-2</v>
      </c>
      <c r="J20" s="24">
        <v>5446422</v>
      </c>
      <c r="K20" s="26">
        <v>3.1974325043314655E-2</v>
      </c>
      <c r="L20" s="26">
        <v>3.0674848730825266E-2</v>
      </c>
      <c r="M20" s="24">
        <v>5458924</v>
      </c>
      <c r="N20" s="26">
        <v>3.4343172520004961E-2</v>
      </c>
      <c r="O20" s="26">
        <v>3.3040713322080251E-2</v>
      </c>
      <c r="P20" s="26">
        <v>8.3458154346833791E-3</v>
      </c>
      <c r="Q20" s="23"/>
      <c r="R20" s="24">
        <v>18084</v>
      </c>
      <c r="S20" s="41">
        <v>5477008</v>
      </c>
      <c r="T20" s="23"/>
      <c r="U20" s="24">
        <v>3248591</v>
      </c>
      <c r="V20" s="24">
        <v>3252687</v>
      </c>
      <c r="W20" s="23"/>
      <c r="X20" s="24">
        <v>5216099.7224446973</v>
      </c>
      <c r="Y20" s="24">
        <v>5216749.7248193529</v>
      </c>
      <c r="Z20" s="24">
        <v>5413741.9092146838</v>
      </c>
      <c r="AA20" s="24">
        <f>SUM(AA8:AA19)</f>
        <v>3712476.9089125912</v>
      </c>
    </row>
    <row r="21" spans="1:27" x14ac:dyDescent="0.2">
      <c r="A21" s="18" t="s">
        <v>45</v>
      </c>
      <c r="B21" s="18" t="s">
        <v>46</v>
      </c>
      <c r="D21" s="19">
        <v>239165</v>
      </c>
      <c r="E21" s="20">
        <v>0</v>
      </c>
      <c r="F21" s="20">
        <v>239165</v>
      </c>
      <c r="G21" s="21">
        <v>-5.5494066600845215E-3</v>
      </c>
      <c r="I21" s="21">
        <v>-2.12005692584738E-3</v>
      </c>
      <c r="J21" s="19">
        <v>247138</v>
      </c>
      <c r="K21" s="21">
        <v>3.3336817678171871E-2</v>
      </c>
      <c r="L21" s="21">
        <v>3.0331813364582461E-2</v>
      </c>
      <c r="M21" s="19">
        <v>247814</v>
      </c>
      <c r="N21" s="21">
        <v>3.6163318211276829E-2</v>
      </c>
      <c r="O21" s="21">
        <v>3.3150094267699437E-2</v>
      </c>
      <c r="P21" s="21">
        <v>-6.5542243886662632E-3</v>
      </c>
      <c r="R21" s="43">
        <v>0</v>
      </c>
      <c r="S21" s="42">
        <v>247814</v>
      </c>
      <c r="U21" s="19">
        <v>160711</v>
      </c>
      <c r="V21" s="19">
        <v>161179</v>
      </c>
      <c r="X21" s="19">
        <v>240499.63024985642</v>
      </c>
      <c r="Y21" s="19">
        <v>240372.13698800796</v>
      </c>
      <c r="Z21" s="19">
        <v>249448.94435481739</v>
      </c>
      <c r="AA21" s="19">
        <v>171059.77000743599</v>
      </c>
    </row>
    <row r="22" spans="1:27" x14ac:dyDescent="0.2">
      <c r="A22" s="18" t="s">
        <v>47</v>
      </c>
      <c r="B22" s="18" t="s">
        <v>48</v>
      </c>
      <c r="D22" s="19">
        <v>183629</v>
      </c>
      <c r="E22" s="20">
        <v>0</v>
      </c>
      <c r="F22" s="20">
        <v>183629</v>
      </c>
      <c r="G22" s="21">
        <v>-2.4679239560493338E-2</v>
      </c>
      <c r="I22" s="21">
        <v>-1.9860551137390048E-2</v>
      </c>
      <c r="J22" s="19">
        <v>189653</v>
      </c>
      <c r="K22" s="21">
        <v>3.2805275855120941E-2</v>
      </c>
      <c r="L22" s="21">
        <v>3.3930546332207934E-2</v>
      </c>
      <c r="M22" s="19">
        <v>190759</v>
      </c>
      <c r="N22" s="21">
        <v>3.8828289649238457E-2</v>
      </c>
      <c r="O22" s="21">
        <v>3.9960122369726125E-2</v>
      </c>
      <c r="P22" s="21">
        <v>-1.7783987984511862E-2</v>
      </c>
      <c r="R22" s="43">
        <v>0</v>
      </c>
      <c r="S22" s="42">
        <v>190759</v>
      </c>
      <c r="U22" s="19">
        <v>140107</v>
      </c>
      <c r="V22" s="19">
        <v>139955</v>
      </c>
      <c r="X22" s="19">
        <v>188275.49607090457</v>
      </c>
      <c r="Y22" s="19">
        <v>187145.97089411455</v>
      </c>
      <c r="Z22" s="19">
        <v>194212.87951574547</v>
      </c>
      <c r="AA22" s="19">
        <v>133181.60390845413</v>
      </c>
    </row>
    <row r="23" spans="1:27" x14ac:dyDescent="0.2">
      <c r="A23" s="18" t="s">
        <v>49</v>
      </c>
      <c r="B23" s="18" t="s">
        <v>50</v>
      </c>
      <c r="D23" s="19">
        <v>500436</v>
      </c>
      <c r="E23" s="20">
        <v>0</v>
      </c>
      <c r="F23" s="20">
        <v>500436</v>
      </c>
      <c r="G23" s="21">
        <v>3.2246762565120157E-3</v>
      </c>
      <c r="I23" s="21">
        <v>7.7942047183672258E-3</v>
      </c>
      <c r="J23" s="19">
        <v>516310</v>
      </c>
      <c r="K23" s="21">
        <v>3.172033986363898E-2</v>
      </c>
      <c r="L23" s="21">
        <v>2.9900593023712174E-2</v>
      </c>
      <c r="M23" s="19">
        <v>517945</v>
      </c>
      <c r="N23" s="21">
        <v>3.4987490907928187E-2</v>
      </c>
      <c r="O23" s="21">
        <v>3.3161981471725221E-2</v>
      </c>
      <c r="P23" s="21">
        <v>3.3275262993770482E-3</v>
      </c>
      <c r="R23" s="43">
        <v>0</v>
      </c>
      <c r="S23" s="42">
        <v>517945</v>
      </c>
      <c r="U23" s="19">
        <v>335719</v>
      </c>
      <c r="V23" s="19">
        <v>336313</v>
      </c>
      <c r="X23" s="19">
        <v>498827.44298849837</v>
      </c>
      <c r="Y23" s="19">
        <v>497443.05488575896</v>
      </c>
      <c r="Z23" s="19">
        <v>516227.24028150848</v>
      </c>
      <c r="AA23" s="19">
        <v>354003.15372159594</v>
      </c>
    </row>
    <row r="24" spans="1:27" x14ac:dyDescent="0.2">
      <c r="A24" s="18" t="s">
        <v>51</v>
      </c>
      <c r="B24" s="18" t="s">
        <v>52</v>
      </c>
      <c r="D24" s="19">
        <v>324043</v>
      </c>
      <c r="E24" s="20">
        <v>0</v>
      </c>
      <c r="F24" s="20">
        <v>324043</v>
      </c>
      <c r="G24" s="21">
        <v>3.1214447170619053E-2</v>
      </c>
      <c r="I24" s="21">
        <v>3.5392200589100975E-2</v>
      </c>
      <c r="J24" s="19">
        <v>334805</v>
      </c>
      <c r="K24" s="21">
        <v>3.3211641664840696E-2</v>
      </c>
      <c r="L24" s="21">
        <v>2.989916545407123E-2</v>
      </c>
      <c r="M24" s="19">
        <v>335282</v>
      </c>
      <c r="N24" s="21">
        <v>3.4683668525473443E-2</v>
      </c>
      <c r="O24" s="21">
        <v>3.1366472997033767E-2</v>
      </c>
      <c r="P24" s="21">
        <v>2.9011794959287185E-2</v>
      </c>
      <c r="R24" s="43">
        <v>0</v>
      </c>
      <c r="S24" s="42">
        <v>335282</v>
      </c>
      <c r="U24" s="19">
        <v>222936</v>
      </c>
      <c r="V24" s="19">
        <v>223653</v>
      </c>
      <c r="X24" s="19">
        <v>314234.34852865827</v>
      </c>
      <c r="Y24" s="19">
        <v>313973.0267835597</v>
      </c>
      <c r="Z24" s="19">
        <v>325829.11259366607</v>
      </c>
      <c r="AA24" s="19">
        <v>223437.51827115362</v>
      </c>
    </row>
    <row r="25" spans="1:27" x14ac:dyDescent="0.2">
      <c r="A25" s="18" t="s">
        <v>53</v>
      </c>
      <c r="B25" s="18" t="s">
        <v>54</v>
      </c>
      <c r="D25" s="19">
        <v>345019</v>
      </c>
      <c r="E25" s="20">
        <v>0</v>
      </c>
      <c r="F25" s="20">
        <v>345019</v>
      </c>
      <c r="G25" s="21">
        <v>1.9651944828649626E-2</v>
      </c>
      <c r="I25" s="21">
        <v>2.3750167072565498E-2</v>
      </c>
      <c r="J25" s="19">
        <v>356637</v>
      </c>
      <c r="K25" s="21">
        <v>3.3673507835800365E-2</v>
      </c>
      <c r="L25" s="21">
        <v>2.9899858859781858E-2</v>
      </c>
      <c r="M25" s="19">
        <v>357472</v>
      </c>
      <c r="N25" s="21">
        <v>3.609366440688766E-2</v>
      </c>
      <c r="O25" s="21">
        <v>3.2311180125236261E-2</v>
      </c>
      <c r="P25" s="21">
        <v>1.8373455426417662E-2</v>
      </c>
      <c r="R25" s="43">
        <v>0</v>
      </c>
      <c r="S25" s="42">
        <v>357472</v>
      </c>
      <c r="U25" s="19">
        <v>251960</v>
      </c>
      <c r="V25" s="19">
        <v>252883</v>
      </c>
      <c r="X25" s="19">
        <v>338369.38354291051</v>
      </c>
      <c r="Y25" s="19">
        <v>338249.6949726009</v>
      </c>
      <c r="Z25" s="19">
        <v>351022.5036750568</v>
      </c>
      <c r="AA25" s="19">
        <v>240713.90200264828</v>
      </c>
    </row>
    <row r="26" spans="1:27" x14ac:dyDescent="0.2">
      <c r="A26" s="18" t="s">
        <v>55</v>
      </c>
      <c r="B26" s="18" t="s">
        <v>56</v>
      </c>
      <c r="D26" s="19">
        <v>222009</v>
      </c>
      <c r="E26" s="20">
        <v>0</v>
      </c>
      <c r="F26" s="20">
        <v>222009</v>
      </c>
      <c r="G26" s="21">
        <v>7.249523159936766E-3</v>
      </c>
      <c r="I26" s="21">
        <v>6.0893677261568691E-3</v>
      </c>
      <c r="J26" s="19">
        <v>228700</v>
      </c>
      <c r="K26" s="21">
        <v>3.0138417811890417E-2</v>
      </c>
      <c r="L26" s="21">
        <v>2.9901495407393064E-2</v>
      </c>
      <c r="M26" s="19">
        <v>229034</v>
      </c>
      <c r="N26" s="21">
        <v>3.1642861325441807E-2</v>
      </c>
      <c r="O26" s="21">
        <v>3.1405592912710611E-2</v>
      </c>
      <c r="P26" s="21">
        <v>-7.2538832826651856E-5</v>
      </c>
      <c r="R26" s="43">
        <v>891</v>
      </c>
      <c r="S26" s="42">
        <v>229925</v>
      </c>
      <c r="U26" s="19">
        <v>163420</v>
      </c>
      <c r="V26" s="19">
        <v>163458</v>
      </c>
      <c r="X26" s="19">
        <v>220411.12444860218</v>
      </c>
      <c r="Y26" s="19">
        <v>220716.05058830592</v>
      </c>
      <c r="Z26" s="19">
        <v>229050.61506427499</v>
      </c>
      <c r="AA26" s="19">
        <v>157071.60290574291</v>
      </c>
    </row>
    <row r="27" spans="1:27" x14ac:dyDescent="0.2">
      <c r="A27" s="18" t="s">
        <v>57</v>
      </c>
      <c r="B27" s="18" t="s">
        <v>58</v>
      </c>
      <c r="D27" s="19">
        <v>1234224</v>
      </c>
      <c r="E27" s="20">
        <v>0</v>
      </c>
      <c r="F27" s="20">
        <v>1234224</v>
      </c>
      <c r="G27" s="21">
        <v>-3.4148203632730079E-3</v>
      </c>
      <c r="I27" s="21">
        <v>2.0858038626012654E-3</v>
      </c>
      <c r="J27" s="19">
        <v>1276564</v>
      </c>
      <c r="K27" s="21">
        <v>3.430495598854022E-2</v>
      </c>
      <c r="L27" s="21">
        <v>2.9899750934377689E-2</v>
      </c>
      <c r="M27" s="19">
        <v>1276564</v>
      </c>
      <c r="N27" s="21">
        <v>3.430495598854022E-2</v>
      </c>
      <c r="O27" s="21">
        <v>2.9899750934377689E-2</v>
      </c>
      <c r="P27" s="21">
        <v>-5.5056572754718092E-3</v>
      </c>
      <c r="R27" s="43">
        <v>2167</v>
      </c>
      <c r="S27" s="42">
        <v>1278731</v>
      </c>
      <c r="U27" s="19">
        <v>892733</v>
      </c>
      <c r="V27" s="19">
        <v>896552</v>
      </c>
      <c r="X27" s="19">
        <v>1238453.0948472428</v>
      </c>
      <c r="Y27" s="19">
        <v>1236923.184953799</v>
      </c>
      <c r="Z27" s="19">
        <v>1283631.2336405157</v>
      </c>
      <c r="AA27" s="19">
        <v>880250.92336562322</v>
      </c>
    </row>
    <row r="28" spans="1:27" x14ac:dyDescent="0.2">
      <c r="A28" s="18" t="s">
        <v>59</v>
      </c>
      <c r="B28" s="18" t="s">
        <v>60</v>
      </c>
      <c r="D28" s="19">
        <v>281994</v>
      </c>
      <c r="E28" s="20">
        <v>0</v>
      </c>
      <c r="F28" s="20">
        <v>281994</v>
      </c>
      <c r="G28" s="21">
        <v>2.3686725037309397E-2</v>
      </c>
      <c r="I28" s="21">
        <v>2.7294356869283609E-2</v>
      </c>
      <c r="J28" s="19">
        <v>291496</v>
      </c>
      <c r="K28" s="21">
        <v>3.3695752391894818E-2</v>
      </c>
      <c r="L28" s="21">
        <v>2.9898884703222883E-2</v>
      </c>
      <c r="M28" s="19">
        <v>292026</v>
      </c>
      <c r="N28" s="21">
        <v>3.5575225004787381E-2</v>
      </c>
      <c r="O28" s="21">
        <v>3.1771453825587326E-2</v>
      </c>
      <c r="P28" s="21">
        <v>2.1364748737089156E-2</v>
      </c>
      <c r="R28" s="43">
        <v>0</v>
      </c>
      <c r="S28" s="42">
        <v>292026</v>
      </c>
      <c r="U28" s="19">
        <v>196266</v>
      </c>
      <c r="V28" s="19">
        <v>196990</v>
      </c>
      <c r="X28" s="19">
        <v>275469.04057950189</v>
      </c>
      <c r="Y28" s="19">
        <v>275513.64301163785</v>
      </c>
      <c r="Z28" s="19">
        <v>285917.44561488758</v>
      </c>
      <c r="AA28" s="19">
        <v>196068.06761397995</v>
      </c>
    </row>
    <row r="29" spans="1:27" x14ac:dyDescent="0.2">
      <c r="A29" s="18" t="s">
        <v>61</v>
      </c>
      <c r="B29" s="18" t="s">
        <v>62</v>
      </c>
      <c r="D29" s="19">
        <v>585568</v>
      </c>
      <c r="E29" s="20">
        <v>0</v>
      </c>
      <c r="F29" s="20">
        <v>585568</v>
      </c>
      <c r="G29" s="21">
        <v>-1.4426121147692594E-4</v>
      </c>
      <c r="I29" s="21">
        <v>4.4618254463923979E-3</v>
      </c>
      <c r="J29" s="19">
        <v>605948</v>
      </c>
      <c r="K29" s="21">
        <v>3.4803814416088263E-2</v>
      </c>
      <c r="L29" s="21">
        <v>2.9899751943417652E-2</v>
      </c>
      <c r="M29" s="19">
        <v>607789</v>
      </c>
      <c r="N29" s="21">
        <v>3.794777036996555E-2</v>
      </c>
      <c r="O29" s="21">
        <v>3.3028808303580348E-2</v>
      </c>
      <c r="P29" s="21">
        <v>-1.1898333517879056E-4</v>
      </c>
      <c r="R29" s="43">
        <v>2235</v>
      </c>
      <c r="S29" s="42">
        <v>610024</v>
      </c>
      <c r="U29" s="19">
        <v>379592</v>
      </c>
      <c r="V29" s="19">
        <v>381400</v>
      </c>
      <c r="X29" s="19">
        <v>585652.48693727003</v>
      </c>
      <c r="Y29" s="19">
        <v>585742.81061375665</v>
      </c>
      <c r="Z29" s="19">
        <v>607861.32536781847</v>
      </c>
      <c r="AA29" s="19">
        <v>416841.28502837726</v>
      </c>
    </row>
    <row r="30" spans="1:27" ht="25.5" customHeight="1" x14ac:dyDescent="0.2">
      <c r="A30" s="22" t="s">
        <v>63</v>
      </c>
      <c r="B30" s="22" t="s">
        <v>64</v>
      </c>
      <c r="C30" s="54"/>
      <c r="D30" s="24">
        <v>3916087</v>
      </c>
      <c r="E30" s="25">
        <v>0</v>
      </c>
      <c r="F30" s="25">
        <v>3916087</v>
      </c>
      <c r="G30" s="26">
        <v>4.0754279815318206E-3</v>
      </c>
      <c r="H30" s="23"/>
      <c r="I30" s="26">
        <v>8.4095161647241845E-3</v>
      </c>
      <c r="J30" s="24">
        <v>4047251</v>
      </c>
      <c r="K30" s="26">
        <v>3.349363790947435E-2</v>
      </c>
      <c r="L30" s="26">
        <v>3.0137946596505927E-2</v>
      </c>
      <c r="M30" s="24">
        <v>4054685</v>
      </c>
      <c r="N30" s="26">
        <v>3.5391961414544593E-2</v>
      </c>
      <c r="O30" s="26">
        <v>3.2030106360009025E-2</v>
      </c>
      <c r="P30" s="26">
        <v>2.8402493567167841E-3</v>
      </c>
      <c r="Q30" s="23"/>
      <c r="R30" s="24">
        <v>5293</v>
      </c>
      <c r="S30" s="41">
        <v>4059978</v>
      </c>
      <c r="T30" s="23"/>
      <c r="U30" s="24">
        <v>2743444</v>
      </c>
      <c r="V30" s="24">
        <v>2752380</v>
      </c>
      <c r="W30" s="23"/>
      <c r="X30" s="24">
        <v>3900192.048193445</v>
      </c>
      <c r="Y30" s="24">
        <v>3896079.5736915418</v>
      </c>
      <c r="Z30" s="24">
        <v>4043201.3001082912</v>
      </c>
      <c r="AA30" s="24">
        <f>SUM(AA21:AA29)</f>
        <v>2772627.8268250111</v>
      </c>
    </row>
    <row r="31" spans="1:27" x14ac:dyDescent="0.2">
      <c r="A31" s="18" t="s">
        <v>65</v>
      </c>
      <c r="B31" s="18" t="s">
        <v>66</v>
      </c>
      <c r="D31" s="19">
        <v>446972</v>
      </c>
      <c r="E31" s="20">
        <v>0</v>
      </c>
      <c r="F31" s="20">
        <v>446972</v>
      </c>
      <c r="G31" s="21">
        <v>-2.8545341873451591E-2</v>
      </c>
      <c r="I31" s="21">
        <v>-2.9160507617316367E-2</v>
      </c>
      <c r="J31" s="19">
        <v>463844</v>
      </c>
      <c r="K31" s="21">
        <v>3.7747330929006839E-2</v>
      </c>
      <c r="L31" s="21">
        <v>3.5819537837888271E-2</v>
      </c>
      <c r="M31" s="19">
        <v>464852</v>
      </c>
      <c r="N31" s="21">
        <v>4.0002505749800799E-2</v>
      </c>
      <c r="O31" s="21">
        <v>3.8070523285884894E-2</v>
      </c>
      <c r="P31" s="21">
        <v>-2.8871392488116765E-2</v>
      </c>
      <c r="R31" s="43">
        <v>0</v>
      </c>
      <c r="S31" s="42">
        <v>464852</v>
      </c>
      <c r="U31" s="19">
        <v>306031</v>
      </c>
      <c r="V31" s="19">
        <v>306600</v>
      </c>
      <c r="X31" s="19">
        <v>460105.879632083</v>
      </c>
      <c r="Y31" s="19">
        <v>461254.28123533307</v>
      </c>
      <c r="Z31" s="19">
        <v>478671.92502030358</v>
      </c>
      <c r="AA31" s="19">
        <v>328249.57273229078</v>
      </c>
    </row>
    <row r="32" spans="1:27" x14ac:dyDescent="0.2">
      <c r="A32" s="18" t="s">
        <v>67</v>
      </c>
      <c r="B32" s="18" t="s">
        <v>68</v>
      </c>
      <c r="D32" s="19">
        <v>454168</v>
      </c>
      <c r="E32" s="20">
        <v>0</v>
      </c>
      <c r="F32" s="20">
        <v>454168</v>
      </c>
      <c r="G32" s="21">
        <v>-1.1142357121189383E-2</v>
      </c>
      <c r="I32" s="21">
        <v>-7.5146121160415413E-3</v>
      </c>
      <c r="J32" s="19">
        <v>469125</v>
      </c>
      <c r="K32" s="21">
        <v>3.2932747353402236E-2</v>
      </c>
      <c r="L32" s="21">
        <v>3.1425265800052227E-2</v>
      </c>
      <c r="M32" s="19">
        <v>470053</v>
      </c>
      <c r="N32" s="21">
        <v>3.4976044107026372E-2</v>
      </c>
      <c r="O32" s="21">
        <v>3.3465580527816341E-2</v>
      </c>
      <c r="P32" s="21">
        <v>-1.1623086364416113E-2</v>
      </c>
      <c r="R32" s="43">
        <v>0</v>
      </c>
      <c r="S32" s="42">
        <v>470053</v>
      </c>
      <c r="U32" s="19">
        <v>300772</v>
      </c>
      <c r="V32" s="19">
        <v>301212</v>
      </c>
      <c r="X32" s="19">
        <v>459285.52332143986</v>
      </c>
      <c r="Y32" s="19">
        <v>458275.55312574352</v>
      </c>
      <c r="Z32" s="19">
        <v>475580.71573220624</v>
      </c>
      <c r="AA32" s="19">
        <v>326129.77402464568</v>
      </c>
    </row>
    <row r="33" spans="1:27" x14ac:dyDescent="0.2">
      <c r="A33" s="18" t="s">
        <v>69</v>
      </c>
      <c r="B33" s="18" t="s">
        <v>70</v>
      </c>
      <c r="D33" s="19">
        <v>258914</v>
      </c>
      <c r="E33" s="20">
        <v>0</v>
      </c>
      <c r="F33" s="20">
        <v>258914</v>
      </c>
      <c r="G33" s="21">
        <v>-5.6535047001060601E-3</v>
      </c>
      <c r="I33" s="21">
        <v>-4.0915613571931297E-3</v>
      </c>
      <c r="J33" s="19">
        <v>266674</v>
      </c>
      <c r="K33" s="21">
        <v>2.9971341835512977E-2</v>
      </c>
      <c r="L33" s="21">
        <v>3.0731956933135018E-2</v>
      </c>
      <c r="M33" s="19">
        <v>267519</v>
      </c>
      <c r="N33" s="21">
        <v>3.3234973775075893E-2</v>
      </c>
      <c r="O33" s="21">
        <v>3.3997999005509927E-2</v>
      </c>
      <c r="P33" s="21">
        <v>-7.7032596244562823E-3</v>
      </c>
      <c r="R33" s="43">
        <v>0</v>
      </c>
      <c r="S33" s="42">
        <v>267519</v>
      </c>
      <c r="U33" s="19">
        <v>169391</v>
      </c>
      <c r="V33" s="19">
        <v>169266</v>
      </c>
      <c r="X33" s="19">
        <v>260386.09400630693</v>
      </c>
      <c r="Y33" s="19">
        <v>259785.86763454039</v>
      </c>
      <c r="Z33" s="19">
        <v>269595.76618054294</v>
      </c>
      <c r="AA33" s="19">
        <v>184875.46570742401</v>
      </c>
    </row>
    <row r="34" spans="1:27" x14ac:dyDescent="0.2">
      <c r="A34" s="18" t="s">
        <v>71</v>
      </c>
      <c r="B34" s="18" t="s">
        <v>72</v>
      </c>
      <c r="D34" s="19">
        <v>262801</v>
      </c>
      <c r="E34" s="20">
        <v>0</v>
      </c>
      <c r="F34" s="20">
        <v>262801</v>
      </c>
      <c r="G34" s="21">
        <v>-4.7428688437340938E-3</v>
      </c>
      <c r="I34" s="21">
        <v>-3.9693778348077746E-3</v>
      </c>
      <c r="J34" s="19">
        <v>271467</v>
      </c>
      <c r="K34" s="21">
        <v>3.2975521402125452E-2</v>
      </c>
      <c r="L34" s="21">
        <v>3.0704176333366195E-2</v>
      </c>
      <c r="M34" s="19">
        <v>273050</v>
      </c>
      <c r="N34" s="21">
        <v>3.8999090566626426E-2</v>
      </c>
      <c r="O34" s="21">
        <v>3.671450064952908E-2</v>
      </c>
      <c r="P34" s="21">
        <v>-4.9742545515337744E-3</v>
      </c>
      <c r="R34" s="43">
        <v>0</v>
      </c>
      <c r="S34" s="42">
        <v>273050</v>
      </c>
      <c r="U34" s="19">
        <v>178565</v>
      </c>
      <c r="V34" s="19">
        <v>178958</v>
      </c>
      <c r="X34" s="19">
        <v>264053.37050404662</v>
      </c>
      <c r="Y34" s="19">
        <v>264429.75163943274</v>
      </c>
      <c r="Z34" s="19">
        <v>274415.01011306408</v>
      </c>
      <c r="AA34" s="19">
        <v>188180.26525604111</v>
      </c>
    </row>
    <row r="35" spans="1:27" x14ac:dyDescent="0.2">
      <c r="A35" s="18" t="s">
        <v>73</v>
      </c>
      <c r="B35" s="18" t="s">
        <v>74</v>
      </c>
      <c r="D35" s="19">
        <v>185765</v>
      </c>
      <c r="E35" s="20">
        <v>0</v>
      </c>
      <c r="F35" s="20">
        <v>185765</v>
      </c>
      <c r="G35" s="21">
        <v>-1.9386178383889341E-2</v>
      </c>
      <c r="I35" s="21">
        <v>-1.6155205266753958E-2</v>
      </c>
      <c r="J35" s="19">
        <v>192176</v>
      </c>
      <c r="K35" s="21">
        <v>3.4511344978871206E-2</v>
      </c>
      <c r="L35" s="21">
        <v>3.317966576322906E-2</v>
      </c>
      <c r="M35" s="19">
        <v>192443</v>
      </c>
      <c r="N35" s="21">
        <v>3.594864479315274E-2</v>
      </c>
      <c r="O35" s="21">
        <v>3.4615115407091057E-2</v>
      </c>
      <c r="P35" s="21">
        <v>-1.9138100043586292E-2</v>
      </c>
      <c r="R35" s="43">
        <v>0</v>
      </c>
      <c r="S35" s="42">
        <v>192443</v>
      </c>
      <c r="U35" s="19">
        <v>120953</v>
      </c>
      <c r="V35" s="19">
        <v>121109</v>
      </c>
      <c r="X35" s="19">
        <v>189437.46855805896</v>
      </c>
      <c r="Y35" s="19">
        <v>189058.71740281244</v>
      </c>
      <c r="Z35" s="19">
        <v>196197.85416127543</v>
      </c>
      <c r="AA35" s="19">
        <v>134542.80151629794</v>
      </c>
    </row>
    <row r="36" spans="1:27" x14ac:dyDescent="0.2">
      <c r="A36" s="18" t="s">
        <v>75</v>
      </c>
      <c r="B36" s="18" t="s">
        <v>76</v>
      </c>
      <c r="D36" s="19">
        <v>467856</v>
      </c>
      <c r="E36" s="20">
        <v>0</v>
      </c>
      <c r="F36" s="20">
        <v>467856</v>
      </c>
      <c r="G36" s="21">
        <v>1.5114279340058934E-2</v>
      </c>
      <c r="I36" s="21">
        <v>1.8834856179991588E-2</v>
      </c>
      <c r="J36" s="19">
        <v>483808</v>
      </c>
      <c r="K36" s="21">
        <v>3.4095961150439447E-2</v>
      </c>
      <c r="L36" s="21">
        <v>2.9899065103836664E-2</v>
      </c>
      <c r="M36" s="19">
        <v>484328</v>
      </c>
      <c r="N36" s="21">
        <v>3.5207414247118818E-2</v>
      </c>
      <c r="O36" s="21">
        <v>3.10060073492191E-2</v>
      </c>
      <c r="P36" s="21">
        <v>1.2202590505857369E-2</v>
      </c>
      <c r="R36" s="43">
        <v>0</v>
      </c>
      <c r="S36" s="42">
        <v>484328</v>
      </c>
      <c r="U36" s="19">
        <v>361943</v>
      </c>
      <c r="V36" s="19">
        <v>363418</v>
      </c>
      <c r="X36" s="19">
        <v>460889.98009579786</v>
      </c>
      <c r="Y36" s="19">
        <v>461078.1977137886</v>
      </c>
      <c r="Z36" s="19">
        <v>478489.19232458464</v>
      </c>
      <c r="AA36" s="19">
        <v>328124.26367161958</v>
      </c>
    </row>
    <row r="37" spans="1:27" ht="25.5" customHeight="1" x14ac:dyDescent="0.2">
      <c r="A37" s="22" t="s">
        <v>77</v>
      </c>
      <c r="B37" s="22" t="s">
        <v>78</v>
      </c>
      <c r="C37" s="54"/>
      <c r="D37" s="24">
        <v>2076476</v>
      </c>
      <c r="E37" s="25">
        <v>0</v>
      </c>
      <c r="F37" s="25">
        <v>2076476</v>
      </c>
      <c r="G37" s="26">
        <v>-8.4436386598093494E-3</v>
      </c>
      <c r="H37" s="23"/>
      <c r="I37" s="26">
        <v>-6.3067008074112474E-3</v>
      </c>
      <c r="J37" s="24">
        <v>2147094</v>
      </c>
      <c r="K37" s="26">
        <v>3.4008579920981497E-2</v>
      </c>
      <c r="L37" s="26">
        <v>3.1920920321793611E-2</v>
      </c>
      <c r="M37" s="24">
        <v>2152245</v>
      </c>
      <c r="N37" s="26">
        <v>3.6489225013917714E-2</v>
      </c>
      <c r="O37" s="26">
        <v>3.4396557001220573E-2</v>
      </c>
      <c r="P37" s="26">
        <v>-9.5287324214109459E-3</v>
      </c>
      <c r="Q37" s="23"/>
      <c r="R37" s="24">
        <v>0</v>
      </c>
      <c r="S37" s="41">
        <v>2152245</v>
      </c>
      <c r="T37" s="23"/>
      <c r="U37" s="24">
        <v>1437655</v>
      </c>
      <c r="V37" s="24">
        <v>1440563</v>
      </c>
      <c r="W37" s="23"/>
      <c r="X37" s="24">
        <v>2094158.316117733</v>
      </c>
      <c r="Y37" s="24">
        <v>2093882.3687516507</v>
      </c>
      <c r="Z37" s="24">
        <v>2172950.463531977</v>
      </c>
      <c r="AA37" s="24">
        <f>SUM(AA31:AA36)</f>
        <v>1490102.1429083191</v>
      </c>
    </row>
    <row r="38" spans="1:27" x14ac:dyDescent="0.2">
      <c r="A38" s="18" t="s">
        <v>79</v>
      </c>
      <c r="B38" s="18" t="s">
        <v>80</v>
      </c>
      <c r="D38" s="19">
        <v>432961</v>
      </c>
      <c r="E38" s="20">
        <v>0</v>
      </c>
      <c r="F38" s="20">
        <v>432961</v>
      </c>
      <c r="G38" s="21">
        <v>3.7663345513619495E-2</v>
      </c>
      <c r="I38" s="21">
        <v>4.2442440178954266E-2</v>
      </c>
      <c r="J38" s="19">
        <v>448726</v>
      </c>
      <c r="K38" s="21">
        <v>3.6412055589302605E-2</v>
      </c>
      <c r="L38" s="21">
        <v>2.9900235945900855E-2</v>
      </c>
      <c r="M38" s="19">
        <v>449424</v>
      </c>
      <c r="N38" s="21">
        <v>3.8024210032774342E-2</v>
      </c>
      <c r="O38" s="21">
        <v>3.1502261156586719E-2</v>
      </c>
      <c r="P38" s="21">
        <v>3.6154989451515407E-2</v>
      </c>
      <c r="R38" s="43">
        <v>1532</v>
      </c>
      <c r="S38" s="42">
        <v>450956</v>
      </c>
      <c r="U38" s="19">
        <v>265800</v>
      </c>
      <c r="V38" s="19">
        <v>267481</v>
      </c>
      <c r="X38" s="19">
        <v>417246.11539178371</v>
      </c>
      <c r="Y38" s="19">
        <v>417959.29914761416</v>
      </c>
      <c r="Z38" s="19">
        <v>433742.06038220285</v>
      </c>
      <c r="AA38" s="19">
        <v>297438.88988359296</v>
      </c>
    </row>
    <row r="39" spans="1:27" x14ac:dyDescent="0.2">
      <c r="A39" s="18" t="s">
        <v>81</v>
      </c>
      <c r="B39" s="18" t="s">
        <v>82</v>
      </c>
      <c r="D39" s="19">
        <v>182114</v>
      </c>
      <c r="E39" s="20">
        <v>0</v>
      </c>
      <c r="F39" s="20">
        <v>182114</v>
      </c>
      <c r="G39" s="21">
        <v>-5.9425984411579647E-3</v>
      </c>
      <c r="I39" s="21">
        <v>-4.8365485731934887E-3</v>
      </c>
      <c r="J39" s="19">
        <v>188278</v>
      </c>
      <c r="K39" s="21">
        <v>3.3846931043192807E-2</v>
      </c>
      <c r="L39" s="21">
        <v>3.0879552670516119E-2</v>
      </c>
      <c r="M39" s="19">
        <v>189049</v>
      </c>
      <c r="N39" s="21">
        <v>3.8080542956609564E-2</v>
      </c>
      <c r="O39" s="21">
        <v>3.5101013144437365E-2</v>
      </c>
      <c r="P39" s="21">
        <v>-7.387807496476273E-3</v>
      </c>
      <c r="R39" s="43">
        <v>0</v>
      </c>
      <c r="S39" s="42">
        <v>189049</v>
      </c>
      <c r="U39" s="19">
        <v>118457</v>
      </c>
      <c r="V39" s="19">
        <v>118798</v>
      </c>
      <c r="X39" s="19">
        <v>183202.70007991081</v>
      </c>
      <c r="Y39" s="19">
        <v>183525.84532694821</v>
      </c>
      <c r="Z39" s="19">
        <v>190456.05265354313</v>
      </c>
      <c r="AA39" s="19">
        <v>130605.35753199324</v>
      </c>
    </row>
    <row r="40" spans="1:27" x14ac:dyDescent="0.2">
      <c r="A40" s="18" t="s">
        <v>83</v>
      </c>
      <c r="B40" s="18" t="s">
        <v>84</v>
      </c>
      <c r="D40" s="19">
        <v>510744</v>
      </c>
      <c r="E40" s="20">
        <v>0</v>
      </c>
      <c r="F40" s="20">
        <v>510744</v>
      </c>
      <c r="G40" s="21">
        <v>1.9629652555001487E-2</v>
      </c>
      <c r="I40" s="21">
        <v>2.2273986045740823E-2</v>
      </c>
      <c r="J40" s="19">
        <v>526960</v>
      </c>
      <c r="K40" s="21">
        <v>3.1749761132778831E-2</v>
      </c>
      <c r="L40" s="21">
        <v>2.9900522403389695E-2</v>
      </c>
      <c r="M40" s="19">
        <v>527784</v>
      </c>
      <c r="N40" s="21">
        <v>3.3363093839575253E-2</v>
      </c>
      <c r="O40" s="21">
        <v>3.1510963481385046E-2</v>
      </c>
      <c r="P40" s="21">
        <v>1.6116753010861462E-2</v>
      </c>
      <c r="R40" s="43">
        <v>0</v>
      </c>
      <c r="S40" s="42">
        <v>527784</v>
      </c>
      <c r="U40" s="19">
        <v>322742</v>
      </c>
      <c r="V40" s="19">
        <v>323322</v>
      </c>
      <c r="X40" s="19">
        <v>500911.28550466429</v>
      </c>
      <c r="Y40" s="19">
        <v>500512.65491758613</v>
      </c>
      <c r="Z40" s="19">
        <v>519412.75295001303</v>
      </c>
      <c r="AA40" s="19">
        <v>356187.62103148788</v>
      </c>
    </row>
    <row r="41" spans="1:27" x14ac:dyDescent="0.2">
      <c r="A41" s="18" t="s">
        <v>85</v>
      </c>
      <c r="B41" s="18" t="s">
        <v>86</v>
      </c>
      <c r="D41" s="19">
        <v>412589</v>
      </c>
      <c r="E41" s="20">
        <v>0</v>
      </c>
      <c r="F41" s="20">
        <v>412589</v>
      </c>
      <c r="G41" s="21">
        <v>2.4026941121271017E-2</v>
      </c>
      <c r="I41" s="21">
        <v>2.7565363353173611E-2</v>
      </c>
      <c r="J41" s="19">
        <v>426142</v>
      </c>
      <c r="K41" s="21">
        <v>3.2848670226302668E-2</v>
      </c>
      <c r="L41" s="21">
        <v>2.98990545458373E-2</v>
      </c>
      <c r="M41" s="19">
        <v>426775</v>
      </c>
      <c r="N41" s="21">
        <v>3.4382884662460755E-2</v>
      </c>
      <c r="O41" s="21">
        <v>3.1428887562830576E-2</v>
      </c>
      <c r="P41" s="21">
        <v>2.1294990441123929E-2</v>
      </c>
      <c r="R41" s="43">
        <v>0</v>
      </c>
      <c r="S41" s="42">
        <v>426775</v>
      </c>
      <c r="U41" s="19">
        <v>265637</v>
      </c>
      <c r="V41" s="19">
        <v>266398</v>
      </c>
      <c r="X41" s="19">
        <v>402908.34491935396</v>
      </c>
      <c r="Y41" s="19">
        <v>402670.8796915625</v>
      </c>
      <c r="Z41" s="19">
        <v>417876.32759822381</v>
      </c>
      <c r="AA41" s="19">
        <v>286558.95367842505</v>
      </c>
    </row>
    <row r="42" spans="1:27" x14ac:dyDescent="0.2">
      <c r="A42" s="18" t="s">
        <v>87</v>
      </c>
      <c r="B42" s="18" t="s">
        <v>88</v>
      </c>
      <c r="D42" s="19">
        <v>867350</v>
      </c>
      <c r="E42" s="20">
        <v>0</v>
      </c>
      <c r="F42" s="20">
        <v>867350</v>
      </c>
      <c r="G42" s="21">
        <v>4.2018160539337712E-2</v>
      </c>
      <c r="I42" s="21">
        <v>4.7023653557476175E-2</v>
      </c>
      <c r="J42" s="19">
        <v>897457</v>
      </c>
      <c r="K42" s="21">
        <v>3.471147748890302E-2</v>
      </c>
      <c r="L42" s="21">
        <v>2.9900525229239028E-2</v>
      </c>
      <c r="M42" s="19">
        <v>897457</v>
      </c>
      <c r="N42" s="21">
        <v>3.471147748890302E-2</v>
      </c>
      <c r="O42" s="21">
        <v>2.9900525229239028E-2</v>
      </c>
      <c r="P42" s="21">
        <v>3.9092539763636358E-2</v>
      </c>
      <c r="R42" s="43">
        <v>3496</v>
      </c>
      <c r="S42" s="42">
        <v>900953</v>
      </c>
      <c r="U42" s="19">
        <v>610593</v>
      </c>
      <c r="V42" s="19">
        <v>613445</v>
      </c>
      <c r="X42" s="19">
        <v>832375.12823295582</v>
      </c>
      <c r="Y42" s="19">
        <v>832265.47032892751</v>
      </c>
      <c r="Z42" s="19">
        <v>863693.04528367193</v>
      </c>
      <c r="AA42" s="19">
        <v>592278.04737909173</v>
      </c>
    </row>
    <row r="43" spans="1:27" ht="25.5" customHeight="1" x14ac:dyDescent="0.2">
      <c r="A43" s="22" t="s">
        <v>89</v>
      </c>
      <c r="B43" s="22" t="s">
        <v>90</v>
      </c>
      <c r="C43" s="54"/>
      <c r="D43" s="24">
        <v>2405758</v>
      </c>
      <c r="E43" s="25">
        <v>0</v>
      </c>
      <c r="F43" s="25">
        <v>2405758</v>
      </c>
      <c r="G43" s="26">
        <v>2.9578505954680701E-2</v>
      </c>
      <c r="H43" s="23"/>
      <c r="I43" s="26">
        <v>3.3491032711992608E-2</v>
      </c>
      <c r="J43" s="24">
        <v>2487563</v>
      </c>
      <c r="K43" s="26">
        <v>3.4003835797282944E-2</v>
      </c>
      <c r="L43" s="26">
        <v>2.9961285996517928E-2</v>
      </c>
      <c r="M43" s="24">
        <v>2490489</v>
      </c>
      <c r="N43" s="26">
        <v>3.5220084480650282E-2</v>
      </c>
      <c r="O43" s="26">
        <v>3.1172779624147218E-2</v>
      </c>
      <c r="P43" s="26">
        <v>2.6929446350279829E-2</v>
      </c>
      <c r="Q43" s="23"/>
      <c r="R43" s="24">
        <v>5028</v>
      </c>
      <c r="S43" s="41">
        <v>2495517</v>
      </c>
      <c r="T43" s="23"/>
      <c r="U43" s="24">
        <v>1583229</v>
      </c>
      <c r="V43" s="24">
        <v>1589444</v>
      </c>
      <c r="W43" s="23"/>
      <c r="X43" s="24">
        <v>2336643.5741286688</v>
      </c>
      <c r="Y43" s="24">
        <v>2336934.1494126385</v>
      </c>
      <c r="Z43" s="24">
        <v>2425180.2388676549</v>
      </c>
      <c r="AA43" s="24">
        <f>SUM(AA38:AA42)</f>
        <v>1663068.869504591</v>
      </c>
    </row>
    <row r="44" spans="1:27" ht="25.5" customHeight="1" x14ac:dyDescent="0.2">
      <c r="A44" s="22" t="s">
        <v>91</v>
      </c>
      <c r="B44" s="22" t="s">
        <v>92</v>
      </c>
      <c r="C44" s="54"/>
      <c r="D44" s="24">
        <v>13675993</v>
      </c>
      <c r="E44" s="25">
        <v>0</v>
      </c>
      <c r="F44" s="25">
        <v>13675993</v>
      </c>
      <c r="G44" s="26">
        <v>9.5149072075613184E-3</v>
      </c>
      <c r="H44" s="23"/>
      <c r="I44" s="26">
        <v>1.2254087400662472E-2</v>
      </c>
      <c r="J44" s="24">
        <v>14128330</v>
      </c>
      <c r="K44" s="26">
        <v>3.3075258228049798E-2</v>
      </c>
      <c r="L44" s="26">
        <v>3.0542016747618694E-2</v>
      </c>
      <c r="M44" s="24">
        <v>14156343</v>
      </c>
      <c r="N44" s="26">
        <v>3.5123592122341618E-2</v>
      </c>
      <c r="O44" s="26">
        <v>3.2585327847737933E-2</v>
      </c>
      <c r="P44" s="26">
        <v>7.2051622718918296E-3</v>
      </c>
      <c r="Q44" s="23"/>
      <c r="R44" s="24">
        <v>28405</v>
      </c>
      <c r="S44" s="41">
        <v>14184748</v>
      </c>
      <c r="T44" s="23"/>
      <c r="U44" s="24">
        <v>9012919</v>
      </c>
      <c r="V44" s="24">
        <v>9035074</v>
      </c>
      <c r="W44" s="23"/>
      <c r="X44" s="24">
        <v>13547093.660884541</v>
      </c>
      <c r="Y44" s="24">
        <v>13543645.816675182</v>
      </c>
      <c r="Z44" s="24">
        <v>14055073.911722604</v>
      </c>
      <c r="AA44" s="24">
        <f>AA43+AA37+AA30+AA20</f>
        <v>9638275.7481505126</v>
      </c>
    </row>
    <row r="45" spans="1:27" x14ac:dyDescent="0.2">
      <c r="A45" s="18" t="s">
        <v>93</v>
      </c>
      <c r="B45" s="18" t="s">
        <v>94</v>
      </c>
      <c r="D45" s="19">
        <v>262445</v>
      </c>
      <c r="E45" s="20">
        <v>0</v>
      </c>
      <c r="F45" s="20">
        <v>262445</v>
      </c>
      <c r="G45" s="21">
        <v>-2.9596279548914306E-2</v>
      </c>
      <c r="I45" s="21">
        <v>-2.6549372013163319E-2</v>
      </c>
      <c r="J45" s="19">
        <v>271608</v>
      </c>
      <c r="K45" s="21">
        <v>3.4913981977176212E-2</v>
      </c>
      <c r="L45" s="21">
        <v>3.5290672769092257E-2</v>
      </c>
      <c r="M45" s="19">
        <v>272873</v>
      </c>
      <c r="N45" s="21">
        <v>3.9734039513040775E-2</v>
      </c>
      <c r="O45" s="21">
        <v>4.011248472254314E-2</v>
      </c>
      <c r="P45" s="21">
        <v>-2.4344059722764988E-2</v>
      </c>
      <c r="R45" s="43">
        <v>1065</v>
      </c>
      <c r="S45" s="42">
        <v>273938</v>
      </c>
      <c r="U45" s="19">
        <v>175124</v>
      </c>
      <c r="V45" s="19">
        <v>175060</v>
      </c>
      <c r="X45" s="19">
        <v>270449.29287575709</v>
      </c>
      <c r="Y45" s="19">
        <v>269504.6895785231</v>
      </c>
      <c r="Z45" s="19">
        <v>279681.58521380241</v>
      </c>
      <c r="AA45" s="19">
        <v>191791.82243376056</v>
      </c>
    </row>
    <row r="46" spans="1:27" x14ac:dyDescent="0.2">
      <c r="A46" s="18" t="s">
        <v>95</v>
      </c>
      <c r="B46" s="18" t="s">
        <v>96</v>
      </c>
      <c r="D46" s="19">
        <v>319556</v>
      </c>
      <c r="E46" s="20">
        <v>0</v>
      </c>
      <c r="F46" s="20">
        <v>319556</v>
      </c>
      <c r="G46" s="21">
        <v>-3.8787448088775989E-2</v>
      </c>
      <c r="I46" s="21">
        <v>-3.3789351341928286E-2</v>
      </c>
      <c r="J46" s="19">
        <v>330752</v>
      </c>
      <c r="K46" s="21">
        <v>3.5036112606241065E-2</v>
      </c>
      <c r="L46" s="21">
        <v>3.6758895163906402E-2</v>
      </c>
      <c r="M46" s="19">
        <v>331223</v>
      </c>
      <c r="N46" s="21">
        <v>3.6510032670330039E-2</v>
      </c>
      <c r="O46" s="21">
        <v>3.8235268518027388E-2</v>
      </c>
      <c r="P46" s="21">
        <v>-3.3348228181571793E-2</v>
      </c>
      <c r="R46" s="43">
        <v>1225</v>
      </c>
      <c r="S46" s="42">
        <v>332448</v>
      </c>
      <c r="U46" s="19">
        <v>172451</v>
      </c>
      <c r="V46" s="19">
        <v>172165</v>
      </c>
      <c r="X46" s="19">
        <v>332450.92291461636</v>
      </c>
      <c r="Y46" s="19">
        <v>330181.61634311097</v>
      </c>
      <c r="Z46" s="19">
        <v>342649.76246504573</v>
      </c>
      <c r="AA46" s="19">
        <v>234972.28946778399</v>
      </c>
    </row>
    <row r="47" spans="1:27" x14ac:dyDescent="0.2">
      <c r="A47" s="18" t="s">
        <v>97</v>
      </c>
      <c r="B47" s="18" t="s">
        <v>98</v>
      </c>
      <c r="D47" s="19">
        <v>277209</v>
      </c>
      <c r="E47" s="20">
        <v>0</v>
      </c>
      <c r="F47" s="20">
        <v>277209</v>
      </c>
      <c r="G47" s="21">
        <v>5.6456526471184709E-3</v>
      </c>
      <c r="I47" s="21">
        <v>7.5965995338431735E-3</v>
      </c>
      <c r="J47" s="19">
        <v>287311</v>
      </c>
      <c r="K47" s="21">
        <v>3.6441818267083592E-2</v>
      </c>
      <c r="L47" s="21">
        <v>2.9898335783551389E-2</v>
      </c>
      <c r="M47" s="19">
        <v>287605</v>
      </c>
      <c r="N47" s="21">
        <v>3.750238989354604E-2</v>
      </c>
      <c r="O47" s="21">
        <v>3.0952211586149803E-2</v>
      </c>
      <c r="P47" s="21">
        <v>9.8525899037493758E-4</v>
      </c>
      <c r="R47" s="43">
        <v>0</v>
      </c>
      <c r="S47" s="42">
        <v>287605</v>
      </c>
      <c r="U47" s="19">
        <v>187455</v>
      </c>
      <c r="V47" s="19">
        <v>188646</v>
      </c>
      <c r="X47" s="19">
        <v>275652.76026432816</v>
      </c>
      <c r="Y47" s="19">
        <v>276867.00591373816</v>
      </c>
      <c r="Z47" s="19">
        <v>287321.91350159084</v>
      </c>
      <c r="AA47" s="19">
        <v>197031.18234795361</v>
      </c>
    </row>
    <row r="48" spans="1:27" x14ac:dyDescent="0.2">
      <c r="A48" s="18" t="s">
        <v>99</v>
      </c>
      <c r="B48" s="18" t="s">
        <v>100</v>
      </c>
      <c r="D48" s="19">
        <v>619181</v>
      </c>
      <c r="E48" s="20">
        <v>0</v>
      </c>
      <c r="F48" s="20">
        <v>619181</v>
      </c>
      <c r="G48" s="21">
        <v>1.8244276421042427E-2</v>
      </c>
      <c r="I48" s="21">
        <v>2.0596773612714836E-2</v>
      </c>
      <c r="J48" s="19">
        <v>638016</v>
      </c>
      <c r="K48" s="21">
        <v>3.0419215059893645E-2</v>
      </c>
      <c r="L48" s="21">
        <v>2.9900558549387446E-2</v>
      </c>
      <c r="M48" s="19">
        <v>638666</v>
      </c>
      <c r="N48" s="21">
        <v>3.1468988874012505E-2</v>
      </c>
      <c r="O48" s="21">
        <v>3.0949803964952283E-2</v>
      </c>
      <c r="P48" s="21">
        <v>1.3897764686819691E-2</v>
      </c>
      <c r="R48" s="43">
        <v>0</v>
      </c>
      <c r="S48" s="42">
        <v>638666</v>
      </c>
      <c r="U48" s="19">
        <v>383180</v>
      </c>
      <c r="V48" s="19">
        <v>383373</v>
      </c>
      <c r="X48" s="19">
        <v>608086.89460678061</v>
      </c>
      <c r="Y48" s="19">
        <v>606990.7672846627</v>
      </c>
      <c r="Z48" s="19">
        <v>629911.63630514161</v>
      </c>
      <c r="AA48" s="19">
        <v>431962.29958021973</v>
      </c>
    </row>
    <row r="49" spans="1:27" x14ac:dyDescent="0.2">
      <c r="A49" s="18" t="s">
        <v>101</v>
      </c>
      <c r="B49" s="18" t="s">
        <v>102</v>
      </c>
      <c r="D49" s="19">
        <v>299273</v>
      </c>
      <c r="E49" s="20">
        <v>0</v>
      </c>
      <c r="F49" s="20">
        <v>299273</v>
      </c>
      <c r="G49" s="21">
        <v>1.3552908618718051E-2</v>
      </c>
      <c r="I49" s="21">
        <v>1.5896705693744906E-2</v>
      </c>
      <c r="J49" s="19">
        <v>309390</v>
      </c>
      <c r="K49" s="21">
        <v>3.3805254733972001E-2</v>
      </c>
      <c r="L49" s="21">
        <v>2.990022704574602E-2</v>
      </c>
      <c r="M49" s="19">
        <v>310125</v>
      </c>
      <c r="N49" s="21">
        <v>3.6261206323323414E-2</v>
      </c>
      <c r="O49" s="21">
        <v>3.2346901685775142E-2</v>
      </c>
      <c r="P49" s="21">
        <v>1.0596209177775817E-2</v>
      </c>
      <c r="R49" s="43">
        <v>933</v>
      </c>
      <c r="S49" s="42">
        <v>311058</v>
      </c>
      <c r="U49" s="19">
        <v>179679</v>
      </c>
      <c r="V49" s="19">
        <v>180360</v>
      </c>
      <c r="X49" s="19">
        <v>295271.21618924936</v>
      </c>
      <c r="Y49" s="19">
        <v>295706.97362570959</v>
      </c>
      <c r="Z49" s="19">
        <v>306873.30625583749</v>
      </c>
      <c r="AA49" s="19">
        <v>210438.56218881314</v>
      </c>
    </row>
    <row r="50" spans="1:27" x14ac:dyDescent="0.2">
      <c r="A50" s="18" t="s">
        <v>103</v>
      </c>
      <c r="B50" s="18" t="s">
        <v>104</v>
      </c>
      <c r="D50" s="19">
        <v>298555</v>
      </c>
      <c r="E50" s="20">
        <v>0</v>
      </c>
      <c r="F50" s="20">
        <v>298555</v>
      </c>
      <c r="G50" s="21">
        <v>-1.3898581132255838E-2</v>
      </c>
      <c r="I50" s="21">
        <v>-1.0531722880833039E-2</v>
      </c>
      <c r="J50" s="19">
        <v>307988</v>
      </c>
      <c r="K50" s="21">
        <v>3.159551841369268E-2</v>
      </c>
      <c r="L50" s="21">
        <v>3.2037617492950865E-2</v>
      </c>
      <c r="M50" s="19">
        <v>308016</v>
      </c>
      <c r="N50" s="21">
        <v>3.1689303478421138E-2</v>
      </c>
      <c r="O50" s="21">
        <v>3.2131442750070516E-2</v>
      </c>
      <c r="P50" s="21">
        <v>-1.5899759980553596E-2</v>
      </c>
      <c r="R50" s="43">
        <v>0</v>
      </c>
      <c r="S50" s="42">
        <v>308016</v>
      </c>
      <c r="U50" s="19">
        <v>209111</v>
      </c>
      <c r="V50" s="19">
        <v>209022</v>
      </c>
      <c r="X50" s="19">
        <v>302762.9757827599</v>
      </c>
      <c r="Y50" s="19">
        <v>301603.51111094595</v>
      </c>
      <c r="Z50" s="19">
        <v>312992.5057166061</v>
      </c>
      <c r="AA50" s="19">
        <v>214634.80705605863</v>
      </c>
    </row>
    <row r="51" spans="1:27" x14ac:dyDescent="0.2">
      <c r="A51" s="18" t="s">
        <v>105</v>
      </c>
      <c r="B51" s="18" t="s">
        <v>106</v>
      </c>
      <c r="D51" s="19">
        <v>553130</v>
      </c>
      <c r="E51" s="20">
        <v>0</v>
      </c>
      <c r="F51" s="20">
        <v>553130</v>
      </c>
      <c r="G51" s="21">
        <v>-7.1913144330494339E-3</v>
      </c>
      <c r="I51" s="21">
        <v>-3.7068296208566665E-3</v>
      </c>
      <c r="J51" s="19">
        <v>571274</v>
      </c>
      <c r="K51" s="21">
        <v>3.2802415345398073E-2</v>
      </c>
      <c r="L51" s="21">
        <v>3.0652371381691967E-2</v>
      </c>
      <c r="M51" s="19">
        <v>572987</v>
      </c>
      <c r="N51" s="21">
        <v>3.5899336503172785E-2</v>
      </c>
      <c r="O51" s="21">
        <v>3.3742845501250507E-2</v>
      </c>
      <c r="P51" s="21">
        <v>-7.5648808594310779E-3</v>
      </c>
      <c r="R51" s="43">
        <v>2178</v>
      </c>
      <c r="S51" s="42">
        <v>575165</v>
      </c>
      <c r="U51" s="19">
        <v>348168</v>
      </c>
      <c r="V51" s="19">
        <v>348894</v>
      </c>
      <c r="X51" s="19">
        <v>557136.54407055385</v>
      </c>
      <c r="Y51" s="19">
        <v>556346.1649645227</v>
      </c>
      <c r="Z51" s="19">
        <v>577354.61890566361</v>
      </c>
      <c r="AA51" s="19">
        <v>395921.29194282705</v>
      </c>
    </row>
    <row r="52" spans="1:27" x14ac:dyDescent="0.2">
      <c r="A52" s="18" t="s">
        <v>107</v>
      </c>
      <c r="B52" s="18" t="s">
        <v>108</v>
      </c>
      <c r="D52" s="19">
        <v>171812</v>
      </c>
      <c r="E52" s="20">
        <v>0</v>
      </c>
      <c r="F52" s="20">
        <v>171812</v>
      </c>
      <c r="G52" s="21">
        <v>-1.6763093809844642E-2</v>
      </c>
      <c r="I52" s="21">
        <v>-1.4760589179010797E-2</v>
      </c>
      <c r="J52" s="19">
        <v>177776</v>
      </c>
      <c r="K52" s="21">
        <v>3.4712360021418753E-2</v>
      </c>
      <c r="L52" s="21">
        <v>3.289889875551677E-2</v>
      </c>
      <c r="M52" s="19">
        <v>177776</v>
      </c>
      <c r="N52" s="21">
        <v>3.4712360021418753E-2</v>
      </c>
      <c r="O52" s="21">
        <v>3.289889875551677E-2</v>
      </c>
      <c r="P52" s="21">
        <v>-1.9377069597885321E-2</v>
      </c>
      <c r="R52" s="43">
        <v>0</v>
      </c>
      <c r="S52" s="42">
        <v>177776</v>
      </c>
      <c r="U52" s="19">
        <v>114013</v>
      </c>
      <c r="V52" s="19">
        <v>114213</v>
      </c>
      <c r="X52" s="19">
        <v>174741.2031813745</v>
      </c>
      <c r="Y52" s="19">
        <v>174692.21039008192</v>
      </c>
      <c r="Z52" s="19">
        <v>181288.84659784683</v>
      </c>
      <c r="AA52" s="19">
        <v>124318.94023103383</v>
      </c>
    </row>
    <row r="53" spans="1:27" ht="25.5" customHeight="1" x14ac:dyDescent="0.2">
      <c r="A53" s="22" t="s">
        <v>109</v>
      </c>
      <c r="B53" s="22" t="s">
        <v>110</v>
      </c>
      <c r="C53" s="54"/>
      <c r="D53" s="24">
        <v>2801161</v>
      </c>
      <c r="E53" s="25">
        <v>0</v>
      </c>
      <c r="F53" s="25">
        <v>2801161</v>
      </c>
      <c r="G53" s="26">
        <v>-5.4644156842426073E-3</v>
      </c>
      <c r="H53" s="23"/>
      <c r="I53" s="26">
        <v>-2.3797242814102004E-3</v>
      </c>
      <c r="J53" s="24">
        <v>2894115</v>
      </c>
      <c r="K53" s="26">
        <v>3.3184097593819128E-2</v>
      </c>
      <c r="L53" s="26">
        <v>3.1695973913984821E-2</v>
      </c>
      <c r="M53" s="24">
        <v>2899271</v>
      </c>
      <c r="N53" s="26">
        <v>3.5024762946506804E-2</v>
      </c>
      <c r="O53" s="26">
        <v>3.3533988105370005E-2</v>
      </c>
      <c r="P53" s="26">
        <v>-6.4436932833560334E-3</v>
      </c>
      <c r="Q53" s="23"/>
      <c r="R53" s="24">
        <v>5401</v>
      </c>
      <c r="S53" s="41">
        <v>2904672</v>
      </c>
      <c r="T53" s="23"/>
      <c r="U53" s="24">
        <v>1769180</v>
      </c>
      <c r="V53" s="24">
        <v>1771732</v>
      </c>
      <c r="W53" s="23"/>
      <c r="X53" s="24">
        <v>2816551.8098854199</v>
      </c>
      <c r="Y53" s="24">
        <v>2811892.939211295</v>
      </c>
      <c r="Z53" s="24">
        <v>2918074.1749615343</v>
      </c>
      <c r="AA53" s="24">
        <f>SUM(AA45:AA52)</f>
        <v>2001071.1952484509</v>
      </c>
    </row>
    <row r="54" spans="1:27" x14ac:dyDescent="0.2">
      <c r="A54" s="18" t="s">
        <v>111</v>
      </c>
      <c r="B54" s="18" t="s">
        <v>112</v>
      </c>
      <c r="D54" s="19">
        <v>468196</v>
      </c>
      <c r="E54" s="20">
        <v>0</v>
      </c>
      <c r="F54" s="20">
        <v>468196</v>
      </c>
      <c r="G54" s="21">
        <v>-1.2765912982226513E-2</v>
      </c>
      <c r="I54" s="21">
        <v>-8.0329186780476736E-3</v>
      </c>
      <c r="J54" s="19">
        <v>484479</v>
      </c>
      <c r="K54" s="21">
        <v>3.47781698263121E-2</v>
      </c>
      <c r="L54" s="21">
        <v>3.153082197743684E-2</v>
      </c>
      <c r="M54" s="19">
        <v>484479</v>
      </c>
      <c r="N54" s="21">
        <v>3.47781698263121E-2</v>
      </c>
      <c r="O54" s="21">
        <v>3.153082197743684E-2</v>
      </c>
      <c r="P54" s="21">
        <v>-1.3988628769208811E-2</v>
      </c>
      <c r="R54" s="43">
        <v>0</v>
      </c>
      <c r="S54" s="42">
        <v>484479</v>
      </c>
      <c r="U54" s="19">
        <v>312849</v>
      </c>
      <c r="V54" s="19">
        <v>313834</v>
      </c>
      <c r="X54" s="19">
        <v>474250.23726066999</v>
      </c>
      <c r="Y54" s="19">
        <v>473473.29378784483</v>
      </c>
      <c r="Z54" s="19">
        <v>491352.34555687511</v>
      </c>
      <c r="AA54" s="19">
        <v>336945.17906645965</v>
      </c>
    </row>
    <row r="55" spans="1:27" x14ac:dyDescent="0.2">
      <c r="A55" s="18" t="s">
        <v>113</v>
      </c>
      <c r="B55" s="18" t="s">
        <v>114</v>
      </c>
      <c r="D55" s="19">
        <v>299449</v>
      </c>
      <c r="E55" s="20">
        <v>0</v>
      </c>
      <c r="F55" s="20">
        <v>299449</v>
      </c>
      <c r="G55" s="21">
        <v>-2.4517657481759048E-2</v>
      </c>
      <c r="I55" s="21">
        <v>-2.1010811207634039E-2</v>
      </c>
      <c r="J55" s="19">
        <v>310596</v>
      </c>
      <c r="K55" s="21">
        <v>3.7225036650648358E-2</v>
      </c>
      <c r="L55" s="21">
        <v>3.4165384097436746E-2</v>
      </c>
      <c r="M55" s="19">
        <v>310596</v>
      </c>
      <c r="N55" s="21">
        <v>3.7225036650648358E-2</v>
      </c>
      <c r="O55" s="21">
        <v>3.4165384097436746E-2</v>
      </c>
      <c r="P55" s="21">
        <v>-2.4403245746399516E-2</v>
      </c>
      <c r="R55" s="43">
        <v>0</v>
      </c>
      <c r="S55" s="42">
        <v>310596</v>
      </c>
      <c r="U55" s="19">
        <v>206202</v>
      </c>
      <c r="V55" s="19">
        <v>206812</v>
      </c>
      <c r="X55" s="19">
        <v>306975.31564432237</v>
      </c>
      <c r="Y55" s="19">
        <v>306780.65172577091</v>
      </c>
      <c r="Z55" s="19">
        <v>318365.14281725709</v>
      </c>
      <c r="AA55" s="19">
        <v>218319.09631672406</v>
      </c>
    </row>
    <row r="56" spans="1:27" x14ac:dyDescent="0.2">
      <c r="A56" s="18" t="s">
        <v>115</v>
      </c>
      <c r="B56" s="18" t="s">
        <v>116</v>
      </c>
      <c r="D56" s="19">
        <v>369351</v>
      </c>
      <c r="E56" s="20">
        <v>0</v>
      </c>
      <c r="F56" s="20">
        <v>369351</v>
      </c>
      <c r="G56" s="21">
        <v>-2.100517271442448E-2</v>
      </c>
      <c r="I56" s="21">
        <v>-1.7244975987730782E-2</v>
      </c>
      <c r="J56" s="19">
        <v>382940</v>
      </c>
      <c r="K56" s="21">
        <v>3.6791561414481144E-2</v>
      </c>
      <c r="L56" s="21">
        <v>3.3399697205338086E-2</v>
      </c>
      <c r="M56" s="19">
        <v>382940</v>
      </c>
      <c r="N56" s="21">
        <v>3.6791561414481144E-2</v>
      </c>
      <c r="O56" s="21">
        <v>3.3399697205338086E-2</v>
      </c>
      <c r="P56" s="21">
        <v>-2.1375561783709918E-2</v>
      </c>
      <c r="R56" s="43">
        <v>0</v>
      </c>
      <c r="S56" s="42">
        <v>382940</v>
      </c>
      <c r="U56" s="19">
        <v>236210</v>
      </c>
      <c r="V56" s="19">
        <v>236985</v>
      </c>
      <c r="X56" s="19">
        <v>377275.74212428322</v>
      </c>
      <c r="Y56" s="19">
        <v>377065.78851852432</v>
      </c>
      <c r="Z56" s="19">
        <v>391304.35031642317</v>
      </c>
      <c r="AA56" s="19">
        <v>268337.20359556144</v>
      </c>
    </row>
    <row r="57" spans="1:27" x14ac:dyDescent="0.2">
      <c r="A57" s="18" t="s">
        <v>117</v>
      </c>
      <c r="B57" s="18" t="s">
        <v>118</v>
      </c>
      <c r="D57" s="19">
        <v>942250</v>
      </c>
      <c r="E57" s="20">
        <v>0</v>
      </c>
      <c r="F57" s="20">
        <v>942250</v>
      </c>
      <c r="G57" s="21">
        <v>-1.2648071499604341E-2</v>
      </c>
      <c r="I57" s="21">
        <v>-6.0755585397085365E-3</v>
      </c>
      <c r="J57" s="19">
        <v>978772</v>
      </c>
      <c r="K57" s="21">
        <v>3.8760413902892088E-2</v>
      </c>
      <c r="L57" s="21">
        <v>3.1133082876352747E-2</v>
      </c>
      <c r="M57" s="19">
        <v>978772</v>
      </c>
      <c r="N57" s="21">
        <v>3.8760413902892088E-2</v>
      </c>
      <c r="O57" s="21">
        <v>3.1133082876352747E-2</v>
      </c>
      <c r="P57" s="21">
        <v>-1.2423958340011865E-2</v>
      </c>
      <c r="R57" s="43">
        <v>0</v>
      </c>
      <c r="S57" s="42">
        <v>978772</v>
      </c>
      <c r="U57" s="19">
        <v>659284</v>
      </c>
      <c r="V57" s="19">
        <v>664161</v>
      </c>
      <c r="X57" s="19">
        <v>954320.31153380428</v>
      </c>
      <c r="Y57" s="19">
        <v>955022.15244180628</v>
      </c>
      <c r="Z57" s="19">
        <v>991085.20125175407</v>
      </c>
      <c r="AA57" s="19">
        <v>679637.29821502604</v>
      </c>
    </row>
    <row r="58" spans="1:27" x14ac:dyDescent="0.2">
      <c r="A58" s="18" t="s">
        <v>119</v>
      </c>
      <c r="B58" s="18" t="s">
        <v>120</v>
      </c>
      <c r="D58" s="19">
        <v>389909</v>
      </c>
      <c r="E58" s="20">
        <v>0</v>
      </c>
      <c r="F58" s="20">
        <v>389909</v>
      </c>
      <c r="G58" s="21">
        <v>1.0170699765702507E-2</v>
      </c>
      <c r="I58" s="21">
        <v>1.5065397278291703E-2</v>
      </c>
      <c r="J58" s="19">
        <v>403381</v>
      </c>
      <c r="K58" s="21">
        <v>3.4551651795675431E-2</v>
      </c>
      <c r="L58" s="21">
        <v>2.9899806640966586E-2</v>
      </c>
      <c r="M58" s="19">
        <v>403741</v>
      </c>
      <c r="N58" s="21">
        <v>3.5474944153635946E-2</v>
      </c>
      <c r="O58" s="21">
        <v>3.0818947429429144E-2</v>
      </c>
      <c r="P58" s="21">
        <v>8.2747006130612366E-3</v>
      </c>
      <c r="R58" s="43">
        <v>0</v>
      </c>
      <c r="S58" s="42">
        <v>403741</v>
      </c>
      <c r="U58" s="19">
        <v>259393</v>
      </c>
      <c r="V58" s="19">
        <v>260565</v>
      </c>
      <c r="X58" s="19">
        <v>385983.27994509728</v>
      </c>
      <c r="Y58" s="19">
        <v>385857.04885550658</v>
      </c>
      <c r="Z58" s="19">
        <v>400427.58164467814</v>
      </c>
      <c r="AA58" s="19">
        <v>274593.46519960376</v>
      </c>
    </row>
    <row r="59" spans="1:27" x14ac:dyDescent="0.2">
      <c r="A59" s="18" t="s">
        <v>121</v>
      </c>
      <c r="B59" s="18" t="s">
        <v>122</v>
      </c>
      <c r="D59" s="19">
        <v>455356</v>
      </c>
      <c r="E59" s="20">
        <v>0</v>
      </c>
      <c r="F59" s="20">
        <v>455356</v>
      </c>
      <c r="G59" s="21">
        <v>2.5193556312739451E-2</v>
      </c>
      <c r="I59" s="21">
        <v>3.2502286620177179E-2</v>
      </c>
      <c r="J59" s="19">
        <v>472621</v>
      </c>
      <c r="K59" s="21">
        <v>3.7915389277839662E-2</v>
      </c>
      <c r="L59" s="21">
        <v>2.9900612805777715E-2</v>
      </c>
      <c r="M59" s="19">
        <v>472826</v>
      </c>
      <c r="N59" s="21">
        <v>3.8365586486177827E-2</v>
      </c>
      <c r="O59" s="21">
        <v>3.0347333593946813E-2</v>
      </c>
      <c r="P59" s="21">
        <v>2.5125714946047095E-2</v>
      </c>
      <c r="R59" s="43">
        <v>0</v>
      </c>
      <c r="S59" s="42">
        <v>472826</v>
      </c>
      <c r="U59" s="19">
        <v>280452</v>
      </c>
      <c r="V59" s="19">
        <v>282634</v>
      </c>
      <c r="X59" s="19">
        <v>444165.88184357627</v>
      </c>
      <c r="Y59" s="19">
        <v>444453.85360221128</v>
      </c>
      <c r="Z59" s="19">
        <v>461237.08839445619</v>
      </c>
      <c r="AA59" s="19">
        <v>316293.62258366036</v>
      </c>
    </row>
    <row r="60" spans="1:27" x14ac:dyDescent="0.2">
      <c r="A60" s="18" t="s">
        <v>123</v>
      </c>
      <c r="B60" s="18" t="s">
        <v>124</v>
      </c>
      <c r="D60" s="19">
        <v>471167</v>
      </c>
      <c r="E60" s="20">
        <v>0</v>
      </c>
      <c r="F60" s="20">
        <v>471167</v>
      </c>
      <c r="G60" s="21">
        <v>-1.7892158996258622E-2</v>
      </c>
      <c r="I60" s="21">
        <v>-1.1878070660948814E-2</v>
      </c>
      <c r="J60" s="19">
        <v>488735</v>
      </c>
      <c r="K60" s="21">
        <v>3.7286142705240444E-2</v>
      </c>
      <c r="L60" s="21">
        <v>3.2311909846407527E-2</v>
      </c>
      <c r="M60" s="19">
        <v>488735</v>
      </c>
      <c r="N60" s="21">
        <v>3.7286142705240444E-2</v>
      </c>
      <c r="O60" s="21">
        <v>3.2311909846407527E-2</v>
      </c>
      <c r="P60" s="21">
        <v>-1.7066968829607121E-2</v>
      </c>
      <c r="R60" s="43">
        <v>0</v>
      </c>
      <c r="S60" s="42">
        <v>488735</v>
      </c>
      <c r="U60" s="19">
        <v>316512</v>
      </c>
      <c r="V60" s="19">
        <v>318037</v>
      </c>
      <c r="X60" s="19">
        <v>479750.77718395396</v>
      </c>
      <c r="Y60" s="19">
        <v>479128.45716738765</v>
      </c>
      <c r="Z60" s="19">
        <v>497221.05626876332</v>
      </c>
      <c r="AA60" s="19">
        <v>340969.65111709229</v>
      </c>
    </row>
    <row r="61" spans="1:27" x14ac:dyDescent="0.2">
      <c r="A61" s="18" t="s">
        <v>125</v>
      </c>
      <c r="B61" s="18" t="s">
        <v>126</v>
      </c>
      <c r="D61" s="19">
        <v>401027</v>
      </c>
      <c r="E61" s="20">
        <v>0</v>
      </c>
      <c r="F61" s="20">
        <v>401027</v>
      </c>
      <c r="G61" s="21">
        <v>-1.3082557231277603E-3</v>
      </c>
      <c r="I61" s="21">
        <v>2.3260359718972889E-3</v>
      </c>
      <c r="J61" s="19">
        <v>414074</v>
      </c>
      <c r="K61" s="21">
        <v>3.2533969034503896E-2</v>
      </c>
      <c r="L61" s="21">
        <v>2.9900275149193467E-2</v>
      </c>
      <c r="M61" s="19">
        <v>414409</v>
      </c>
      <c r="N61" s="21">
        <v>3.3369324259962641E-2</v>
      </c>
      <c r="O61" s="21">
        <v>3.0733499626400373E-2</v>
      </c>
      <c r="P61" s="21">
        <v>-4.4619656053942469E-3</v>
      </c>
      <c r="R61" s="43">
        <v>0</v>
      </c>
      <c r="S61" s="42">
        <v>414409</v>
      </c>
      <c r="U61" s="19">
        <v>249880</v>
      </c>
      <c r="V61" s="19">
        <v>250519</v>
      </c>
      <c r="X61" s="19">
        <v>401552.33313796303</v>
      </c>
      <c r="Y61" s="19">
        <v>401119.50066822139</v>
      </c>
      <c r="Z61" s="19">
        <v>416266.3662087057</v>
      </c>
      <c r="AA61" s="19">
        <v>285454.92164604214</v>
      </c>
    </row>
    <row r="62" spans="1:27" x14ac:dyDescent="0.2">
      <c r="A62" s="18" t="s">
        <v>127</v>
      </c>
      <c r="B62" s="18" t="s">
        <v>128</v>
      </c>
      <c r="D62" s="19">
        <v>351747</v>
      </c>
      <c r="E62" s="20">
        <v>0</v>
      </c>
      <c r="F62" s="20">
        <v>351747</v>
      </c>
      <c r="G62" s="21">
        <v>2.8707019372392173E-2</v>
      </c>
      <c r="I62" s="21">
        <v>3.5461248804643741E-2</v>
      </c>
      <c r="J62" s="19">
        <v>364487</v>
      </c>
      <c r="K62" s="21">
        <v>3.6219214378516273E-2</v>
      </c>
      <c r="L62" s="21">
        <v>2.9898597819985495E-2</v>
      </c>
      <c r="M62" s="19">
        <v>364487</v>
      </c>
      <c r="N62" s="21">
        <v>3.6219214378516273E-2</v>
      </c>
      <c r="O62" s="21">
        <v>2.9898597819985495E-2</v>
      </c>
      <c r="P62" s="21">
        <v>2.7615796091617462E-2</v>
      </c>
      <c r="R62" s="43">
        <v>0</v>
      </c>
      <c r="S62" s="42">
        <v>364487</v>
      </c>
      <c r="U62" s="19">
        <v>246695</v>
      </c>
      <c r="V62" s="19">
        <v>248209</v>
      </c>
      <c r="X62" s="19">
        <v>341931.1751314759</v>
      </c>
      <c r="Y62" s="19">
        <v>341785.57213907858</v>
      </c>
      <c r="Z62" s="19">
        <v>354691.90079236974</v>
      </c>
      <c r="AA62" s="19">
        <v>243230.19337672874</v>
      </c>
    </row>
    <row r="63" spans="1:27" x14ac:dyDescent="0.2">
      <c r="A63" s="18" t="s">
        <v>129</v>
      </c>
      <c r="B63" s="18" t="s">
        <v>130</v>
      </c>
      <c r="D63" s="19">
        <v>527014</v>
      </c>
      <c r="E63" s="20">
        <v>0</v>
      </c>
      <c r="F63" s="20">
        <v>527014</v>
      </c>
      <c r="G63" s="21">
        <v>-1.651429908886437E-2</v>
      </c>
      <c r="I63" s="21">
        <v>-1.5014851380303229E-2</v>
      </c>
      <c r="J63" s="19">
        <v>545466</v>
      </c>
      <c r="K63" s="21">
        <v>3.501235261302349E-2</v>
      </c>
      <c r="L63" s="21">
        <v>3.2948491930006041E-2</v>
      </c>
      <c r="M63" s="19">
        <v>545466</v>
      </c>
      <c r="N63" s="21">
        <v>3.501235261302349E-2</v>
      </c>
      <c r="O63" s="21">
        <v>3.2948491930006041E-2</v>
      </c>
      <c r="P63" s="21">
        <v>-1.9583069349969229E-2</v>
      </c>
      <c r="R63" s="43">
        <v>0</v>
      </c>
      <c r="S63" s="42">
        <v>545466</v>
      </c>
      <c r="U63" s="19">
        <v>330294</v>
      </c>
      <c r="V63" s="19">
        <v>330954</v>
      </c>
      <c r="X63" s="19">
        <v>535863.40860040544</v>
      </c>
      <c r="Y63" s="19">
        <v>536116.70167013211</v>
      </c>
      <c r="Z63" s="19">
        <v>556361.26116095122</v>
      </c>
      <c r="AA63" s="19">
        <v>381525.08370557631</v>
      </c>
    </row>
    <row r="64" spans="1:27" ht="25.5" customHeight="1" x14ac:dyDescent="0.2">
      <c r="A64" s="22" t="s">
        <v>131</v>
      </c>
      <c r="B64" s="22" t="s">
        <v>132</v>
      </c>
      <c r="C64" s="54"/>
      <c r="D64" s="24">
        <v>4675466</v>
      </c>
      <c r="E64" s="25">
        <v>0</v>
      </c>
      <c r="F64" s="25">
        <v>4675466</v>
      </c>
      <c r="G64" s="26">
        <v>-5.6576084798098947E-3</v>
      </c>
      <c r="H64" s="23"/>
      <c r="I64" s="26">
        <v>-5.9337172660178794E-4</v>
      </c>
      <c r="J64" s="24">
        <v>4845551</v>
      </c>
      <c r="K64" s="26">
        <v>3.6378192034761891E-2</v>
      </c>
      <c r="L64" s="26">
        <v>3.1404187502337422E-2</v>
      </c>
      <c r="M64" s="24">
        <v>4846451</v>
      </c>
      <c r="N64" s="26">
        <v>3.6570686216090609E-2</v>
      </c>
      <c r="O64" s="26">
        <v>3.1595757825042092E-2</v>
      </c>
      <c r="P64" s="26">
        <v>-6.5312125360912354E-3</v>
      </c>
      <c r="Q64" s="23"/>
      <c r="R64" s="24">
        <v>0</v>
      </c>
      <c r="S64" s="41">
        <v>4846451</v>
      </c>
      <c r="T64" s="23"/>
      <c r="U64" s="24">
        <v>3097770</v>
      </c>
      <c r="V64" s="24">
        <v>3112710</v>
      </c>
      <c r="W64" s="23"/>
      <c r="X64" s="24">
        <v>4702068.4624055522</v>
      </c>
      <c r="Y64" s="24">
        <v>4700803.0205764845</v>
      </c>
      <c r="Z64" s="24">
        <v>4878312.2944122329</v>
      </c>
      <c r="AA64" s="24">
        <f>SUM(AA54:AA63)</f>
        <v>3345305.7148224749</v>
      </c>
    </row>
    <row r="65" spans="1:27" x14ac:dyDescent="0.2">
      <c r="A65" s="18" t="s">
        <v>133</v>
      </c>
      <c r="B65" s="18" t="s">
        <v>134</v>
      </c>
      <c r="D65" s="19">
        <v>290895</v>
      </c>
      <c r="E65" s="20">
        <v>0</v>
      </c>
      <c r="F65" s="20">
        <v>290895</v>
      </c>
      <c r="G65" s="21">
        <v>-1.3178490814633848E-2</v>
      </c>
      <c r="I65" s="21">
        <v>-1.1826575210835633E-2</v>
      </c>
      <c r="J65" s="19">
        <v>301283</v>
      </c>
      <c r="K65" s="21">
        <v>3.5710479726361655E-2</v>
      </c>
      <c r="L65" s="21">
        <v>3.2300435797717686E-2</v>
      </c>
      <c r="M65" s="19">
        <v>301283</v>
      </c>
      <c r="N65" s="21">
        <v>3.5710479726361655E-2</v>
      </c>
      <c r="O65" s="21">
        <v>3.2300435797717686E-2</v>
      </c>
      <c r="P65" s="21">
        <v>-1.7026669572680397E-2</v>
      </c>
      <c r="R65" s="43">
        <v>0</v>
      </c>
      <c r="S65" s="42">
        <v>301283</v>
      </c>
      <c r="U65" s="19">
        <v>210672</v>
      </c>
      <c r="V65" s="19">
        <v>211368</v>
      </c>
      <c r="X65" s="19">
        <v>294779.75225746504</v>
      </c>
      <c r="Y65" s="19">
        <v>295348.8922754688</v>
      </c>
      <c r="Z65" s="19">
        <v>306501.70322426327</v>
      </c>
      <c r="AA65" s="19">
        <v>210183.73517689871</v>
      </c>
    </row>
    <row r="66" spans="1:27" x14ac:dyDescent="0.2">
      <c r="A66" s="18" t="s">
        <v>135</v>
      </c>
      <c r="B66" s="18" t="s">
        <v>136</v>
      </c>
      <c r="D66" s="19">
        <v>227949</v>
      </c>
      <c r="E66" s="20">
        <v>0</v>
      </c>
      <c r="F66" s="20">
        <v>227949</v>
      </c>
      <c r="G66" s="21">
        <v>2.9629802045434861E-2</v>
      </c>
      <c r="I66" s="21">
        <v>3.2071996629510213E-2</v>
      </c>
      <c r="J66" s="19">
        <v>235126</v>
      </c>
      <c r="K66" s="21">
        <v>3.1485112898060441E-2</v>
      </c>
      <c r="L66" s="21">
        <v>2.9901400060350802E-2</v>
      </c>
      <c r="M66" s="19">
        <v>235434</v>
      </c>
      <c r="N66" s="21">
        <v>3.2836292328547234E-2</v>
      </c>
      <c r="O66" s="21">
        <v>3.1250504928458156E-2</v>
      </c>
      <c r="P66" s="21">
        <v>2.5596718840404264E-2</v>
      </c>
      <c r="R66" s="43">
        <v>836</v>
      </c>
      <c r="S66" s="42">
        <v>236270</v>
      </c>
      <c r="U66" s="19">
        <v>132053</v>
      </c>
      <c r="V66" s="19">
        <v>132256</v>
      </c>
      <c r="X66" s="19">
        <v>221389.27947419806</v>
      </c>
      <c r="Y66" s="19">
        <v>221205.03736896106</v>
      </c>
      <c r="Z66" s="19">
        <v>229558.06670890536</v>
      </c>
      <c r="AA66" s="19">
        <v>157419.58818924401</v>
      </c>
    </row>
    <row r="67" spans="1:27" x14ac:dyDescent="0.2">
      <c r="A67" s="18" t="s">
        <v>137</v>
      </c>
      <c r="B67" s="18" t="s">
        <v>138</v>
      </c>
      <c r="D67" s="19">
        <v>309666</v>
      </c>
      <c r="E67" s="20">
        <v>0</v>
      </c>
      <c r="F67" s="20">
        <v>309666</v>
      </c>
      <c r="G67" s="21">
        <v>4.3688204409574993E-2</v>
      </c>
      <c r="I67" s="21">
        <v>4.9497930803441781E-2</v>
      </c>
      <c r="J67" s="19">
        <v>319871</v>
      </c>
      <c r="K67" s="21">
        <v>3.2954861043834383E-2</v>
      </c>
      <c r="L67" s="21">
        <v>2.9899566707790592E-2</v>
      </c>
      <c r="M67" s="19">
        <v>320378</v>
      </c>
      <c r="N67" s="21">
        <v>3.4592108917349762E-2</v>
      </c>
      <c r="O67" s="21">
        <v>3.1531971897135191E-2</v>
      </c>
      <c r="P67" s="21">
        <v>4.3197971911763888E-2</v>
      </c>
      <c r="R67" s="43">
        <v>1105</v>
      </c>
      <c r="S67" s="42">
        <v>321483</v>
      </c>
      <c r="U67" s="19">
        <v>166637</v>
      </c>
      <c r="V67" s="19">
        <v>167131</v>
      </c>
      <c r="X67" s="19">
        <v>296703.55446354899</v>
      </c>
      <c r="Y67" s="19">
        <v>295936.41332708643</v>
      </c>
      <c r="Z67" s="19">
        <v>307111.40993964503</v>
      </c>
      <c r="AA67" s="19">
        <v>210601.8419392863</v>
      </c>
    </row>
    <row r="68" spans="1:27" x14ac:dyDescent="0.2">
      <c r="A68" s="18" t="s">
        <v>139</v>
      </c>
      <c r="B68" s="18" t="s">
        <v>140</v>
      </c>
      <c r="D68" s="19">
        <v>914583</v>
      </c>
      <c r="E68" s="20">
        <v>0</v>
      </c>
      <c r="F68" s="20">
        <v>914583</v>
      </c>
      <c r="G68" s="21">
        <v>1.5554127681467689E-2</v>
      </c>
      <c r="I68" s="21">
        <v>2.201857506285676E-2</v>
      </c>
      <c r="J68" s="19">
        <v>947200</v>
      </c>
      <c r="K68" s="21">
        <v>3.5663247622140348E-2</v>
      </c>
      <c r="L68" s="21">
        <v>2.9900346141527034E-2</v>
      </c>
      <c r="M68" s="19">
        <v>947200</v>
      </c>
      <c r="N68" s="21">
        <v>3.5663247622140348E-2</v>
      </c>
      <c r="O68" s="21">
        <v>2.9900346141527034E-2</v>
      </c>
      <c r="P68" s="21">
        <v>1.4276696209168271E-2</v>
      </c>
      <c r="R68" s="43">
        <v>0</v>
      </c>
      <c r="S68" s="42">
        <v>947200</v>
      </c>
      <c r="U68" s="19">
        <v>543229</v>
      </c>
      <c r="V68" s="19">
        <v>546269</v>
      </c>
      <c r="X68" s="19">
        <v>900575.33623344428</v>
      </c>
      <c r="Y68" s="19">
        <v>899886.41613298317</v>
      </c>
      <c r="Z68" s="19">
        <v>933867.45800247043</v>
      </c>
      <c r="AA68" s="19">
        <v>640400.1949036367</v>
      </c>
    </row>
    <row r="69" spans="1:27" x14ac:dyDescent="0.2">
      <c r="A69" s="18" t="s">
        <v>141</v>
      </c>
      <c r="B69" s="18" t="s">
        <v>142</v>
      </c>
      <c r="D69" s="19">
        <v>263812</v>
      </c>
      <c r="E69" s="20">
        <v>0</v>
      </c>
      <c r="F69" s="20">
        <v>263812</v>
      </c>
      <c r="G69" s="21">
        <v>-3.6201216885463294E-2</v>
      </c>
      <c r="I69" s="21">
        <v>-3.394351060452161E-2</v>
      </c>
      <c r="J69" s="19">
        <v>274125</v>
      </c>
      <c r="K69" s="21">
        <v>3.9092232347277545E-2</v>
      </c>
      <c r="L69" s="21">
        <v>3.6792674735928177E-2</v>
      </c>
      <c r="M69" s="19">
        <v>274125</v>
      </c>
      <c r="N69" s="21">
        <v>3.9092232347277545E-2</v>
      </c>
      <c r="O69" s="21">
        <v>3.6792674735928177E-2</v>
      </c>
      <c r="P69" s="21">
        <v>-3.4845374394663509E-2</v>
      </c>
      <c r="R69" s="43">
        <v>903</v>
      </c>
      <c r="S69" s="42">
        <v>275028</v>
      </c>
      <c r="U69" s="19">
        <v>187152</v>
      </c>
      <c r="V69" s="19">
        <v>187567</v>
      </c>
      <c r="X69" s="19">
        <v>273721.03453740187</v>
      </c>
      <c r="Y69" s="19">
        <v>273687.02096306259</v>
      </c>
      <c r="Z69" s="19">
        <v>284021.84761645959</v>
      </c>
      <c r="AA69" s="19">
        <v>194768.16009792965</v>
      </c>
    </row>
    <row r="70" spans="1:27" x14ac:dyDescent="0.2">
      <c r="A70" s="18" t="s">
        <v>143</v>
      </c>
      <c r="B70" s="18" t="s">
        <v>144</v>
      </c>
      <c r="D70" s="19">
        <v>273416</v>
      </c>
      <c r="E70" s="20">
        <v>0</v>
      </c>
      <c r="F70" s="20">
        <v>273416</v>
      </c>
      <c r="G70" s="21">
        <v>3.7267071549039521E-2</v>
      </c>
      <c r="I70" s="21">
        <v>4.1383421122995312E-2</v>
      </c>
      <c r="J70" s="19">
        <v>281791</v>
      </c>
      <c r="K70" s="21">
        <v>3.0630979898762289E-2</v>
      </c>
      <c r="L70" s="21">
        <v>2.9899246855524808E-2</v>
      </c>
      <c r="M70" s="19">
        <v>281924</v>
      </c>
      <c r="N70" s="21">
        <v>3.1117418146706877E-2</v>
      </c>
      <c r="O70" s="21">
        <v>3.038533973937052E-2</v>
      </c>
      <c r="P70" s="21">
        <v>3.3981538188016636E-2</v>
      </c>
      <c r="R70" s="43">
        <v>0</v>
      </c>
      <c r="S70" s="42">
        <v>281924</v>
      </c>
      <c r="U70" s="19">
        <v>155439</v>
      </c>
      <c r="V70" s="19">
        <v>155549</v>
      </c>
      <c r="X70" s="19">
        <v>263592.67299566785</v>
      </c>
      <c r="Y70" s="19">
        <v>262737.29134221992</v>
      </c>
      <c r="Z70" s="19">
        <v>272658.64001213497</v>
      </c>
      <c r="AA70" s="19">
        <v>186975.833358003</v>
      </c>
    </row>
    <row r="71" spans="1:27" x14ac:dyDescent="0.2">
      <c r="A71" s="18" t="s">
        <v>145</v>
      </c>
      <c r="B71" s="18" t="s">
        <v>146</v>
      </c>
      <c r="D71" s="19">
        <v>207523</v>
      </c>
      <c r="E71" s="20">
        <v>0</v>
      </c>
      <c r="F71" s="20">
        <v>207523</v>
      </c>
      <c r="G71" s="21">
        <v>4.4485732350809659E-3</v>
      </c>
      <c r="I71" s="21">
        <v>7.5369408145500305E-3</v>
      </c>
      <c r="J71" s="19">
        <v>214237</v>
      </c>
      <c r="K71" s="21">
        <v>3.2353040385884935E-2</v>
      </c>
      <c r="L71" s="21">
        <v>2.9900041626856666E-2</v>
      </c>
      <c r="M71" s="19">
        <v>214482</v>
      </c>
      <c r="N71" s="21">
        <v>3.3533632416647752E-2</v>
      </c>
      <c r="O71" s="21">
        <v>3.1077828424648679E-2</v>
      </c>
      <c r="P71" s="21">
        <v>1.0479500016586929E-3</v>
      </c>
      <c r="R71" s="43">
        <v>0</v>
      </c>
      <c r="S71" s="42">
        <v>214482</v>
      </c>
      <c r="U71" s="19">
        <v>125805</v>
      </c>
      <c r="V71" s="19">
        <v>126105</v>
      </c>
      <c r="X71" s="19">
        <v>206603.90738733357</v>
      </c>
      <c r="Y71" s="19">
        <v>206461.18906121107</v>
      </c>
      <c r="Z71" s="19">
        <v>214257.46888512647</v>
      </c>
      <c r="AA71" s="19">
        <v>146927.19363739935</v>
      </c>
    </row>
    <row r="72" spans="1:27" x14ac:dyDescent="0.2">
      <c r="A72" s="18" t="s">
        <v>147</v>
      </c>
      <c r="B72" s="18" t="s">
        <v>148</v>
      </c>
      <c r="D72" s="19">
        <v>341791</v>
      </c>
      <c r="E72" s="20">
        <v>0</v>
      </c>
      <c r="F72" s="20">
        <v>341791</v>
      </c>
      <c r="G72" s="21">
        <v>4.2101454357730272E-3</v>
      </c>
      <c r="I72" s="21">
        <v>7.6967867176382931E-3</v>
      </c>
      <c r="J72" s="19">
        <v>353019</v>
      </c>
      <c r="K72" s="21">
        <v>3.2850484652901857E-2</v>
      </c>
      <c r="L72" s="21">
        <v>2.9899013485996884E-2</v>
      </c>
      <c r="M72" s="19">
        <v>353612</v>
      </c>
      <c r="N72" s="21">
        <v>3.4585463046130638E-2</v>
      </c>
      <c r="O72" s="21">
        <v>3.1629034008963774E-2</v>
      </c>
      <c r="P72" s="21">
        <v>1.7420031896535626E-3</v>
      </c>
      <c r="R72" s="43">
        <v>0</v>
      </c>
      <c r="S72" s="42">
        <v>353612</v>
      </c>
      <c r="U72" s="19">
        <v>199264</v>
      </c>
      <c r="V72" s="19">
        <v>199835</v>
      </c>
      <c r="X72" s="19">
        <v>340358.04313815327</v>
      </c>
      <c r="Y72" s="19">
        <v>340152.41956725513</v>
      </c>
      <c r="Z72" s="19">
        <v>352997.0779642479</v>
      </c>
      <c r="AA72" s="19">
        <v>242067.96755961122</v>
      </c>
    </row>
    <row r="73" spans="1:27" x14ac:dyDescent="0.2">
      <c r="A73" s="18" t="s">
        <v>149</v>
      </c>
      <c r="B73" s="18" t="s">
        <v>150</v>
      </c>
      <c r="D73" s="19">
        <v>153285</v>
      </c>
      <c r="E73" s="20">
        <v>0</v>
      </c>
      <c r="F73" s="20">
        <v>153285</v>
      </c>
      <c r="G73" s="21">
        <v>-2.6295858685001061E-2</v>
      </c>
      <c r="I73" s="21">
        <v>-2.215480992023966E-2</v>
      </c>
      <c r="J73" s="19">
        <v>158944</v>
      </c>
      <c r="K73" s="21">
        <v>3.6918158984897476E-2</v>
      </c>
      <c r="L73" s="21">
        <v>3.4395032657682734E-2</v>
      </c>
      <c r="M73" s="19">
        <v>159189</v>
      </c>
      <c r="N73" s="21">
        <v>3.851648889323811E-2</v>
      </c>
      <c r="O73" s="21">
        <v>3.5989473360075408E-2</v>
      </c>
      <c r="P73" s="21">
        <v>-2.3824506743305385E-2</v>
      </c>
      <c r="R73" s="43">
        <v>480</v>
      </c>
      <c r="S73" s="42">
        <v>159669</v>
      </c>
      <c r="U73" s="19">
        <v>107859</v>
      </c>
      <c r="V73" s="19">
        <v>108122</v>
      </c>
      <c r="X73" s="19">
        <v>157424.61544118196</v>
      </c>
      <c r="Y73" s="19">
        <v>157140.31093174158</v>
      </c>
      <c r="Z73" s="19">
        <v>163074.16145934709</v>
      </c>
      <c r="AA73" s="19">
        <v>111828.20847585068</v>
      </c>
    </row>
    <row r="74" spans="1:27" x14ac:dyDescent="0.2">
      <c r="A74" s="18" t="s">
        <v>151</v>
      </c>
      <c r="B74" s="18" t="s">
        <v>152</v>
      </c>
      <c r="D74" s="19">
        <v>322754</v>
      </c>
      <c r="E74" s="20">
        <v>0</v>
      </c>
      <c r="F74" s="20">
        <v>322754</v>
      </c>
      <c r="G74" s="21">
        <v>-1.8299652604045979E-2</v>
      </c>
      <c r="I74" s="21">
        <v>-1.5894215638691644E-2</v>
      </c>
      <c r="J74" s="19">
        <v>335000</v>
      </c>
      <c r="K74" s="21">
        <v>3.7942209856423048E-2</v>
      </c>
      <c r="L74" s="21">
        <v>3.3125570382588343E-2</v>
      </c>
      <c r="M74" s="19">
        <v>335000</v>
      </c>
      <c r="N74" s="21">
        <v>3.7942209856423048E-2</v>
      </c>
      <c r="O74" s="21">
        <v>3.3125570382588343E-2</v>
      </c>
      <c r="P74" s="21">
        <v>-2.0290432332743524E-2</v>
      </c>
      <c r="R74" s="43">
        <v>1254</v>
      </c>
      <c r="S74" s="42">
        <v>336254</v>
      </c>
      <c r="U74" s="19">
        <v>221422</v>
      </c>
      <c r="V74" s="19">
        <v>222454</v>
      </c>
      <c r="X74" s="19">
        <v>328770.38381022599</v>
      </c>
      <c r="Y74" s="19">
        <v>329495.82179215015</v>
      </c>
      <c r="Z74" s="19">
        <v>341938.07129765389</v>
      </c>
      <c r="AA74" s="19">
        <v>234484.24680348151</v>
      </c>
    </row>
    <row r="75" spans="1:27" x14ac:dyDescent="0.2">
      <c r="A75" s="18" t="s">
        <v>153</v>
      </c>
      <c r="B75" s="18" t="s">
        <v>154</v>
      </c>
      <c r="D75" s="19">
        <v>392778</v>
      </c>
      <c r="E75" s="20">
        <v>0</v>
      </c>
      <c r="F75" s="20">
        <v>392778</v>
      </c>
      <c r="G75" s="21">
        <v>4.3450564248592727E-5</v>
      </c>
      <c r="I75" s="21">
        <v>1.9259168768777091E-3</v>
      </c>
      <c r="J75" s="19">
        <v>405700</v>
      </c>
      <c r="K75" s="21">
        <v>3.2898991287699353E-2</v>
      </c>
      <c r="L75" s="21">
        <v>2.9899714853953485E-2</v>
      </c>
      <c r="M75" s="19">
        <v>406221</v>
      </c>
      <c r="N75" s="21">
        <v>3.4225440325069023E-2</v>
      </c>
      <c r="O75" s="21">
        <v>3.1222312220083426E-2</v>
      </c>
      <c r="P75" s="21">
        <v>-4.3874418804280557E-3</v>
      </c>
      <c r="R75" s="43">
        <v>1547</v>
      </c>
      <c r="S75" s="42">
        <v>407768</v>
      </c>
      <c r="U75" s="19">
        <v>266358</v>
      </c>
      <c r="V75" s="19">
        <v>267133</v>
      </c>
      <c r="X75" s="19">
        <v>392760.93431578914</v>
      </c>
      <c r="Y75" s="19">
        <v>393164.64661069278</v>
      </c>
      <c r="Z75" s="19">
        <v>408011.12509793526</v>
      </c>
      <c r="AA75" s="19">
        <v>279793.8848779102</v>
      </c>
    </row>
    <row r="76" spans="1:27" x14ac:dyDescent="0.2">
      <c r="A76" s="18" t="s">
        <v>155</v>
      </c>
      <c r="B76" s="18" t="s">
        <v>156</v>
      </c>
      <c r="D76" s="19">
        <v>581216</v>
      </c>
      <c r="E76" s="20">
        <v>0</v>
      </c>
      <c r="F76" s="20">
        <v>581216</v>
      </c>
      <c r="G76" s="21">
        <v>4.6703337772624476E-3</v>
      </c>
      <c r="I76" s="21">
        <v>8.298196183015305E-3</v>
      </c>
      <c r="J76" s="19">
        <v>599339</v>
      </c>
      <c r="K76" s="21">
        <v>3.1181178770026907E-2</v>
      </c>
      <c r="L76" s="21">
        <v>2.9900313632185593E-2</v>
      </c>
      <c r="M76" s="19">
        <v>600189</v>
      </c>
      <c r="N76" s="21">
        <v>3.2643629906953686E-2</v>
      </c>
      <c r="O76" s="21">
        <v>3.1360948208923212E-2</v>
      </c>
      <c r="P76" s="21">
        <v>2.0793842202115886E-3</v>
      </c>
      <c r="R76" s="43">
        <v>0</v>
      </c>
      <c r="S76" s="42">
        <v>600189</v>
      </c>
      <c r="U76" s="19">
        <v>337632</v>
      </c>
      <c r="V76" s="19">
        <v>338052</v>
      </c>
      <c r="X76" s="19">
        <v>578514.14584404044</v>
      </c>
      <c r="Y76" s="19">
        <v>577149.54583189148</v>
      </c>
      <c r="Z76" s="19">
        <v>598943.56619964726</v>
      </c>
      <c r="AA76" s="19">
        <v>410725.92608695303</v>
      </c>
    </row>
    <row r="77" spans="1:27" ht="25.5" customHeight="1" x14ac:dyDescent="0.2">
      <c r="A77" s="22" t="s">
        <v>157</v>
      </c>
      <c r="B77" s="22" t="s">
        <v>158</v>
      </c>
      <c r="C77" s="54"/>
      <c r="D77" s="24">
        <v>4279668</v>
      </c>
      <c r="E77" s="25">
        <v>0</v>
      </c>
      <c r="F77" s="25">
        <v>4279668</v>
      </c>
      <c r="G77" s="26">
        <v>5.7516395392762654E-3</v>
      </c>
      <c r="H77" s="23"/>
      <c r="I77" s="26">
        <v>9.5763383755929077E-3</v>
      </c>
      <c r="J77" s="24">
        <v>4425635</v>
      </c>
      <c r="K77" s="26">
        <v>3.4107084942103016E-2</v>
      </c>
      <c r="L77" s="26">
        <v>3.087473088414705E-2</v>
      </c>
      <c r="M77" s="24">
        <v>4429037</v>
      </c>
      <c r="N77" s="26">
        <v>3.4902006417320219E-2</v>
      </c>
      <c r="O77" s="26">
        <v>3.1667167638300464E-2</v>
      </c>
      <c r="P77" s="26">
        <v>3.6475459482201433E-3</v>
      </c>
      <c r="Q77" s="23"/>
      <c r="R77" s="24">
        <v>6125</v>
      </c>
      <c r="S77" s="41">
        <v>4435162</v>
      </c>
      <c r="T77" s="23"/>
      <c r="U77" s="24">
        <v>2653521</v>
      </c>
      <c r="V77" s="24">
        <v>2661841</v>
      </c>
      <c r="W77" s="23"/>
      <c r="X77" s="24">
        <v>4255193.6598984506</v>
      </c>
      <c r="Y77" s="24">
        <v>4252365.0052047241</v>
      </c>
      <c r="Z77" s="24">
        <v>4412940.5964078363</v>
      </c>
      <c r="AA77" s="24">
        <f>SUM(AA65:AA76)</f>
        <v>3026176.7811062047</v>
      </c>
    </row>
    <row r="78" spans="1:27" ht="25.5" customHeight="1" x14ac:dyDescent="0.2">
      <c r="A78" s="22" t="s">
        <v>159</v>
      </c>
      <c r="B78" s="22" t="s">
        <v>160</v>
      </c>
      <c r="C78" s="54"/>
      <c r="D78" s="24">
        <v>11756295</v>
      </c>
      <c r="E78" s="25">
        <v>0</v>
      </c>
      <c r="F78" s="25">
        <v>11756295</v>
      </c>
      <c r="G78" s="26">
        <v>-1.4879572830283072E-3</v>
      </c>
      <c r="H78" s="23"/>
      <c r="I78" s="26">
        <v>2.6844941196233485E-3</v>
      </c>
      <c r="J78" s="24">
        <v>12165301</v>
      </c>
      <c r="K78" s="26">
        <v>3.4790382514219065E-2</v>
      </c>
      <c r="L78" s="26">
        <v>3.1250988986206929E-2</v>
      </c>
      <c r="M78" s="24">
        <v>12174759</v>
      </c>
      <c r="N78" s="26">
        <v>3.559488767507113E-2</v>
      </c>
      <c r="O78" s="26">
        <v>3.2052742420324964E-2</v>
      </c>
      <c r="P78" s="26">
        <v>-2.8312834602071124E-3</v>
      </c>
      <c r="Q78" s="23"/>
      <c r="R78" s="24">
        <v>11526</v>
      </c>
      <c r="S78" s="41">
        <v>12186285</v>
      </c>
      <c r="T78" s="23"/>
      <c r="U78" s="24">
        <v>7520472</v>
      </c>
      <c r="V78" s="24">
        <v>7546283</v>
      </c>
      <c r="W78" s="23"/>
      <c r="X78" s="24">
        <v>11773813.932189422</v>
      </c>
      <c r="Y78" s="24">
        <v>11765060.964992503</v>
      </c>
      <c r="Z78" s="24">
        <v>12209327.065781606</v>
      </c>
      <c r="AA78" s="24">
        <f>AA77+AA64+AA53</f>
        <v>8372553.6911771307</v>
      </c>
    </row>
    <row r="79" spans="1:27" x14ac:dyDescent="0.2">
      <c r="A79" s="18" t="s">
        <v>161</v>
      </c>
      <c r="B79" s="18" t="s">
        <v>162</v>
      </c>
      <c r="D79" s="19">
        <v>194567</v>
      </c>
      <c r="E79" s="20">
        <v>0</v>
      </c>
      <c r="F79" s="20">
        <v>194567</v>
      </c>
      <c r="G79" s="21">
        <v>-2.9183973198785518E-2</v>
      </c>
      <c r="I79" s="21">
        <v>-2.8786152842482648E-2</v>
      </c>
      <c r="J79" s="19">
        <v>201765</v>
      </c>
      <c r="K79" s="21">
        <v>3.6994968314256749E-2</v>
      </c>
      <c r="L79" s="21">
        <v>3.5743999886801214E-2</v>
      </c>
      <c r="M79" s="19">
        <v>201765</v>
      </c>
      <c r="N79" s="21">
        <v>3.6994968314256749E-2</v>
      </c>
      <c r="O79" s="21">
        <v>3.5743999886801214E-2</v>
      </c>
      <c r="P79" s="21">
        <v>-3.0674258678519584E-2</v>
      </c>
      <c r="R79" s="43">
        <v>282</v>
      </c>
      <c r="S79" s="42">
        <v>202047</v>
      </c>
      <c r="U79" s="19">
        <v>133702</v>
      </c>
      <c r="V79" s="19">
        <v>133863</v>
      </c>
      <c r="X79" s="19">
        <v>200415.93322381336</v>
      </c>
      <c r="Y79" s="19">
        <v>200575.8031520943</v>
      </c>
      <c r="Z79" s="19">
        <v>208149.84210048322</v>
      </c>
      <c r="AA79" s="19">
        <v>142738.88474006345</v>
      </c>
    </row>
    <row r="80" spans="1:27" x14ac:dyDescent="0.2">
      <c r="A80" s="18" t="s">
        <v>163</v>
      </c>
      <c r="B80" s="18" t="s">
        <v>164</v>
      </c>
      <c r="D80" s="19">
        <v>189726</v>
      </c>
      <c r="E80" s="20">
        <v>0</v>
      </c>
      <c r="F80" s="20">
        <v>189726</v>
      </c>
      <c r="G80" s="21">
        <v>-3.9505890996224702E-2</v>
      </c>
      <c r="I80" s="21">
        <v>-3.9214049582924404E-2</v>
      </c>
      <c r="J80" s="19">
        <v>197646</v>
      </c>
      <c r="K80" s="21">
        <v>4.1744410360203599E-2</v>
      </c>
      <c r="L80" s="21">
        <v>3.828798220596763E-2</v>
      </c>
      <c r="M80" s="19">
        <v>198649</v>
      </c>
      <c r="N80" s="21">
        <v>4.7030981520719273E-2</v>
      </c>
      <c r="O80" s="21">
        <v>4.3557012928332917E-2</v>
      </c>
      <c r="P80" s="21">
        <v>-3.3848396846834938E-2</v>
      </c>
      <c r="R80" s="43">
        <v>0</v>
      </c>
      <c r="S80" s="42">
        <v>198649</v>
      </c>
      <c r="U80" s="19">
        <v>143673</v>
      </c>
      <c r="V80" s="19">
        <v>144151</v>
      </c>
      <c r="X80" s="19">
        <v>197529.5821405754</v>
      </c>
      <c r="Y80" s="19">
        <v>198126.9520288179</v>
      </c>
      <c r="Z80" s="19">
        <v>205608.51873731037</v>
      </c>
      <c r="AA80" s="19">
        <v>140996.17065023942</v>
      </c>
    </row>
    <row r="81" spans="1:27" x14ac:dyDescent="0.2">
      <c r="A81" s="18" t="s">
        <v>165</v>
      </c>
      <c r="B81" s="18" t="s">
        <v>166</v>
      </c>
      <c r="D81" s="19">
        <v>327386</v>
      </c>
      <c r="E81" s="20">
        <v>0</v>
      </c>
      <c r="F81" s="20">
        <v>327386</v>
      </c>
      <c r="G81" s="21">
        <v>1.9735877612757413E-2</v>
      </c>
      <c r="I81" s="21">
        <v>2.2270773393961329E-2</v>
      </c>
      <c r="J81" s="19">
        <v>338245</v>
      </c>
      <c r="K81" s="21">
        <v>3.3168797688355678E-2</v>
      </c>
      <c r="L81" s="21">
        <v>2.990110241231525E-2</v>
      </c>
      <c r="M81" s="19">
        <v>338245</v>
      </c>
      <c r="N81" s="21">
        <v>3.3168797688355678E-2</v>
      </c>
      <c r="O81" s="21">
        <v>2.990110241231525E-2</v>
      </c>
      <c r="P81" s="21">
        <v>1.452772909806832E-2</v>
      </c>
      <c r="R81" s="43">
        <v>0</v>
      </c>
      <c r="S81" s="42">
        <v>338245</v>
      </c>
      <c r="U81" s="19">
        <v>220264</v>
      </c>
      <c r="V81" s="19">
        <v>220963</v>
      </c>
      <c r="X81" s="19">
        <v>321049.80043109175</v>
      </c>
      <c r="Y81" s="19">
        <v>321269.81110492127</v>
      </c>
      <c r="Z81" s="19">
        <v>333401.43428184593</v>
      </c>
      <c r="AA81" s="19">
        <v>228630.24261702175</v>
      </c>
    </row>
    <row r="82" spans="1:27" x14ac:dyDescent="0.2">
      <c r="A82" s="18" t="s">
        <v>167</v>
      </c>
      <c r="B82" s="18" t="s">
        <v>168</v>
      </c>
      <c r="D82" s="19">
        <v>301727</v>
      </c>
      <c r="E82" s="20">
        <v>0</v>
      </c>
      <c r="F82" s="20">
        <v>301727</v>
      </c>
      <c r="G82" s="21">
        <v>-4.244853312208452E-2</v>
      </c>
      <c r="I82" s="21">
        <v>-4.3451955137059795E-2</v>
      </c>
      <c r="J82" s="19">
        <v>315054</v>
      </c>
      <c r="K82" s="21">
        <v>4.4169066739138341E-2</v>
      </c>
      <c r="L82" s="21">
        <v>4.2890074924146537E-2</v>
      </c>
      <c r="M82" s="19">
        <v>315054</v>
      </c>
      <c r="N82" s="21">
        <v>4.4169066739138341E-2</v>
      </c>
      <c r="O82" s="21">
        <v>4.2890074924146537E-2</v>
      </c>
      <c r="P82" s="21">
        <v>-3.8724714197433729E-2</v>
      </c>
      <c r="R82" s="43">
        <v>0</v>
      </c>
      <c r="S82" s="42">
        <v>315054</v>
      </c>
      <c r="U82" s="19">
        <v>218757</v>
      </c>
      <c r="V82" s="19">
        <v>219025</v>
      </c>
      <c r="X82" s="19">
        <v>315102.64506593789</v>
      </c>
      <c r="Y82" s="19">
        <v>315820.03343678603</v>
      </c>
      <c r="Z82" s="19">
        <v>327745.86494956253</v>
      </c>
      <c r="AA82" s="19">
        <v>224751.93240110271</v>
      </c>
    </row>
    <row r="83" spans="1:27" x14ac:dyDescent="0.2">
      <c r="A83" s="18" t="s">
        <v>169</v>
      </c>
      <c r="B83" s="18" t="s">
        <v>170</v>
      </c>
      <c r="D83" s="19">
        <v>203437</v>
      </c>
      <c r="E83" s="20">
        <v>0</v>
      </c>
      <c r="F83" s="20">
        <v>203437</v>
      </c>
      <c r="G83" s="21">
        <v>-4.0142501871695546E-2</v>
      </c>
      <c r="I83" s="21">
        <v>-3.8650677849801807E-2</v>
      </c>
      <c r="J83" s="19">
        <v>211762</v>
      </c>
      <c r="K83" s="21">
        <v>4.0921759561928228E-2</v>
      </c>
      <c r="L83" s="21">
        <v>3.7746120266121563E-2</v>
      </c>
      <c r="M83" s="19">
        <v>211762</v>
      </c>
      <c r="N83" s="21">
        <v>4.0921759561928228E-2</v>
      </c>
      <c r="O83" s="21">
        <v>3.7746120266121563E-2</v>
      </c>
      <c r="P83" s="21">
        <v>-3.866490555407831E-2</v>
      </c>
      <c r="R83" s="43">
        <v>753</v>
      </c>
      <c r="S83" s="42">
        <v>212515</v>
      </c>
      <c r="U83" s="19">
        <v>150474</v>
      </c>
      <c r="V83" s="19">
        <v>150934</v>
      </c>
      <c r="X83" s="19">
        <v>211945.00266622548</v>
      </c>
      <c r="Y83" s="19">
        <v>212263.67898982263</v>
      </c>
      <c r="Z83" s="19">
        <v>220279.06941444997</v>
      </c>
      <c r="AA83" s="19">
        <v>151056.50997620728</v>
      </c>
    </row>
    <row r="84" spans="1:27" x14ac:dyDescent="0.2">
      <c r="A84" s="18" t="s">
        <v>171</v>
      </c>
      <c r="B84" s="18" t="s">
        <v>172</v>
      </c>
      <c r="D84" s="19">
        <v>450021</v>
      </c>
      <c r="E84" s="20">
        <v>0</v>
      </c>
      <c r="F84" s="20">
        <v>450021</v>
      </c>
      <c r="G84" s="21">
        <v>-9.6092646750394195E-3</v>
      </c>
      <c r="I84" s="21">
        <v>-5.6140389228590548E-3</v>
      </c>
      <c r="J84" s="19">
        <v>465327</v>
      </c>
      <c r="K84" s="21">
        <v>3.4011746118514541E-2</v>
      </c>
      <c r="L84" s="21">
        <v>3.1039566209460023E-2</v>
      </c>
      <c r="M84" s="19">
        <v>465327</v>
      </c>
      <c r="N84" s="21">
        <v>3.4011746118514541E-2</v>
      </c>
      <c r="O84" s="21">
        <v>3.1039566209460023E-2</v>
      </c>
      <c r="P84" s="21">
        <v>-1.2054994476495162E-2</v>
      </c>
      <c r="R84" s="43">
        <v>0</v>
      </c>
      <c r="S84" s="42">
        <v>465327</v>
      </c>
      <c r="U84" s="19">
        <v>293995</v>
      </c>
      <c r="V84" s="19">
        <v>294843</v>
      </c>
      <c r="X84" s="19">
        <v>454387.32810070366</v>
      </c>
      <c r="Y84" s="19">
        <v>453866.29954722244</v>
      </c>
      <c r="Z84" s="19">
        <v>471004.96221793909</v>
      </c>
      <c r="AA84" s="19">
        <v>322991.94818302611</v>
      </c>
    </row>
    <row r="85" spans="1:27" ht="25.5" customHeight="1" x14ac:dyDescent="0.2">
      <c r="A85" s="22" t="s">
        <v>173</v>
      </c>
      <c r="B85" s="22" t="s">
        <v>174</v>
      </c>
      <c r="C85" s="54"/>
      <c r="D85" s="24">
        <v>1666864</v>
      </c>
      <c r="E85" s="25">
        <v>0</v>
      </c>
      <c r="F85" s="25">
        <v>1666864</v>
      </c>
      <c r="G85" s="26">
        <v>-1.9739881013413396E-2</v>
      </c>
      <c r="H85" s="23"/>
      <c r="I85" s="26">
        <v>-1.8140166264098534E-2</v>
      </c>
      <c r="J85" s="24">
        <v>1729799</v>
      </c>
      <c r="K85" s="26">
        <v>3.7756529626892243E-2</v>
      </c>
      <c r="L85" s="26">
        <v>3.5157296717402753E-2</v>
      </c>
      <c r="M85" s="24">
        <v>1730802</v>
      </c>
      <c r="N85" s="26">
        <v>3.8358258382207522E-2</v>
      </c>
      <c r="O85" s="26">
        <v>3.5757518343503492E-2</v>
      </c>
      <c r="P85" s="26">
        <v>-2.0036178371926505E-2</v>
      </c>
      <c r="Q85" s="23"/>
      <c r="R85" s="24">
        <v>1035</v>
      </c>
      <c r="S85" s="41">
        <v>1731837</v>
      </c>
      <c r="T85" s="23"/>
      <c r="U85" s="24">
        <v>1160863</v>
      </c>
      <c r="V85" s="24">
        <v>1163778</v>
      </c>
      <c r="W85" s="23"/>
      <c r="X85" s="24">
        <v>1700430.2916283475</v>
      </c>
      <c r="Y85" s="24">
        <v>1701922.5782596646</v>
      </c>
      <c r="Z85" s="24">
        <v>1766189.691701591</v>
      </c>
      <c r="AA85" s="24">
        <f>SUM(AA79:AA84)</f>
        <v>1211165.6885676607</v>
      </c>
    </row>
    <row r="86" spans="1:27" x14ac:dyDescent="0.2">
      <c r="A86" s="18" t="s">
        <v>175</v>
      </c>
      <c r="B86" s="18" t="s">
        <v>176</v>
      </c>
      <c r="D86" s="19">
        <v>452474</v>
      </c>
      <c r="E86" s="20">
        <v>0</v>
      </c>
      <c r="F86" s="20">
        <v>452474</v>
      </c>
      <c r="G86" s="21">
        <v>-3.4342622821466606E-2</v>
      </c>
      <c r="I86" s="21">
        <v>-3.5400525248235004E-2</v>
      </c>
      <c r="J86" s="19">
        <v>471098</v>
      </c>
      <c r="K86" s="21">
        <v>4.1160376065807025E-2</v>
      </c>
      <c r="L86" s="21">
        <v>3.7086153042134251E-2</v>
      </c>
      <c r="M86" s="19">
        <v>471860</v>
      </c>
      <c r="N86" s="21">
        <v>4.2844450730870731E-2</v>
      </c>
      <c r="O86" s="21">
        <v>3.8763637660235162E-2</v>
      </c>
      <c r="P86" s="21">
        <v>-3.4469018459396206E-2</v>
      </c>
      <c r="R86" s="43">
        <v>0</v>
      </c>
      <c r="S86" s="42">
        <v>471860</v>
      </c>
      <c r="U86" s="19">
        <v>313786</v>
      </c>
      <c r="V86" s="19">
        <v>315019</v>
      </c>
      <c r="X86" s="19">
        <v>468565.77777310903</v>
      </c>
      <c r="Y86" s="19">
        <v>470922.45965184428</v>
      </c>
      <c r="Z86" s="19">
        <v>488705.18815160019</v>
      </c>
      <c r="AA86" s="19">
        <v>335129.88921590126</v>
      </c>
    </row>
    <row r="87" spans="1:27" x14ac:dyDescent="0.2">
      <c r="A87" s="18" t="s">
        <v>177</v>
      </c>
      <c r="B87" s="18" t="s">
        <v>178</v>
      </c>
      <c r="D87" s="19">
        <v>252177</v>
      </c>
      <c r="E87" s="20">
        <v>0</v>
      </c>
      <c r="F87" s="20">
        <v>252177</v>
      </c>
      <c r="G87" s="21">
        <v>-4.2450508870273684E-2</v>
      </c>
      <c r="I87" s="21">
        <v>-4.2199644914247547E-2</v>
      </c>
      <c r="J87" s="19">
        <v>264045</v>
      </c>
      <c r="K87" s="21">
        <v>4.706218251466221E-2</v>
      </c>
      <c r="L87" s="21">
        <v>4.1524740958793771E-2</v>
      </c>
      <c r="M87" s="19">
        <v>264045</v>
      </c>
      <c r="N87" s="21">
        <v>4.706218251466221E-2</v>
      </c>
      <c r="O87" s="21">
        <v>4.1524740958793771E-2</v>
      </c>
      <c r="P87" s="21">
        <v>-3.8726347958912832E-2</v>
      </c>
      <c r="R87" s="43">
        <v>472</v>
      </c>
      <c r="S87" s="42">
        <v>264517</v>
      </c>
      <c r="U87" s="19">
        <v>189833</v>
      </c>
      <c r="V87" s="19">
        <v>190843</v>
      </c>
      <c r="X87" s="19">
        <v>263356.62264566513</v>
      </c>
      <c r="Y87" s="19">
        <v>264687.45820711303</v>
      </c>
      <c r="Z87" s="19">
        <v>274682.44806184917</v>
      </c>
      <c r="AA87" s="19">
        <v>188363.6609971165</v>
      </c>
    </row>
    <row r="88" spans="1:27" ht="25.5" customHeight="1" x14ac:dyDescent="0.2">
      <c r="A88" s="22" t="s">
        <v>179</v>
      </c>
      <c r="B88" s="22" t="s">
        <v>180</v>
      </c>
      <c r="C88" s="54"/>
      <c r="D88" s="24">
        <v>704651</v>
      </c>
      <c r="E88" s="25">
        <v>0</v>
      </c>
      <c r="F88" s="25">
        <v>704651</v>
      </c>
      <c r="G88" s="26">
        <v>-3.7259961442867029E-2</v>
      </c>
      <c r="H88" s="23"/>
      <c r="I88" s="26">
        <v>-3.782163890678536E-2</v>
      </c>
      <c r="J88" s="24">
        <v>735143</v>
      </c>
      <c r="K88" s="26">
        <v>4.3272485244468584E-2</v>
      </c>
      <c r="L88" s="26">
        <v>3.8648658849375295E-2</v>
      </c>
      <c r="M88" s="24">
        <v>735905</v>
      </c>
      <c r="N88" s="26">
        <v>4.4353871632907715E-2</v>
      </c>
      <c r="O88" s="26">
        <v>3.9725252489038798E-2</v>
      </c>
      <c r="P88" s="26">
        <v>-3.6000892482053404E-2</v>
      </c>
      <c r="Q88" s="23"/>
      <c r="R88" s="24">
        <v>472</v>
      </c>
      <c r="S88" s="41">
        <v>736377</v>
      </c>
      <c r="T88" s="23"/>
      <c r="U88" s="24">
        <v>503620</v>
      </c>
      <c r="V88" s="24">
        <v>505862</v>
      </c>
      <c r="W88" s="23"/>
      <c r="X88" s="24">
        <v>731922.40041877422</v>
      </c>
      <c r="Y88" s="24">
        <v>735609.91785895731</v>
      </c>
      <c r="Z88" s="24">
        <v>763387.6362134493</v>
      </c>
      <c r="AA88" s="24">
        <f>SUM(AA86:AA87)</f>
        <v>523493.55021301773</v>
      </c>
    </row>
    <row r="89" spans="1:27" x14ac:dyDescent="0.2">
      <c r="A89" s="18" t="s">
        <v>181</v>
      </c>
      <c r="B89" s="18" t="s">
        <v>182</v>
      </c>
      <c r="D89" s="19">
        <v>1567819</v>
      </c>
      <c r="E89" s="20">
        <v>0</v>
      </c>
      <c r="F89" s="20">
        <v>1567819</v>
      </c>
      <c r="G89" s="21">
        <v>1.9173075108154247E-2</v>
      </c>
      <c r="I89" s="21">
        <v>2.085144145000295E-2</v>
      </c>
      <c r="J89" s="19">
        <v>1620949</v>
      </c>
      <c r="K89" s="21">
        <v>3.3887840369328348E-2</v>
      </c>
      <c r="L89" s="21">
        <v>2.9899942668555779E-2</v>
      </c>
      <c r="M89" s="19">
        <v>1623659</v>
      </c>
      <c r="N89" s="21">
        <v>3.5616356224793755E-2</v>
      </c>
      <c r="O89" s="21">
        <v>3.1621791316867265E-2</v>
      </c>
      <c r="P89" s="21">
        <v>1.481179843455438E-2</v>
      </c>
      <c r="R89" s="43">
        <v>1782</v>
      </c>
      <c r="S89" s="42">
        <v>1625441</v>
      </c>
      <c r="U89" s="19">
        <v>1062176</v>
      </c>
      <c r="V89" s="19">
        <v>1066289</v>
      </c>
      <c r="X89" s="19">
        <v>1538324.5871498554</v>
      </c>
      <c r="Y89" s="19">
        <v>1541742.2376434398</v>
      </c>
      <c r="Z89" s="19">
        <v>1599960.7045411293</v>
      </c>
      <c r="AA89" s="19">
        <v>1097174.0563890478</v>
      </c>
    </row>
    <row r="90" spans="1:27" ht="25.5" customHeight="1" x14ac:dyDescent="0.2">
      <c r="A90" s="22" t="s">
        <v>183</v>
      </c>
      <c r="B90" s="22" t="s">
        <v>184</v>
      </c>
      <c r="C90" s="54"/>
      <c r="D90" s="24">
        <v>1567819</v>
      </c>
      <c r="E90" s="25">
        <v>0</v>
      </c>
      <c r="F90" s="25">
        <v>1567819</v>
      </c>
      <c r="G90" s="26">
        <v>1.9173075108154247E-2</v>
      </c>
      <c r="H90" s="23"/>
      <c r="I90" s="26">
        <v>2.085144145000295E-2</v>
      </c>
      <c r="J90" s="24">
        <v>1620949</v>
      </c>
      <c r="K90" s="26">
        <v>3.3887840369328348E-2</v>
      </c>
      <c r="L90" s="26">
        <v>2.9899942668555779E-2</v>
      </c>
      <c r="M90" s="24">
        <v>1623659</v>
      </c>
      <c r="N90" s="26">
        <v>3.5616356224793755E-2</v>
      </c>
      <c r="O90" s="26">
        <v>3.1621791316867265E-2</v>
      </c>
      <c r="P90" s="26">
        <v>1.481179843455438E-2</v>
      </c>
      <c r="Q90" s="23"/>
      <c r="R90" s="24">
        <v>1782</v>
      </c>
      <c r="S90" s="41">
        <v>1625441</v>
      </c>
      <c r="T90" s="23"/>
      <c r="U90" s="24">
        <v>1062176</v>
      </c>
      <c r="V90" s="24">
        <v>1066289</v>
      </c>
      <c r="W90" s="23"/>
      <c r="X90" s="24">
        <v>1538324.5871498554</v>
      </c>
      <c r="Y90" s="24">
        <v>1541742.2376434398</v>
      </c>
      <c r="Z90" s="24">
        <v>1599960.7045411293</v>
      </c>
      <c r="AA90" s="24">
        <f>AA89</f>
        <v>1097174.0563890478</v>
      </c>
    </row>
    <row r="91" spans="1:27" x14ac:dyDescent="0.2">
      <c r="A91" s="18" t="s">
        <v>185</v>
      </c>
      <c r="B91" s="18" t="s">
        <v>186</v>
      </c>
      <c r="D91" s="19">
        <v>403910</v>
      </c>
      <c r="E91" s="20">
        <v>0</v>
      </c>
      <c r="F91" s="20">
        <v>403910</v>
      </c>
      <c r="G91" s="21">
        <v>-2.2526512380164232E-2</v>
      </c>
      <c r="I91" s="21">
        <v>-2.0940566760659807E-2</v>
      </c>
      <c r="J91" s="19">
        <v>419254</v>
      </c>
      <c r="K91" s="21">
        <v>3.7988660840286181E-2</v>
      </c>
      <c r="L91" s="21">
        <v>3.4150124931688675E-2</v>
      </c>
      <c r="M91" s="19">
        <v>421252</v>
      </c>
      <c r="N91" s="21">
        <v>4.2935307370453923E-2</v>
      </c>
      <c r="O91" s="21">
        <v>3.9078478506403558E-2</v>
      </c>
      <c r="P91" s="21">
        <v>-1.9698064543880012E-2</v>
      </c>
      <c r="R91" s="43">
        <v>0</v>
      </c>
      <c r="S91" s="42">
        <v>421252</v>
      </c>
      <c r="U91" s="19">
        <v>253606</v>
      </c>
      <c r="V91" s="19">
        <v>254547</v>
      </c>
      <c r="X91" s="19">
        <v>413218.36869819107</v>
      </c>
      <c r="Y91" s="19">
        <v>414080.30051758169</v>
      </c>
      <c r="Z91" s="19">
        <v>429716.58502744633</v>
      </c>
      <c r="AA91" s="19">
        <v>294678.41763490794</v>
      </c>
    </row>
    <row r="92" spans="1:27" x14ac:dyDescent="0.2">
      <c r="A92" s="18" t="s">
        <v>187</v>
      </c>
      <c r="B92" s="18" t="s">
        <v>188</v>
      </c>
      <c r="D92" s="19">
        <v>325119</v>
      </c>
      <c r="E92" s="20">
        <v>0</v>
      </c>
      <c r="F92" s="20">
        <v>325119</v>
      </c>
      <c r="G92" s="21">
        <v>-1.658082782640713E-2</v>
      </c>
      <c r="I92" s="21">
        <v>-1.4973640802721788E-2</v>
      </c>
      <c r="J92" s="19">
        <v>337370</v>
      </c>
      <c r="K92" s="21">
        <v>3.7681587357244473E-2</v>
      </c>
      <c r="L92" s="21">
        <v>3.2939221058312596E-2</v>
      </c>
      <c r="M92" s="19">
        <v>337965</v>
      </c>
      <c r="N92" s="21">
        <v>3.9511686490177444E-2</v>
      </c>
      <c r="O92" s="21">
        <v>3.4760956353477424E-2</v>
      </c>
      <c r="P92" s="21">
        <v>-1.7821688075518649E-2</v>
      </c>
      <c r="R92" s="43">
        <v>0</v>
      </c>
      <c r="S92" s="42">
        <v>337965</v>
      </c>
      <c r="U92" s="19">
        <v>240844</v>
      </c>
      <c r="V92" s="19">
        <v>241950</v>
      </c>
      <c r="X92" s="19">
        <v>330600.63216116565</v>
      </c>
      <c r="Y92" s="19">
        <v>331576.57465665374</v>
      </c>
      <c r="Z92" s="19">
        <v>344097.39646744082</v>
      </c>
      <c r="AA92" s="19">
        <v>235965.00539266047</v>
      </c>
    </row>
    <row r="93" spans="1:27" x14ac:dyDescent="0.2">
      <c r="A93" s="18" t="s">
        <v>189</v>
      </c>
      <c r="B93" s="18" t="s">
        <v>190</v>
      </c>
      <c r="D93" s="19">
        <v>238794</v>
      </c>
      <c r="E93" s="20">
        <v>0</v>
      </c>
      <c r="F93" s="20">
        <v>238794</v>
      </c>
      <c r="G93" s="21">
        <v>-1.3526278403941494E-2</v>
      </c>
      <c r="I93" s="21">
        <v>-9.5937247462254405E-3</v>
      </c>
      <c r="J93" s="19">
        <v>248138</v>
      </c>
      <c r="K93" s="21">
        <v>3.9129961389314571E-2</v>
      </c>
      <c r="L93" s="21">
        <v>3.1845552908388974E-2</v>
      </c>
      <c r="M93" s="19">
        <v>249083</v>
      </c>
      <c r="N93" s="21">
        <v>4.3087347253281116E-2</v>
      </c>
      <c r="O93" s="21">
        <v>3.577519708823429E-2</v>
      </c>
      <c r="P93" s="21">
        <v>-1.1489368360462326E-2</v>
      </c>
      <c r="R93" s="43">
        <v>0</v>
      </c>
      <c r="S93" s="42">
        <v>249083</v>
      </c>
      <c r="U93" s="19">
        <v>170774</v>
      </c>
      <c r="V93" s="19">
        <v>171979</v>
      </c>
      <c r="X93" s="19">
        <v>242068.28298846609</v>
      </c>
      <c r="Y93" s="19">
        <v>242809.23313054684</v>
      </c>
      <c r="Z93" s="19">
        <v>251978.06885179621</v>
      </c>
      <c r="AA93" s="19">
        <v>172794.11871711822</v>
      </c>
    </row>
    <row r="94" spans="1:27" x14ac:dyDescent="0.2">
      <c r="A94" s="18" t="s">
        <v>191</v>
      </c>
      <c r="B94" s="18" t="s">
        <v>192</v>
      </c>
      <c r="D94" s="19">
        <v>187405</v>
      </c>
      <c r="E94" s="20">
        <v>0</v>
      </c>
      <c r="F94" s="20">
        <v>187405</v>
      </c>
      <c r="G94" s="21">
        <v>-9.2832783643124195E-3</v>
      </c>
      <c r="I94" s="21">
        <v>-9.3761414494577533E-3</v>
      </c>
      <c r="J94" s="19">
        <v>194630</v>
      </c>
      <c r="K94" s="21">
        <v>3.8552866785838136E-2</v>
      </c>
      <c r="L94" s="21">
        <v>3.1801450332444414E-2</v>
      </c>
      <c r="M94" s="19">
        <v>195209</v>
      </c>
      <c r="N94" s="21">
        <v>4.1642432165630572E-2</v>
      </c>
      <c r="O94" s="21">
        <v>3.4870931089483248E-2</v>
      </c>
      <c r="P94" s="21">
        <v>-1.2135393583415754E-2</v>
      </c>
      <c r="R94" s="43">
        <v>0</v>
      </c>
      <c r="S94" s="42">
        <v>195209</v>
      </c>
      <c r="U94" s="19">
        <v>136527</v>
      </c>
      <c r="V94" s="19">
        <v>137421</v>
      </c>
      <c r="X94" s="19">
        <v>189161.03453930974</v>
      </c>
      <c r="Y94" s="19">
        <v>190416.62580752408</v>
      </c>
      <c r="Z94" s="19">
        <v>197607.03919549074</v>
      </c>
      <c r="AA94" s="19">
        <v>135509.1510371358</v>
      </c>
    </row>
    <row r="95" spans="1:27" ht="25.5" customHeight="1" x14ac:dyDescent="0.2">
      <c r="A95" s="22" t="s">
        <v>193</v>
      </c>
      <c r="B95" s="22" t="s">
        <v>194</v>
      </c>
      <c r="C95" s="54"/>
      <c r="D95" s="24">
        <v>1155228</v>
      </c>
      <c r="E95" s="25">
        <v>0</v>
      </c>
      <c r="F95" s="25">
        <v>1155228</v>
      </c>
      <c r="G95" s="26">
        <v>-1.6867662441607423E-2</v>
      </c>
      <c r="H95" s="23"/>
      <c r="I95" s="26">
        <v>-1.499794709335367E-2</v>
      </c>
      <c r="J95" s="24">
        <v>1199392</v>
      </c>
      <c r="K95" s="26">
        <v>3.8229682798547104E-2</v>
      </c>
      <c r="L95" s="26">
        <v>3.2888411849687937E-2</v>
      </c>
      <c r="M95" s="24">
        <v>1203509</v>
      </c>
      <c r="N95" s="26">
        <v>4.1793481459936999E-2</v>
      </c>
      <c r="O95" s="26">
        <v>3.6433876211285465E-2</v>
      </c>
      <c r="P95" s="26">
        <v>-1.6258054883478312E-2</v>
      </c>
      <c r="Q95" s="23"/>
      <c r="R95" s="24">
        <v>0</v>
      </c>
      <c r="S95" s="41">
        <v>1203509</v>
      </c>
      <c r="T95" s="23"/>
      <c r="U95" s="24">
        <v>801751</v>
      </c>
      <c r="V95" s="24">
        <v>805897</v>
      </c>
      <c r="W95" s="23"/>
      <c r="X95" s="24">
        <v>1175048.3183871326</v>
      </c>
      <c r="Y95" s="24">
        <v>1178882.7341123065</v>
      </c>
      <c r="Z95" s="24">
        <v>1223399.089542174</v>
      </c>
      <c r="AA95" s="24">
        <f>SUM(AA91:AA94)</f>
        <v>838946.69278182252</v>
      </c>
    </row>
    <row r="96" spans="1:27" x14ac:dyDescent="0.2">
      <c r="A96" s="18" t="s">
        <v>195</v>
      </c>
      <c r="B96" s="18" t="s">
        <v>196</v>
      </c>
      <c r="D96" s="19">
        <v>306510</v>
      </c>
      <c r="E96" s="20">
        <v>0</v>
      </c>
      <c r="F96" s="20">
        <v>306510</v>
      </c>
      <c r="G96" s="21">
        <v>-8.1742089903863446E-3</v>
      </c>
      <c r="I96" s="21">
        <v>-4.6741321233526589E-3</v>
      </c>
      <c r="J96" s="19">
        <v>317710</v>
      </c>
      <c r="K96" s="21">
        <v>3.6540406512022505E-2</v>
      </c>
      <c r="L96" s="21">
        <v>3.0847497762015452E-2</v>
      </c>
      <c r="M96" s="19">
        <v>318718</v>
      </c>
      <c r="N96" s="21">
        <v>3.9829043098104533E-2</v>
      </c>
      <c r="O96" s="21">
        <v>3.4118072429933033E-2</v>
      </c>
      <c r="P96" s="21">
        <v>-8.1685542330507399E-3</v>
      </c>
      <c r="R96" s="43">
        <v>1169</v>
      </c>
      <c r="S96" s="42">
        <v>319887</v>
      </c>
      <c r="U96" s="19">
        <v>197463</v>
      </c>
      <c r="V96" s="19">
        <v>198554</v>
      </c>
      <c r="X96" s="19">
        <v>309036.1258785103</v>
      </c>
      <c r="Y96" s="19">
        <v>309650.06267073861</v>
      </c>
      <c r="Z96" s="19">
        <v>321342.9069629329</v>
      </c>
      <c r="AA96" s="19">
        <v>220361.0999468182</v>
      </c>
    </row>
    <row r="97" spans="1:27" x14ac:dyDescent="0.2">
      <c r="A97" s="18" t="s">
        <v>197</v>
      </c>
      <c r="B97" s="18" t="s">
        <v>198</v>
      </c>
      <c r="D97" s="19">
        <v>200533</v>
      </c>
      <c r="E97" s="20">
        <v>0</v>
      </c>
      <c r="F97" s="20">
        <v>200533</v>
      </c>
      <c r="G97" s="21">
        <v>-1.1340524481956216E-2</v>
      </c>
      <c r="I97" s="21">
        <v>-9.1252037108738859E-3</v>
      </c>
      <c r="J97" s="19">
        <v>208259</v>
      </c>
      <c r="K97" s="21">
        <v>3.8527324679728414E-2</v>
      </c>
      <c r="L97" s="21">
        <v>3.1754362072988984E-2</v>
      </c>
      <c r="M97" s="19">
        <v>208797</v>
      </c>
      <c r="N97" s="21">
        <v>4.1210174883934414E-2</v>
      </c>
      <c r="O97" s="21">
        <v>3.4419715535721984E-2</v>
      </c>
      <c r="P97" s="21">
        <v>-1.231598416474089E-2</v>
      </c>
      <c r="R97" s="43">
        <v>767</v>
      </c>
      <c r="S97" s="42">
        <v>209564</v>
      </c>
      <c r="U97" s="19">
        <v>137882</v>
      </c>
      <c r="V97" s="19">
        <v>138787</v>
      </c>
      <c r="X97" s="19">
        <v>202833.23527033764</v>
      </c>
      <c r="Y97" s="19">
        <v>203708.28059331467</v>
      </c>
      <c r="Z97" s="19">
        <v>211400.60652234583</v>
      </c>
      <c r="AA97" s="19">
        <v>144968.0984807366</v>
      </c>
    </row>
    <row r="98" spans="1:27" x14ac:dyDescent="0.2">
      <c r="A98" s="18" t="s">
        <v>199</v>
      </c>
      <c r="B98" s="18" t="s">
        <v>200</v>
      </c>
      <c r="D98" s="19">
        <v>504609</v>
      </c>
      <c r="E98" s="20">
        <v>0</v>
      </c>
      <c r="F98" s="20">
        <v>504609</v>
      </c>
      <c r="G98" s="21">
        <v>-2.9267560768486245E-2</v>
      </c>
      <c r="I98" s="21">
        <v>-2.4387342128544209E-2</v>
      </c>
      <c r="J98" s="19">
        <v>524181</v>
      </c>
      <c r="K98" s="21">
        <v>3.8786466353156523E-2</v>
      </c>
      <c r="L98" s="21">
        <v>3.4850340765041787E-2</v>
      </c>
      <c r="M98" s="19">
        <v>524181</v>
      </c>
      <c r="N98" s="21">
        <v>3.8786466353156523E-2</v>
      </c>
      <c r="O98" s="21">
        <v>3.4850340765041787E-2</v>
      </c>
      <c r="P98" s="21">
        <v>-2.7124139766152355E-2</v>
      </c>
      <c r="R98" s="43">
        <v>2250</v>
      </c>
      <c r="S98" s="42">
        <v>526431</v>
      </c>
      <c r="U98" s="19">
        <v>384540</v>
      </c>
      <c r="V98" s="19">
        <v>386003</v>
      </c>
      <c r="X98" s="19">
        <v>519822.94977128482</v>
      </c>
      <c r="Y98" s="19">
        <v>519189.97924802609</v>
      </c>
      <c r="Z98" s="19">
        <v>538795.36066811648</v>
      </c>
      <c r="AA98" s="19">
        <v>369479.25642797619</v>
      </c>
    </row>
    <row r="99" spans="1:27" x14ac:dyDescent="0.2">
      <c r="A99" s="18" t="s">
        <v>201</v>
      </c>
      <c r="B99" s="18" t="s">
        <v>202</v>
      </c>
      <c r="D99" s="19">
        <v>217772</v>
      </c>
      <c r="E99" s="20">
        <v>0</v>
      </c>
      <c r="F99" s="20">
        <v>217772</v>
      </c>
      <c r="G99" s="21">
        <v>-2.7999417633509549E-2</v>
      </c>
      <c r="I99" s="21">
        <v>-2.5067379808436319E-2</v>
      </c>
      <c r="J99" s="19">
        <v>226854</v>
      </c>
      <c r="K99" s="21">
        <v>4.1704167661591018E-2</v>
      </c>
      <c r="L99" s="21">
        <v>3.4987694125035107E-2</v>
      </c>
      <c r="M99" s="19">
        <v>226854</v>
      </c>
      <c r="N99" s="21">
        <v>4.1704167661591018E-2</v>
      </c>
      <c r="O99" s="21">
        <v>3.4987694125035107E-2</v>
      </c>
      <c r="P99" s="21">
        <v>-2.767323217826545E-2</v>
      </c>
      <c r="R99" s="43">
        <v>0</v>
      </c>
      <c r="S99" s="42">
        <v>226854</v>
      </c>
      <c r="U99" s="19">
        <v>155537</v>
      </c>
      <c r="V99" s="19">
        <v>156546</v>
      </c>
      <c r="X99" s="19">
        <v>224045.1332547552</v>
      </c>
      <c r="Y99" s="19">
        <v>224820.88526953073</v>
      </c>
      <c r="Z99" s="19">
        <v>233310.45437349431</v>
      </c>
      <c r="AA99" s="19">
        <v>159992.79038315796</v>
      </c>
    </row>
    <row r="100" spans="1:27" x14ac:dyDescent="0.2">
      <c r="A100" s="18" t="s">
        <v>203</v>
      </c>
      <c r="B100" s="18" t="s">
        <v>204</v>
      </c>
      <c r="D100" s="19">
        <v>136429</v>
      </c>
      <c r="E100" s="20">
        <v>0</v>
      </c>
      <c r="F100" s="20">
        <v>136429</v>
      </c>
      <c r="G100" s="21">
        <v>1.4376421497521275E-2</v>
      </c>
      <c r="I100" s="21">
        <v>1.7357683265943225E-2</v>
      </c>
      <c r="J100" s="19">
        <v>141228</v>
      </c>
      <c r="K100" s="21">
        <v>3.5175805730453202E-2</v>
      </c>
      <c r="L100" s="21">
        <v>2.9901345643216004E-2</v>
      </c>
      <c r="M100" s="19">
        <v>141313</v>
      </c>
      <c r="N100" s="21">
        <v>3.579884042249093E-2</v>
      </c>
      <c r="O100" s="21">
        <v>3.0521205829437514E-2</v>
      </c>
      <c r="P100" s="21">
        <v>1.0259763815545497E-2</v>
      </c>
      <c r="R100" s="43">
        <v>0</v>
      </c>
      <c r="S100" s="42">
        <v>141313</v>
      </c>
      <c r="U100" s="19">
        <v>95607</v>
      </c>
      <c r="V100" s="19">
        <v>96096</v>
      </c>
      <c r="X100" s="19">
        <v>134495.43690949579</v>
      </c>
      <c r="Y100" s="19">
        <v>134788.08837892275</v>
      </c>
      <c r="Z100" s="19">
        <v>139877.8859273674</v>
      </c>
      <c r="AA100" s="19">
        <v>95921.347984649212</v>
      </c>
    </row>
    <row r="101" spans="1:27" x14ac:dyDescent="0.2">
      <c r="A101" s="18" t="s">
        <v>205</v>
      </c>
      <c r="B101" s="18" t="s">
        <v>206</v>
      </c>
      <c r="D101" s="19">
        <v>167192</v>
      </c>
      <c r="E101" s="20">
        <v>0</v>
      </c>
      <c r="F101" s="20">
        <v>167192</v>
      </c>
      <c r="G101" s="21">
        <v>1.2198393276022124E-2</v>
      </c>
      <c r="I101" s="21">
        <v>1.3808003614008468E-2</v>
      </c>
      <c r="J101" s="19">
        <v>173365</v>
      </c>
      <c r="K101" s="21">
        <v>3.6921623044164686E-2</v>
      </c>
      <c r="L101" s="21">
        <v>2.9901512325615442E-2</v>
      </c>
      <c r="M101" s="19">
        <v>173443</v>
      </c>
      <c r="N101" s="21">
        <v>3.7388152543183839E-2</v>
      </c>
      <c r="O101" s="21">
        <v>3.0364883351839955E-2</v>
      </c>
      <c r="P101" s="21">
        <v>6.5821353701480678E-3</v>
      </c>
      <c r="R101" s="43">
        <v>676</v>
      </c>
      <c r="S101" s="42">
        <v>174119</v>
      </c>
      <c r="U101" s="19">
        <v>129818</v>
      </c>
      <c r="V101" s="19">
        <v>130703</v>
      </c>
      <c r="X101" s="19">
        <v>165177.10471647375</v>
      </c>
      <c r="Y101" s="19">
        <v>166038.96309722945</v>
      </c>
      <c r="Z101" s="19">
        <v>172308.83989036843</v>
      </c>
      <c r="AA101" s="19">
        <v>118160.89500049756</v>
      </c>
    </row>
    <row r="102" spans="1:27" ht="25.5" customHeight="1" x14ac:dyDescent="0.2">
      <c r="A102" s="22" t="s">
        <v>207</v>
      </c>
      <c r="B102" s="22" t="s">
        <v>208</v>
      </c>
      <c r="C102" s="54"/>
      <c r="D102" s="24">
        <v>1533045</v>
      </c>
      <c r="E102" s="25">
        <v>0</v>
      </c>
      <c r="F102" s="25">
        <v>1533045</v>
      </c>
      <c r="G102" s="26">
        <v>-1.4378836451498178E-2</v>
      </c>
      <c r="H102" s="23"/>
      <c r="I102" s="26">
        <v>-1.0920004408363826E-2</v>
      </c>
      <c r="J102" s="24">
        <v>1591597</v>
      </c>
      <c r="K102" s="26">
        <v>3.819326895166153E-2</v>
      </c>
      <c r="L102" s="26">
        <v>3.2712743646304832E-2</v>
      </c>
      <c r="M102" s="24">
        <v>1593306</v>
      </c>
      <c r="N102" s="26">
        <v>3.9308043795191816E-2</v>
      </c>
      <c r="O102" s="26">
        <v>3.3821633697549869E-2</v>
      </c>
      <c r="P102" s="26">
        <v>-1.4675031073591693E-2</v>
      </c>
      <c r="Q102" s="23"/>
      <c r="R102" s="24">
        <v>4862</v>
      </c>
      <c r="S102" s="41">
        <v>1598168</v>
      </c>
      <c r="T102" s="23"/>
      <c r="U102" s="24">
        <v>1100846</v>
      </c>
      <c r="V102" s="24">
        <v>1106688</v>
      </c>
      <c r="W102" s="23"/>
      <c r="X102" s="24">
        <v>1555409.9858008577</v>
      </c>
      <c r="Y102" s="24">
        <v>1558196.2592577622</v>
      </c>
      <c r="Z102" s="24">
        <v>1617036.0543446254</v>
      </c>
      <c r="AA102" s="24">
        <f>SUM(AA96:AA101)</f>
        <v>1108883.4882238358</v>
      </c>
    </row>
    <row r="103" spans="1:27" x14ac:dyDescent="0.2">
      <c r="A103" s="18" t="s">
        <v>209</v>
      </c>
      <c r="B103" s="18" t="s">
        <v>210</v>
      </c>
      <c r="D103" s="19">
        <v>428003</v>
      </c>
      <c r="E103" s="20">
        <v>0</v>
      </c>
      <c r="F103" s="20">
        <v>428003</v>
      </c>
      <c r="G103" s="21">
        <v>-2.0778228356607809E-2</v>
      </c>
      <c r="I103" s="21">
        <v>-1.8477469524420642E-2</v>
      </c>
      <c r="J103" s="19">
        <v>444961</v>
      </c>
      <c r="K103" s="21">
        <v>3.962121760828774E-2</v>
      </c>
      <c r="L103" s="21">
        <v>3.3650716328875951E-2</v>
      </c>
      <c r="M103" s="19">
        <v>445340</v>
      </c>
      <c r="N103" s="21">
        <v>4.0506725420148992E-2</v>
      </c>
      <c r="O103" s="21">
        <v>3.453113870631741E-2</v>
      </c>
      <c r="P103" s="21">
        <v>-2.1532749274112528E-2</v>
      </c>
      <c r="R103" s="43">
        <v>0</v>
      </c>
      <c r="S103" s="42">
        <v>445340</v>
      </c>
      <c r="U103" s="19">
        <v>336898</v>
      </c>
      <c r="V103" s="19">
        <v>338844</v>
      </c>
      <c r="X103" s="19">
        <v>437084.84879957087</v>
      </c>
      <c r="Y103" s="19">
        <v>438579.03181488847</v>
      </c>
      <c r="Z103" s="19">
        <v>455140.42464846856</v>
      </c>
      <c r="AA103" s="19">
        <v>312112.83159695688</v>
      </c>
    </row>
    <row r="104" spans="1:27" x14ac:dyDescent="0.2">
      <c r="A104" s="18" t="s">
        <v>211</v>
      </c>
      <c r="B104" s="18" t="s">
        <v>212</v>
      </c>
      <c r="D104" s="19">
        <v>517152</v>
      </c>
      <c r="E104" s="20">
        <v>0</v>
      </c>
      <c r="F104" s="20">
        <v>517152</v>
      </c>
      <c r="G104" s="21">
        <v>-5.8277078372608315E-3</v>
      </c>
      <c r="I104" s="21">
        <v>5.6749524135923934E-5</v>
      </c>
      <c r="J104" s="19">
        <v>535981</v>
      </c>
      <c r="K104" s="21">
        <v>3.6409024812821045E-2</v>
      </c>
      <c r="L104" s="21">
        <v>2.9899362171297073E-2</v>
      </c>
      <c r="M104" s="19">
        <v>537619</v>
      </c>
      <c r="N104" s="21">
        <v>3.9576372130437409E-2</v>
      </c>
      <c r="O104" s="21">
        <v>3.3046815449000011E-2</v>
      </c>
      <c r="P104" s="21">
        <v>-4.4866171850735936E-3</v>
      </c>
      <c r="R104" s="43">
        <v>2427</v>
      </c>
      <c r="S104" s="42">
        <v>540046</v>
      </c>
      <c r="U104" s="19">
        <v>415521</v>
      </c>
      <c r="V104" s="19">
        <v>418147</v>
      </c>
      <c r="X104" s="19">
        <v>520183.47732763586</v>
      </c>
      <c r="Y104" s="19">
        <v>520391.21951625805</v>
      </c>
      <c r="Z104" s="19">
        <v>540041.96154533012</v>
      </c>
      <c r="AA104" s="19">
        <v>370334.11376120232</v>
      </c>
    </row>
    <row r="105" spans="1:27" x14ac:dyDescent="0.2">
      <c r="A105" s="18" t="s">
        <v>213</v>
      </c>
      <c r="B105" s="18" t="s">
        <v>214</v>
      </c>
      <c r="D105" s="19">
        <v>500620</v>
      </c>
      <c r="E105" s="20">
        <v>0</v>
      </c>
      <c r="F105" s="20">
        <v>500620</v>
      </c>
      <c r="G105" s="21">
        <v>-1.9593400049225718E-2</v>
      </c>
      <c r="I105" s="21">
        <v>-1.6407681962789078E-2</v>
      </c>
      <c r="J105" s="19">
        <v>521369</v>
      </c>
      <c r="K105" s="21">
        <v>4.1446606208301651E-2</v>
      </c>
      <c r="L105" s="21">
        <v>3.3231592584258784E-2</v>
      </c>
      <c r="M105" s="19">
        <v>522326</v>
      </c>
      <c r="N105" s="21">
        <v>4.3358235787623434E-2</v>
      </c>
      <c r="O105" s="21">
        <v>3.5128143077485685E-2</v>
      </c>
      <c r="P105" s="21">
        <v>-1.8903562652774264E-2</v>
      </c>
      <c r="R105" s="43">
        <v>0</v>
      </c>
      <c r="S105" s="42">
        <v>522326</v>
      </c>
      <c r="U105" s="19">
        <v>402920</v>
      </c>
      <c r="V105" s="19">
        <v>406123</v>
      </c>
      <c r="X105" s="19">
        <v>510624.87749994325</v>
      </c>
      <c r="Y105" s="19">
        <v>513017.75974178617</v>
      </c>
      <c r="Z105" s="19">
        <v>532390.06902553909</v>
      </c>
      <c r="AA105" s="19">
        <v>365086.82366766222</v>
      </c>
    </row>
    <row r="106" spans="1:27" ht="25.5" customHeight="1" x14ac:dyDescent="0.2">
      <c r="A106" s="22" t="s">
        <v>215</v>
      </c>
      <c r="B106" s="22" t="s">
        <v>216</v>
      </c>
      <c r="C106" s="54"/>
      <c r="D106" s="24">
        <v>1445775</v>
      </c>
      <c r="E106" s="25">
        <v>0</v>
      </c>
      <c r="F106" s="25">
        <v>1445775</v>
      </c>
      <c r="G106" s="26">
        <v>-1.5067992393790086E-2</v>
      </c>
      <c r="H106" s="23"/>
      <c r="I106" s="26">
        <v>-1.1197367035963857E-2</v>
      </c>
      <c r="J106" s="24">
        <v>1502311</v>
      </c>
      <c r="K106" s="26">
        <v>3.9104286628278917E-2</v>
      </c>
      <c r="L106" s="26">
        <v>3.2157470423324508E-2</v>
      </c>
      <c r="M106" s="24">
        <v>1505285</v>
      </c>
      <c r="N106" s="26">
        <v>4.1161314865729492E-2</v>
      </c>
      <c r="O106" s="26">
        <v>3.4200746627145673E-2</v>
      </c>
      <c r="P106" s="26">
        <v>-1.4590113315533393E-2</v>
      </c>
      <c r="Q106" s="23"/>
      <c r="R106" s="24">
        <v>2427</v>
      </c>
      <c r="S106" s="41">
        <v>1507712</v>
      </c>
      <c r="T106" s="23"/>
      <c r="U106" s="24">
        <v>1155339</v>
      </c>
      <c r="V106" s="24">
        <v>1163115</v>
      </c>
      <c r="W106" s="23"/>
      <c r="X106" s="24">
        <v>1467893.20362715</v>
      </c>
      <c r="Y106" s="24">
        <v>1471988.0110729327</v>
      </c>
      <c r="Z106" s="24">
        <v>1527572.4552193377</v>
      </c>
      <c r="AA106" s="24">
        <f>SUM(AA103:AA105)</f>
        <v>1047533.7690258215</v>
      </c>
    </row>
    <row r="107" spans="1:27" x14ac:dyDescent="0.2">
      <c r="A107" s="18" t="s">
        <v>217</v>
      </c>
      <c r="B107" s="18" t="s">
        <v>218</v>
      </c>
      <c r="D107" s="19">
        <v>485952</v>
      </c>
      <c r="E107" s="20">
        <v>0</v>
      </c>
      <c r="F107" s="20">
        <v>485952</v>
      </c>
      <c r="G107" s="21">
        <v>-1.099279004757836E-2</v>
      </c>
      <c r="I107" s="21">
        <v>-5.9590620804069738E-3</v>
      </c>
      <c r="J107" s="19">
        <v>502353</v>
      </c>
      <c r="K107" s="21">
        <v>3.3750246937969131E-2</v>
      </c>
      <c r="L107" s="21">
        <v>3.1110713271767843E-2</v>
      </c>
      <c r="M107" s="19">
        <v>503872</v>
      </c>
      <c r="N107" s="21">
        <v>3.6876070064533195E-2</v>
      </c>
      <c r="O107" s="21">
        <v>3.4228555055254573E-2</v>
      </c>
      <c r="P107" s="21">
        <v>-9.3431449870357008E-3</v>
      </c>
      <c r="R107" s="43">
        <v>1923</v>
      </c>
      <c r="S107" s="42">
        <v>505795</v>
      </c>
      <c r="U107" s="19">
        <v>322035</v>
      </c>
      <c r="V107" s="19">
        <v>322859</v>
      </c>
      <c r="X107" s="19">
        <v>491353.34415143222</v>
      </c>
      <c r="Y107" s="19">
        <v>490116.62076108844</v>
      </c>
      <c r="Z107" s="19">
        <v>508624.14916959923</v>
      </c>
      <c r="AA107" s="19">
        <v>348789.32922411145</v>
      </c>
    </row>
    <row r="108" spans="1:27" x14ac:dyDescent="0.2">
      <c r="A108" s="18" t="s">
        <v>219</v>
      </c>
      <c r="B108" s="18" t="s">
        <v>220</v>
      </c>
      <c r="D108" s="19">
        <v>807143</v>
      </c>
      <c r="E108" s="20">
        <v>0</v>
      </c>
      <c r="F108" s="20">
        <v>807143</v>
      </c>
      <c r="G108" s="21">
        <v>-3.9146814293493204E-2</v>
      </c>
      <c r="I108" s="21">
        <v>-3.38932957269098E-2</v>
      </c>
      <c r="J108" s="19">
        <v>842167</v>
      </c>
      <c r="K108" s="21">
        <v>4.3392558691582428E-2</v>
      </c>
      <c r="L108" s="21">
        <v>3.6781045060535034E-2</v>
      </c>
      <c r="M108" s="19">
        <v>842269</v>
      </c>
      <c r="N108" s="21">
        <v>4.3518930350631813E-2</v>
      </c>
      <c r="O108" s="21">
        <v>3.6906615958701705E-2</v>
      </c>
      <c r="P108" s="21">
        <v>-3.4689132522335742E-2</v>
      </c>
      <c r="R108" s="43">
        <v>3688</v>
      </c>
      <c r="S108" s="42">
        <v>845957</v>
      </c>
      <c r="U108" s="19">
        <v>583752</v>
      </c>
      <c r="V108" s="19">
        <v>587474</v>
      </c>
      <c r="X108" s="19">
        <v>840027.39649191557</v>
      </c>
      <c r="Y108" s="19">
        <v>840787.16862616315</v>
      </c>
      <c r="Z108" s="19">
        <v>872536.53551091789</v>
      </c>
      <c r="AA108" s="19">
        <v>598342.4763477064</v>
      </c>
    </row>
    <row r="109" spans="1:27" x14ac:dyDescent="0.2">
      <c r="A109" s="18" t="s">
        <v>221</v>
      </c>
      <c r="B109" s="18" t="s">
        <v>222</v>
      </c>
      <c r="D109" s="19">
        <v>445220</v>
      </c>
      <c r="E109" s="20">
        <v>0</v>
      </c>
      <c r="F109" s="20">
        <v>445220</v>
      </c>
      <c r="G109" s="21">
        <v>2.1153736526904998E-2</v>
      </c>
      <c r="I109" s="21">
        <v>2.7214200784721809E-2</v>
      </c>
      <c r="J109" s="19">
        <v>461105</v>
      </c>
      <c r="K109" s="21">
        <v>3.5678990162167024E-2</v>
      </c>
      <c r="L109" s="21">
        <v>2.9899647530645224E-2</v>
      </c>
      <c r="M109" s="19">
        <v>461768</v>
      </c>
      <c r="N109" s="21">
        <v>3.7168141592920367E-2</v>
      </c>
      <c r="O109" s="21">
        <v>3.1380489131392908E-2</v>
      </c>
      <c r="P109" s="21">
        <v>2.0898064189962096E-2</v>
      </c>
      <c r="R109" s="43">
        <v>0</v>
      </c>
      <c r="S109" s="42">
        <v>461768</v>
      </c>
      <c r="U109" s="19">
        <v>291029</v>
      </c>
      <c r="V109" s="19">
        <v>292662</v>
      </c>
      <c r="X109" s="19">
        <v>435997.03362420149</v>
      </c>
      <c r="Y109" s="19">
        <v>435856.88160651625</v>
      </c>
      <c r="Z109" s="19">
        <v>452315.48202257854</v>
      </c>
      <c r="AA109" s="19">
        <v>310175.62541988207</v>
      </c>
    </row>
    <row r="110" spans="1:27" x14ac:dyDescent="0.2">
      <c r="A110" s="18" t="s">
        <v>223</v>
      </c>
      <c r="B110" s="18" t="s">
        <v>224</v>
      </c>
      <c r="D110" s="19">
        <v>417446</v>
      </c>
      <c r="E110" s="20">
        <v>0</v>
      </c>
      <c r="F110" s="20">
        <v>417446</v>
      </c>
      <c r="G110" s="21">
        <v>-3.5296519294870876E-2</v>
      </c>
      <c r="I110" s="21">
        <v>-2.906399450403041E-2</v>
      </c>
      <c r="J110" s="19">
        <v>434477</v>
      </c>
      <c r="K110" s="21">
        <v>4.079809125012579E-2</v>
      </c>
      <c r="L110" s="21">
        <v>3.5800481203926315E-2</v>
      </c>
      <c r="M110" s="19">
        <v>434477</v>
      </c>
      <c r="N110" s="21">
        <v>4.079809125012579E-2</v>
      </c>
      <c r="O110" s="21">
        <v>3.5800481203926315E-2</v>
      </c>
      <c r="P110" s="21">
        <v>-3.0898715930190224E-2</v>
      </c>
      <c r="R110" s="43">
        <v>0</v>
      </c>
      <c r="S110" s="42">
        <v>434477</v>
      </c>
      <c r="U110" s="19">
        <v>285176</v>
      </c>
      <c r="V110" s="19">
        <v>286552</v>
      </c>
      <c r="X110" s="19">
        <v>432719.49189493636</v>
      </c>
      <c r="Y110" s="19">
        <v>432016.2433788834</v>
      </c>
      <c r="Z110" s="19">
        <v>448329.81561574549</v>
      </c>
      <c r="AA110" s="19">
        <v>307442.45218219759</v>
      </c>
    </row>
    <row r="111" spans="1:27" ht="25.5" customHeight="1" x14ac:dyDescent="0.2">
      <c r="A111" s="22" t="s">
        <v>225</v>
      </c>
      <c r="B111" s="22" t="s">
        <v>226</v>
      </c>
      <c r="C111" s="54"/>
      <c r="D111" s="24">
        <v>2155761</v>
      </c>
      <c r="E111" s="25">
        <v>0</v>
      </c>
      <c r="F111" s="25">
        <v>2155761</v>
      </c>
      <c r="G111" s="26">
        <v>-2.0151957299514911E-2</v>
      </c>
      <c r="H111" s="23"/>
      <c r="I111" s="26">
        <v>-1.4564763832157213E-2</v>
      </c>
      <c r="J111" s="24">
        <v>2240102</v>
      </c>
      <c r="K111" s="26">
        <v>3.9123539204948932E-2</v>
      </c>
      <c r="L111" s="26">
        <v>3.3852394603968827E-2</v>
      </c>
      <c r="M111" s="24">
        <v>2242386</v>
      </c>
      <c r="N111" s="26">
        <v>4.0183025854906962E-2</v>
      </c>
      <c r="O111" s="26">
        <v>3.4906506813714655E-2</v>
      </c>
      <c r="P111" s="26">
        <v>-1.7275781825578873E-2</v>
      </c>
      <c r="Q111" s="23"/>
      <c r="R111" s="24">
        <v>5611</v>
      </c>
      <c r="S111" s="41">
        <v>2247997</v>
      </c>
      <c r="T111" s="23"/>
      <c r="U111" s="24">
        <v>1481991</v>
      </c>
      <c r="V111" s="24">
        <v>1489547</v>
      </c>
      <c r="W111" s="23"/>
      <c r="X111" s="24">
        <v>2200097.2661624858</v>
      </c>
      <c r="Y111" s="24">
        <v>2198776.9143726514</v>
      </c>
      <c r="Z111" s="24">
        <v>2281805.9823188409</v>
      </c>
      <c r="AA111" s="24">
        <f>SUM(AA107:AA110)</f>
        <v>1564749.8831738974</v>
      </c>
    </row>
    <row r="112" spans="1:27" x14ac:dyDescent="0.2">
      <c r="A112" s="18" t="s">
        <v>227</v>
      </c>
      <c r="B112" s="18" t="s">
        <v>228</v>
      </c>
      <c r="D112" s="19">
        <v>1858149</v>
      </c>
      <c r="E112" s="20">
        <v>0</v>
      </c>
      <c r="F112" s="20">
        <v>1858149</v>
      </c>
      <c r="G112" s="21">
        <v>-2.1781389021517272E-2</v>
      </c>
      <c r="I112" s="21">
        <v>-1.707028249377085E-2</v>
      </c>
      <c r="J112" s="19">
        <v>1932910</v>
      </c>
      <c r="K112" s="21">
        <v>4.0234125465718806E-2</v>
      </c>
      <c r="L112" s="21">
        <v>3.336565654000756E-2</v>
      </c>
      <c r="M112" s="19">
        <v>1932910</v>
      </c>
      <c r="N112" s="21">
        <v>4.0234125465718806E-2</v>
      </c>
      <c r="O112" s="21">
        <v>3.336565654000756E-2</v>
      </c>
      <c r="P112" s="21">
        <v>-2.1233844611505792E-2</v>
      </c>
      <c r="R112" s="43">
        <v>750</v>
      </c>
      <c r="S112" s="42">
        <v>1933660</v>
      </c>
      <c r="U112" s="19">
        <v>1338522</v>
      </c>
      <c r="V112" s="19">
        <v>1347419</v>
      </c>
      <c r="X112" s="19">
        <v>1899523.2549719631</v>
      </c>
      <c r="Y112" s="19">
        <v>1902984.0292734008</v>
      </c>
      <c r="Z112" s="19">
        <v>1974843.5204451717</v>
      </c>
      <c r="AA112" s="19">
        <v>1354250.1824642513</v>
      </c>
    </row>
    <row r="113" spans="1:27" ht="25.5" customHeight="1" x14ac:dyDescent="0.2">
      <c r="A113" s="22" t="s">
        <v>229</v>
      </c>
      <c r="B113" s="22" t="s">
        <v>230</v>
      </c>
      <c r="C113" s="54"/>
      <c r="D113" s="24">
        <v>1858149</v>
      </c>
      <c r="E113" s="25">
        <v>0</v>
      </c>
      <c r="F113" s="25">
        <v>1858149</v>
      </c>
      <c r="G113" s="26">
        <v>-2.1781389021517272E-2</v>
      </c>
      <c r="H113" s="23"/>
      <c r="I113" s="26">
        <v>-1.707028249377085E-2</v>
      </c>
      <c r="J113" s="24">
        <v>1932910</v>
      </c>
      <c r="K113" s="26">
        <v>4.0234125465718806E-2</v>
      </c>
      <c r="L113" s="26">
        <v>3.336565654000756E-2</v>
      </c>
      <c r="M113" s="24">
        <v>1932910</v>
      </c>
      <c r="N113" s="26">
        <v>4.0234125465718806E-2</v>
      </c>
      <c r="O113" s="26">
        <v>3.336565654000756E-2</v>
      </c>
      <c r="P113" s="26">
        <v>-2.1233844611505792E-2</v>
      </c>
      <c r="Q113" s="23"/>
      <c r="R113" s="24">
        <v>750</v>
      </c>
      <c r="S113" s="41">
        <v>1933660</v>
      </c>
      <c r="T113" s="23"/>
      <c r="U113" s="24">
        <v>1338522</v>
      </c>
      <c r="V113" s="24">
        <v>1347419</v>
      </c>
      <c r="W113" s="23"/>
      <c r="X113" s="24">
        <v>1899523.2549719631</v>
      </c>
      <c r="Y113" s="24">
        <v>1902984.0292734008</v>
      </c>
      <c r="Z113" s="24">
        <v>1974843.5204451717</v>
      </c>
      <c r="AA113" s="24">
        <f>AA112</f>
        <v>1354250.1824642513</v>
      </c>
    </row>
    <row r="114" spans="1:27" x14ac:dyDescent="0.2">
      <c r="A114" s="18" t="s">
        <v>231</v>
      </c>
      <c r="B114" s="18" t="s">
        <v>232</v>
      </c>
      <c r="D114" s="19">
        <v>703029</v>
      </c>
      <c r="E114" s="20">
        <v>0</v>
      </c>
      <c r="F114" s="20">
        <v>703029</v>
      </c>
      <c r="G114" s="21">
        <v>-1.1147481071028698E-2</v>
      </c>
      <c r="I114" s="21">
        <v>-2.4238525777448006E-3</v>
      </c>
      <c r="J114" s="19">
        <v>732736</v>
      </c>
      <c r="K114" s="21">
        <v>4.2255724870524647E-2</v>
      </c>
      <c r="L114" s="21">
        <v>3.0391917402752044E-2</v>
      </c>
      <c r="M114" s="19">
        <v>732736</v>
      </c>
      <c r="N114" s="21">
        <v>4.2255724870524647E-2</v>
      </c>
      <c r="O114" s="21">
        <v>3.0391917402752044E-2</v>
      </c>
      <c r="P114" s="21">
        <v>-9.5080418310313775E-3</v>
      </c>
      <c r="R114" s="43">
        <v>1739</v>
      </c>
      <c r="S114" s="42">
        <v>734475</v>
      </c>
      <c r="U114" s="19">
        <v>534572</v>
      </c>
      <c r="V114" s="19">
        <v>540727</v>
      </c>
      <c r="X114" s="19">
        <v>710954.35016078281</v>
      </c>
      <c r="Y114" s="19">
        <v>712851.43736619095</v>
      </c>
      <c r="Z114" s="19">
        <v>739769.76184091554</v>
      </c>
      <c r="AA114" s="19">
        <v>507297.57805254415</v>
      </c>
    </row>
    <row r="115" spans="1:27" x14ac:dyDescent="0.2">
      <c r="A115" s="18" t="s">
        <v>233</v>
      </c>
      <c r="B115" s="18" t="s">
        <v>234</v>
      </c>
      <c r="D115" s="19">
        <v>382918</v>
      </c>
      <c r="E115" s="20">
        <v>0</v>
      </c>
      <c r="F115" s="20">
        <v>382918</v>
      </c>
      <c r="G115" s="21">
        <v>-2.6361891317913111E-2</v>
      </c>
      <c r="I115" s="21">
        <v>-2.4989106971341601E-2</v>
      </c>
      <c r="J115" s="19">
        <v>397780</v>
      </c>
      <c r="K115" s="21">
        <v>3.8812487268814699E-2</v>
      </c>
      <c r="L115" s="21">
        <v>3.4973506956487155E-2</v>
      </c>
      <c r="M115" s="19">
        <v>397780</v>
      </c>
      <c r="N115" s="21">
        <v>3.8812487268814699E-2</v>
      </c>
      <c r="O115" s="21">
        <v>3.4973506956487155E-2</v>
      </c>
      <c r="P115" s="21">
        <v>-2.7608497862460668E-2</v>
      </c>
      <c r="R115" s="43">
        <v>0</v>
      </c>
      <c r="S115" s="42">
        <v>397780</v>
      </c>
      <c r="U115" s="19">
        <v>290532</v>
      </c>
      <c r="V115" s="19">
        <v>291609</v>
      </c>
      <c r="X115" s="19">
        <v>393285.75636620924</v>
      </c>
      <c r="Y115" s="19">
        <v>394188.76560983184</v>
      </c>
      <c r="Z115" s="19">
        <v>409073.91634499934</v>
      </c>
      <c r="AA115" s="19">
        <v>280522.69464200409</v>
      </c>
    </row>
    <row r="116" spans="1:27" x14ac:dyDescent="0.2">
      <c r="A116" s="18" t="s">
        <v>235</v>
      </c>
      <c r="B116" s="18" t="s">
        <v>236</v>
      </c>
      <c r="D116" s="19">
        <v>272397</v>
      </c>
      <c r="E116" s="20">
        <v>0</v>
      </c>
      <c r="F116" s="20">
        <v>272397</v>
      </c>
      <c r="G116" s="21">
        <v>-2.1032584904606244E-2</v>
      </c>
      <c r="I116" s="21">
        <v>-1.8223599043238226E-2</v>
      </c>
      <c r="J116" s="19">
        <v>282638</v>
      </c>
      <c r="K116" s="21">
        <v>3.7595861922121054E-2</v>
      </c>
      <c r="L116" s="21">
        <v>3.359833341748808E-2</v>
      </c>
      <c r="M116" s="19">
        <v>282850</v>
      </c>
      <c r="N116" s="21">
        <v>3.8374137747478887E-2</v>
      </c>
      <c r="O116" s="21">
        <v>3.4373610792379328E-2</v>
      </c>
      <c r="P116" s="21">
        <v>-2.1428698649969991E-2</v>
      </c>
      <c r="R116" s="43">
        <v>0</v>
      </c>
      <c r="S116" s="42">
        <v>282850</v>
      </c>
      <c r="U116" s="19">
        <v>193794</v>
      </c>
      <c r="V116" s="19">
        <v>194544</v>
      </c>
      <c r="X116" s="19">
        <v>278249.30207044404</v>
      </c>
      <c r="Y116" s="19">
        <v>278526.26936853112</v>
      </c>
      <c r="Z116" s="19">
        <v>289043.83319823723</v>
      </c>
      <c r="AA116" s="19">
        <v>198211.98985965279</v>
      </c>
    </row>
    <row r="117" spans="1:27" ht="25.5" customHeight="1" x14ac:dyDescent="0.2">
      <c r="A117" s="22" t="s">
        <v>237</v>
      </c>
      <c r="B117" s="22" t="s">
        <v>238</v>
      </c>
      <c r="C117" s="54"/>
      <c r="D117" s="24">
        <v>1358344</v>
      </c>
      <c r="E117" s="25">
        <v>0</v>
      </c>
      <c r="F117" s="25">
        <v>1358344</v>
      </c>
      <c r="G117" s="26">
        <v>-1.7465167145064853E-2</v>
      </c>
      <c r="H117" s="23"/>
      <c r="I117" s="26">
        <v>-1.1966976674113283E-2</v>
      </c>
      <c r="J117" s="24">
        <v>1413154</v>
      </c>
      <c r="K117" s="26">
        <v>4.0350603381764882E-2</v>
      </c>
      <c r="L117" s="26">
        <v>3.2263724887253487E-2</v>
      </c>
      <c r="M117" s="24">
        <v>1413366</v>
      </c>
      <c r="N117" s="26">
        <v>4.0506675775797696E-2</v>
      </c>
      <c r="O117" s="26">
        <v>3.2418584095575076E-2</v>
      </c>
      <c r="P117" s="26">
        <v>-1.7053845443408155E-2</v>
      </c>
      <c r="Q117" s="23"/>
      <c r="R117" s="24">
        <v>1739</v>
      </c>
      <c r="S117" s="41">
        <v>1415105</v>
      </c>
      <c r="T117" s="23"/>
      <c r="U117" s="24">
        <v>1018898</v>
      </c>
      <c r="V117" s="24">
        <v>1026880</v>
      </c>
      <c r="W117" s="23"/>
      <c r="X117" s="24">
        <v>1382489.408597436</v>
      </c>
      <c r="Y117" s="24">
        <v>1385566.472344554</v>
      </c>
      <c r="Z117" s="24">
        <v>1437887.5113841521</v>
      </c>
      <c r="AA117" s="24">
        <f>SUM(AA114:AA116)</f>
        <v>986032.26255420106</v>
      </c>
    </row>
    <row r="118" spans="1:27" x14ac:dyDescent="0.2">
      <c r="A118" s="18" t="s">
        <v>239</v>
      </c>
      <c r="B118" s="18" t="s">
        <v>240</v>
      </c>
      <c r="D118" s="19">
        <v>272961</v>
      </c>
      <c r="E118" s="20">
        <v>0</v>
      </c>
      <c r="F118" s="20">
        <v>272961</v>
      </c>
      <c r="G118" s="21">
        <v>-8.5444887318375518E-4</v>
      </c>
      <c r="I118" s="21">
        <v>2.411608469841342E-3</v>
      </c>
      <c r="J118" s="19">
        <v>282391</v>
      </c>
      <c r="K118" s="21">
        <v>3.454705983638684E-2</v>
      </c>
      <c r="L118" s="21">
        <v>2.9900690673957842E-2</v>
      </c>
      <c r="M118" s="19">
        <v>282857</v>
      </c>
      <c r="N118" s="21">
        <v>3.6254263429574163E-2</v>
      </c>
      <c r="O118" s="21">
        <v>3.160022685554309E-2</v>
      </c>
      <c r="P118" s="21">
        <v>-3.5397692282371773E-3</v>
      </c>
      <c r="R118" s="43">
        <v>1119</v>
      </c>
      <c r="S118" s="42">
        <v>283976</v>
      </c>
      <c r="U118" s="19">
        <v>190085</v>
      </c>
      <c r="V118" s="19">
        <v>190942</v>
      </c>
      <c r="X118" s="19">
        <v>273194.43067344901</v>
      </c>
      <c r="Y118" s="19">
        <v>273532.80216008396</v>
      </c>
      <c r="Z118" s="19">
        <v>283861.80528341408</v>
      </c>
      <c r="AA118" s="19">
        <v>194658.41096768968</v>
      </c>
    </row>
    <row r="119" spans="1:27" x14ac:dyDescent="0.2">
      <c r="A119" s="18" t="s">
        <v>241</v>
      </c>
      <c r="B119" s="18" t="s">
        <v>242</v>
      </c>
      <c r="D119" s="19">
        <v>237765</v>
      </c>
      <c r="E119" s="20">
        <v>0</v>
      </c>
      <c r="F119" s="20">
        <v>237765</v>
      </c>
      <c r="G119" s="21">
        <v>-3.9805849796368808E-2</v>
      </c>
      <c r="I119" s="21">
        <v>-3.8338288082727212E-2</v>
      </c>
      <c r="J119" s="19">
        <v>247623</v>
      </c>
      <c r="K119" s="21">
        <v>4.1461106554791405E-2</v>
      </c>
      <c r="L119" s="21">
        <v>3.7682546661871985E-2</v>
      </c>
      <c r="M119" s="19">
        <v>247623</v>
      </c>
      <c r="N119" s="21">
        <v>4.1461106554791405E-2</v>
      </c>
      <c r="O119" s="21">
        <v>3.7682546661871985E-2</v>
      </c>
      <c r="P119" s="21">
        <v>-3.8411432118170219E-2</v>
      </c>
      <c r="R119" s="43">
        <v>0</v>
      </c>
      <c r="S119" s="42">
        <v>247623</v>
      </c>
      <c r="U119" s="19">
        <v>179793</v>
      </c>
      <c r="V119" s="19">
        <v>180447</v>
      </c>
      <c r="X119" s="19">
        <v>247621.79601862445</v>
      </c>
      <c r="Y119" s="19">
        <v>248144.20848533232</v>
      </c>
      <c r="Z119" s="19">
        <v>257514.50076560242</v>
      </c>
      <c r="AA119" s="19">
        <v>176590.73037361182</v>
      </c>
    </row>
    <row r="120" spans="1:27" x14ac:dyDescent="0.2">
      <c r="A120" s="18" t="s">
        <v>243</v>
      </c>
      <c r="B120" s="18" t="s">
        <v>244</v>
      </c>
      <c r="D120" s="19">
        <v>422676</v>
      </c>
      <c r="E120" s="20">
        <v>0</v>
      </c>
      <c r="F120" s="20">
        <v>422676</v>
      </c>
      <c r="G120" s="21">
        <v>-4.2449700330092321E-2</v>
      </c>
      <c r="I120" s="21">
        <v>-4.1464773652939213E-2</v>
      </c>
      <c r="J120" s="19">
        <v>442371</v>
      </c>
      <c r="K120" s="21">
        <v>4.6595974221389502E-2</v>
      </c>
      <c r="L120" s="21">
        <v>4.0727843631609417E-2</v>
      </c>
      <c r="M120" s="19">
        <v>442371</v>
      </c>
      <c r="N120" s="21">
        <v>4.6595974221389502E-2</v>
      </c>
      <c r="O120" s="21">
        <v>4.0727843631609417E-2</v>
      </c>
      <c r="P120" s="21">
        <v>-3.8724871280296891E-2</v>
      </c>
      <c r="R120" s="43">
        <v>1755</v>
      </c>
      <c r="S120" s="42">
        <v>444126</v>
      </c>
      <c r="U120" s="19">
        <v>317284</v>
      </c>
      <c r="V120" s="19">
        <v>319073</v>
      </c>
      <c r="X120" s="19">
        <v>441413.88723465212</v>
      </c>
      <c r="Y120" s="19">
        <v>443446.66895689029</v>
      </c>
      <c r="Z120" s="19">
        <v>460191.87096745364</v>
      </c>
      <c r="AA120" s="19">
        <v>315576.86407769332</v>
      </c>
    </row>
    <row r="121" spans="1:27" x14ac:dyDescent="0.2">
      <c r="A121" s="18" t="s">
        <v>245</v>
      </c>
      <c r="B121" s="18" t="s">
        <v>246</v>
      </c>
      <c r="D121" s="19">
        <v>169689</v>
      </c>
      <c r="E121" s="20">
        <v>0</v>
      </c>
      <c r="F121" s="20">
        <v>169689</v>
      </c>
      <c r="G121" s="21">
        <v>-4.2160150967594623E-2</v>
      </c>
      <c r="I121" s="21">
        <v>-4.1755377767595747E-2</v>
      </c>
      <c r="J121" s="19">
        <v>177199</v>
      </c>
      <c r="K121" s="21">
        <v>4.4257435661710476E-2</v>
      </c>
      <c r="L121" s="21">
        <v>4.1041508671111337E-2</v>
      </c>
      <c r="M121" s="19">
        <v>177199</v>
      </c>
      <c r="N121" s="21">
        <v>4.4257435661710476E-2</v>
      </c>
      <c r="O121" s="21">
        <v>4.1041508671111337E-2</v>
      </c>
      <c r="P121" s="21">
        <v>-3.8726675120919318E-2</v>
      </c>
      <c r="R121" s="43">
        <v>0</v>
      </c>
      <c r="S121" s="42">
        <v>177199</v>
      </c>
      <c r="U121" s="19">
        <v>117549</v>
      </c>
      <c r="V121" s="19">
        <v>117912</v>
      </c>
      <c r="X121" s="19">
        <v>177158.00837834962</v>
      </c>
      <c r="Y121" s="19">
        <v>177630.21026604727</v>
      </c>
      <c r="Z121" s="19">
        <v>184337.7896939874</v>
      </c>
      <c r="AA121" s="19">
        <v>126409.75487104172</v>
      </c>
    </row>
    <row r="122" spans="1:27" ht="25.5" customHeight="1" x14ac:dyDescent="0.2">
      <c r="A122" s="22" t="s">
        <v>247</v>
      </c>
      <c r="B122" s="22" t="s">
        <v>248</v>
      </c>
      <c r="C122" s="54"/>
      <c r="D122" s="24">
        <v>1103091</v>
      </c>
      <c r="E122" s="25">
        <v>0</v>
      </c>
      <c r="F122" s="25">
        <v>1103091</v>
      </c>
      <c r="G122" s="26">
        <v>-3.1856679558536327E-2</v>
      </c>
      <c r="H122" s="23"/>
      <c r="I122" s="26">
        <v>-3.0312554627854982E-2</v>
      </c>
      <c r="J122" s="24">
        <v>1149584</v>
      </c>
      <c r="K122" s="26">
        <v>4.2147927958799514E-2</v>
      </c>
      <c r="L122" s="26">
        <v>3.742385358931366E-2</v>
      </c>
      <c r="M122" s="24">
        <v>1150050</v>
      </c>
      <c r="N122" s="26">
        <v>4.2570377239955715E-2</v>
      </c>
      <c r="O122" s="26">
        <v>3.7844387900658027E-2</v>
      </c>
      <c r="P122" s="26">
        <v>-3.0235084160945003E-2</v>
      </c>
      <c r="Q122" s="23"/>
      <c r="R122" s="24">
        <v>2874</v>
      </c>
      <c r="S122" s="41">
        <v>1152924</v>
      </c>
      <c r="T122" s="23"/>
      <c r="U122" s="24">
        <v>804710</v>
      </c>
      <c r="V122" s="24">
        <v>808374</v>
      </c>
      <c r="W122" s="23"/>
      <c r="X122" s="24">
        <v>1139388.1223050752</v>
      </c>
      <c r="Y122" s="24">
        <v>1142753.889868354</v>
      </c>
      <c r="Z122" s="24">
        <v>1185905.9667104576</v>
      </c>
      <c r="AA122" s="24">
        <f>SUM(AA118:AA121)</f>
        <v>813235.76029003656</v>
      </c>
    </row>
    <row r="123" spans="1:27" x14ac:dyDescent="0.2">
      <c r="A123" s="18" t="s">
        <v>249</v>
      </c>
      <c r="B123" s="18" t="s">
        <v>250</v>
      </c>
      <c r="D123" s="19">
        <v>117333</v>
      </c>
      <c r="E123" s="20">
        <v>0</v>
      </c>
      <c r="F123" s="20">
        <v>117333</v>
      </c>
      <c r="G123" s="21">
        <v>6.990558660198154E-4</v>
      </c>
      <c r="I123" s="21">
        <v>5.1970961571292662E-3</v>
      </c>
      <c r="J123" s="19">
        <v>122538</v>
      </c>
      <c r="K123" s="21">
        <v>4.4360921479890569E-2</v>
      </c>
      <c r="L123" s="21">
        <v>2.9897243448731903E-2</v>
      </c>
      <c r="M123" s="19">
        <v>122843</v>
      </c>
      <c r="N123" s="21">
        <v>4.6960360682842817E-2</v>
      </c>
      <c r="O123" s="21">
        <v>3.2460682212640535E-2</v>
      </c>
      <c r="P123" s="21">
        <v>6.2635594672455497E-5</v>
      </c>
      <c r="R123" s="43">
        <v>0</v>
      </c>
      <c r="S123" s="42">
        <v>122843</v>
      </c>
      <c r="U123" s="19">
        <v>82345</v>
      </c>
      <c r="V123" s="19">
        <v>83501</v>
      </c>
      <c r="X123" s="19">
        <v>117251.03497620298</v>
      </c>
      <c r="Y123" s="19">
        <v>118365.64436152381</v>
      </c>
      <c r="Z123" s="19">
        <v>122835.3061375533</v>
      </c>
      <c r="AA123" s="19">
        <v>84234.388207291966</v>
      </c>
    </row>
    <row r="124" spans="1:27" x14ac:dyDescent="0.2">
      <c r="A124" s="18" t="s">
        <v>251</v>
      </c>
      <c r="B124" s="18" t="s">
        <v>252</v>
      </c>
      <c r="D124" s="19">
        <v>920403</v>
      </c>
      <c r="E124" s="20">
        <v>0</v>
      </c>
      <c r="F124" s="20">
        <v>920403</v>
      </c>
      <c r="G124" s="21">
        <v>-1.3737193618474808E-2</v>
      </c>
      <c r="I124" s="21">
        <v>-1.1679860097858819E-2</v>
      </c>
      <c r="J124" s="19">
        <v>956306</v>
      </c>
      <c r="K124" s="21">
        <v>3.9007912838180614E-2</v>
      </c>
      <c r="L124" s="21">
        <v>3.2270960053842668E-2</v>
      </c>
      <c r="M124" s="19">
        <v>957659</v>
      </c>
      <c r="N124" s="21">
        <v>4.0477921084568491E-2</v>
      </c>
      <c r="O124" s="21">
        <v>3.3731436730714881E-2</v>
      </c>
      <c r="P124" s="21">
        <v>-1.5517901759193875E-2</v>
      </c>
      <c r="R124" s="43">
        <v>0</v>
      </c>
      <c r="S124" s="42">
        <v>957659</v>
      </c>
      <c r="U124" s="19">
        <v>700670</v>
      </c>
      <c r="V124" s="19">
        <v>705243</v>
      </c>
      <c r="X124" s="19">
        <v>933222.86316042219</v>
      </c>
      <c r="Y124" s="19">
        <v>937358.07545941311</v>
      </c>
      <c r="Z124" s="19">
        <v>972754.10259999963</v>
      </c>
      <c r="AA124" s="19">
        <v>667066.73582013184</v>
      </c>
    </row>
    <row r="125" spans="1:27" ht="25.5" customHeight="1" x14ac:dyDescent="0.2">
      <c r="A125" s="22" t="s">
        <v>253</v>
      </c>
      <c r="B125" s="22" t="s">
        <v>254</v>
      </c>
      <c r="C125" s="54"/>
      <c r="D125" s="24">
        <v>1037736</v>
      </c>
      <c r="E125" s="25">
        <v>0</v>
      </c>
      <c r="F125" s="25">
        <v>1037736</v>
      </c>
      <c r="G125" s="26">
        <v>-1.2125858775948739E-2</v>
      </c>
      <c r="H125" s="23"/>
      <c r="I125" s="26">
        <v>-9.846042529504162E-3</v>
      </c>
      <c r="J125" s="24">
        <v>1078844</v>
      </c>
      <c r="K125" s="26">
        <v>3.9613157874449856E-2</v>
      </c>
      <c r="L125" s="26">
        <v>3.206165734329236E-2</v>
      </c>
      <c r="M125" s="24">
        <v>1080502</v>
      </c>
      <c r="N125" s="26">
        <v>4.1210866732964924E-2</v>
      </c>
      <c r="O125" s="26">
        <v>3.3647760828017681E-2</v>
      </c>
      <c r="P125" s="26">
        <v>-1.3771042889998419E-2</v>
      </c>
      <c r="Q125" s="23"/>
      <c r="R125" s="24">
        <v>0</v>
      </c>
      <c r="S125" s="41">
        <v>1080502</v>
      </c>
      <c r="T125" s="23"/>
      <c r="U125" s="24">
        <v>783015</v>
      </c>
      <c r="V125" s="24">
        <v>788744</v>
      </c>
      <c r="W125" s="23"/>
      <c r="X125" s="24">
        <v>1050473.8981366251</v>
      </c>
      <c r="Y125" s="24">
        <v>1055723.7198209369</v>
      </c>
      <c r="Z125" s="24">
        <v>1095589.4087375528</v>
      </c>
      <c r="AA125" s="24">
        <f>SUM(AA123:AA124)</f>
        <v>751301.12402742379</v>
      </c>
    </row>
    <row r="126" spans="1:27" ht="25.5" customHeight="1" x14ac:dyDescent="0.2">
      <c r="A126" s="22" t="s">
        <v>255</v>
      </c>
      <c r="B126" s="22" t="s">
        <v>256</v>
      </c>
      <c r="C126" s="54"/>
      <c r="D126" s="24">
        <v>15586463</v>
      </c>
      <c r="E126" s="25">
        <v>0</v>
      </c>
      <c r="F126" s="25">
        <v>15586463</v>
      </c>
      <c r="G126" s="26">
        <v>-1.6068286430174328E-2</v>
      </c>
      <c r="H126" s="23"/>
      <c r="I126" s="26">
        <v>-1.2792717653664187E-2</v>
      </c>
      <c r="J126" s="24">
        <v>16193785</v>
      </c>
      <c r="K126" s="26">
        <v>3.8964709312176771E-2</v>
      </c>
      <c r="L126" s="26">
        <v>3.3355195531745707E-2</v>
      </c>
      <c r="M126" s="24">
        <v>16211680</v>
      </c>
      <c r="N126" s="26">
        <v>4.0112820978049912E-2</v>
      </c>
      <c r="O126" s="26">
        <v>3.449710838436415E-2</v>
      </c>
      <c r="P126" s="26">
        <v>-1.5898065424651664E-2</v>
      </c>
      <c r="Q126" s="23"/>
      <c r="R126" s="24">
        <v>21552</v>
      </c>
      <c r="S126" s="41">
        <v>16233232</v>
      </c>
      <c r="T126" s="23"/>
      <c r="U126" s="24">
        <v>11211732</v>
      </c>
      <c r="V126" s="24">
        <v>11272594</v>
      </c>
      <c r="W126" s="23"/>
      <c r="X126" s="24">
        <v>15841000.737185702</v>
      </c>
      <c r="Y126" s="24">
        <v>15874146.763884962</v>
      </c>
      <c r="Z126" s="24">
        <v>16473578.021158481</v>
      </c>
      <c r="AA126" s="24">
        <f>AA125+AA122+AA117+AA113+AA111+AA106+AA102+AA95+AA90+AA88+AA85</f>
        <v>11296766.457711017</v>
      </c>
    </row>
    <row r="127" spans="1:27" x14ac:dyDescent="0.2">
      <c r="A127" s="18" t="s">
        <v>257</v>
      </c>
      <c r="B127" s="18" t="s">
        <v>258</v>
      </c>
      <c r="D127" s="19">
        <v>1191771</v>
      </c>
      <c r="E127" s="20">
        <v>0</v>
      </c>
      <c r="F127" s="20">
        <v>1191771</v>
      </c>
      <c r="G127" s="21">
        <v>-3.3331988014856928E-2</v>
      </c>
      <c r="I127" s="21">
        <v>-3.0153573749372886E-2</v>
      </c>
      <c r="J127" s="19">
        <v>1240512</v>
      </c>
      <c r="K127" s="21">
        <v>4.0897957745237967E-2</v>
      </c>
      <c r="L127" s="21">
        <v>3.6021004435743853E-2</v>
      </c>
      <c r="M127" s="19">
        <v>1240895</v>
      </c>
      <c r="N127" s="21">
        <v>4.1219328209865846E-2</v>
      </c>
      <c r="O127" s="21">
        <v>3.6340869172803103E-2</v>
      </c>
      <c r="P127" s="21">
        <v>-3.1481213333063751E-2</v>
      </c>
      <c r="R127" s="43">
        <v>1503</v>
      </c>
      <c r="S127" s="42">
        <v>1242398</v>
      </c>
      <c r="U127" s="19">
        <v>983454</v>
      </c>
      <c r="V127" s="19">
        <v>988084</v>
      </c>
      <c r="X127" s="19">
        <v>1232864.8359353351</v>
      </c>
      <c r="Y127" s="19">
        <v>1234609.0026527178</v>
      </c>
      <c r="Z127" s="19">
        <v>1281229.6643934189</v>
      </c>
      <c r="AA127" s="19">
        <v>878604.04574853077</v>
      </c>
    </row>
    <row r="128" spans="1:27" ht="25.5" customHeight="1" x14ac:dyDescent="0.2">
      <c r="A128" s="22" t="s">
        <v>259</v>
      </c>
      <c r="B128" s="22" t="s">
        <v>260</v>
      </c>
      <c r="C128" s="54"/>
      <c r="D128" s="24">
        <v>1191771</v>
      </c>
      <c r="E128" s="25">
        <v>0</v>
      </c>
      <c r="F128" s="25">
        <v>1191771</v>
      </c>
      <c r="G128" s="26">
        <v>-3.3331988014856928E-2</v>
      </c>
      <c r="H128" s="23"/>
      <c r="I128" s="26">
        <v>-3.0153573749372886E-2</v>
      </c>
      <c r="J128" s="24">
        <v>1240512</v>
      </c>
      <c r="K128" s="26">
        <v>4.0897957745237967E-2</v>
      </c>
      <c r="L128" s="26">
        <v>3.6021004435743853E-2</v>
      </c>
      <c r="M128" s="24">
        <v>1240895</v>
      </c>
      <c r="N128" s="26">
        <v>4.1219328209865846E-2</v>
      </c>
      <c r="O128" s="26">
        <v>3.6340869172803103E-2</v>
      </c>
      <c r="P128" s="26">
        <v>-3.1481213333063751E-2</v>
      </c>
      <c r="Q128" s="23"/>
      <c r="R128" s="24">
        <v>1503</v>
      </c>
      <c r="S128" s="41">
        <v>1242398</v>
      </c>
      <c r="T128" s="23"/>
      <c r="U128" s="24">
        <v>983454</v>
      </c>
      <c r="V128" s="24">
        <v>988084</v>
      </c>
      <c r="W128" s="23"/>
      <c r="X128" s="24">
        <v>1232864.8359353351</v>
      </c>
      <c r="Y128" s="24">
        <v>1234609.0026527178</v>
      </c>
      <c r="Z128" s="24">
        <v>1281229.6643934189</v>
      </c>
      <c r="AA128" s="24">
        <f>AA127</f>
        <v>878604.04574853077</v>
      </c>
    </row>
    <row r="129" spans="1:27" x14ac:dyDescent="0.2">
      <c r="A129" s="18" t="s">
        <v>261</v>
      </c>
      <c r="B129" s="18" t="s">
        <v>262</v>
      </c>
      <c r="D129" s="19">
        <v>379238</v>
      </c>
      <c r="E129" s="20">
        <v>0</v>
      </c>
      <c r="F129" s="20">
        <v>379238</v>
      </c>
      <c r="G129" s="21">
        <v>-2.1105326700892935E-2</v>
      </c>
      <c r="I129" s="21">
        <v>-2.1069448799333479E-2</v>
      </c>
      <c r="J129" s="19">
        <v>393406</v>
      </c>
      <c r="K129" s="21">
        <v>3.7359125404099691E-2</v>
      </c>
      <c r="L129" s="21">
        <v>3.4177513020363426E-2</v>
      </c>
      <c r="M129" s="19">
        <v>394782</v>
      </c>
      <c r="N129" s="21">
        <v>4.0987453788913664E-2</v>
      </c>
      <c r="O129" s="21">
        <v>3.7794713210284492E-2</v>
      </c>
      <c r="P129" s="21">
        <v>-2.1038098501524827E-2</v>
      </c>
      <c r="R129" s="43">
        <v>0</v>
      </c>
      <c r="S129" s="42">
        <v>394782</v>
      </c>
      <c r="U129" s="19">
        <v>242141</v>
      </c>
      <c r="V129" s="19">
        <v>242886</v>
      </c>
      <c r="X129" s="19">
        <v>387414.50979795208</v>
      </c>
      <c r="Y129" s="19">
        <v>388592.13506301178</v>
      </c>
      <c r="Z129" s="19">
        <v>403265.94875215879</v>
      </c>
      <c r="AA129" s="19">
        <v>276539.87722334714</v>
      </c>
    </row>
    <row r="130" spans="1:27" x14ac:dyDescent="0.2">
      <c r="A130" s="18" t="s">
        <v>263</v>
      </c>
      <c r="B130" s="18" t="s">
        <v>264</v>
      </c>
      <c r="D130" s="19">
        <v>267353</v>
      </c>
      <c r="E130" s="20">
        <v>0</v>
      </c>
      <c r="F130" s="20">
        <v>267353</v>
      </c>
      <c r="G130" s="21">
        <v>-2.0057975000824402E-2</v>
      </c>
      <c r="I130" s="21">
        <v>-2.0081236575091421E-2</v>
      </c>
      <c r="J130" s="19">
        <v>277638</v>
      </c>
      <c r="K130" s="21">
        <v>3.8469738510508611E-2</v>
      </c>
      <c r="L130" s="21">
        <v>3.3976348487352315E-2</v>
      </c>
      <c r="M130" s="19">
        <v>278023</v>
      </c>
      <c r="N130" s="21">
        <v>3.9909782198067623E-2</v>
      </c>
      <c r="O130" s="21">
        <v>3.5410161200913226E-2</v>
      </c>
      <c r="P130" s="21">
        <v>-2.2301496557069478E-2</v>
      </c>
      <c r="R130" s="43">
        <v>0</v>
      </c>
      <c r="S130" s="42">
        <v>278023</v>
      </c>
      <c r="U130" s="19">
        <v>175923</v>
      </c>
      <c r="V130" s="19">
        <v>176688</v>
      </c>
      <c r="X130" s="19">
        <v>272825.32351873053</v>
      </c>
      <c r="Y130" s="19">
        <v>274017.45536455588</v>
      </c>
      <c r="Z130" s="19">
        <v>284364.7597096159</v>
      </c>
      <c r="AA130" s="19">
        <v>195003.31228083346</v>
      </c>
    </row>
    <row r="131" spans="1:27" x14ac:dyDescent="0.2">
      <c r="A131" s="18" t="s">
        <v>265</v>
      </c>
      <c r="B131" s="18" t="s">
        <v>266</v>
      </c>
      <c r="D131" s="19">
        <v>302688</v>
      </c>
      <c r="E131" s="20">
        <v>0</v>
      </c>
      <c r="F131" s="20">
        <v>302688</v>
      </c>
      <c r="G131" s="21">
        <v>-1.3481606129826962E-2</v>
      </c>
      <c r="I131" s="21">
        <v>-1.1259970492193405E-2</v>
      </c>
      <c r="J131" s="19">
        <v>313706</v>
      </c>
      <c r="K131" s="21">
        <v>3.6400518025161199E-2</v>
      </c>
      <c r="L131" s="21">
        <v>3.2184848355255813E-2</v>
      </c>
      <c r="M131" s="19">
        <v>314276</v>
      </c>
      <c r="N131" s="21">
        <v>3.8283645205624328E-2</v>
      </c>
      <c r="O131" s="21">
        <v>3.4060315715020995E-2</v>
      </c>
      <c r="P131" s="21">
        <v>-1.4786299249894719E-2</v>
      </c>
      <c r="R131" s="43">
        <v>0</v>
      </c>
      <c r="S131" s="42">
        <v>314276</v>
      </c>
      <c r="U131" s="19">
        <v>239076</v>
      </c>
      <c r="V131" s="19">
        <v>240052</v>
      </c>
      <c r="X131" s="19">
        <v>306824.48688314483</v>
      </c>
      <c r="Y131" s="19">
        <v>307385.39476090315</v>
      </c>
      <c r="Z131" s="19">
        <v>318992.72184371966</v>
      </c>
      <c r="AA131" s="19">
        <v>218749.45902764209</v>
      </c>
    </row>
    <row r="132" spans="1:27" x14ac:dyDescent="0.2">
      <c r="A132" s="18" t="s">
        <v>267</v>
      </c>
      <c r="B132" s="18" t="s">
        <v>268</v>
      </c>
      <c r="D132" s="19">
        <v>306278</v>
      </c>
      <c r="E132" s="20">
        <v>0</v>
      </c>
      <c r="F132" s="20">
        <v>306278</v>
      </c>
      <c r="G132" s="21">
        <v>-3.7068609151483134E-2</v>
      </c>
      <c r="I132" s="21">
        <v>-3.6933511335998981E-2</v>
      </c>
      <c r="J132" s="19">
        <v>320568</v>
      </c>
      <c r="K132" s="21">
        <v>4.6656958710713736E-2</v>
      </c>
      <c r="L132" s="21">
        <v>3.739719895468685E-2</v>
      </c>
      <c r="M132" s="19">
        <v>320768</v>
      </c>
      <c r="N132" s="21">
        <v>4.7309960232207349E-2</v>
      </c>
      <c r="O132" s="21">
        <v>3.8044423380677372E-2</v>
      </c>
      <c r="P132" s="21">
        <v>-3.6670932311847926E-2</v>
      </c>
      <c r="R132" s="43">
        <v>0</v>
      </c>
      <c r="S132" s="42">
        <v>320768</v>
      </c>
      <c r="U132" s="19">
        <v>234527</v>
      </c>
      <c r="V132" s="19">
        <v>236620</v>
      </c>
      <c r="X132" s="19">
        <v>318068.35140156106</v>
      </c>
      <c r="Y132" s="19">
        <v>320862.39839062287</v>
      </c>
      <c r="Z132" s="19">
        <v>332978.6370609536</v>
      </c>
      <c r="AA132" s="19">
        <v>228340.30915768127</v>
      </c>
    </row>
    <row r="133" spans="1:27" x14ac:dyDescent="0.2">
      <c r="A133" s="18" t="s">
        <v>269</v>
      </c>
      <c r="B133" s="18" t="s">
        <v>270</v>
      </c>
      <c r="D133" s="19">
        <v>284616</v>
      </c>
      <c r="E133" s="20">
        <v>0</v>
      </c>
      <c r="F133" s="20">
        <v>284616</v>
      </c>
      <c r="G133" s="21">
        <v>-2.1459801399533185E-2</v>
      </c>
      <c r="I133" s="21">
        <v>-2.0021690458228547E-2</v>
      </c>
      <c r="J133" s="19">
        <v>295788</v>
      </c>
      <c r="K133" s="21">
        <v>3.925288810186367E-2</v>
      </c>
      <c r="L133" s="21">
        <v>3.3963971974374729E-2</v>
      </c>
      <c r="M133" s="19">
        <v>297705</v>
      </c>
      <c r="N133" s="21">
        <v>4.5988278944261829E-2</v>
      </c>
      <c r="O133" s="21">
        <v>4.0665085387612931E-2</v>
      </c>
      <c r="P133" s="21">
        <v>-1.7279758439086246E-2</v>
      </c>
      <c r="R133" s="43">
        <v>0</v>
      </c>
      <c r="S133" s="42">
        <v>297705</v>
      </c>
      <c r="U133" s="19">
        <v>178607</v>
      </c>
      <c r="V133" s="19">
        <v>179521</v>
      </c>
      <c r="X133" s="19">
        <v>290857.74954065768</v>
      </c>
      <c r="Y133" s="19">
        <v>291916.52556836238</v>
      </c>
      <c r="Z133" s="19">
        <v>302939.7252743438</v>
      </c>
      <c r="AA133" s="19">
        <v>207741.10656421515</v>
      </c>
    </row>
    <row r="134" spans="1:27" ht="25.5" customHeight="1" x14ac:dyDescent="0.2">
      <c r="A134" s="22" t="s">
        <v>271</v>
      </c>
      <c r="B134" s="22" t="s">
        <v>272</v>
      </c>
      <c r="C134" s="54"/>
      <c r="D134" s="24">
        <v>1540173</v>
      </c>
      <c r="E134" s="25">
        <v>0</v>
      </c>
      <c r="F134" s="25">
        <v>1540173</v>
      </c>
      <c r="G134" s="26">
        <v>-2.2726928198009699E-2</v>
      </c>
      <c r="H134" s="23"/>
      <c r="I134" s="26">
        <v>-2.1921266058485989E-2</v>
      </c>
      <c r="J134" s="24">
        <v>1601106</v>
      </c>
      <c r="K134" s="26">
        <v>3.9562438764995989E-2</v>
      </c>
      <c r="L134" s="26">
        <v>3.4254421232244425E-2</v>
      </c>
      <c r="M134" s="24">
        <v>1605554</v>
      </c>
      <c r="N134" s="26">
        <v>4.2450426023570076E-2</v>
      </c>
      <c r="O134" s="26">
        <v>3.7127662395316063E-2</v>
      </c>
      <c r="P134" s="26">
        <v>-2.2518631067112604E-2</v>
      </c>
      <c r="Q134" s="23"/>
      <c r="R134" s="24">
        <v>0</v>
      </c>
      <c r="S134" s="41">
        <v>1605554</v>
      </c>
      <c r="T134" s="23"/>
      <c r="U134" s="24">
        <v>1070273</v>
      </c>
      <c r="V134" s="24">
        <v>1075766</v>
      </c>
      <c r="W134" s="23"/>
      <c r="X134" s="24">
        <v>1575990.4211420463</v>
      </c>
      <c r="Y134" s="24">
        <v>1582773.9091474561</v>
      </c>
      <c r="Z134" s="24">
        <v>1642541.7926407917</v>
      </c>
      <c r="AA134" s="24">
        <f>SUM(AA129:AA133)</f>
        <v>1126374.0642537191</v>
      </c>
    </row>
    <row r="135" spans="1:27" x14ac:dyDescent="0.2">
      <c r="A135" s="18" t="s">
        <v>273</v>
      </c>
      <c r="B135" s="18" t="s">
        <v>274</v>
      </c>
      <c r="D135" s="19">
        <v>556127</v>
      </c>
      <c r="E135" s="20">
        <v>0</v>
      </c>
      <c r="F135" s="20">
        <v>556127</v>
      </c>
      <c r="G135" s="21">
        <v>-3.2207752308226256E-2</v>
      </c>
      <c r="I135" s="21">
        <v>-3.1066055796121206E-2</v>
      </c>
      <c r="J135" s="19">
        <v>579091</v>
      </c>
      <c r="K135" s="21">
        <v>4.1292726301725979E-2</v>
      </c>
      <c r="L135" s="21">
        <v>3.6207291725456114E-2</v>
      </c>
      <c r="M135" s="19">
        <v>579471</v>
      </c>
      <c r="N135" s="21">
        <v>4.1976023462266809E-2</v>
      </c>
      <c r="O135" s="21">
        <v>3.6887251819561762E-2</v>
      </c>
      <c r="P135" s="21">
        <v>-3.1882301399008051E-2</v>
      </c>
      <c r="R135" s="43">
        <v>2320</v>
      </c>
      <c r="S135" s="42">
        <v>581791</v>
      </c>
      <c r="U135" s="19">
        <v>413862</v>
      </c>
      <c r="V135" s="19">
        <v>415893</v>
      </c>
      <c r="X135" s="19">
        <v>574634.69182191417</v>
      </c>
      <c r="Y135" s="19">
        <v>576774.43268030568</v>
      </c>
      <c r="Z135" s="19">
        <v>598554.28822072176</v>
      </c>
      <c r="AA135" s="19">
        <v>410458.97846880945</v>
      </c>
    </row>
    <row r="136" spans="1:27" x14ac:dyDescent="0.2">
      <c r="A136" s="18" t="s">
        <v>275</v>
      </c>
      <c r="B136" s="18" t="s">
        <v>276</v>
      </c>
      <c r="D136" s="19">
        <v>542751</v>
      </c>
      <c r="E136" s="20">
        <v>0</v>
      </c>
      <c r="F136" s="20">
        <v>542751</v>
      </c>
      <c r="G136" s="21">
        <v>-7.6124881875065942E-3</v>
      </c>
      <c r="I136" s="21">
        <v>-2.9029969463348904E-3</v>
      </c>
      <c r="J136" s="19">
        <v>564644</v>
      </c>
      <c r="K136" s="21">
        <v>4.0337097490377616E-2</v>
      </c>
      <c r="L136" s="21">
        <v>3.0490008461174556E-2</v>
      </c>
      <c r="M136" s="19">
        <v>565499</v>
      </c>
      <c r="N136" s="21">
        <v>4.1912405504549888E-2</v>
      </c>
      <c r="O136" s="21">
        <v>3.2050405733144771E-2</v>
      </c>
      <c r="P136" s="21">
        <v>-8.3902828056566792E-3</v>
      </c>
      <c r="R136" s="43">
        <v>0</v>
      </c>
      <c r="S136" s="42">
        <v>565499</v>
      </c>
      <c r="U136" s="19">
        <v>362456</v>
      </c>
      <c r="V136" s="19">
        <v>365919</v>
      </c>
      <c r="X136" s="19">
        <v>546914.37925163051</v>
      </c>
      <c r="Y136" s="19">
        <v>549532.676190987</v>
      </c>
      <c r="Z136" s="19">
        <v>570283.84271991672</v>
      </c>
      <c r="AA136" s="19">
        <v>391072.50273974478</v>
      </c>
    </row>
    <row r="137" spans="1:27" x14ac:dyDescent="0.2">
      <c r="A137" s="18" t="s">
        <v>277</v>
      </c>
      <c r="B137" s="18" t="s">
        <v>278</v>
      </c>
      <c r="D137" s="19">
        <v>353959</v>
      </c>
      <c r="E137" s="20">
        <v>0</v>
      </c>
      <c r="F137" s="20">
        <v>353959</v>
      </c>
      <c r="G137" s="21">
        <v>-2.5798721335504093E-2</v>
      </c>
      <c r="I137" s="21">
        <v>-2.5117416316796315E-2</v>
      </c>
      <c r="J137" s="19">
        <v>368349</v>
      </c>
      <c r="K137" s="21">
        <v>4.0654426077596506E-2</v>
      </c>
      <c r="L137" s="21">
        <v>3.499849335166938E-2</v>
      </c>
      <c r="M137" s="19">
        <v>368773</v>
      </c>
      <c r="N137" s="21">
        <v>4.1852304927971984E-2</v>
      </c>
      <c r="O137" s="21">
        <v>3.6189861758210817E-2</v>
      </c>
      <c r="P137" s="21">
        <v>-2.6593807724118901E-2</v>
      </c>
      <c r="R137" s="43">
        <v>0</v>
      </c>
      <c r="S137" s="42">
        <v>368773</v>
      </c>
      <c r="U137" s="19">
        <v>255216</v>
      </c>
      <c r="V137" s="19">
        <v>256610</v>
      </c>
      <c r="X137" s="19">
        <v>363332.51428825065</v>
      </c>
      <c r="Y137" s="19">
        <v>365062.70360479888</v>
      </c>
      <c r="Z137" s="19">
        <v>378848.01116560289</v>
      </c>
      <c r="AA137" s="19">
        <v>259795.26121218098</v>
      </c>
    </row>
    <row r="138" spans="1:27" ht="25.5" customHeight="1" x14ac:dyDescent="0.2">
      <c r="A138" s="22" t="s">
        <v>279</v>
      </c>
      <c r="B138" s="22" t="s">
        <v>280</v>
      </c>
      <c r="C138" s="54"/>
      <c r="D138" s="24">
        <v>1452837</v>
      </c>
      <c r="E138" s="25">
        <v>0</v>
      </c>
      <c r="F138" s="25">
        <v>1452837</v>
      </c>
      <c r="G138" s="26">
        <v>-2.1580566206555463E-2</v>
      </c>
      <c r="H138" s="23"/>
      <c r="I138" s="26">
        <v>-1.9331028242601134E-2</v>
      </c>
      <c r="J138" s="24">
        <v>1512084</v>
      </c>
      <c r="K138" s="26">
        <v>4.0780211407060785E-2</v>
      </c>
      <c r="L138" s="26">
        <v>3.3875241760371377E-2</v>
      </c>
      <c r="M138" s="24">
        <v>1513743</v>
      </c>
      <c r="N138" s="26">
        <v>4.1922115144369165E-2</v>
      </c>
      <c r="O138" s="26">
        <v>3.5009569632421078E-2</v>
      </c>
      <c r="P138" s="26">
        <v>-2.1931541016480427E-2</v>
      </c>
      <c r="Q138" s="23"/>
      <c r="R138" s="24">
        <v>2320</v>
      </c>
      <c r="S138" s="41">
        <v>1516063</v>
      </c>
      <c r="T138" s="23"/>
      <c r="U138" s="24">
        <v>1031533</v>
      </c>
      <c r="V138" s="24">
        <v>1038423</v>
      </c>
      <c r="W138" s="23"/>
      <c r="X138" s="24">
        <v>1484881.5853617953</v>
      </c>
      <c r="Y138" s="24">
        <v>1491369.8124760916</v>
      </c>
      <c r="Z138" s="24">
        <v>1547686.1421062413</v>
      </c>
      <c r="AA138" s="24">
        <f>SUM(AA135:AA137)</f>
        <v>1061326.7424207353</v>
      </c>
    </row>
    <row r="139" spans="1:27" x14ac:dyDescent="0.2">
      <c r="A139" s="18" t="s">
        <v>281</v>
      </c>
      <c r="B139" s="18" t="s">
        <v>282</v>
      </c>
      <c r="D139" s="19">
        <v>661096</v>
      </c>
      <c r="E139" s="20">
        <v>0</v>
      </c>
      <c r="F139" s="20">
        <v>661096</v>
      </c>
      <c r="G139" s="21">
        <v>1.1288232495985095E-3</v>
      </c>
      <c r="I139" s="21">
        <v>8.6886185603756161E-3</v>
      </c>
      <c r="J139" s="19">
        <v>688399</v>
      </c>
      <c r="K139" s="21">
        <v>4.1299599453029412E-2</v>
      </c>
      <c r="L139" s="21">
        <v>2.9900291633798481E-2</v>
      </c>
      <c r="M139" s="19">
        <v>688705</v>
      </c>
      <c r="N139" s="21">
        <v>4.1762467175720408E-2</v>
      </c>
      <c r="O139" s="21">
        <v>3.0358092254136659E-2</v>
      </c>
      <c r="P139" s="21">
        <v>1.4926376442954137E-3</v>
      </c>
      <c r="R139" s="43">
        <v>0</v>
      </c>
      <c r="S139" s="42">
        <v>688705</v>
      </c>
      <c r="U139" s="19">
        <v>497931</v>
      </c>
      <c r="V139" s="19">
        <v>503442</v>
      </c>
      <c r="X139" s="19">
        <v>660350.58091138129</v>
      </c>
      <c r="Y139" s="19">
        <v>662655.68642899499</v>
      </c>
      <c r="Z139" s="19">
        <v>687678.54511638498</v>
      </c>
      <c r="AA139" s="19">
        <v>471575.9935200754</v>
      </c>
    </row>
    <row r="140" spans="1:27" x14ac:dyDescent="0.2">
      <c r="A140" s="18" t="s">
        <v>283</v>
      </c>
      <c r="B140" s="18" t="s">
        <v>284</v>
      </c>
      <c r="D140" s="19">
        <v>322191</v>
      </c>
      <c r="E140" s="20">
        <v>0</v>
      </c>
      <c r="F140" s="20">
        <v>322191</v>
      </c>
      <c r="G140" s="21">
        <v>-1.4622341383959014E-2</v>
      </c>
      <c r="I140" s="21">
        <v>-5.0978784942119493E-3</v>
      </c>
      <c r="J140" s="19">
        <v>334385</v>
      </c>
      <c r="K140" s="21">
        <v>3.784711553084974E-2</v>
      </c>
      <c r="L140" s="21">
        <v>3.0935123095670702E-2</v>
      </c>
      <c r="M140" s="19">
        <v>334869</v>
      </c>
      <c r="N140" s="21">
        <v>3.9349330055774345E-2</v>
      </c>
      <c r="O140" s="21">
        <v>3.2427332972244871E-2</v>
      </c>
      <c r="P140" s="21">
        <v>-1.0211725131965221E-2</v>
      </c>
      <c r="R140" s="43">
        <v>0</v>
      </c>
      <c r="S140" s="42">
        <v>334869</v>
      </c>
      <c r="U140" s="19">
        <v>239908</v>
      </c>
      <c r="V140" s="19">
        <v>241517</v>
      </c>
      <c r="X140" s="19">
        <v>326972.09763464291</v>
      </c>
      <c r="Y140" s="19">
        <v>326013.1323673483</v>
      </c>
      <c r="Z140" s="19">
        <v>338323.87036979903</v>
      </c>
      <c r="AA140" s="19">
        <v>232005.80625093254</v>
      </c>
    </row>
    <row r="141" spans="1:27" x14ac:dyDescent="0.2">
      <c r="A141" s="18" t="s">
        <v>285</v>
      </c>
      <c r="B141" s="18" t="s">
        <v>286</v>
      </c>
      <c r="D141" s="19">
        <v>371296</v>
      </c>
      <c r="E141" s="20">
        <v>0</v>
      </c>
      <c r="F141" s="20">
        <v>371296</v>
      </c>
      <c r="G141" s="21">
        <v>-3.0663734906895113E-2</v>
      </c>
      <c r="I141" s="21">
        <v>-2.6758773864684282E-2</v>
      </c>
      <c r="J141" s="19">
        <v>387742</v>
      </c>
      <c r="K141" s="21">
        <v>4.4293501680599867E-2</v>
      </c>
      <c r="L141" s="21">
        <v>3.5332911394092559E-2</v>
      </c>
      <c r="M141" s="19">
        <v>388066</v>
      </c>
      <c r="N141" s="21">
        <v>4.5166120830819612E-2</v>
      </c>
      <c r="O141" s="21">
        <v>3.6198043010713166E-2</v>
      </c>
      <c r="P141" s="21">
        <v>-2.822500694756902E-2</v>
      </c>
      <c r="R141" s="43">
        <v>1323</v>
      </c>
      <c r="S141" s="42">
        <v>389389</v>
      </c>
      <c r="U141" s="19">
        <v>302910</v>
      </c>
      <c r="V141" s="19">
        <v>305532</v>
      </c>
      <c r="X141" s="19">
        <v>383041.48247701942</v>
      </c>
      <c r="Y141" s="19">
        <v>384806.43784698314</v>
      </c>
      <c r="Z141" s="19">
        <v>399337.29801077762</v>
      </c>
      <c r="AA141" s="19">
        <v>273845.80251399783</v>
      </c>
    </row>
    <row r="142" spans="1:27" ht="25.5" customHeight="1" x14ac:dyDescent="0.2">
      <c r="A142" s="22" t="s">
        <v>287</v>
      </c>
      <c r="B142" s="22" t="s">
        <v>288</v>
      </c>
      <c r="C142" s="54"/>
      <c r="D142" s="24">
        <v>1354583</v>
      </c>
      <c r="E142" s="25">
        <v>0</v>
      </c>
      <c r="F142" s="25">
        <v>1354583</v>
      </c>
      <c r="G142" s="26">
        <v>-1.1516034548993304E-2</v>
      </c>
      <c r="H142" s="23"/>
      <c r="I142" s="26">
        <v>-4.5238468509664065E-3</v>
      </c>
      <c r="J142" s="24">
        <v>1410526</v>
      </c>
      <c r="K142" s="26">
        <v>4.1299056610041518E-2</v>
      </c>
      <c r="L142" s="26">
        <v>3.1642903368460651E-2</v>
      </c>
      <c r="M142" s="24">
        <v>1411640</v>
      </c>
      <c r="N142" s="26">
        <v>4.2121449922226883E-2</v>
      </c>
      <c r="O142" s="26">
        <v>3.2457670479703049E-2</v>
      </c>
      <c r="P142" s="26">
        <v>-9.6115426850420516E-3</v>
      </c>
      <c r="Q142" s="23"/>
      <c r="R142" s="24">
        <v>1323</v>
      </c>
      <c r="S142" s="41">
        <v>1412963</v>
      </c>
      <c r="T142" s="23"/>
      <c r="U142" s="24">
        <v>1040749</v>
      </c>
      <c r="V142" s="24">
        <v>1050491</v>
      </c>
      <c r="W142" s="23"/>
      <c r="X142" s="24">
        <v>1370364.1610230436</v>
      </c>
      <c r="Y142" s="24">
        <v>1373475.2566433265</v>
      </c>
      <c r="Z142" s="24">
        <v>1425339.7134969616</v>
      </c>
      <c r="AA142" s="24">
        <f>SUM(AA139:AA141)</f>
        <v>977427.60228500585</v>
      </c>
    </row>
    <row r="143" spans="1:27" x14ac:dyDescent="0.2">
      <c r="A143" s="18" t="s">
        <v>289</v>
      </c>
      <c r="B143" s="18" t="s">
        <v>290</v>
      </c>
      <c r="D143" s="19">
        <v>842819</v>
      </c>
      <c r="E143" s="20">
        <v>0</v>
      </c>
      <c r="F143" s="20">
        <v>842819</v>
      </c>
      <c r="G143" s="21">
        <v>3.3889323534889826E-2</v>
      </c>
      <c r="I143" s="21">
        <v>4.4403672876870637E-2</v>
      </c>
      <c r="J143" s="19">
        <v>874717</v>
      </c>
      <c r="K143" s="21">
        <v>3.784679747371622E-2</v>
      </c>
      <c r="L143" s="21">
        <v>2.9899864753192285E-2</v>
      </c>
      <c r="M143" s="19">
        <v>875349</v>
      </c>
      <c r="N143" s="21">
        <v>3.8596661916734165E-2</v>
      </c>
      <c r="O143" s="21">
        <v>3.0643987383167426E-2</v>
      </c>
      <c r="P143" s="21">
        <v>3.7240625895172519E-2</v>
      </c>
      <c r="R143" s="43">
        <v>0</v>
      </c>
      <c r="S143" s="42">
        <v>875349</v>
      </c>
      <c r="U143" s="19">
        <v>613067</v>
      </c>
      <c r="V143" s="19">
        <v>617798</v>
      </c>
      <c r="X143" s="19">
        <v>815192.67180202983</v>
      </c>
      <c r="Y143" s="19">
        <v>813212.74320233997</v>
      </c>
      <c r="Z143" s="19">
        <v>843920.85900467425</v>
      </c>
      <c r="AA143" s="19">
        <v>578719.25824018614</v>
      </c>
    </row>
    <row r="144" spans="1:27" x14ac:dyDescent="0.2">
      <c r="A144" s="18" t="s">
        <v>291</v>
      </c>
      <c r="B144" s="18" t="s">
        <v>292</v>
      </c>
      <c r="D144" s="19">
        <v>892861</v>
      </c>
      <c r="E144" s="20">
        <v>0</v>
      </c>
      <c r="F144" s="20">
        <v>892861</v>
      </c>
      <c r="G144" s="21">
        <v>3.6946610413994829E-2</v>
      </c>
      <c r="I144" s="21">
        <v>4.9366526505393749E-2</v>
      </c>
      <c r="J144" s="19">
        <v>926105</v>
      </c>
      <c r="K144" s="21">
        <v>3.7233119152925154E-2</v>
      </c>
      <c r="L144" s="21">
        <v>2.9899585843733867E-2</v>
      </c>
      <c r="M144" s="19">
        <v>926200</v>
      </c>
      <c r="N144" s="21">
        <v>3.7339518693279228E-2</v>
      </c>
      <c r="O144" s="21">
        <v>3.0005233109060336E-2</v>
      </c>
      <c r="P144" s="21">
        <v>4.1523544455147388E-2</v>
      </c>
      <c r="R144" s="43">
        <v>652</v>
      </c>
      <c r="S144" s="42">
        <v>926852</v>
      </c>
      <c r="U144" s="19">
        <v>661257</v>
      </c>
      <c r="V144" s="19">
        <v>665965</v>
      </c>
      <c r="X144" s="19">
        <v>861048.18804849614</v>
      </c>
      <c r="Y144" s="19">
        <v>856915.77690710907</v>
      </c>
      <c r="Z144" s="19">
        <v>889274.1838923319</v>
      </c>
      <c r="AA144" s="19">
        <v>609820.32922054699</v>
      </c>
    </row>
    <row r="145" spans="1:27" x14ac:dyDescent="0.2">
      <c r="A145" s="18" t="s">
        <v>293</v>
      </c>
      <c r="B145" s="18" t="s">
        <v>294</v>
      </c>
      <c r="D145" s="19">
        <v>451448</v>
      </c>
      <c r="E145" s="20">
        <v>0</v>
      </c>
      <c r="F145" s="20">
        <v>451448</v>
      </c>
      <c r="G145" s="21">
        <v>1.5715456019330665E-2</v>
      </c>
      <c r="I145" s="21">
        <v>2.5993794939635606E-2</v>
      </c>
      <c r="J145" s="19">
        <v>468803</v>
      </c>
      <c r="K145" s="21">
        <v>3.8442965745778102E-2</v>
      </c>
      <c r="L145" s="21">
        <v>2.9900794293961974E-2</v>
      </c>
      <c r="M145" s="19">
        <v>469036</v>
      </c>
      <c r="N145" s="21">
        <v>3.8959082773652787E-2</v>
      </c>
      <c r="O145" s="21">
        <v>3.0412665773177139E-2</v>
      </c>
      <c r="P145" s="21">
        <v>1.8728313641822592E-2</v>
      </c>
      <c r="R145" s="43">
        <v>1792</v>
      </c>
      <c r="S145" s="42">
        <v>470828</v>
      </c>
      <c r="U145" s="19">
        <v>321457</v>
      </c>
      <c r="V145" s="19">
        <v>324123</v>
      </c>
      <c r="X145" s="19">
        <v>444463.06032327248</v>
      </c>
      <c r="Y145" s="19">
        <v>443659.97956727911</v>
      </c>
      <c r="Z145" s="19">
        <v>460413.23650194495</v>
      </c>
      <c r="AA145" s="19">
        <v>315728.66563177726</v>
      </c>
    </row>
    <row r="146" spans="1:27" ht="25.5" customHeight="1" x14ac:dyDescent="0.2">
      <c r="A146" s="22" t="s">
        <v>295</v>
      </c>
      <c r="B146" s="22" t="s">
        <v>296</v>
      </c>
      <c r="C146" s="54"/>
      <c r="D146" s="24">
        <v>2187128</v>
      </c>
      <c r="E146" s="25">
        <v>0</v>
      </c>
      <c r="F146" s="25">
        <v>2187128</v>
      </c>
      <c r="G146" s="26">
        <v>3.1321713132287821E-2</v>
      </c>
      <c r="H146" s="23"/>
      <c r="I146" s="26">
        <v>4.2544800530959881E-2</v>
      </c>
      <c r="J146" s="24">
        <v>2269625</v>
      </c>
      <c r="K146" s="26">
        <v>3.7719328726988133E-2</v>
      </c>
      <c r="L146" s="26">
        <v>2.9906618750699554E-2</v>
      </c>
      <c r="M146" s="24">
        <v>2270585</v>
      </c>
      <c r="N146" s="26">
        <v>3.8158260513330822E-2</v>
      </c>
      <c r="O146" s="26">
        <v>3.0342245937569956E-2</v>
      </c>
      <c r="P146" s="26">
        <v>3.5091370380011977E-2</v>
      </c>
      <c r="Q146" s="23"/>
      <c r="R146" s="24">
        <v>2444</v>
      </c>
      <c r="S146" s="41">
        <v>2273029</v>
      </c>
      <c r="T146" s="23"/>
      <c r="U146" s="24">
        <v>1595781</v>
      </c>
      <c r="V146" s="24">
        <v>1607886</v>
      </c>
      <c r="W146" s="23"/>
      <c r="X146" s="24">
        <v>2120703.9201737982</v>
      </c>
      <c r="Y146" s="24">
        <v>2113788.4996767282</v>
      </c>
      <c r="Z146" s="24">
        <v>2193608.2793989507</v>
      </c>
      <c r="AA146" s="24">
        <f>SUM(AA143:AA145)</f>
        <v>1504268.2530925102</v>
      </c>
    </row>
    <row r="147" spans="1:27" x14ac:dyDescent="0.2">
      <c r="A147" s="18" t="s">
        <v>297</v>
      </c>
      <c r="B147" s="18" t="s">
        <v>298</v>
      </c>
      <c r="D147" s="19">
        <v>400399</v>
      </c>
      <c r="E147" s="20">
        <v>0</v>
      </c>
      <c r="F147" s="20">
        <v>400399</v>
      </c>
      <c r="G147" s="21">
        <v>2.5975345164322095E-2</v>
      </c>
      <c r="I147" s="21">
        <v>3.8056631512058958E-2</v>
      </c>
      <c r="J147" s="19">
        <v>415819</v>
      </c>
      <c r="K147" s="21">
        <v>3.8511584694267409E-2</v>
      </c>
      <c r="L147" s="21">
        <v>2.9899212941666642E-2</v>
      </c>
      <c r="M147" s="19">
        <v>415819</v>
      </c>
      <c r="N147" s="21">
        <v>3.8511584694267409E-2</v>
      </c>
      <c r="O147" s="21">
        <v>2.9899212941666642E-2</v>
      </c>
      <c r="P147" s="21">
        <v>3.0192129475352214E-2</v>
      </c>
      <c r="R147" s="43">
        <v>474</v>
      </c>
      <c r="S147" s="42">
        <v>416293</v>
      </c>
      <c r="U147" s="19">
        <v>286351</v>
      </c>
      <c r="V147" s="19">
        <v>288745</v>
      </c>
      <c r="X147" s="19">
        <v>390261.81465975806</v>
      </c>
      <c r="Y147" s="19">
        <v>388945.32534686284</v>
      </c>
      <c r="Z147" s="19">
        <v>403632.47602344322</v>
      </c>
      <c r="AA147" s="19">
        <v>276791.22352946014</v>
      </c>
    </row>
    <row r="148" spans="1:27" x14ac:dyDescent="0.2">
      <c r="A148" s="18" t="s">
        <v>299</v>
      </c>
      <c r="B148" s="18" t="s">
        <v>300</v>
      </c>
      <c r="D148" s="19">
        <v>266401</v>
      </c>
      <c r="E148" s="20">
        <v>0</v>
      </c>
      <c r="F148" s="20">
        <v>266401</v>
      </c>
      <c r="G148" s="21">
        <v>9.9580441458140267E-3</v>
      </c>
      <c r="I148" s="21">
        <v>1.5891510083463123E-2</v>
      </c>
      <c r="J148" s="19">
        <v>275808</v>
      </c>
      <c r="K148" s="21">
        <v>3.5311429011152251E-2</v>
      </c>
      <c r="L148" s="21">
        <v>2.9901640163014775E-2</v>
      </c>
      <c r="M148" s="19">
        <v>276156</v>
      </c>
      <c r="N148" s="21">
        <v>3.6617730413924798E-2</v>
      </c>
      <c r="O148" s="21">
        <v>3.120111577930107E-2</v>
      </c>
      <c r="P148" s="21">
        <v>9.4694012640408332E-3</v>
      </c>
      <c r="R148" s="43">
        <v>0</v>
      </c>
      <c r="S148" s="42">
        <v>276156</v>
      </c>
      <c r="U148" s="19">
        <v>188117</v>
      </c>
      <c r="V148" s="19">
        <v>189105</v>
      </c>
      <c r="X148" s="19">
        <v>263774.32364065415</v>
      </c>
      <c r="Y148" s="19">
        <v>263611.15159704821</v>
      </c>
      <c r="Z148" s="19">
        <v>273565.49852249312</v>
      </c>
      <c r="AA148" s="19">
        <v>187597.71215012367</v>
      </c>
    </row>
    <row r="149" spans="1:27" x14ac:dyDescent="0.2">
      <c r="A149" s="18" t="s">
        <v>301</v>
      </c>
      <c r="B149" s="18" t="s">
        <v>302</v>
      </c>
      <c r="D149" s="19">
        <v>527067</v>
      </c>
      <c r="E149" s="20">
        <v>0</v>
      </c>
      <c r="F149" s="20">
        <v>527067</v>
      </c>
      <c r="G149" s="21">
        <v>-4.0686944941414893E-5</v>
      </c>
      <c r="I149" s="21">
        <v>6.0793305469644121E-3</v>
      </c>
      <c r="J149" s="19">
        <v>545672</v>
      </c>
      <c r="K149" s="21">
        <v>3.5299117569492999E-2</v>
      </c>
      <c r="L149" s="21">
        <v>2.989913785277265E-2</v>
      </c>
      <c r="M149" s="19">
        <v>545851</v>
      </c>
      <c r="N149" s="21">
        <v>3.5638732836622333E-2</v>
      </c>
      <c r="O149" s="21">
        <v>3.0236981732751245E-2</v>
      </c>
      <c r="P149" s="21">
        <v>-1.2154488179557665E-3</v>
      </c>
      <c r="R149" s="43">
        <v>0</v>
      </c>
      <c r="S149" s="42">
        <v>545851</v>
      </c>
      <c r="U149" s="19">
        <v>397889</v>
      </c>
      <c r="V149" s="19">
        <v>399976</v>
      </c>
      <c r="X149" s="19">
        <v>527088.44561856613</v>
      </c>
      <c r="Y149" s="19">
        <v>526628.97252114385</v>
      </c>
      <c r="Z149" s="19">
        <v>546515.26132837636</v>
      </c>
      <c r="AA149" s="19">
        <v>374773.18314648711</v>
      </c>
    </row>
    <row r="150" spans="1:27" x14ac:dyDescent="0.2">
      <c r="A150" s="18" t="s">
        <v>303</v>
      </c>
      <c r="B150" s="18" t="s">
        <v>304</v>
      </c>
      <c r="D150" s="19">
        <v>282684</v>
      </c>
      <c r="E150" s="20">
        <v>0</v>
      </c>
      <c r="F150" s="20">
        <v>282684</v>
      </c>
      <c r="G150" s="21">
        <v>-7.7536221099387959E-3</v>
      </c>
      <c r="I150" s="21">
        <v>-4.4325364129538247E-4</v>
      </c>
      <c r="J150" s="19">
        <v>293197</v>
      </c>
      <c r="K150" s="21">
        <v>3.718993646616009E-2</v>
      </c>
      <c r="L150" s="21">
        <v>2.9990506717131327E-2</v>
      </c>
      <c r="M150" s="19">
        <v>293713</v>
      </c>
      <c r="N150" s="21">
        <v>3.9015296231834862E-2</v>
      </c>
      <c r="O150" s="21">
        <v>3.1803196142555334E-2</v>
      </c>
      <c r="P150" s="21">
        <v>-6.1821847902358007E-3</v>
      </c>
      <c r="R150" s="43">
        <v>0</v>
      </c>
      <c r="S150" s="42">
        <v>293713</v>
      </c>
      <c r="U150" s="19">
        <v>192352</v>
      </c>
      <c r="V150" s="19">
        <v>193696</v>
      </c>
      <c r="X150" s="19">
        <v>284892.95229387149</v>
      </c>
      <c r="Y150" s="19">
        <v>284786.13769349537</v>
      </c>
      <c r="Z150" s="19">
        <v>295540.08340855339</v>
      </c>
      <c r="AA150" s="19">
        <v>202666.79751482888</v>
      </c>
    </row>
    <row r="151" spans="1:27" x14ac:dyDescent="0.2">
      <c r="A151" s="18" t="s">
        <v>305</v>
      </c>
      <c r="B151" s="18" t="s">
        <v>306</v>
      </c>
      <c r="D151" s="19">
        <v>244862</v>
      </c>
      <c r="E151" s="20">
        <v>0</v>
      </c>
      <c r="F151" s="20">
        <v>244862</v>
      </c>
      <c r="G151" s="21">
        <v>3.1274063760831972E-2</v>
      </c>
      <c r="I151" s="21">
        <v>4.2671493540182848E-2</v>
      </c>
      <c r="J151" s="19">
        <v>254873</v>
      </c>
      <c r="K151" s="21">
        <v>4.0884253171173945E-2</v>
      </c>
      <c r="L151" s="21">
        <v>2.9901700599315184E-2</v>
      </c>
      <c r="M151" s="19">
        <v>254873</v>
      </c>
      <c r="N151" s="21">
        <v>4.0884253171173945E-2</v>
      </c>
      <c r="O151" s="21">
        <v>2.9901700599315184E-2</v>
      </c>
      <c r="P151" s="21">
        <v>3.4774527913949749E-2</v>
      </c>
      <c r="R151" s="43">
        <v>0</v>
      </c>
      <c r="S151" s="42">
        <v>254873</v>
      </c>
      <c r="U151" s="19">
        <v>182607</v>
      </c>
      <c r="V151" s="19">
        <v>184554</v>
      </c>
      <c r="X151" s="19">
        <v>237436.39892100223</v>
      </c>
      <c r="Y151" s="19">
        <v>237345.25593078459</v>
      </c>
      <c r="Z151" s="19">
        <v>246307.76379257266</v>
      </c>
      <c r="AA151" s="19">
        <v>168905.70346721</v>
      </c>
    </row>
    <row r="152" spans="1:27" ht="25.5" customHeight="1" x14ac:dyDescent="0.2">
      <c r="A152" s="22" t="s">
        <v>307</v>
      </c>
      <c r="B152" s="22" t="s">
        <v>308</v>
      </c>
      <c r="C152" s="54"/>
      <c r="D152" s="24">
        <v>1721413</v>
      </c>
      <c r="E152" s="25">
        <v>0</v>
      </c>
      <c r="F152" s="25">
        <v>1721413</v>
      </c>
      <c r="G152" s="26">
        <v>1.0542735847292928E-2</v>
      </c>
      <c r="H152" s="23"/>
      <c r="I152" s="26">
        <v>1.8918704135308273E-2</v>
      </c>
      <c r="J152" s="24">
        <v>1785369</v>
      </c>
      <c r="K152" s="26">
        <v>3.715319914512083E-2</v>
      </c>
      <c r="L152" s="26">
        <v>2.9919435021384722E-2</v>
      </c>
      <c r="M152" s="24">
        <v>1786412</v>
      </c>
      <c r="N152" s="26">
        <v>3.7759096742036924E-2</v>
      </c>
      <c r="O152" s="26">
        <v>3.0521106704228584E-2</v>
      </c>
      <c r="P152" s="26">
        <v>1.1809796400949812E-2</v>
      </c>
      <c r="Q152" s="23"/>
      <c r="R152" s="24">
        <v>474</v>
      </c>
      <c r="S152" s="41">
        <v>1786886</v>
      </c>
      <c r="T152" s="23"/>
      <c r="U152" s="24">
        <v>1247316</v>
      </c>
      <c r="V152" s="24">
        <v>1256076</v>
      </c>
      <c r="W152" s="23"/>
      <c r="X152" s="24">
        <v>1703453.9351338521</v>
      </c>
      <c r="Y152" s="24">
        <v>1701316.8430893351</v>
      </c>
      <c r="Z152" s="24">
        <v>1765561.0830754386</v>
      </c>
      <c r="AA152" s="24">
        <f>SUM(AA147:AA151)</f>
        <v>1210734.6198081097</v>
      </c>
    </row>
    <row r="153" spans="1:27" ht="25.5" customHeight="1" x14ac:dyDescent="0.2">
      <c r="A153" s="22" t="s">
        <v>309</v>
      </c>
      <c r="B153" s="22" t="s">
        <v>310</v>
      </c>
      <c r="C153" s="54"/>
      <c r="D153" s="24">
        <v>9447905</v>
      </c>
      <c r="E153" s="25">
        <v>0</v>
      </c>
      <c r="F153" s="25">
        <v>9447905</v>
      </c>
      <c r="G153" s="26">
        <v>-4.253030969172289E-3</v>
      </c>
      <c r="H153" s="23"/>
      <c r="I153" s="26">
        <v>1.5928820366950536E-3</v>
      </c>
      <c r="J153" s="24">
        <v>9819222</v>
      </c>
      <c r="K153" s="26">
        <v>3.930151710881935E-2</v>
      </c>
      <c r="L153" s="26">
        <v>3.2248282540429996E-2</v>
      </c>
      <c r="M153" s="24">
        <v>9828829</v>
      </c>
      <c r="N153" s="26">
        <v>4.0318356291685786E-2</v>
      </c>
      <c r="O153" s="26">
        <v>3.3258220929679672E-2</v>
      </c>
      <c r="P153" s="26">
        <v>-2.7534260216538486E-3</v>
      </c>
      <c r="Q153" s="23"/>
      <c r="R153" s="24">
        <v>8064</v>
      </c>
      <c r="S153" s="41">
        <v>9836893</v>
      </c>
      <c r="T153" s="23"/>
      <c r="U153" s="24">
        <v>6969107</v>
      </c>
      <c r="V153" s="24">
        <v>7016726</v>
      </c>
      <c r="W153" s="23"/>
      <c r="X153" s="24">
        <v>9488258.8587698713</v>
      </c>
      <c r="Y153" s="24">
        <v>9497333.3236856535</v>
      </c>
      <c r="Z153" s="24">
        <v>9855966.675111806</v>
      </c>
      <c r="AA153" s="24">
        <f>AA152+AA146+AA142+AA138+AA134+AA128</f>
        <v>6758735.3276086124</v>
      </c>
    </row>
    <row r="154" spans="1:27" x14ac:dyDescent="0.2">
      <c r="A154" s="18" t="s">
        <v>311</v>
      </c>
      <c r="B154" s="18" t="s">
        <v>312</v>
      </c>
      <c r="D154" s="19">
        <v>493166</v>
      </c>
      <c r="E154" s="20">
        <v>0</v>
      </c>
      <c r="F154" s="20">
        <v>493166</v>
      </c>
      <c r="G154" s="21">
        <v>-3.2391246707826005E-2</v>
      </c>
      <c r="I154" s="21">
        <v>-2.3252973799607335E-2</v>
      </c>
      <c r="J154" s="19">
        <v>511792</v>
      </c>
      <c r="K154" s="21">
        <v>3.7768215975959363E-2</v>
      </c>
      <c r="L154" s="21">
        <v>3.4619561482845507E-2</v>
      </c>
      <c r="M154" s="19">
        <v>511792</v>
      </c>
      <c r="N154" s="21">
        <v>3.7768215975959363E-2</v>
      </c>
      <c r="O154" s="21">
        <v>3.4619561482845507E-2</v>
      </c>
      <c r="P154" s="21">
        <v>-2.621016435514445E-2</v>
      </c>
      <c r="R154" s="43">
        <v>0</v>
      </c>
      <c r="S154" s="42">
        <v>511792</v>
      </c>
      <c r="U154" s="19">
        <v>386772</v>
      </c>
      <c r="V154" s="19">
        <v>387949</v>
      </c>
      <c r="X154" s="19">
        <v>509675.00895590411</v>
      </c>
      <c r="Y154" s="19">
        <v>506443.16008620441</v>
      </c>
      <c r="Z154" s="19">
        <v>525567.20276412112</v>
      </c>
      <c r="AA154" s="19">
        <v>360408.03885063954</v>
      </c>
    </row>
    <row r="155" spans="1:27" x14ac:dyDescent="0.2">
      <c r="A155" s="18" t="s">
        <v>313</v>
      </c>
      <c r="B155" s="18" t="s">
        <v>314</v>
      </c>
      <c r="D155" s="19">
        <v>305049</v>
      </c>
      <c r="E155" s="20">
        <v>0</v>
      </c>
      <c r="F155" s="20">
        <v>305049</v>
      </c>
      <c r="G155" s="21">
        <v>6.8928317143103213E-2</v>
      </c>
      <c r="I155" s="21">
        <v>8.1258030719747909E-2</v>
      </c>
      <c r="J155" s="19">
        <v>313115</v>
      </c>
      <c r="K155" s="21">
        <v>2.6441653635973283E-2</v>
      </c>
      <c r="L155" s="21">
        <v>2.1986555225982363E-2</v>
      </c>
      <c r="M155" s="19">
        <v>314304</v>
      </c>
      <c r="N155" s="21">
        <v>3.0339388098305609E-2</v>
      </c>
      <c r="O155" s="21">
        <v>2.5867372223455032E-2</v>
      </c>
      <c r="P155" s="21">
        <v>6.8865396603492002E-2</v>
      </c>
      <c r="R155" s="43">
        <v>0</v>
      </c>
      <c r="S155" s="42">
        <v>314304</v>
      </c>
      <c r="U155" s="19">
        <v>234254</v>
      </c>
      <c r="V155" s="19">
        <v>235275</v>
      </c>
      <c r="X155" s="19">
        <v>285378.35054767423</v>
      </c>
      <c r="Y155" s="19">
        <v>283353.99802738702</v>
      </c>
      <c r="Z155" s="19">
        <v>294053.86403073417</v>
      </c>
      <c r="AA155" s="19">
        <v>201647.62164456051</v>
      </c>
    </row>
    <row r="156" spans="1:27" x14ac:dyDescent="0.2">
      <c r="A156" s="18" t="s">
        <v>315</v>
      </c>
      <c r="B156" s="18" t="s">
        <v>316</v>
      </c>
      <c r="D156" s="19">
        <v>561767</v>
      </c>
      <c r="E156" s="20">
        <v>0</v>
      </c>
      <c r="F156" s="20">
        <v>561767</v>
      </c>
      <c r="G156" s="21">
        <v>-1.8951081677587855E-2</v>
      </c>
      <c r="I156" s="21">
        <v>-1.0197400923762201E-2</v>
      </c>
      <c r="J156" s="19">
        <v>580188</v>
      </c>
      <c r="K156" s="21">
        <v>3.2791174988918925E-2</v>
      </c>
      <c r="L156" s="21">
        <v>3.1970671594179212E-2</v>
      </c>
      <c r="M156" s="19">
        <v>580188</v>
      </c>
      <c r="N156" s="21">
        <v>3.2791174988918925E-2</v>
      </c>
      <c r="O156" s="21">
        <v>3.1970671594179212E-2</v>
      </c>
      <c r="P156" s="21">
        <v>-1.5720593091315238E-2</v>
      </c>
      <c r="R156" s="43">
        <v>0</v>
      </c>
      <c r="S156" s="42">
        <v>580188</v>
      </c>
      <c r="U156" s="19">
        <v>439262</v>
      </c>
      <c r="V156" s="19">
        <v>439611</v>
      </c>
      <c r="X156" s="19">
        <v>572618.74459901371</v>
      </c>
      <c r="Y156" s="19">
        <v>568005.83519571985</v>
      </c>
      <c r="Z156" s="19">
        <v>589454.57552768465</v>
      </c>
      <c r="AA156" s="19">
        <v>404218.84478361503</v>
      </c>
    </row>
    <row r="157" spans="1:27" x14ac:dyDescent="0.2">
      <c r="A157" s="18" t="s">
        <v>317</v>
      </c>
      <c r="B157" s="18" t="s">
        <v>318</v>
      </c>
      <c r="D157" s="19">
        <v>298465</v>
      </c>
      <c r="E157" s="20">
        <v>0</v>
      </c>
      <c r="F157" s="20">
        <v>298465</v>
      </c>
      <c r="G157" s="21">
        <v>-2.2639277872544716E-2</v>
      </c>
      <c r="I157" s="21">
        <v>-1.2276978034782782E-2</v>
      </c>
      <c r="J157" s="19">
        <v>307671</v>
      </c>
      <c r="K157" s="21">
        <v>3.0844487628365114E-2</v>
      </c>
      <c r="L157" s="21">
        <v>3.2393869610152226E-2</v>
      </c>
      <c r="M157" s="19">
        <v>307671</v>
      </c>
      <c r="N157" s="21">
        <v>3.0844487628365114E-2</v>
      </c>
      <c r="O157" s="21">
        <v>3.2393869610152226E-2</v>
      </c>
      <c r="P157" s="21">
        <v>-1.7385773578243335E-2</v>
      </c>
      <c r="R157" s="43">
        <v>0</v>
      </c>
      <c r="S157" s="42">
        <v>307671</v>
      </c>
      <c r="U157" s="19">
        <v>238743</v>
      </c>
      <c r="V157" s="19">
        <v>238384</v>
      </c>
      <c r="X157" s="19">
        <v>305378.54984628479</v>
      </c>
      <c r="Y157" s="19">
        <v>301721.29953772447</v>
      </c>
      <c r="Z157" s="19">
        <v>313114.74200857111</v>
      </c>
      <c r="AA157" s="19">
        <v>214718.63066992149</v>
      </c>
    </row>
    <row r="158" spans="1:27" x14ac:dyDescent="0.2">
      <c r="A158" s="18" t="s">
        <v>319</v>
      </c>
      <c r="B158" s="18" t="s">
        <v>320</v>
      </c>
      <c r="D158" s="19">
        <v>339743</v>
      </c>
      <c r="E158" s="20">
        <v>0</v>
      </c>
      <c r="F158" s="20">
        <v>339743</v>
      </c>
      <c r="G158" s="21">
        <v>-7.1167536425708056E-3</v>
      </c>
      <c r="I158" s="21">
        <v>2.6432640895475146E-3</v>
      </c>
      <c r="J158" s="19">
        <v>350932</v>
      </c>
      <c r="K158" s="21">
        <v>3.293371754532104E-2</v>
      </c>
      <c r="L158" s="21">
        <v>2.9900867142220733E-2</v>
      </c>
      <c r="M158" s="19">
        <v>350932</v>
      </c>
      <c r="N158" s="21">
        <v>3.293371754532104E-2</v>
      </c>
      <c r="O158" s="21">
        <v>2.9900867142220733E-2</v>
      </c>
      <c r="P158" s="21">
        <v>-4.95134174257994E-3</v>
      </c>
      <c r="R158" s="43">
        <v>0</v>
      </c>
      <c r="S158" s="42">
        <v>350932</v>
      </c>
      <c r="U158" s="19">
        <v>270413</v>
      </c>
      <c r="V158" s="19">
        <v>271210</v>
      </c>
      <c r="X158" s="19">
        <v>342178.19793657342</v>
      </c>
      <c r="Y158" s="19">
        <v>339845.1740906699</v>
      </c>
      <c r="Z158" s="19">
        <v>352678.23044409708</v>
      </c>
      <c r="AA158" s="19">
        <v>241849.31767273555</v>
      </c>
    </row>
    <row r="159" spans="1:27" x14ac:dyDescent="0.2">
      <c r="A159" s="18" t="s">
        <v>321</v>
      </c>
      <c r="B159" s="18" t="s">
        <v>322</v>
      </c>
      <c r="D159" s="19">
        <v>426336</v>
      </c>
      <c r="E159" s="20">
        <v>0</v>
      </c>
      <c r="F159" s="20">
        <v>426336</v>
      </c>
      <c r="G159" s="21">
        <v>-6.3956978759681649E-3</v>
      </c>
      <c r="I159" s="21">
        <v>5.1272343072641391E-3</v>
      </c>
      <c r="J159" s="19">
        <v>443333</v>
      </c>
      <c r="K159" s="21">
        <v>3.9867616152518215E-2</v>
      </c>
      <c r="L159" s="21">
        <v>2.9898974847932802E-2</v>
      </c>
      <c r="M159" s="19">
        <v>443448</v>
      </c>
      <c r="N159" s="21">
        <v>4.0137356451249717E-2</v>
      </c>
      <c r="O159" s="21">
        <v>3.0166129294156185E-2</v>
      </c>
      <c r="P159" s="21">
        <v>-2.2292660518772323E-3</v>
      </c>
      <c r="R159" s="43">
        <v>0</v>
      </c>
      <c r="S159" s="42">
        <v>443448</v>
      </c>
      <c r="U159" s="19">
        <v>324012</v>
      </c>
      <c r="V159" s="19">
        <v>327148</v>
      </c>
      <c r="X159" s="19">
        <v>429080.26775711402</v>
      </c>
      <c r="Y159" s="19">
        <v>428266.78511906508</v>
      </c>
      <c r="Z159" s="19">
        <v>444438.77226715314</v>
      </c>
      <c r="AA159" s="19">
        <v>304774.16676603479</v>
      </c>
    </row>
    <row r="160" spans="1:27" x14ac:dyDescent="0.2">
      <c r="A160" s="18" t="s">
        <v>323</v>
      </c>
      <c r="B160" s="18" t="s">
        <v>324</v>
      </c>
      <c r="D160" s="19">
        <v>400721</v>
      </c>
      <c r="E160" s="20">
        <v>0</v>
      </c>
      <c r="F160" s="20">
        <v>400721</v>
      </c>
      <c r="G160" s="21">
        <v>-9.4929960299870997E-3</v>
      </c>
      <c r="I160" s="21">
        <v>1.5657859092785831E-3</v>
      </c>
      <c r="J160" s="19">
        <v>414650</v>
      </c>
      <c r="K160" s="21">
        <v>3.4759845378704801E-2</v>
      </c>
      <c r="L160" s="21">
        <v>2.9899815150489673E-2</v>
      </c>
      <c r="M160" s="19">
        <v>414650</v>
      </c>
      <c r="N160" s="21">
        <v>3.4759845378704801E-2</v>
      </c>
      <c r="O160" s="21">
        <v>2.9899815150489673E-2</v>
      </c>
      <c r="P160" s="21">
        <v>-6.0216737733488346E-3</v>
      </c>
      <c r="R160" s="43">
        <v>0</v>
      </c>
      <c r="S160" s="42">
        <v>414650</v>
      </c>
      <c r="U160" s="19">
        <v>322603</v>
      </c>
      <c r="V160" s="19">
        <v>324126</v>
      </c>
      <c r="X160" s="19">
        <v>404561.50072022271</v>
      </c>
      <c r="Y160" s="19">
        <v>401982.5577057178</v>
      </c>
      <c r="Z160" s="19">
        <v>417162.01355626917</v>
      </c>
      <c r="AA160" s="19">
        <v>286069.11237624648</v>
      </c>
    </row>
    <row r="161" spans="1:27" x14ac:dyDescent="0.2">
      <c r="A161" s="18" t="s">
        <v>325</v>
      </c>
      <c r="B161" s="18" t="s">
        <v>326</v>
      </c>
      <c r="D161" s="19">
        <v>390750</v>
      </c>
      <c r="E161" s="20">
        <v>0</v>
      </c>
      <c r="F161" s="20">
        <v>390750</v>
      </c>
      <c r="G161" s="21">
        <v>0.16998142993765364</v>
      </c>
      <c r="I161" s="21">
        <v>0.18094775212848391</v>
      </c>
      <c r="J161" s="19">
        <v>398333</v>
      </c>
      <c r="K161" s="21">
        <v>1.9406269993601954E-2</v>
      </c>
      <c r="L161" s="21">
        <v>1.9743513998051299E-2</v>
      </c>
      <c r="M161" s="19">
        <v>398333</v>
      </c>
      <c r="N161" s="21">
        <v>1.9406269993601954E-2</v>
      </c>
      <c r="O161" s="21">
        <v>1.9743513998051299E-2</v>
      </c>
      <c r="P161" s="21">
        <v>0.16044373890138952</v>
      </c>
      <c r="R161" s="43">
        <v>0</v>
      </c>
      <c r="S161" s="42">
        <v>398333</v>
      </c>
      <c r="U161" s="19">
        <v>250547</v>
      </c>
      <c r="V161" s="19">
        <v>250464</v>
      </c>
      <c r="X161" s="19">
        <v>333979.65984880837</v>
      </c>
      <c r="Y161" s="19">
        <v>330768.88676107273</v>
      </c>
      <c r="Z161" s="19">
        <v>343259.20908247406</v>
      </c>
      <c r="AA161" s="19">
        <v>235390.21786783694</v>
      </c>
    </row>
    <row r="162" spans="1:27" ht="25.5" customHeight="1" x14ac:dyDescent="0.2">
      <c r="A162" s="22" t="s">
        <v>327</v>
      </c>
      <c r="B162" s="22" t="s">
        <v>328</v>
      </c>
      <c r="C162" s="54"/>
      <c r="D162" s="24">
        <v>3215997</v>
      </c>
      <c r="E162" s="25">
        <v>0</v>
      </c>
      <c r="F162" s="25">
        <v>3215997</v>
      </c>
      <c r="G162" s="26">
        <v>1.04141624236882E-2</v>
      </c>
      <c r="H162" s="23"/>
      <c r="I162" s="26">
        <v>2.0715076773311303E-2</v>
      </c>
      <c r="J162" s="24">
        <v>3320014</v>
      </c>
      <c r="K162" s="26">
        <v>3.2343624698654816E-2</v>
      </c>
      <c r="L162" s="26">
        <v>2.9188732568951492E-2</v>
      </c>
      <c r="M162" s="24">
        <v>3321318</v>
      </c>
      <c r="N162" s="26">
        <v>3.2749097713710595E-2</v>
      </c>
      <c r="O162" s="26">
        <v>2.9592966438829915E-2</v>
      </c>
      <c r="P162" s="26">
        <v>1.2680741386995376E-2</v>
      </c>
      <c r="Q162" s="23"/>
      <c r="R162" s="24">
        <v>0</v>
      </c>
      <c r="S162" s="41">
        <v>3321318</v>
      </c>
      <c r="T162" s="23"/>
      <c r="U162" s="24">
        <v>2466605</v>
      </c>
      <c r="V162" s="24">
        <v>2474166</v>
      </c>
      <c r="W162" s="23"/>
      <c r="X162" s="24">
        <v>3182850.2802115949</v>
      </c>
      <c r="Y162" s="24">
        <v>3160387.6965235607</v>
      </c>
      <c r="Z162" s="24">
        <v>3279728.6096811038</v>
      </c>
      <c r="AA162" s="24">
        <f>SUM(AA154:AA161)</f>
        <v>2249075.9506315901</v>
      </c>
    </row>
    <row r="163" spans="1:27" x14ac:dyDescent="0.2">
      <c r="A163" s="18" t="s">
        <v>329</v>
      </c>
      <c r="B163" s="18" t="s">
        <v>330</v>
      </c>
      <c r="D163" s="19">
        <v>572344</v>
      </c>
      <c r="E163" s="20">
        <v>0</v>
      </c>
      <c r="F163" s="20">
        <v>572344</v>
      </c>
      <c r="G163" s="21">
        <v>3.1816206951481574E-2</v>
      </c>
      <c r="I163" s="21">
        <v>4.4182206550761993E-2</v>
      </c>
      <c r="J163" s="19">
        <v>594819</v>
      </c>
      <c r="K163" s="21">
        <v>3.9268342115930333E-2</v>
      </c>
      <c r="L163" s="21">
        <v>2.9900378900560742E-2</v>
      </c>
      <c r="M163" s="19">
        <v>594819</v>
      </c>
      <c r="N163" s="21">
        <v>3.9268342115930333E-2</v>
      </c>
      <c r="O163" s="21">
        <v>2.9900378900560742E-2</v>
      </c>
      <c r="P163" s="21">
        <v>3.627246923868932E-2</v>
      </c>
      <c r="R163" s="43">
        <v>0</v>
      </c>
      <c r="S163" s="42">
        <v>594819</v>
      </c>
      <c r="U163" s="19">
        <v>437662</v>
      </c>
      <c r="V163" s="19">
        <v>441643</v>
      </c>
      <c r="X163" s="19">
        <v>554695.68722030451</v>
      </c>
      <c r="Y163" s="19">
        <v>553112.3126717658</v>
      </c>
      <c r="Z163" s="19">
        <v>573998.65156795224</v>
      </c>
      <c r="AA163" s="19">
        <v>393619.93523664353</v>
      </c>
    </row>
    <row r="164" spans="1:27" x14ac:dyDescent="0.2">
      <c r="A164" s="18" t="s">
        <v>331</v>
      </c>
      <c r="B164" s="18" t="s">
        <v>332</v>
      </c>
      <c r="D164" s="19">
        <v>405504</v>
      </c>
      <c r="E164" s="20">
        <v>0</v>
      </c>
      <c r="F164" s="20">
        <v>405504</v>
      </c>
      <c r="G164" s="21">
        <v>9.241875088931506E-2</v>
      </c>
      <c r="I164" s="21">
        <v>0.10602820595494933</v>
      </c>
      <c r="J164" s="19">
        <v>415594</v>
      </c>
      <c r="K164" s="21">
        <v>2.4882615214646409E-2</v>
      </c>
      <c r="L164" s="21">
        <v>1.7243995387340894E-2</v>
      </c>
      <c r="M164" s="19">
        <v>415801</v>
      </c>
      <c r="N164" s="21">
        <v>2.5393091066919116E-2</v>
      </c>
      <c r="O164" s="21">
        <v>1.7750666578563834E-2</v>
      </c>
      <c r="P164" s="21">
        <v>8.4701028904655251E-2</v>
      </c>
      <c r="R164" s="43">
        <v>0</v>
      </c>
      <c r="S164" s="42">
        <v>415801</v>
      </c>
      <c r="U164" s="19">
        <v>293393</v>
      </c>
      <c r="V164" s="19">
        <v>295596</v>
      </c>
      <c r="X164" s="19">
        <v>371198.31536202371</v>
      </c>
      <c r="Y164" s="19">
        <v>369383.87377304281</v>
      </c>
      <c r="Z164" s="19">
        <v>383332.35510975879</v>
      </c>
      <c r="AA164" s="19">
        <v>262870.40288377862</v>
      </c>
    </row>
    <row r="165" spans="1:27" x14ac:dyDescent="0.2">
      <c r="A165" s="18" t="s">
        <v>333</v>
      </c>
      <c r="B165" s="18" t="s">
        <v>334</v>
      </c>
      <c r="D165" s="19">
        <v>474835</v>
      </c>
      <c r="E165" s="20">
        <v>0</v>
      </c>
      <c r="F165" s="20">
        <v>474835</v>
      </c>
      <c r="G165" s="21">
        <v>-3.2869093858211018E-3</v>
      </c>
      <c r="I165" s="21">
        <v>8.7863373103076459E-3</v>
      </c>
      <c r="J165" s="19">
        <v>493181</v>
      </c>
      <c r="K165" s="21">
        <v>3.8636579022186757E-2</v>
      </c>
      <c r="L165" s="21">
        <v>2.9899742039183552E-2</v>
      </c>
      <c r="M165" s="19">
        <v>493181</v>
      </c>
      <c r="N165" s="21">
        <v>3.8636579022186757E-2</v>
      </c>
      <c r="O165" s="21">
        <v>2.9899742039183552E-2</v>
      </c>
      <c r="P165" s="21">
        <v>1.1441065635389158E-3</v>
      </c>
      <c r="R165" s="43">
        <v>0</v>
      </c>
      <c r="S165" s="42">
        <v>493181</v>
      </c>
      <c r="U165" s="19">
        <v>349809</v>
      </c>
      <c r="V165" s="19">
        <v>352777</v>
      </c>
      <c r="X165" s="19">
        <v>476400.88654539955</v>
      </c>
      <c r="Y165" s="19">
        <v>474692.30959834304</v>
      </c>
      <c r="Z165" s="19">
        <v>492617.39320711826</v>
      </c>
      <c r="AA165" s="19">
        <v>337812.68628585781</v>
      </c>
    </row>
    <row r="166" spans="1:27" x14ac:dyDescent="0.2">
      <c r="A166" s="18" t="s">
        <v>335</v>
      </c>
      <c r="B166" s="18" t="s">
        <v>336</v>
      </c>
      <c r="D166" s="19">
        <v>424952</v>
      </c>
      <c r="E166" s="20">
        <v>0</v>
      </c>
      <c r="F166" s="20">
        <v>424952</v>
      </c>
      <c r="G166" s="21">
        <v>-2.6557586056962013E-2</v>
      </c>
      <c r="I166" s="21">
        <v>-1.6597171050405701E-2</v>
      </c>
      <c r="J166" s="19">
        <v>442408</v>
      </c>
      <c r="K166" s="21">
        <v>4.1077580526741819E-2</v>
      </c>
      <c r="L166" s="21">
        <v>3.3269581052306041E-2</v>
      </c>
      <c r="M166" s="19">
        <v>442408</v>
      </c>
      <c r="N166" s="21">
        <v>4.1077580526741819E-2</v>
      </c>
      <c r="O166" s="21">
        <v>3.3269581052306041E-2</v>
      </c>
      <c r="P166" s="21">
        <v>-2.0853780195038363E-2</v>
      </c>
      <c r="R166" s="43">
        <v>0</v>
      </c>
      <c r="S166" s="42">
        <v>442408</v>
      </c>
      <c r="U166" s="19">
        <v>327289</v>
      </c>
      <c r="V166" s="19">
        <v>329762</v>
      </c>
      <c r="X166" s="19">
        <v>436545.59726721188</v>
      </c>
      <c r="Y166" s="19">
        <v>435389.42276840261</v>
      </c>
      <c r="Z166" s="19">
        <v>451830.37124743662</v>
      </c>
      <c r="AA166" s="19">
        <v>309842.96040164144</v>
      </c>
    </row>
    <row r="167" spans="1:27" x14ac:dyDescent="0.2">
      <c r="A167" s="18" t="s">
        <v>337</v>
      </c>
      <c r="B167" s="18" t="s">
        <v>338</v>
      </c>
      <c r="D167" s="19">
        <v>398834</v>
      </c>
      <c r="E167" s="20">
        <v>0</v>
      </c>
      <c r="F167" s="20">
        <v>398834</v>
      </c>
      <c r="G167" s="21">
        <v>6.9043051123059751E-2</v>
      </c>
      <c r="I167" s="21">
        <v>8.4528051416360883E-2</v>
      </c>
      <c r="J167" s="19">
        <v>411092</v>
      </c>
      <c r="K167" s="21">
        <v>3.0734591333737793E-2</v>
      </c>
      <c r="L167" s="21">
        <v>2.1159926400504681E-2</v>
      </c>
      <c r="M167" s="19">
        <v>411092</v>
      </c>
      <c r="N167" s="21">
        <v>3.0734591333737793E-2</v>
      </c>
      <c r="O167" s="21">
        <v>2.1159926400504681E-2</v>
      </c>
      <c r="P167" s="21">
        <v>6.7178352381824347E-2</v>
      </c>
      <c r="R167" s="43">
        <v>0</v>
      </c>
      <c r="S167" s="42">
        <v>411092</v>
      </c>
      <c r="U167" s="19">
        <v>261858</v>
      </c>
      <c r="V167" s="19">
        <v>264313</v>
      </c>
      <c r="X167" s="19">
        <v>373075.71437933546</v>
      </c>
      <c r="Y167" s="19">
        <v>371197.01265672094</v>
      </c>
      <c r="Z167" s="19">
        <v>385213.96079904359</v>
      </c>
      <c r="AA167" s="19">
        <v>264160.71516506019</v>
      </c>
    </row>
    <row r="168" spans="1:27" ht="25.5" customHeight="1" x14ac:dyDescent="0.2">
      <c r="A168" s="22" t="s">
        <v>339</v>
      </c>
      <c r="B168" s="22" t="s">
        <v>340</v>
      </c>
      <c r="C168" s="54"/>
      <c r="D168" s="24">
        <v>2276469</v>
      </c>
      <c r="E168" s="25">
        <v>0</v>
      </c>
      <c r="F168" s="25">
        <v>2276469</v>
      </c>
      <c r="G168" s="26">
        <v>2.9184107066591691E-2</v>
      </c>
      <c r="H168" s="23"/>
      <c r="I168" s="26">
        <v>4.1695370037220014E-2</v>
      </c>
      <c r="J168" s="24">
        <v>2357094</v>
      </c>
      <c r="K168" s="26">
        <v>3.5416691375986131E-2</v>
      </c>
      <c r="L168" s="26">
        <v>2.6759973143418714E-2</v>
      </c>
      <c r="M168" s="24">
        <v>2357301</v>
      </c>
      <c r="N168" s="26">
        <v>3.5507621671984069E-2</v>
      </c>
      <c r="O168" s="26">
        <v>2.6850143206403443E-2</v>
      </c>
      <c r="P168" s="26">
        <v>3.0742672281829586E-2</v>
      </c>
      <c r="Q168" s="23"/>
      <c r="R168" s="24">
        <v>0</v>
      </c>
      <c r="S168" s="41">
        <v>2357301</v>
      </c>
      <c r="T168" s="23"/>
      <c r="U168" s="24">
        <v>1670011</v>
      </c>
      <c r="V168" s="24">
        <v>1684091</v>
      </c>
      <c r="W168" s="23"/>
      <c r="X168" s="24">
        <v>2211916.2007742748</v>
      </c>
      <c r="Y168" s="24">
        <v>2203774.9314682754</v>
      </c>
      <c r="Z168" s="24">
        <v>2286992.7319313097</v>
      </c>
      <c r="AA168" s="24">
        <f>SUM(AA163:AA167)</f>
        <v>1568306.6999729816</v>
      </c>
    </row>
    <row r="169" spans="1:27" x14ac:dyDescent="0.2">
      <c r="A169" s="18" t="s">
        <v>341</v>
      </c>
      <c r="B169" s="18" t="s">
        <v>342</v>
      </c>
      <c r="D169" s="19">
        <v>332208</v>
      </c>
      <c r="E169" s="20">
        <v>0</v>
      </c>
      <c r="F169" s="20">
        <v>332208</v>
      </c>
      <c r="G169" s="21">
        <v>6.0740509925187203E-2</v>
      </c>
      <c r="I169" s="21">
        <v>7.3352393834631435E-2</v>
      </c>
      <c r="J169" s="19">
        <v>344882</v>
      </c>
      <c r="K169" s="21">
        <v>3.8150797090979127E-2</v>
      </c>
      <c r="L169" s="21">
        <v>2.3988977825512903E-2</v>
      </c>
      <c r="M169" s="19">
        <v>346195</v>
      </c>
      <c r="N169" s="21">
        <v>4.2103140201319667E-2</v>
      </c>
      <c r="O169" s="21">
        <v>2.7887405484494643E-2</v>
      </c>
      <c r="P169" s="21">
        <v>6.3139680702653633E-2</v>
      </c>
      <c r="R169" s="43">
        <v>0</v>
      </c>
      <c r="S169" s="42">
        <v>346195</v>
      </c>
      <c r="U169" s="19">
        <v>235011</v>
      </c>
      <c r="V169" s="19">
        <v>238262</v>
      </c>
      <c r="X169" s="19">
        <v>313184.98434968817</v>
      </c>
      <c r="Y169" s="19">
        <v>313785.5333887444</v>
      </c>
      <c r="Z169" s="19">
        <v>325634.53917098808</v>
      </c>
      <c r="AA169" s="19">
        <v>223304.08942454556</v>
      </c>
    </row>
    <row r="170" spans="1:27" x14ac:dyDescent="0.2">
      <c r="A170" s="18" t="s">
        <v>343</v>
      </c>
      <c r="B170" s="18" t="s">
        <v>344</v>
      </c>
      <c r="D170" s="19">
        <v>459898</v>
      </c>
      <c r="E170" s="20">
        <v>0</v>
      </c>
      <c r="F170" s="20">
        <v>459898</v>
      </c>
      <c r="G170" s="21">
        <v>4.9789879167839057E-2</v>
      </c>
      <c r="I170" s="21">
        <v>6.1642300528753191E-2</v>
      </c>
      <c r="J170" s="19">
        <v>477806</v>
      </c>
      <c r="K170" s="21">
        <v>3.8939069097930323E-2</v>
      </c>
      <c r="L170" s="21">
        <v>2.6952682315652288E-2</v>
      </c>
      <c r="M170" s="19">
        <v>478181</v>
      </c>
      <c r="N170" s="21">
        <v>3.9754467294921936E-2</v>
      </c>
      <c r="O170" s="21">
        <v>2.7758673148476687E-2</v>
      </c>
      <c r="P170" s="21">
        <v>5.1409311665422619E-2</v>
      </c>
      <c r="R170" s="43">
        <v>0</v>
      </c>
      <c r="S170" s="42">
        <v>478181</v>
      </c>
      <c r="U170" s="19">
        <v>331951</v>
      </c>
      <c r="V170" s="19">
        <v>335826</v>
      </c>
      <c r="X170" s="19">
        <v>438085.76280479849</v>
      </c>
      <c r="Y170" s="19">
        <v>438251.03563868499</v>
      </c>
      <c r="Z170" s="19">
        <v>454800.0428515948</v>
      </c>
      <c r="AA170" s="19">
        <v>311879.41456631542</v>
      </c>
    </row>
    <row r="171" spans="1:27" x14ac:dyDescent="0.2">
      <c r="A171" s="18" t="s">
        <v>345</v>
      </c>
      <c r="B171" s="18" t="s">
        <v>346</v>
      </c>
      <c r="D171" s="19">
        <v>429364</v>
      </c>
      <c r="E171" s="20">
        <v>0</v>
      </c>
      <c r="F171" s="20">
        <v>429364</v>
      </c>
      <c r="G171" s="21">
        <v>2.7855863007473225E-2</v>
      </c>
      <c r="I171" s="21">
        <v>4.0763387061110601E-2</v>
      </c>
      <c r="J171" s="19">
        <v>447439</v>
      </c>
      <c r="K171" s="21">
        <v>4.2097148340335844E-2</v>
      </c>
      <c r="L171" s="21">
        <v>2.9898876852546996E-2</v>
      </c>
      <c r="M171" s="19">
        <v>447649</v>
      </c>
      <c r="N171" s="21">
        <v>4.2586243839725757E-2</v>
      </c>
      <c r="O171" s="21">
        <v>3.0382247243011751E-2</v>
      </c>
      <c r="P171" s="21">
        <v>3.3362809725285159E-2</v>
      </c>
      <c r="R171" s="43">
        <v>0</v>
      </c>
      <c r="S171" s="42">
        <v>447649</v>
      </c>
      <c r="U171" s="19">
        <v>288471</v>
      </c>
      <c r="V171" s="19">
        <v>291887</v>
      </c>
      <c r="X171" s="19">
        <v>417727.83077161689</v>
      </c>
      <c r="Y171" s="19">
        <v>417433.4481924125</v>
      </c>
      <c r="Z171" s="19">
        <v>433196.35251727852</v>
      </c>
      <c r="AA171" s="19">
        <v>297064.67037303682</v>
      </c>
    </row>
    <row r="172" spans="1:27" x14ac:dyDescent="0.2">
      <c r="A172" s="18" t="s">
        <v>347</v>
      </c>
      <c r="B172" s="18" t="s">
        <v>348</v>
      </c>
      <c r="D172" s="19">
        <v>512564</v>
      </c>
      <c r="E172" s="20">
        <v>0</v>
      </c>
      <c r="F172" s="20">
        <v>512564</v>
      </c>
      <c r="G172" s="21">
        <v>5.4878310808557096E-3</v>
      </c>
      <c r="I172" s="21">
        <v>1.4210958617265401E-2</v>
      </c>
      <c r="J172" s="19">
        <v>532432</v>
      </c>
      <c r="K172" s="21">
        <v>3.876198874677117E-2</v>
      </c>
      <c r="L172" s="21">
        <v>2.9899199779720664E-2</v>
      </c>
      <c r="M172" s="19">
        <v>532432</v>
      </c>
      <c r="N172" s="21">
        <v>3.876198874677117E-2</v>
      </c>
      <c r="O172" s="21">
        <v>2.9899199779720664E-2</v>
      </c>
      <c r="P172" s="21">
        <v>6.5271027847912944E-3</v>
      </c>
      <c r="R172" s="43">
        <v>0</v>
      </c>
      <c r="S172" s="42">
        <v>532432</v>
      </c>
      <c r="U172" s="19">
        <v>414677</v>
      </c>
      <c r="V172" s="19">
        <v>418246</v>
      </c>
      <c r="X172" s="19">
        <v>509766.48762523156</v>
      </c>
      <c r="Y172" s="19">
        <v>509731.09768840281</v>
      </c>
      <c r="Z172" s="19">
        <v>528979.29775254242</v>
      </c>
      <c r="AA172" s="19">
        <v>362747.88512849208</v>
      </c>
    </row>
    <row r="173" spans="1:27" x14ac:dyDescent="0.2">
      <c r="A173" s="18" t="s">
        <v>349</v>
      </c>
      <c r="B173" s="18" t="s">
        <v>350</v>
      </c>
      <c r="D173" s="19">
        <v>414794</v>
      </c>
      <c r="E173" s="20">
        <v>0</v>
      </c>
      <c r="F173" s="20">
        <v>414794</v>
      </c>
      <c r="G173" s="21">
        <v>1.1483924881213969E-2</v>
      </c>
      <c r="I173" s="21">
        <v>2.2250385282682084E-2</v>
      </c>
      <c r="J173" s="19">
        <v>431251</v>
      </c>
      <c r="K173" s="21">
        <v>3.9675115840634101E-2</v>
      </c>
      <c r="L173" s="21">
        <v>2.9899931118304579E-2</v>
      </c>
      <c r="M173" s="19">
        <v>431251</v>
      </c>
      <c r="N173" s="21">
        <v>3.9675115840634101E-2</v>
      </c>
      <c r="O173" s="21">
        <v>2.9899931118304579E-2</v>
      </c>
      <c r="P173" s="21">
        <v>1.4506341626584041E-2</v>
      </c>
      <c r="R173" s="43">
        <v>0</v>
      </c>
      <c r="S173" s="42">
        <v>431251</v>
      </c>
      <c r="U173" s="19">
        <v>331471</v>
      </c>
      <c r="V173" s="19">
        <v>334618</v>
      </c>
      <c r="X173" s="19">
        <v>410084.61904000334</v>
      </c>
      <c r="Y173" s="19">
        <v>409616.84024375322</v>
      </c>
      <c r="Z173" s="19">
        <v>425084.5778928934</v>
      </c>
      <c r="AA173" s="19">
        <v>291502.01583790383</v>
      </c>
    </row>
    <row r="174" spans="1:27" x14ac:dyDescent="0.2">
      <c r="A174" s="18" t="s">
        <v>351</v>
      </c>
      <c r="B174" s="18" t="s">
        <v>352</v>
      </c>
      <c r="D174" s="19">
        <v>436387</v>
      </c>
      <c r="E174" s="20">
        <v>0</v>
      </c>
      <c r="F174" s="20">
        <v>436387</v>
      </c>
      <c r="G174" s="21">
        <v>5.7148814727710606E-2</v>
      </c>
      <c r="I174" s="21">
        <v>6.7303389990749141E-2</v>
      </c>
      <c r="J174" s="19">
        <v>453613</v>
      </c>
      <c r="K174" s="21">
        <v>3.9474136488942158E-2</v>
      </c>
      <c r="L174" s="21">
        <v>2.5519528714504913E-2</v>
      </c>
      <c r="M174" s="19">
        <v>453613</v>
      </c>
      <c r="N174" s="21">
        <v>3.9474136488942158E-2</v>
      </c>
      <c r="O174" s="21">
        <v>2.5519528714504913E-2</v>
      </c>
      <c r="P174" s="21">
        <v>5.4712948790960336E-2</v>
      </c>
      <c r="R174" s="43">
        <v>0</v>
      </c>
      <c r="S174" s="42">
        <v>453613</v>
      </c>
      <c r="U174" s="19">
        <v>341835</v>
      </c>
      <c r="V174" s="19">
        <v>346486</v>
      </c>
      <c r="X174" s="19">
        <v>412796.18717862346</v>
      </c>
      <c r="Y174" s="19">
        <v>414432.36923688371</v>
      </c>
      <c r="Z174" s="19">
        <v>430081.94838224573</v>
      </c>
      <c r="AA174" s="19">
        <v>294928.96578456147</v>
      </c>
    </row>
    <row r="175" spans="1:27" x14ac:dyDescent="0.2">
      <c r="A175" s="18" t="s">
        <v>353</v>
      </c>
      <c r="B175" s="18" t="s">
        <v>354</v>
      </c>
      <c r="D175" s="19">
        <v>415508</v>
      </c>
      <c r="E175" s="20">
        <v>0</v>
      </c>
      <c r="F175" s="20">
        <v>415508</v>
      </c>
      <c r="G175" s="21">
        <v>-3.1465290697881065E-2</v>
      </c>
      <c r="I175" s="21">
        <v>-2.141529368136541E-2</v>
      </c>
      <c r="J175" s="19">
        <v>432606</v>
      </c>
      <c r="K175" s="21">
        <v>4.1149628888011769E-2</v>
      </c>
      <c r="L175" s="21">
        <v>3.4248657972050012E-2</v>
      </c>
      <c r="M175" s="19">
        <v>432606</v>
      </c>
      <c r="N175" s="21">
        <v>4.1149628888011769E-2</v>
      </c>
      <c r="O175" s="21">
        <v>3.4248657972050012E-2</v>
      </c>
      <c r="P175" s="21">
        <v>-2.4727801282078077E-2</v>
      </c>
      <c r="R175" s="43">
        <v>0</v>
      </c>
      <c r="S175" s="42">
        <v>432606</v>
      </c>
      <c r="U175" s="19">
        <v>319247</v>
      </c>
      <c r="V175" s="19">
        <v>321377</v>
      </c>
      <c r="X175" s="19">
        <v>429006.82444245671</v>
      </c>
      <c r="Y175" s="19">
        <v>427434.08213344682</v>
      </c>
      <c r="Z175" s="19">
        <v>443574.62518535572</v>
      </c>
      <c r="AA175" s="19">
        <v>304181.57736283168</v>
      </c>
    </row>
    <row r="176" spans="1:27" ht="25.5" customHeight="1" x14ac:dyDescent="0.2">
      <c r="A176" s="22" t="s">
        <v>355</v>
      </c>
      <c r="B176" s="22" t="s">
        <v>356</v>
      </c>
      <c r="C176" s="54"/>
      <c r="D176" s="24">
        <v>3000723</v>
      </c>
      <c r="E176" s="25">
        <v>0</v>
      </c>
      <c r="F176" s="25">
        <v>3000723</v>
      </c>
      <c r="G176" s="26">
        <v>2.3909453303061268E-2</v>
      </c>
      <c r="H176" s="23"/>
      <c r="I176" s="26">
        <v>3.4775860071744491E-2</v>
      </c>
      <c r="J176" s="24">
        <v>3120029</v>
      </c>
      <c r="K176" s="26">
        <v>3.9759084727247318E-2</v>
      </c>
      <c r="L176" s="26">
        <v>2.8829215871178038E-2</v>
      </c>
      <c r="M176" s="24">
        <v>3121927</v>
      </c>
      <c r="N176" s="26">
        <v>4.0391598957984387E-2</v>
      </c>
      <c r="O176" s="26">
        <v>2.9455081160161933E-2</v>
      </c>
      <c r="P176" s="26">
        <v>2.6493359720794363E-2</v>
      </c>
      <c r="Q176" s="23"/>
      <c r="R176" s="24">
        <v>0</v>
      </c>
      <c r="S176" s="41">
        <v>3121927</v>
      </c>
      <c r="T176" s="23"/>
      <c r="U176" s="24">
        <v>2262663</v>
      </c>
      <c r="V176" s="24">
        <v>2286701</v>
      </c>
      <c r="W176" s="23"/>
      <c r="X176" s="24">
        <v>2930652.6962124184</v>
      </c>
      <c r="Y176" s="24">
        <v>2930684.4065223285</v>
      </c>
      <c r="Z176" s="24">
        <v>3041351.3837528988</v>
      </c>
      <c r="AA176" s="24">
        <f>SUM(AA169:AA175)</f>
        <v>2085608.6184776868</v>
      </c>
    </row>
    <row r="177" spans="1:27" x14ac:dyDescent="0.2">
      <c r="A177" s="18" t="s">
        <v>357</v>
      </c>
      <c r="B177" s="18" t="s">
        <v>358</v>
      </c>
      <c r="D177" s="19">
        <v>357135</v>
      </c>
      <c r="E177" s="20">
        <v>0</v>
      </c>
      <c r="F177" s="20">
        <v>357135</v>
      </c>
      <c r="G177" s="21">
        <v>2.0709449684366943E-2</v>
      </c>
      <c r="I177" s="21">
        <v>3.4280674342457518E-2</v>
      </c>
      <c r="J177" s="19">
        <v>371507</v>
      </c>
      <c r="K177" s="21">
        <v>4.0242485334677447E-2</v>
      </c>
      <c r="L177" s="21">
        <v>2.989875903410999E-2</v>
      </c>
      <c r="M177" s="19">
        <v>371507</v>
      </c>
      <c r="N177" s="21">
        <v>4.0242485334677447E-2</v>
      </c>
      <c r="O177" s="21">
        <v>2.989875903410999E-2</v>
      </c>
      <c r="P177" s="21">
        <v>2.6444327245112698E-2</v>
      </c>
      <c r="R177" s="43">
        <v>0</v>
      </c>
      <c r="S177" s="42">
        <v>371507</v>
      </c>
      <c r="U177" s="19">
        <v>248993</v>
      </c>
      <c r="V177" s="19">
        <v>251494</v>
      </c>
      <c r="X177" s="19">
        <v>349888.99153469829</v>
      </c>
      <c r="Y177" s="19">
        <v>348765.93255682004</v>
      </c>
      <c r="Z177" s="19">
        <v>361935.84994238557</v>
      </c>
      <c r="AA177" s="19">
        <v>248197.73604864598</v>
      </c>
    </row>
    <row r="178" spans="1:27" x14ac:dyDescent="0.2">
      <c r="A178" s="18" t="s">
        <v>359</v>
      </c>
      <c r="B178" s="18" t="s">
        <v>360</v>
      </c>
      <c r="D178" s="19">
        <v>508999</v>
      </c>
      <c r="E178" s="20">
        <v>0</v>
      </c>
      <c r="F178" s="20">
        <v>508999</v>
      </c>
      <c r="G178" s="21">
        <v>3.681820244745726E-2</v>
      </c>
      <c r="I178" s="21">
        <v>5.1580409186155141E-2</v>
      </c>
      <c r="J178" s="19">
        <v>529243</v>
      </c>
      <c r="K178" s="21">
        <v>3.9772180298978999E-2</v>
      </c>
      <c r="L178" s="21">
        <v>2.9499899050864142E-2</v>
      </c>
      <c r="M178" s="19">
        <v>529243</v>
      </c>
      <c r="N178" s="21">
        <v>3.9772180298978999E-2</v>
      </c>
      <c r="O178" s="21">
        <v>2.9499899050864142E-2</v>
      </c>
      <c r="P178" s="21">
        <v>4.3208817407193623E-2</v>
      </c>
      <c r="R178" s="43">
        <v>0</v>
      </c>
      <c r="S178" s="42">
        <v>529243</v>
      </c>
      <c r="U178" s="19">
        <v>360568</v>
      </c>
      <c r="V178" s="19">
        <v>364165</v>
      </c>
      <c r="X178" s="19">
        <v>490924.05862328067</v>
      </c>
      <c r="Y178" s="19">
        <v>488862.05328945676</v>
      </c>
      <c r="Z178" s="19">
        <v>507322.20737492258</v>
      </c>
      <c r="AA178" s="19">
        <v>347896.52182203374</v>
      </c>
    </row>
    <row r="179" spans="1:27" x14ac:dyDescent="0.2">
      <c r="A179" s="18" t="s">
        <v>361</v>
      </c>
      <c r="B179" s="18" t="s">
        <v>362</v>
      </c>
      <c r="D179" s="19">
        <v>440323</v>
      </c>
      <c r="E179" s="20">
        <v>0</v>
      </c>
      <c r="F179" s="20">
        <v>440323</v>
      </c>
      <c r="G179" s="21">
        <v>4.2607177422543163E-2</v>
      </c>
      <c r="I179" s="21">
        <v>5.5150889440796158E-2</v>
      </c>
      <c r="J179" s="19">
        <v>458133</v>
      </c>
      <c r="K179" s="21">
        <v>4.0447580526113747E-2</v>
      </c>
      <c r="L179" s="21">
        <v>2.8596866510738117E-2</v>
      </c>
      <c r="M179" s="19">
        <v>458133</v>
      </c>
      <c r="N179" s="21">
        <v>4.0447580526113747E-2</v>
      </c>
      <c r="O179" s="21">
        <v>2.8596866510738117E-2</v>
      </c>
      <c r="P179" s="21">
        <v>4.5832708859425697E-2</v>
      </c>
      <c r="R179" s="43">
        <v>0</v>
      </c>
      <c r="S179" s="42">
        <v>458133</v>
      </c>
      <c r="U179" s="19">
        <v>308254</v>
      </c>
      <c r="V179" s="19">
        <v>311805</v>
      </c>
      <c r="X179" s="19">
        <v>422328.76344524522</v>
      </c>
      <c r="Y179" s="19">
        <v>422115.9954973766</v>
      </c>
      <c r="Z179" s="19">
        <v>438055.71973325935</v>
      </c>
      <c r="AA179" s="19">
        <v>300396.98448844557</v>
      </c>
    </row>
    <row r="180" spans="1:27" x14ac:dyDescent="0.2">
      <c r="A180" s="18" t="s">
        <v>363</v>
      </c>
      <c r="B180" s="18" t="s">
        <v>364</v>
      </c>
      <c r="D180" s="19">
        <v>543923</v>
      </c>
      <c r="E180" s="20">
        <v>0</v>
      </c>
      <c r="F180" s="20">
        <v>543923</v>
      </c>
      <c r="G180" s="21">
        <v>-1.856571734590573E-2</v>
      </c>
      <c r="I180" s="21">
        <v>-5.1683212241884213E-3</v>
      </c>
      <c r="J180" s="19">
        <v>563595</v>
      </c>
      <c r="K180" s="21">
        <v>3.6166883915554227E-2</v>
      </c>
      <c r="L180" s="21">
        <v>3.095009375421931E-2</v>
      </c>
      <c r="M180" s="19">
        <v>563595</v>
      </c>
      <c r="N180" s="21">
        <v>3.6166883915554227E-2</v>
      </c>
      <c r="O180" s="21">
        <v>3.095009375421931E-2</v>
      </c>
      <c r="P180" s="21">
        <v>-1.1697935019780115E-2</v>
      </c>
      <c r="R180" s="43">
        <v>0</v>
      </c>
      <c r="S180" s="42">
        <v>563595</v>
      </c>
      <c r="U180" s="19">
        <v>421848</v>
      </c>
      <c r="V180" s="19">
        <v>423983</v>
      </c>
      <c r="X180" s="19">
        <v>554212.34983667801</v>
      </c>
      <c r="Y180" s="19">
        <v>549515.41896738578</v>
      </c>
      <c r="Z180" s="19">
        <v>570265.93383803149</v>
      </c>
      <c r="AA180" s="19">
        <v>391060.22171276226</v>
      </c>
    </row>
    <row r="181" spans="1:27" x14ac:dyDescent="0.2">
      <c r="A181" s="18" t="s">
        <v>365</v>
      </c>
      <c r="B181" s="18" t="s">
        <v>366</v>
      </c>
      <c r="D181" s="19">
        <v>492952</v>
      </c>
      <c r="E181" s="20">
        <v>0</v>
      </c>
      <c r="F181" s="20">
        <v>492952</v>
      </c>
      <c r="G181" s="21">
        <v>3.8763025180393873E-2</v>
      </c>
      <c r="I181" s="21">
        <v>5.2216217009269483E-2</v>
      </c>
      <c r="J181" s="19">
        <v>512632</v>
      </c>
      <c r="K181" s="21">
        <v>3.992275109949861E-2</v>
      </c>
      <c r="L181" s="21">
        <v>2.9338368348005295E-2</v>
      </c>
      <c r="M181" s="19">
        <v>512632</v>
      </c>
      <c r="N181" s="21">
        <v>3.992275109949861E-2</v>
      </c>
      <c r="O181" s="21">
        <v>2.9338368348005295E-2</v>
      </c>
      <c r="P181" s="21">
        <v>4.3675782961895226E-2</v>
      </c>
      <c r="R181" s="43">
        <v>0</v>
      </c>
      <c r="S181" s="42">
        <v>512632</v>
      </c>
      <c r="U181" s="19">
        <v>342116</v>
      </c>
      <c r="V181" s="19">
        <v>345634</v>
      </c>
      <c r="X181" s="19">
        <v>474556.74494612752</v>
      </c>
      <c r="Y181" s="19">
        <v>473306.59984858846</v>
      </c>
      <c r="Z181" s="19">
        <v>491179.35700795724</v>
      </c>
      <c r="AA181" s="19">
        <v>336826.55206056737</v>
      </c>
    </row>
    <row r="182" spans="1:27" x14ac:dyDescent="0.2">
      <c r="A182" s="18" t="s">
        <v>367</v>
      </c>
      <c r="B182" s="18" t="s">
        <v>368</v>
      </c>
      <c r="D182" s="19">
        <v>477995</v>
      </c>
      <c r="E182" s="20">
        <v>0</v>
      </c>
      <c r="F182" s="20">
        <v>477995</v>
      </c>
      <c r="G182" s="21">
        <v>2.8794326775425372E-2</v>
      </c>
      <c r="I182" s="21">
        <v>4.2812544348883153E-2</v>
      </c>
      <c r="J182" s="19">
        <v>496090</v>
      </c>
      <c r="K182" s="21">
        <v>3.7856044519294141E-2</v>
      </c>
      <c r="L182" s="21">
        <v>2.9900988990719579E-2</v>
      </c>
      <c r="M182" s="19">
        <v>496090</v>
      </c>
      <c r="N182" s="21">
        <v>3.7856044519294141E-2</v>
      </c>
      <c r="O182" s="21">
        <v>2.9900988990719579E-2</v>
      </c>
      <c r="P182" s="21">
        <v>3.4913795362517375E-2</v>
      </c>
      <c r="R182" s="43">
        <v>0</v>
      </c>
      <c r="S182" s="42">
        <v>496090</v>
      </c>
      <c r="U182" s="19">
        <v>340550</v>
      </c>
      <c r="V182" s="19">
        <v>343180</v>
      </c>
      <c r="X182" s="19">
        <v>464616.67561697308</v>
      </c>
      <c r="Y182" s="19">
        <v>461911.47444137675</v>
      </c>
      <c r="Z182" s="19">
        <v>479353.93481369712</v>
      </c>
      <c r="AA182" s="19">
        <v>328717.26137576235</v>
      </c>
    </row>
    <row r="183" spans="1:27" ht="25.5" customHeight="1" x14ac:dyDescent="0.2">
      <c r="A183" s="22" t="s">
        <v>369</v>
      </c>
      <c r="B183" s="22" t="s">
        <v>370</v>
      </c>
      <c r="C183" s="54"/>
      <c r="D183" s="24">
        <v>2821327</v>
      </c>
      <c r="E183" s="25">
        <v>0</v>
      </c>
      <c r="F183" s="25">
        <v>2821327</v>
      </c>
      <c r="G183" s="26">
        <v>2.3507624727954424E-2</v>
      </c>
      <c r="H183" s="23"/>
      <c r="I183" s="26">
        <v>3.7117257666352987E-2</v>
      </c>
      <c r="J183" s="24">
        <v>2931200</v>
      </c>
      <c r="K183" s="26">
        <v>3.8943731088243227E-2</v>
      </c>
      <c r="L183" s="26">
        <v>2.9811933985577355E-2</v>
      </c>
      <c r="M183" s="24">
        <v>2931200</v>
      </c>
      <c r="N183" s="26">
        <v>3.8943731088243227E-2</v>
      </c>
      <c r="O183" s="26">
        <v>2.9811933985577355E-2</v>
      </c>
      <c r="P183" s="26">
        <v>2.9172647718219702E-2</v>
      </c>
      <c r="Q183" s="23"/>
      <c r="R183" s="24">
        <v>0</v>
      </c>
      <c r="S183" s="41">
        <v>2931200</v>
      </c>
      <c r="T183" s="23"/>
      <c r="U183" s="24">
        <v>2022328</v>
      </c>
      <c r="V183" s="24">
        <v>2040261</v>
      </c>
      <c r="W183" s="23"/>
      <c r="X183" s="24">
        <v>2756527.5840030028</v>
      </c>
      <c r="Y183" s="24">
        <v>2744477.4746010043</v>
      </c>
      <c r="Z183" s="24">
        <v>2848113.002710253</v>
      </c>
      <c r="AA183" s="24">
        <f>SUM(AA177:AA182)</f>
        <v>1953095.2775082171</v>
      </c>
    </row>
    <row r="184" spans="1:27" x14ac:dyDescent="0.2">
      <c r="A184" s="18" t="s">
        <v>371</v>
      </c>
      <c r="B184" s="18" t="s">
        <v>372</v>
      </c>
      <c r="D184" s="19">
        <v>579468</v>
      </c>
      <c r="E184" s="20">
        <v>0</v>
      </c>
      <c r="F184" s="20">
        <v>579468</v>
      </c>
      <c r="G184" s="21">
        <v>-2.3400912268617846E-2</v>
      </c>
      <c r="I184" s="21">
        <v>-1.3850550146764617E-2</v>
      </c>
      <c r="J184" s="19">
        <v>602714</v>
      </c>
      <c r="K184" s="21">
        <v>4.0116106497684045E-2</v>
      </c>
      <c r="L184" s="21">
        <v>3.2712208292054568E-2</v>
      </c>
      <c r="M184" s="19">
        <v>602714</v>
      </c>
      <c r="N184" s="21">
        <v>4.0116106497684045E-2</v>
      </c>
      <c r="O184" s="21">
        <v>3.2712208292054568E-2</v>
      </c>
      <c r="P184" s="21">
        <v>-1.8648700283932951E-2</v>
      </c>
      <c r="R184" s="43">
        <v>0</v>
      </c>
      <c r="S184" s="42">
        <v>602714</v>
      </c>
      <c r="U184" s="19">
        <v>422191</v>
      </c>
      <c r="V184" s="19">
        <v>425218</v>
      </c>
      <c r="X184" s="19">
        <v>593353.00153319945</v>
      </c>
      <c r="Y184" s="19">
        <v>591819.4466993229</v>
      </c>
      <c r="Z184" s="19">
        <v>614167.42421840411</v>
      </c>
      <c r="AA184" s="19">
        <v>421165.69626938435</v>
      </c>
    </row>
    <row r="185" spans="1:27" x14ac:dyDescent="0.2">
      <c r="A185" s="18" t="s">
        <v>373</v>
      </c>
      <c r="B185" s="18" t="s">
        <v>374</v>
      </c>
      <c r="D185" s="19">
        <v>264858</v>
      </c>
      <c r="E185" s="20">
        <v>0</v>
      </c>
      <c r="F185" s="20">
        <v>264858</v>
      </c>
      <c r="G185" s="21">
        <v>6.9786815367506527E-2</v>
      </c>
      <c r="I185" s="21">
        <v>8.1462076891269275E-2</v>
      </c>
      <c r="J185" s="19">
        <v>273195</v>
      </c>
      <c r="K185" s="21">
        <v>3.1477244410212268E-2</v>
      </c>
      <c r="L185" s="21">
        <v>2.1937474701098969E-2</v>
      </c>
      <c r="M185" s="19">
        <v>273644</v>
      </c>
      <c r="N185" s="21">
        <v>3.3172492429905942E-2</v>
      </c>
      <c r="O185" s="21">
        <v>2.3617043968987561E-2</v>
      </c>
      <c r="P185" s="21">
        <v>6.6722013559019189E-2</v>
      </c>
      <c r="R185" s="43">
        <v>0</v>
      </c>
      <c r="S185" s="42">
        <v>273644</v>
      </c>
      <c r="U185" s="19">
        <v>216841</v>
      </c>
      <c r="V185" s="19">
        <v>218865</v>
      </c>
      <c r="X185" s="19">
        <v>247580.16849274095</v>
      </c>
      <c r="Y185" s="19">
        <v>247193.54551176936</v>
      </c>
      <c r="Z185" s="19">
        <v>256527.93935227056</v>
      </c>
      <c r="AA185" s="19">
        <v>175914.19526579947</v>
      </c>
    </row>
    <row r="186" spans="1:27" x14ac:dyDescent="0.2">
      <c r="A186" s="18" t="s">
        <v>375</v>
      </c>
      <c r="B186" s="18" t="s">
        <v>376</v>
      </c>
      <c r="D186" s="19">
        <v>292882</v>
      </c>
      <c r="E186" s="20">
        <v>0</v>
      </c>
      <c r="F186" s="20">
        <v>292882</v>
      </c>
      <c r="G186" s="21">
        <v>6.2144010293876395E-2</v>
      </c>
      <c r="I186" s="21">
        <v>7.3774118551750201E-2</v>
      </c>
      <c r="J186" s="19">
        <v>301491</v>
      </c>
      <c r="K186" s="21">
        <v>2.9394090452810273E-2</v>
      </c>
      <c r="L186" s="21">
        <v>2.3880124476693299E-2</v>
      </c>
      <c r="M186" s="19">
        <v>303046</v>
      </c>
      <c r="N186" s="21">
        <v>3.4703395906884094E-2</v>
      </c>
      <c r="O186" s="21">
        <v>2.9160990550842536E-2</v>
      </c>
      <c r="P186" s="21">
        <v>6.4875174112298151E-2</v>
      </c>
      <c r="R186" s="43">
        <v>0</v>
      </c>
      <c r="S186" s="42">
        <v>303046</v>
      </c>
      <c r="U186" s="19">
        <v>229528</v>
      </c>
      <c r="V186" s="19">
        <v>230765</v>
      </c>
      <c r="X186" s="19">
        <v>275746.03552955569</v>
      </c>
      <c r="Y186" s="19">
        <v>274228.32302643289</v>
      </c>
      <c r="Z186" s="19">
        <v>284583.59004624683</v>
      </c>
      <c r="AA186" s="19">
        <v>195153.37532139494</v>
      </c>
    </row>
    <row r="187" spans="1:27" x14ac:dyDescent="0.2">
      <c r="A187" s="18" t="s">
        <v>377</v>
      </c>
      <c r="B187" s="18" t="s">
        <v>378</v>
      </c>
      <c r="D187" s="19">
        <v>273812</v>
      </c>
      <c r="E187" s="20">
        <v>0</v>
      </c>
      <c r="F187" s="20">
        <v>273812</v>
      </c>
      <c r="G187" s="21">
        <v>6.3169414412176828E-2</v>
      </c>
      <c r="I187" s="21">
        <v>7.3954474675375304E-2</v>
      </c>
      <c r="J187" s="19">
        <v>282142</v>
      </c>
      <c r="K187" s="21">
        <v>3.0422333571939797E-2</v>
      </c>
      <c r="L187" s="21">
        <v>2.3836634110997235E-2</v>
      </c>
      <c r="M187" s="19">
        <v>283477</v>
      </c>
      <c r="N187" s="21">
        <v>3.5297941653397169E-2</v>
      </c>
      <c r="O187" s="21">
        <v>2.8681080902110301E-2</v>
      </c>
      <c r="P187" s="21">
        <v>6.4557388537698435E-2</v>
      </c>
      <c r="R187" s="43">
        <v>0</v>
      </c>
      <c r="S187" s="42">
        <v>283477</v>
      </c>
      <c r="U187" s="19">
        <v>222806</v>
      </c>
      <c r="V187" s="19">
        <v>224239</v>
      </c>
      <c r="X187" s="19">
        <v>257543.15002693137</v>
      </c>
      <c r="Y187" s="19">
        <v>256596.78087370389</v>
      </c>
      <c r="Z187" s="19">
        <v>266286.25478743878</v>
      </c>
      <c r="AA187" s="19">
        <v>182605.96619438491</v>
      </c>
    </row>
    <row r="188" spans="1:27" x14ac:dyDescent="0.2">
      <c r="A188" s="18" t="s">
        <v>379</v>
      </c>
      <c r="B188" s="18" t="s">
        <v>380</v>
      </c>
      <c r="D188" s="19">
        <v>288433</v>
      </c>
      <c r="E188" s="20">
        <v>0</v>
      </c>
      <c r="F188" s="20">
        <v>288433</v>
      </c>
      <c r="G188" s="21">
        <v>5.6134819026160354E-2</v>
      </c>
      <c r="I188" s="21">
        <v>6.7687343001965772E-2</v>
      </c>
      <c r="J188" s="19">
        <v>298305</v>
      </c>
      <c r="K188" s="21">
        <v>3.4226319457205001E-2</v>
      </c>
      <c r="L188" s="21">
        <v>2.5421252206393241E-2</v>
      </c>
      <c r="M188" s="19">
        <v>298936</v>
      </c>
      <c r="N188" s="21">
        <v>3.6414002558653236E-2</v>
      </c>
      <c r="O188" s="21">
        <v>2.7590310083875247E-2</v>
      </c>
      <c r="P188" s="21">
        <v>5.7222868866429355E-2</v>
      </c>
      <c r="R188" s="43">
        <v>0</v>
      </c>
      <c r="S188" s="42">
        <v>298936</v>
      </c>
      <c r="U188" s="19">
        <v>201969</v>
      </c>
      <c r="V188" s="19">
        <v>203704</v>
      </c>
      <c r="X188" s="19">
        <v>273102.4437447844</v>
      </c>
      <c r="Y188" s="19">
        <v>272467.13448220794</v>
      </c>
      <c r="Z188" s="19">
        <v>282755.89641805971</v>
      </c>
      <c r="AA188" s="19">
        <v>193900.03326981649</v>
      </c>
    </row>
    <row r="189" spans="1:27" x14ac:dyDescent="0.2">
      <c r="A189" s="18" t="s">
        <v>381</v>
      </c>
      <c r="B189" s="18" t="s">
        <v>382</v>
      </c>
      <c r="D189" s="19">
        <v>492196</v>
      </c>
      <c r="E189" s="20">
        <v>0</v>
      </c>
      <c r="F189" s="20">
        <v>492196</v>
      </c>
      <c r="G189" s="21">
        <v>5.5708563639773834E-2</v>
      </c>
      <c r="I189" s="21">
        <v>6.8015243408045656E-2</v>
      </c>
      <c r="J189" s="19">
        <v>506979</v>
      </c>
      <c r="K189" s="21">
        <v>3.0034782891368517E-2</v>
      </c>
      <c r="L189" s="21">
        <v>2.5339020671596213E-2</v>
      </c>
      <c r="M189" s="19">
        <v>508702</v>
      </c>
      <c r="N189" s="21">
        <v>3.3535420848604947E-2</v>
      </c>
      <c r="O189" s="21">
        <v>2.8823699785754942E-2</v>
      </c>
      <c r="P189" s="21">
        <v>5.8816902096941348E-2</v>
      </c>
      <c r="R189" s="43">
        <v>0</v>
      </c>
      <c r="S189" s="42">
        <v>508702</v>
      </c>
      <c r="U189" s="19">
        <v>411127</v>
      </c>
      <c r="V189" s="19">
        <v>413010</v>
      </c>
      <c r="X189" s="19">
        <v>466223.36594775016</v>
      </c>
      <c r="Y189" s="19">
        <v>462961.66771480319</v>
      </c>
      <c r="Z189" s="19">
        <v>480443.78493820562</v>
      </c>
      <c r="AA189" s="19">
        <v>329464.62678203086</v>
      </c>
    </row>
    <row r="190" spans="1:27" ht="25.5" customHeight="1" x14ac:dyDescent="0.2">
      <c r="A190" s="22" t="s">
        <v>383</v>
      </c>
      <c r="B190" s="22" t="s">
        <v>384</v>
      </c>
      <c r="C190" s="54"/>
      <c r="D190" s="24">
        <v>2191649</v>
      </c>
      <c r="E190" s="25">
        <v>0</v>
      </c>
      <c r="F190" s="25">
        <v>2191649</v>
      </c>
      <c r="G190" s="26">
        <v>3.6952474520436374E-2</v>
      </c>
      <c r="H190" s="23"/>
      <c r="I190" s="26">
        <v>4.7955964179833943E-2</v>
      </c>
      <c r="J190" s="24">
        <v>2264826</v>
      </c>
      <c r="K190" s="26">
        <v>3.3389014390534211E-2</v>
      </c>
      <c r="L190" s="26">
        <v>2.6560729094123214E-2</v>
      </c>
      <c r="M190" s="24">
        <v>2270519</v>
      </c>
      <c r="N190" s="26">
        <v>3.5986601869186119E-2</v>
      </c>
      <c r="O190" s="26">
        <v>2.9141152592764064E-2</v>
      </c>
      <c r="P190" s="26">
        <v>3.9250955854005065E-2</v>
      </c>
      <c r="Q190" s="23"/>
      <c r="R190" s="24">
        <v>0</v>
      </c>
      <c r="S190" s="41">
        <v>2270519</v>
      </c>
      <c r="T190" s="23"/>
      <c r="U190" s="24">
        <v>1704462</v>
      </c>
      <c r="V190" s="24">
        <v>1715799</v>
      </c>
      <c r="W190" s="23"/>
      <c r="X190" s="24">
        <v>2113548.1652749619</v>
      </c>
      <c r="Y190" s="24">
        <v>2105266.8983082403</v>
      </c>
      <c r="Z190" s="24">
        <v>2184764.8897606255</v>
      </c>
      <c r="AA190" s="24">
        <f>SUM(AA184:AA189)</f>
        <v>1498203.8931028112</v>
      </c>
    </row>
    <row r="191" spans="1:27" ht="25.5" customHeight="1" x14ac:dyDescent="0.2">
      <c r="A191" s="22" t="s">
        <v>385</v>
      </c>
      <c r="B191" s="22" t="s">
        <v>386</v>
      </c>
      <c r="C191" s="54"/>
      <c r="D191" s="24">
        <v>13506165</v>
      </c>
      <c r="E191" s="25">
        <v>0</v>
      </c>
      <c r="F191" s="25">
        <v>13506165</v>
      </c>
      <c r="G191" s="26">
        <v>2.3543646923041894E-2</v>
      </c>
      <c r="H191" s="23"/>
      <c r="I191" s="26">
        <v>3.5112604749292897E-2</v>
      </c>
      <c r="J191" s="24">
        <v>13993163</v>
      </c>
      <c r="K191" s="26">
        <v>3.6057459686002602E-2</v>
      </c>
      <c r="L191" s="26">
        <v>2.8445317360034084E-2</v>
      </c>
      <c r="M191" s="24">
        <v>14002265</v>
      </c>
      <c r="N191" s="26">
        <v>3.6731374153951224E-2</v>
      </c>
      <c r="O191" s="26">
        <v>2.9114280429971329E-2</v>
      </c>
      <c r="P191" s="26">
        <v>2.6487478203415682E-2</v>
      </c>
      <c r="Q191" s="23"/>
      <c r="R191" s="24">
        <v>0</v>
      </c>
      <c r="S191" s="41">
        <v>14002265</v>
      </c>
      <c r="T191" s="23"/>
      <c r="U191" s="24">
        <v>10126069</v>
      </c>
      <c r="V191" s="24">
        <v>10201018</v>
      </c>
      <c r="W191" s="23"/>
      <c r="X191" s="24">
        <v>13195494.926476253</v>
      </c>
      <c r="Y191" s="24">
        <v>13144591.407423409</v>
      </c>
      <c r="Z191" s="24">
        <v>13640950.617836194</v>
      </c>
      <c r="AA191" s="24">
        <f>AA190+AA183+AA176+AA168+AA162</f>
        <v>9354290.439693287</v>
      </c>
    </row>
    <row r="192" spans="1:27" x14ac:dyDescent="0.2">
      <c r="A192" s="18" t="s">
        <v>387</v>
      </c>
      <c r="B192" s="18" t="s">
        <v>388</v>
      </c>
      <c r="D192" s="19">
        <v>173910</v>
      </c>
      <c r="E192" s="20">
        <v>0</v>
      </c>
      <c r="F192" s="20">
        <v>173910</v>
      </c>
      <c r="G192" s="21">
        <v>-1.6341104876339552E-3</v>
      </c>
      <c r="I192" s="21">
        <v>1.4694685159948317E-3</v>
      </c>
      <c r="J192" s="19">
        <v>180749</v>
      </c>
      <c r="K192" s="21">
        <v>3.9324938186418246E-2</v>
      </c>
      <c r="L192" s="21">
        <v>2.9898598566059142E-2</v>
      </c>
      <c r="M192" s="19">
        <v>181352</v>
      </c>
      <c r="N192" s="21">
        <v>4.2792248864355065E-2</v>
      </c>
      <c r="O192" s="21">
        <v>3.3334461862317033E-2</v>
      </c>
      <c r="P192" s="21">
        <v>-2.8027293245730389E-3</v>
      </c>
      <c r="R192" s="43">
        <v>0</v>
      </c>
      <c r="S192" s="42">
        <v>181352</v>
      </c>
      <c r="U192" s="19">
        <v>137530</v>
      </c>
      <c r="V192" s="19">
        <v>138788</v>
      </c>
      <c r="X192" s="19">
        <v>174194.65330986341</v>
      </c>
      <c r="Y192" s="19">
        <v>175244.22793849465</v>
      </c>
      <c r="Z192" s="19">
        <v>181861.70914523833</v>
      </c>
      <c r="AA192" s="19">
        <v>124711.78108211907</v>
      </c>
    </row>
    <row r="193" spans="1:27" x14ac:dyDescent="0.2">
      <c r="A193" s="18" t="s">
        <v>389</v>
      </c>
      <c r="B193" s="18" t="s">
        <v>390</v>
      </c>
      <c r="D193" s="19">
        <v>310459</v>
      </c>
      <c r="E193" s="20">
        <v>0</v>
      </c>
      <c r="F193" s="20">
        <v>310459</v>
      </c>
      <c r="G193" s="21">
        <v>-5.664071143925864E-3</v>
      </c>
      <c r="I193" s="21">
        <v>-2.0116316336471485E-3</v>
      </c>
      <c r="J193" s="19">
        <v>322363</v>
      </c>
      <c r="K193" s="21">
        <v>3.8343227286050663E-2</v>
      </c>
      <c r="L193" s="21">
        <v>3.030737831905217E-2</v>
      </c>
      <c r="M193" s="19">
        <v>322956</v>
      </c>
      <c r="N193" s="21">
        <v>4.0253302368428612E-2</v>
      </c>
      <c r="O193" s="21">
        <v>3.220267112667341E-2</v>
      </c>
      <c r="P193" s="21">
        <v>-7.3573932196497882E-3</v>
      </c>
      <c r="R193" s="43">
        <v>1285</v>
      </c>
      <c r="S193" s="42">
        <v>324241</v>
      </c>
      <c r="U193" s="19">
        <v>231244</v>
      </c>
      <c r="V193" s="19">
        <v>233047</v>
      </c>
      <c r="X193" s="19">
        <v>312227.47865217453</v>
      </c>
      <c r="Y193" s="19">
        <v>313511.08371058299</v>
      </c>
      <c r="Z193" s="19">
        <v>325349.72586710961</v>
      </c>
      <c r="AA193" s="19">
        <v>223108.77852281969</v>
      </c>
    </row>
    <row r="194" spans="1:27" x14ac:dyDescent="0.2">
      <c r="A194" s="18" t="s">
        <v>391</v>
      </c>
      <c r="B194" s="18" t="s">
        <v>392</v>
      </c>
      <c r="D194" s="19">
        <v>380499</v>
      </c>
      <c r="E194" s="20">
        <v>0</v>
      </c>
      <c r="F194" s="20">
        <v>380499</v>
      </c>
      <c r="G194" s="21">
        <v>-2.4809113945217121E-2</v>
      </c>
      <c r="I194" s="21">
        <v>-1.7243786304258824E-2</v>
      </c>
      <c r="J194" s="19">
        <v>396694</v>
      </c>
      <c r="K194" s="21">
        <v>4.2562529730695742E-2</v>
      </c>
      <c r="L194" s="21">
        <v>3.3399884350144404E-2</v>
      </c>
      <c r="M194" s="19">
        <v>397492</v>
      </c>
      <c r="N194" s="21">
        <v>4.4659775715573558E-2</v>
      </c>
      <c r="O194" s="21">
        <v>3.5478698518524698E-2</v>
      </c>
      <c r="P194" s="21">
        <v>-1.9405570683613815E-2</v>
      </c>
      <c r="R194" s="43">
        <v>0</v>
      </c>
      <c r="S194" s="42">
        <v>397492</v>
      </c>
      <c r="U194" s="19">
        <v>276751</v>
      </c>
      <c r="V194" s="19">
        <v>279205</v>
      </c>
      <c r="X194" s="19">
        <v>390178.99514969921</v>
      </c>
      <c r="Y194" s="19">
        <v>390608.2617311303</v>
      </c>
      <c r="Z194" s="19">
        <v>405358.20734481275</v>
      </c>
      <c r="AA194" s="19">
        <v>277974.6448652033</v>
      </c>
    </row>
    <row r="195" spans="1:27" x14ac:dyDescent="0.2">
      <c r="A195" s="18" t="s">
        <v>393</v>
      </c>
      <c r="B195" s="18" t="s">
        <v>394</v>
      </c>
      <c r="D195" s="19">
        <v>429051</v>
      </c>
      <c r="E195" s="20">
        <v>0</v>
      </c>
      <c r="F195" s="20">
        <v>429051</v>
      </c>
      <c r="G195" s="21">
        <v>1.2575609646184427E-2</v>
      </c>
      <c r="I195" s="21">
        <v>2.2108764730206509E-2</v>
      </c>
      <c r="J195" s="19">
        <v>445515</v>
      </c>
      <c r="K195" s="21">
        <v>3.8373060545249915E-2</v>
      </c>
      <c r="L195" s="21">
        <v>2.9900403441520007E-2</v>
      </c>
      <c r="M195" s="19">
        <v>445737</v>
      </c>
      <c r="N195" s="21">
        <v>3.8890481551144163E-2</v>
      </c>
      <c r="O195" s="21">
        <v>3.041360252474723E-2</v>
      </c>
      <c r="P195" s="21">
        <v>1.4871717541189655E-2</v>
      </c>
      <c r="R195" s="43">
        <v>0</v>
      </c>
      <c r="S195" s="42">
        <v>445737</v>
      </c>
      <c r="U195" s="19">
        <v>307259</v>
      </c>
      <c r="V195" s="19">
        <v>309787</v>
      </c>
      <c r="X195" s="19">
        <v>423722.43209563347</v>
      </c>
      <c r="Y195" s="19">
        <v>423223.71019923489</v>
      </c>
      <c r="Z195" s="19">
        <v>439205.26338040282</v>
      </c>
      <c r="AA195" s="19">
        <v>301185.28476529161</v>
      </c>
    </row>
    <row r="196" spans="1:27" x14ac:dyDescent="0.2">
      <c r="A196" s="18" t="s">
        <v>395</v>
      </c>
      <c r="B196" s="18" t="s">
        <v>396</v>
      </c>
      <c r="D196" s="19">
        <v>327488</v>
      </c>
      <c r="E196" s="20">
        <v>0</v>
      </c>
      <c r="F196" s="20">
        <v>327488</v>
      </c>
      <c r="G196" s="21">
        <v>1.5163298676624359E-2</v>
      </c>
      <c r="I196" s="21">
        <v>1.6668393941892345E-2</v>
      </c>
      <c r="J196" s="19">
        <v>339149</v>
      </c>
      <c r="K196" s="21">
        <v>3.5607411569278824E-2</v>
      </c>
      <c r="L196" s="21">
        <v>2.9899152574929033E-2</v>
      </c>
      <c r="M196" s="19">
        <v>339149</v>
      </c>
      <c r="N196" s="21">
        <v>3.5607411569278824E-2</v>
      </c>
      <c r="O196" s="21">
        <v>2.9899152574929033E-2</v>
      </c>
      <c r="P196" s="21">
        <v>8.9658738649540659E-3</v>
      </c>
      <c r="R196" s="43">
        <v>766</v>
      </c>
      <c r="S196" s="42">
        <v>339915</v>
      </c>
      <c r="U196" s="19">
        <v>209772</v>
      </c>
      <c r="V196" s="19">
        <v>210935</v>
      </c>
      <c r="X196" s="19">
        <v>322596.37481665873</v>
      </c>
      <c r="Y196" s="19">
        <v>323904.15385854215</v>
      </c>
      <c r="Z196" s="19">
        <v>336135.25371363916</v>
      </c>
      <c r="AA196" s="19">
        <v>230504.96100660623</v>
      </c>
    </row>
    <row r="197" spans="1:27" x14ac:dyDescent="0.2">
      <c r="A197" s="18" t="s">
        <v>397</v>
      </c>
      <c r="B197" s="18" t="s">
        <v>398</v>
      </c>
      <c r="D197" s="19">
        <v>171460</v>
      </c>
      <c r="E197" s="20">
        <v>0</v>
      </c>
      <c r="F197" s="20">
        <v>171460</v>
      </c>
      <c r="G197" s="21">
        <v>4.8351794276075832E-3</v>
      </c>
      <c r="I197" s="21">
        <v>1.2976736962138968E-2</v>
      </c>
      <c r="J197" s="19">
        <v>178304</v>
      </c>
      <c r="K197" s="21">
        <v>3.9916015397177151E-2</v>
      </c>
      <c r="L197" s="21">
        <v>2.9902752619589634E-2</v>
      </c>
      <c r="M197" s="19">
        <v>178381</v>
      </c>
      <c r="N197" s="21">
        <v>4.0365099731715759E-2</v>
      </c>
      <c r="O197" s="21">
        <v>3.0347512759304252E-2</v>
      </c>
      <c r="P197" s="21">
        <v>5.7398377991273453E-3</v>
      </c>
      <c r="R197" s="43">
        <v>0</v>
      </c>
      <c r="S197" s="42">
        <v>178381</v>
      </c>
      <c r="U197" s="19">
        <v>116668</v>
      </c>
      <c r="V197" s="19">
        <v>117803</v>
      </c>
      <c r="X197" s="19">
        <v>170634.94940301566</v>
      </c>
      <c r="Y197" s="19">
        <v>170909.18189025141</v>
      </c>
      <c r="Z197" s="19">
        <v>177362.96534733404</v>
      </c>
      <c r="AA197" s="19">
        <v>121626.76470178408</v>
      </c>
    </row>
    <row r="198" spans="1:27" x14ac:dyDescent="0.2">
      <c r="A198" s="18" t="s">
        <v>399</v>
      </c>
      <c r="B198" s="18" t="s">
        <v>400</v>
      </c>
      <c r="D198" s="19">
        <v>249362</v>
      </c>
      <c r="E198" s="20">
        <v>0</v>
      </c>
      <c r="F198" s="20">
        <v>249362</v>
      </c>
      <c r="G198" s="21">
        <v>9.6609684984851896E-3</v>
      </c>
      <c r="I198" s="21">
        <v>1.3573651616470617E-2</v>
      </c>
      <c r="J198" s="19">
        <v>259107</v>
      </c>
      <c r="K198" s="21">
        <v>3.9079731474723545E-2</v>
      </c>
      <c r="L198" s="21">
        <v>2.9899088661884843E-2</v>
      </c>
      <c r="M198" s="19">
        <v>259409</v>
      </c>
      <c r="N198" s="21">
        <v>4.0290822178198793E-2</v>
      </c>
      <c r="O198" s="21">
        <v>3.1099478943798831E-2</v>
      </c>
      <c r="P198" s="21">
        <v>7.0669275678261201E-3</v>
      </c>
      <c r="R198" s="43">
        <v>0</v>
      </c>
      <c r="S198" s="42">
        <v>259409</v>
      </c>
      <c r="U198" s="19">
        <v>149464</v>
      </c>
      <c r="V198" s="19">
        <v>150797</v>
      </c>
      <c r="X198" s="19">
        <v>246975.97290587364</v>
      </c>
      <c r="Y198" s="19">
        <v>248215.64973321685</v>
      </c>
      <c r="Z198" s="19">
        <v>257588.63974065791</v>
      </c>
      <c r="AA198" s="19">
        <v>176641.5712222447</v>
      </c>
    </row>
    <row r="199" spans="1:27" x14ac:dyDescent="0.2">
      <c r="A199" s="18" t="s">
        <v>401</v>
      </c>
      <c r="B199" s="18" t="s">
        <v>402</v>
      </c>
      <c r="D199" s="19">
        <v>657368</v>
      </c>
      <c r="E199" s="20">
        <v>0</v>
      </c>
      <c r="F199" s="20">
        <v>657368</v>
      </c>
      <c r="G199" s="21">
        <v>4.3138670331501761E-3</v>
      </c>
      <c r="I199" s="21">
        <v>1.2994354127053631E-2</v>
      </c>
      <c r="J199" s="19">
        <v>681755</v>
      </c>
      <c r="K199" s="21">
        <v>3.709794209635997E-2</v>
      </c>
      <c r="L199" s="21">
        <v>2.9899478710761151E-2</v>
      </c>
      <c r="M199" s="19">
        <v>681755</v>
      </c>
      <c r="N199" s="21">
        <v>3.709794209635997E-2</v>
      </c>
      <c r="O199" s="21">
        <v>2.9899478710761151E-2</v>
      </c>
      <c r="P199" s="21">
        <v>5.3199877965404152E-3</v>
      </c>
      <c r="R199" s="43">
        <v>0</v>
      </c>
      <c r="S199" s="42">
        <v>681755</v>
      </c>
      <c r="U199" s="19">
        <v>503703</v>
      </c>
      <c r="V199" s="19">
        <v>507224</v>
      </c>
      <c r="X199" s="19">
        <v>654544.38256631361</v>
      </c>
      <c r="Y199" s="19">
        <v>653471.22498599486</v>
      </c>
      <c r="Z199" s="19">
        <v>678147.26482686377</v>
      </c>
      <c r="AA199" s="19">
        <v>465039.91208497901</v>
      </c>
    </row>
    <row r="200" spans="1:27" ht="25.5" customHeight="1" x14ac:dyDescent="0.2">
      <c r="A200" s="22" t="s">
        <v>403</v>
      </c>
      <c r="B200" s="22" t="s">
        <v>404</v>
      </c>
      <c r="C200" s="54"/>
      <c r="D200" s="24">
        <v>2699597</v>
      </c>
      <c r="E200" s="25">
        <v>0</v>
      </c>
      <c r="F200" s="25">
        <v>2699597</v>
      </c>
      <c r="G200" s="26">
        <v>1.6777865921899782E-3</v>
      </c>
      <c r="H200" s="23"/>
      <c r="I200" s="26">
        <v>8.0529609215727049E-3</v>
      </c>
      <c r="J200" s="24">
        <v>2803636</v>
      </c>
      <c r="K200" s="26">
        <v>3.8538715223049858E-2</v>
      </c>
      <c r="L200" s="26">
        <v>3.0436693446448837E-2</v>
      </c>
      <c r="M200" s="24">
        <v>2806231</v>
      </c>
      <c r="N200" s="26">
        <v>3.9499969810308677E-2</v>
      </c>
      <c r="O200" s="26">
        <v>3.1390448933785287E-2</v>
      </c>
      <c r="P200" s="26">
        <v>1.8643176723796007E-3</v>
      </c>
      <c r="Q200" s="23"/>
      <c r="R200" s="24">
        <v>2051</v>
      </c>
      <c r="S200" s="41">
        <v>2808282</v>
      </c>
      <c r="T200" s="23"/>
      <c r="U200" s="24">
        <v>1932392</v>
      </c>
      <c r="V200" s="24">
        <v>1947585</v>
      </c>
      <c r="W200" s="23"/>
      <c r="X200" s="24">
        <v>2695075.2388992319</v>
      </c>
      <c r="Y200" s="24">
        <v>2699087.494047448</v>
      </c>
      <c r="Z200" s="24">
        <v>2801009.0293660583</v>
      </c>
      <c r="AA200" s="24">
        <f>SUM(AA192:AA199)</f>
        <v>1920793.6982510476</v>
      </c>
    </row>
    <row r="201" spans="1:27" x14ac:dyDescent="0.2">
      <c r="A201" s="18" t="s">
        <v>405</v>
      </c>
      <c r="B201" s="18" t="s">
        <v>406</v>
      </c>
      <c r="D201" s="19">
        <v>425508</v>
      </c>
      <c r="E201" s="20">
        <v>0</v>
      </c>
      <c r="F201" s="20">
        <v>425508</v>
      </c>
      <c r="G201" s="21">
        <v>4.5274645709052042E-2</v>
      </c>
      <c r="I201" s="21">
        <v>5.2300670200863486E-2</v>
      </c>
      <c r="J201" s="19">
        <v>440168</v>
      </c>
      <c r="K201" s="21">
        <v>3.4452936255017441E-2</v>
      </c>
      <c r="L201" s="21">
        <v>2.9316751445990441E-2</v>
      </c>
      <c r="M201" s="19">
        <v>440168</v>
      </c>
      <c r="N201" s="21">
        <v>3.4452936255017441E-2</v>
      </c>
      <c r="O201" s="21">
        <v>2.9316751445990441E-2</v>
      </c>
      <c r="P201" s="21">
        <v>4.3737630921438342E-2</v>
      </c>
      <c r="R201" s="43">
        <v>802</v>
      </c>
      <c r="S201" s="42">
        <v>440970</v>
      </c>
      <c r="U201" s="19">
        <v>323241</v>
      </c>
      <c r="V201" s="19">
        <v>324854</v>
      </c>
      <c r="X201" s="19">
        <v>407077.70129769173</v>
      </c>
      <c r="Y201" s="19">
        <v>406377.42928532348</v>
      </c>
      <c r="Z201" s="19">
        <v>421722.84198607306</v>
      </c>
      <c r="AA201" s="19">
        <v>289196.70333183662</v>
      </c>
    </row>
    <row r="202" spans="1:27" x14ac:dyDescent="0.2">
      <c r="A202" s="18" t="s">
        <v>407</v>
      </c>
      <c r="B202" s="18" t="s">
        <v>408</v>
      </c>
      <c r="D202" s="19">
        <v>818089</v>
      </c>
      <c r="E202" s="20">
        <v>0</v>
      </c>
      <c r="F202" s="20">
        <v>818089</v>
      </c>
      <c r="G202" s="21">
        <v>5.8482494489919823E-4</v>
      </c>
      <c r="I202" s="21">
        <v>9.6049502944342002E-3</v>
      </c>
      <c r="J202" s="19">
        <v>849179</v>
      </c>
      <c r="K202" s="21">
        <v>3.8003200140815929E-2</v>
      </c>
      <c r="L202" s="21">
        <v>2.9900306819162337E-2</v>
      </c>
      <c r="M202" s="19">
        <v>849179</v>
      </c>
      <c r="N202" s="21">
        <v>3.8003200140815929E-2</v>
      </c>
      <c r="O202" s="21">
        <v>2.9900306819162337E-2</v>
      </c>
      <c r="P202" s="21">
        <v>1.9570674635525087E-3</v>
      </c>
      <c r="R202" s="43">
        <v>1003</v>
      </c>
      <c r="S202" s="42">
        <v>850182</v>
      </c>
      <c r="U202" s="19">
        <v>527715</v>
      </c>
      <c r="V202" s="19">
        <v>531867</v>
      </c>
      <c r="X202" s="19">
        <v>817610.84078508883</v>
      </c>
      <c r="Y202" s="19">
        <v>816681.25362192746</v>
      </c>
      <c r="Z202" s="19">
        <v>847520.34550710919</v>
      </c>
      <c r="AA202" s="19">
        <v>581187.60836627684</v>
      </c>
    </row>
    <row r="203" spans="1:27" x14ac:dyDescent="0.2">
      <c r="A203" s="18" t="s">
        <v>409</v>
      </c>
      <c r="B203" s="18" t="s">
        <v>410</v>
      </c>
      <c r="D203" s="19">
        <v>188413</v>
      </c>
      <c r="E203" s="20">
        <v>0</v>
      </c>
      <c r="F203" s="20">
        <v>188413</v>
      </c>
      <c r="G203" s="21">
        <v>5.3432391602033835E-2</v>
      </c>
      <c r="I203" s="21">
        <v>6.5278421112370255E-2</v>
      </c>
      <c r="J203" s="19">
        <v>194315</v>
      </c>
      <c r="K203" s="21">
        <v>3.1324802428707166E-2</v>
      </c>
      <c r="L203" s="21">
        <v>2.6030165542467287E-2</v>
      </c>
      <c r="M203" s="19">
        <v>194315</v>
      </c>
      <c r="N203" s="21">
        <v>3.1324802428707166E-2</v>
      </c>
      <c r="O203" s="21">
        <v>2.6030165542467287E-2</v>
      </c>
      <c r="P203" s="21">
        <v>5.3236044158055051E-2</v>
      </c>
      <c r="R203" s="43">
        <v>0</v>
      </c>
      <c r="S203" s="42">
        <v>194315</v>
      </c>
      <c r="U203" s="19">
        <v>135875</v>
      </c>
      <c r="V203" s="19">
        <v>136576</v>
      </c>
      <c r="X203" s="19">
        <v>178856.28114535779</v>
      </c>
      <c r="Y203" s="19">
        <v>177780.06792913997</v>
      </c>
      <c r="Z203" s="19">
        <v>184493.30620405535</v>
      </c>
      <c r="AA203" s="19">
        <v>126516.40041533692</v>
      </c>
    </row>
    <row r="204" spans="1:27" x14ac:dyDescent="0.2">
      <c r="A204" s="18" t="s">
        <v>411</v>
      </c>
      <c r="B204" s="18" t="s">
        <v>412</v>
      </c>
      <c r="D204" s="19">
        <v>260809</v>
      </c>
      <c r="E204" s="20">
        <v>0</v>
      </c>
      <c r="F204" s="20">
        <v>260809</v>
      </c>
      <c r="G204" s="21">
        <v>2.7664126698655478E-2</v>
      </c>
      <c r="I204" s="21">
        <v>3.7510574353291304E-2</v>
      </c>
      <c r="J204" s="19">
        <v>270470</v>
      </c>
      <c r="K204" s="21">
        <v>3.7042433351609727E-2</v>
      </c>
      <c r="L204" s="21">
        <v>2.9901414836905671E-2</v>
      </c>
      <c r="M204" s="19">
        <v>270470</v>
      </c>
      <c r="N204" s="21">
        <v>3.7042433351609727E-2</v>
      </c>
      <c r="O204" s="21">
        <v>2.9901414836905671E-2</v>
      </c>
      <c r="P204" s="21">
        <v>2.9652410705810928E-2</v>
      </c>
      <c r="R204" s="43">
        <v>0</v>
      </c>
      <c r="S204" s="42">
        <v>270470</v>
      </c>
      <c r="U204" s="19">
        <v>186639</v>
      </c>
      <c r="V204" s="19">
        <v>187933</v>
      </c>
      <c r="X204" s="19">
        <v>253788.17185907051</v>
      </c>
      <c r="Y204" s="19">
        <v>253122.59517621674</v>
      </c>
      <c r="Z204" s="19">
        <v>262680.87870021781</v>
      </c>
      <c r="AA204" s="19">
        <v>180133.57728183418</v>
      </c>
    </row>
    <row r="205" spans="1:27" x14ac:dyDescent="0.2">
      <c r="A205" s="18" t="s">
        <v>413</v>
      </c>
      <c r="B205" s="18" t="s">
        <v>414</v>
      </c>
      <c r="D205" s="19">
        <v>313597</v>
      </c>
      <c r="E205" s="20">
        <v>0</v>
      </c>
      <c r="F205" s="20">
        <v>313597</v>
      </c>
      <c r="G205" s="21">
        <v>-4.2278678530022207E-3</v>
      </c>
      <c r="I205" s="21">
        <v>-9.6379768275345334E-4</v>
      </c>
      <c r="J205" s="19">
        <v>325681</v>
      </c>
      <c r="K205" s="21">
        <v>3.8533531889654471E-2</v>
      </c>
      <c r="L205" s="21">
        <v>3.0096853808416757E-2</v>
      </c>
      <c r="M205" s="19">
        <v>325750</v>
      </c>
      <c r="N205" s="21">
        <v>3.8753559504714596E-2</v>
      </c>
      <c r="O205" s="21">
        <v>3.0315093997168363E-2</v>
      </c>
      <c r="P205" s="21">
        <v>-8.1323120236548307E-3</v>
      </c>
      <c r="R205" s="43">
        <v>0</v>
      </c>
      <c r="S205" s="42">
        <v>325750</v>
      </c>
      <c r="U205" s="19">
        <v>201453</v>
      </c>
      <c r="V205" s="19">
        <v>203103</v>
      </c>
      <c r="X205" s="19">
        <v>314928.4759795891</v>
      </c>
      <c r="Y205" s="19">
        <v>316470.4291705658</v>
      </c>
      <c r="Z205" s="19">
        <v>328420.82058808708</v>
      </c>
      <c r="AA205" s="19">
        <v>225214.78365344956</v>
      </c>
    </row>
    <row r="206" spans="1:27" x14ac:dyDescent="0.2">
      <c r="A206" s="18" t="s">
        <v>415</v>
      </c>
      <c r="B206" s="18" t="s">
        <v>416</v>
      </c>
      <c r="D206" s="19">
        <v>318673</v>
      </c>
      <c r="E206" s="20">
        <v>0</v>
      </c>
      <c r="F206" s="20">
        <v>318673</v>
      </c>
      <c r="G206" s="21">
        <v>3.0585132330823939E-2</v>
      </c>
      <c r="I206" s="21">
        <v>3.4077520747050283E-2</v>
      </c>
      <c r="J206" s="19">
        <v>330525</v>
      </c>
      <c r="K206" s="21">
        <v>3.7191729453075695E-2</v>
      </c>
      <c r="L206" s="21">
        <v>2.9898517571210093E-2</v>
      </c>
      <c r="M206" s="19">
        <v>330525</v>
      </c>
      <c r="N206" s="21">
        <v>3.7191729453075695E-2</v>
      </c>
      <c r="O206" s="21">
        <v>2.9898517571210093E-2</v>
      </c>
      <c r="P206" s="21">
        <v>2.6242472260677996E-2</v>
      </c>
      <c r="R206" s="43">
        <v>0</v>
      </c>
      <c r="S206" s="42">
        <v>330525</v>
      </c>
      <c r="U206" s="19">
        <v>192509</v>
      </c>
      <c r="V206" s="19">
        <v>193872</v>
      </c>
      <c r="X206" s="19">
        <v>309215.5999565731</v>
      </c>
      <c r="Y206" s="19">
        <v>310353.59722375567</v>
      </c>
      <c r="Z206" s="19">
        <v>322073.00802109332</v>
      </c>
      <c r="AA206" s="19">
        <v>220861.76720525912</v>
      </c>
    </row>
    <row r="207" spans="1:27" x14ac:dyDescent="0.2">
      <c r="A207" s="18" t="s">
        <v>417</v>
      </c>
      <c r="B207" s="18" t="s">
        <v>418</v>
      </c>
      <c r="D207" s="19">
        <v>241420</v>
      </c>
      <c r="E207" s="20">
        <v>0</v>
      </c>
      <c r="F207" s="20">
        <v>241420</v>
      </c>
      <c r="G207" s="21">
        <v>-3.7747840128077303E-4</v>
      </c>
      <c r="I207" s="21">
        <v>4.7651077717125734E-3</v>
      </c>
      <c r="J207" s="19">
        <v>250662</v>
      </c>
      <c r="K207" s="21">
        <v>3.8281832491094292E-2</v>
      </c>
      <c r="L207" s="21">
        <v>2.9900320595594776E-2</v>
      </c>
      <c r="M207" s="19">
        <v>250785</v>
      </c>
      <c r="N207" s="21">
        <v>3.8791318034959721E-2</v>
      </c>
      <c r="O207" s="21">
        <v>3.0405693326336802E-2</v>
      </c>
      <c r="P207" s="21">
        <v>-2.3567952708055673E-3</v>
      </c>
      <c r="R207" s="43">
        <v>0</v>
      </c>
      <c r="S207" s="42">
        <v>250785</v>
      </c>
      <c r="U207" s="19">
        <v>174816</v>
      </c>
      <c r="V207" s="19">
        <v>176239</v>
      </c>
      <c r="X207" s="19">
        <v>241511.16524854949</v>
      </c>
      <c r="Y207" s="19">
        <v>242230.46460804486</v>
      </c>
      <c r="Z207" s="19">
        <v>251377.44517397322</v>
      </c>
      <c r="AA207" s="19">
        <v>172382.24065343203</v>
      </c>
    </row>
    <row r="208" spans="1:27" x14ac:dyDescent="0.2">
      <c r="A208" s="18" t="s">
        <v>419</v>
      </c>
      <c r="B208" s="18" t="s">
        <v>420</v>
      </c>
      <c r="D208" s="19">
        <v>314159</v>
      </c>
      <c r="E208" s="20">
        <v>0</v>
      </c>
      <c r="F208" s="20">
        <v>314159</v>
      </c>
      <c r="G208" s="21">
        <v>-1.2971244942366678E-2</v>
      </c>
      <c r="I208" s="21">
        <v>-6.8824213956294455E-3</v>
      </c>
      <c r="J208" s="19">
        <v>326533</v>
      </c>
      <c r="K208" s="21">
        <v>3.9387698585747977E-2</v>
      </c>
      <c r="L208" s="21">
        <v>3.1297122492129903E-2</v>
      </c>
      <c r="M208" s="19">
        <v>326533</v>
      </c>
      <c r="N208" s="21">
        <v>3.9387698585747977E-2</v>
      </c>
      <c r="O208" s="21">
        <v>3.1297122492129903E-2</v>
      </c>
      <c r="P208" s="21">
        <v>-1.3068684870823577E-2</v>
      </c>
      <c r="R208" s="43">
        <v>0</v>
      </c>
      <c r="S208" s="42">
        <v>326533</v>
      </c>
      <c r="U208" s="19">
        <v>246907</v>
      </c>
      <c r="V208" s="19">
        <v>248844</v>
      </c>
      <c r="X208" s="19">
        <v>318287.58624327619</v>
      </c>
      <c r="Y208" s="19">
        <v>318817.8313007839</v>
      </c>
      <c r="Z208" s="19">
        <v>330856.86409419595</v>
      </c>
      <c r="AA208" s="19">
        <v>226885.3020152766</v>
      </c>
    </row>
    <row r="209" spans="1:27" ht="25.5" customHeight="1" x14ac:dyDescent="0.2">
      <c r="A209" s="22" t="s">
        <v>421</v>
      </c>
      <c r="B209" s="22" t="s">
        <v>422</v>
      </c>
      <c r="C209" s="54"/>
      <c r="D209" s="24">
        <v>2880668</v>
      </c>
      <c r="E209" s="25">
        <v>0</v>
      </c>
      <c r="F209" s="25">
        <v>2880668</v>
      </c>
      <c r="G209" s="26">
        <v>1.386425674432834E-2</v>
      </c>
      <c r="H209" s="23"/>
      <c r="I209" s="26">
        <v>2.0867325385957924E-2</v>
      </c>
      <c r="J209" s="24">
        <v>2987533</v>
      </c>
      <c r="K209" s="26">
        <v>3.709729826554109E-2</v>
      </c>
      <c r="L209" s="26">
        <v>2.9780709887553769E-2</v>
      </c>
      <c r="M209" s="24">
        <v>2987725</v>
      </c>
      <c r="N209" s="26">
        <v>3.7163949472830637E-2</v>
      </c>
      <c r="O209" s="26">
        <v>2.9846890879127397E-2</v>
      </c>
      <c r="P209" s="26">
        <v>1.3081582306055717E-2</v>
      </c>
      <c r="Q209" s="23"/>
      <c r="R209" s="24">
        <v>1805</v>
      </c>
      <c r="S209" s="41">
        <v>2989530</v>
      </c>
      <c r="T209" s="23"/>
      <c r="U209" s="24">
        <v>1989155</v>
      </c>
      <c r="V209" s="24">
        <v>2003288</v>
      </c>
      <c r="W209" s="23"/>
      <c r="X209" s="24">
        <v>2841275.8225151966</v>
      </c>
      <c r="Y209" s="24">
        <v>2841833.6683157575</v>
      </c>
      <c r="Z209" s="24">
        <v>2949145.5102748051</v>
      </c>
      <c r="AA209" s="24">
        <f>SUM(AA201:AA208)</f>
        <v>2022378.3829227018</v>
      </c>
    </row>
    <row r="210" spans="1:27" x14ac:dyDescent="0.2">
      <c r="A210" s="18" t="s">
        <v>423</v>
      </c>
      <c r="B210" s="18" t="s">
        <v>521</v>
      </c>
      <c r="D210" s="19">
        <v>591836</v>
      </c>
      <c r="E210" s="20">
        <v>0</v>
      </c>
      <c r="F210" s="20">
        <v>591836</v>
      </c>
      <c r="G210" s="21">
        <v>3.4290147602325405E-2</v>
      </c>
      <c r="I210" s="21">
        <v>4.2104238326427845E-2</v>
      </c>
      <c r="J210" s="19">
        <v>612469</v>
      </c>
      <c r="K210" s="21">
        <v>3.4862698450246254E-2</v>
      </c>
      <c r="L210" s="21">
        <v>2.9899962125941926E-2</v>
      </c>
      <c r="M210" s="19">
        <v>612950</v>
      </c>
      <c r="N210" s="21">
        <v>3.5675423597077538E-2</v>
      </c>
      <c r="O210" s="21">
        <v>3.0708789808294279E-2</v>
      </c>
      <c r="P210" s="21">
        <v>3.5022035632533699E-2</v>
      </c>
      <c r="R210" s="43">
        <v>1795</v>
      </c>
      <c r="S210" s="42">
        <v>614745</v>
      </c>
      <c r="U210" s="19">
        <v>467395</v>
      </c>
      <c r="V210" s="19">
        <v>469648</v>
      </c>
      <c r="X210" s="19">
        <v>572214.67435611237</v>
      </c>
      <c r="Y210" s="19">
        <v>570660.62469399371</v>
      </c>
      <c r="Z210" s="19">
        <v>592209.61380344664</v>
      </c>
      <c r="AA210" s="19">
        <v>406108.11400875624</v>
      </c>
    </row>
    <row r="211" spans="1:27" x14ac:dyDescent="0.2">
      <c r="A211" s="18" t="s">
        <v>425</v>
      </c>
      <c r="B211" s="18" t="s">
        <v>426</v>
      </c>
      <c r="D211" s="19">
        <v>308804</v>
      </c>
      <c r="E211" s="20">
        <v>0</v>
      </c>
      <c r="F211" s="20">
        <v>308804</v>
      </c>
      <c r="G211" s="21">
        <v>-2.9692690151439383E-4</v>
      </c>
      <c r="I211" s="21">
        <v>5.2180715345908624E-3</v>
      </c>
      <c r="J211" s="19">
        <v>318735</v>
      </c>
      <c r="K211" s="21">
        <v>3.2159557518685045E-2</v>
      </c>
      <c r="L211" s="21">
        <v>2.9899661496529006E-2</v>
      </c>
      <c r="M211" s="19">
        <v>319744</v>
      </c>
      <c r="N211" s="21">
        <v>3.542700224090356E-2</v>
      </c>
      <c r="O211" s="21">
        <v>3.3159952203385634E-2</v>
      </c>
      <c r="P211" s="21">
        <v>7.6084524965591704E-4</v>
      </c>
      <c r="R211" s="43">
        <v>1293</v>
      </c>
      <c r="S211" s="42">
        <v>321037</v>
      </c>
      <c r="U211" s="19">
        <v>229046</v>
      </c>
      <c r="V211" s="19">
        <v>229549</v>
      </c>
      <c r="X211" s="19">
        <v>308895.71944886702</v>
      </c>
      <c r="Y211" s="19">
        <v>307875.09053163027</v>
      </c>
      <c r="Z211" s="19">
        <v>319500.90925093566</v>
      </c>
      <c r="AA211" s="19">
        <v>219097.94886079765</v>
      </c>
    </row>
    <row r="212" spans="1:27" x14ac:dyDescent="0.2">
      <c r="A212" s="18" t="s">
        <v>427</v>
      </c>
      <c r="B212" s="18" t="s">
        <v>428</v>
      </c>
      <c r="D212" s="19">
        <v>134937</v>
      </c>
      <c r="E212" s="20">
        <v>0</v>
      </c>
      <c r="F212" s="20">
        <v>134937</v>
      </c>
      <c r="G212" s="21">
        <v>2.3226001395286078E-2</v>
      </c>
      <c r="I212" s="21">
        <v>3.0155325379986442E-2</v>
      </c>
      <c r="J212" s="19">
        <v>139368</v>
      </c>
      <c r="K212" s="21">
        <v>3.2837546410547036E-2</v>
      </c>
      <c r="L212" s="21">
        <v>2.9900311294492887E-2</v>
      </c>
      <c r="M212" s="19">
        <v>139368</v>
      </c>
      <c r="N212" s="21">
        <v>3.2837546410547036E-2</v>
      </c>
      <c r="O212" s="21">
        <v>2.9900311294492887E-2</v>
      </c>
      <c r="P212" s="21">
        <v>2.235177534923638E-2</v>
      </c>
      <c r="R212" s="43">
        <v>0</v>
      </c>
      <c r="S212" s="42">
        <v>139368</v>
      </c>
      <c r="U212" s="19">
        <v>97836</v>
      </c>
      <c r="V212" s="19">
        <v>98115</v>
      </c>
      <c r="X212" s="19">
        <v>131874.09215168294</v>
      </c>
      <c r="Y212" s="19">
        <v>131360.61298173098</v>
      </c>
      <c r="Z212" s="19">
        <v>136320.98399045842</v>
      </c>
      <c r="AA212" s="19">
        <v>93482.200251070521</v>
      </c>
    </row>
    <row r="213" spans="1:27" ht="25.5" customHeight="1" x14ac:dyDescent="0.2">
      <c r="A213" s="22" t="s">
        <v>429</v>
      </c>
      <c r="B213" s="22" t="s">
        <v>430</v>
      </c>
      <c r="C213" s="54"/>
      <c r="D213" s="24">
        <v>1035577</v>
      </c>
      <c r="E213" s="25">
        <v>0</v>
      </c>
      <c r="F213" s="25">
        <v>1035577</v>
      </c>
      <c r="G213" s="26">
        <v>2.2302922064992181E-2</v>
      </c>
      <c r="H213" s="23"/>
      <c r="I213" s="26">
        <v>2.9345764272424413E-2</v>
      </c>
      <c r="J213" s="24">
        <v>1070572</v>
      </c>
      <c r="K213" s="26">
        <v>3.3792755150027443E-2</v>
      </c>
      <c r="L213" s="26">
        <v>2.9859087592497113E-2</v>
      </c>
      <c r="M213" s="24">
        <v>1072062</v>
      </c>
      <c r="N213" s="26">
        <v>3.523156655661519E-2</v>
      </c>
      <c r="O213" s="26">
        <v>3.1292424201817104E-2</v>
      </c>
      <c r="P213" s="26">
        <v>2.2929170348054306E-2</v>
      </c>
      <c r="Q213" s="23"/>
      <c r="R213" s="24">
        <v>3088</v>
      </c>
      <c r="S213" s="41">
        <v>1075150</v>
      </c>
      <c r="T213" s="23"/>
      <c r="U213" s="24">
        <v>794277</v>
      </c>
      <c r="V213" s="24">
        <v>797311</v>
      </c>
      <c r="W213" s="23"/>
      <c r="X213" s="24">
        <v>1012984.4859566623</v>
      </c>
      <c r="Y213" s="24">
        <v>1009896.3282073549</v>
      </c>
      <c r="Z213" s="24">
        <v>1048031.5070448407</v>
      </c>
      <c r="AA213" s="24">
        <f>SUM(AA210:AA212)</f>
        <v>718688.26312062447</v>
      </c>
    </row>
    <row r="214" spans="1:27" x14ac:dyDescent="0.2">
      <c r="A214" s="18" t="s">
        <v>431</v>
      </c>
      <c r="B214" s="18" t="s">
        <v>432</v>
      </c>
      <c r="D214" s="19">
        <v>290413</v>
      </c>
      <c r="E214" s="20">
        <v>0</v>
      </c>
      <c r="F214" s="20">
        <v>290413</v>
      </c>
      <c r="G214" s="21">
        <v>2.1850814459934975E-2</v>
      </c>
      <c r="I214" s="21">
        <v>3.1981865469594917E-2</v>
      </c>
      <c r="J214" s="19">
        <v>300397</v>
      </c>
      <c r="K214" s="21">
        <v>3.4378626301164283E-2</v>
      </c>
      <c r="L214" s="21">
        <v>2.9901263967354597E-2</v>
      </c>
      <c r="M214" s="19">
        <v>300397</v>
      </c>
      <c r="N214" s="21">
        <v>3.4378626301164283E-2</v>
      </c>
      <c r="O214" s="21">
        <v>2.9901263967354597E-2</v>
      </c>
      <c r="P214" s="21">
        <v>2.4165426545929014E-2</v>
      </c>
      <c r="R214" s="43">
        <v>0</v>
      </c>
      <c r="S214" s="42">
        <v>300397</v>
      </c>
      <c r="U214" s="19">
        <v>229021</v>
      </c>
      <c r="V214" s="19">
        <v>230017</v>
      </c>
      <c r="X214" s="19">
        <v>284202.93441121152</v>
      </c>
      <c r="Y214" s="19">
        <v>282636.29687453242</v>
      </c>
      <c r="Z214" s="19">
        <v>293309.06142097601</v>
      </c>
      <c r="AA214" s="19">
        <v>201136.87278789288</v>
      </c>
    </row>
    <row r="215" spans="1:27" x14ac:dyDescent="0.2">
      <c r="A215" s="18" t="s">
        <v>433</v>
      </c>
      <c r="B215" s="18" t="s">
        <v>434</v>
      </c>
      <c r="D215" s="19">
        <v>504475</v>
      </c>
      <c r="E215" s="20">
        <v>0</v>
      </c>
      <c r="F215" s="20">
        <v>504475</v>
      </c>
      <c r="G215" s="21">
        <v>1.1192824047726813E-2</v>
      </c>
      <c r="I215" s="21">
        <v>1.9668119382853178E-2</v>
      </c>
      <c r="J215" s="19">
        <v>521838</v>
      </c>
      <c r="K215" s="21">
        <v>3.441795926458191E-2</v>
      </c>
      <c r="L215" s="21">
        <v>2.9899035571257837E-2</v>
      </c>
      <c r="M215" s="19">
        <v>522073</v>
      </c>
      <c r="N215" s="21">
        <v>3.488379007879483E-2</v>
      </c>
      <c r="O215" s="21">
        <v>3.0362831372558796E-2</v>
      </c>
      <c r="P215" s="21">
        <v>1.239846724000393E-2</v>
      </c>
      <c r="R215" s="43">
        <v>0</v>
      </c>
      <c r="S215" s="42">
        <v>522073</v>
      </c>
      <c r="U215" s="19">
        <v>377786</v>
      </c>
      <c r="V215" s="19">
        <v>379444</v>
      </c>
      <c r="X215" s="19">
        <v>498891.00080895104</v>
      </c>
      <c r="Y215" s="19">
        <v>496915.1166054015</v>
      </c>
      <c r="Z215" s="19">
        <v>515679.36627094366</v>
      </c>
      <c r="AA215" s="19">
        <v>353627.4487753085</v>
      </c>
    </row>
    <row r="216" spans="1:27" x14ac:dyDescent="0.2">
      <c r="A216" s="18" t="s">
        <v>435</v>
      </c>
      <c r="B216" s="18" t="s">
        <v>436</v>
      </c>
      <c r="D216" s="19">
        <v>421087</v>
      </c>
      <c r="E216" s="20">
        <v>0</v>
      </c>
      <c r="F216" s="20">
        <v>421087</v>
      </c>
      <c r="G216" s="21">
        <v>1.4819014741908498E-2</v>
      </c>
      <c r="I216" s="21">
        <v>2.4312945467498848E-2</v>
      </c>
      <c r="J216" s="19">
        <v>436270</v>
      </c>
      <c r="K216" s="21">
        <v>3.60566818733421E-2</v>
      </c>
      <c r="L216" s="21">
        <v>2.9898850883983252E-2</v>
      </c>
      <c r="M216" s="19">
        <v>436270</v>
      </c>
      <c r="N216" s="21">
        <v>3.60566818733421E-2</v>
      </c>
      <c r="O216" s="21">
        <v>2.9898850883983252E-2</v>
      </c>
      <c r="P216" s="21">
        <v>1.6552210679870782E-2</v>
      </c>
      <c r="R216" s="43">
        <v>1149</v>
      </c>
      <c r="S216" s="42">
        <v>437419</v>
      </c>
      <c r="U216" s="19">
        <v>313307</v>
      </c>
      <c r="V216" s="19">
        <v>315180</v>
      </c>
      <c r="X216" s="19">
        <v>414938.02725709858</v>
      </c>
      <c r="Y216" s="19">
        <v>413550.08538570342</v>
      </c>
      <c r="Z216" s="19">
        <v>429166.34818808013</v>
      </c>
      <c r="AA216" s="19">
        <v>294301.09237728838</v>
      </c>
    </row>
    <row r="217" spans="1:27" ht="25.5" customHeight="1" x14ac:dyDescent="0.2">
      <c r="A217" s="22" t="s">
        <v>437</v>
      </c>
      <c r="B217" s="22" t="s">
        <v>438</v>
      </c>
      <c r="C217" s="54"/>
      <c r="D217" s="24">
        <v>1215975</v>
      </c>
      <c r="E217" s="25">
        <v>0</v>
      </c>
      <c r="F217" s="25">
        <v>1215975</v>
      </c>
      <c r="G217" s="26">
        <v>1.4977094171708671E-2</v>
      </c>
      <c r="H217" s="23"/>
      <c r="I217" s="26">
        <v>2.4185326910760585E-2</v>
      </c>
      <c r="J217" s="24">
        <v>1258505</v>
      </c>
      <c r="K217" s="26">
        <v>3.4976048027303142E-2</v>
      </c>
      <c r="L217" s="26">
        <v>2.9909358423730215E-2</v>
      </c>
      <c r="M217" s="24">
        <v>1258740</v>
      </c>
      <c r="N217" s="26">
        <v>3.5169308579535041E-2</v>
      </c>
      <c r="O217" s="26">
        <v>3.0101672875583629E-2</v>
      </c>
      <c r="P217" s="26">
        <v>1.6625727672349822E-2</v>
      </c>
      <c r="Q217" s="23"/>
      <c r="R217" s="24">
        <v>1149</v>
      </c>
      <c r="S217" s="41">
        <v>1259889</v>
      </c>
      <c r="T217" s="23"/>
      <c r="U217" s="24">
        <v>920114</v>
      </c>
      <c r="V217" s="24">
        <v>924641</v>
      </c>
      <c r="W217" s="23"/>
      <c r="X217" s="24">
        <v>1198031.9624772612</v>
      </c>
      <c r="Y217" s="24">
        <v>1193101.4988656375</v>
      </c>
      <c r="Z217" s="24">
        <v>1238154.7758799999</v>
      </c>
      <c r="AA217" s="24">
        <f>SUM(AA214:AA216)</f>
        <v>849065.41394048976</v>
      </c>
    </row>
    <row r="218" spans="1:27" x14ac:dyDescent="0.2">
      <c r="A218" s="18" t="s">
        <v>439</v>
      </c>
      <c r="B218" s="18" t="s">
        <v>440</v>
      </c>
      <c r="D218" s="19">
        <v>283441</v>
      </c>
      <c r="E218" s="20">
        <v>0</v>
      </c>
      <c r="F218" s="20">
        <v>283441</v>
      </c>
      <c r="G218" s="21">
        <v>-3.113791587725423E-2</v>
      </c>
      <c r="I218" s="21">
        <v>-2.5357999109497209E-2</v>
      </c>
      <c r="J218" s="19">
        <v>294816</v>
      </c>
      <c r="K218" s="21">
        <v>4.0131808736209695E-2</v>
      </c>
      <c r="L218" s="21">
        <v>3.5047806294581152E-2</v>
      </c>
      <c r="M218" s="19">
        <v>294816</v>
      </c>
      <c r="N218" s="21">
        <v>4.0131808736209695E-2</v>
      </c>
      <c r="O218" s="21">
        <v>3.5047806294581152E-2</v>
      </c>
      <c r="P218" s="21">
        <v>-2.790661871265232E-2</v>
      </c>
      <c r="R218" s="43">
        <v>1177</v>
      </c>
      <c r="S218" s="42">
        <v>295993</v>
      </c>
      <c r="U218" s="19">
        <v>207960</v>
      </c>
      <c r="V218" s="19">
        <v>208981</v>
      </c>
      <c r="X218" s="19">
        <v>292550.41005825001</v>
      </c>
      <c r="Y218" s="19">
        <v>292243.94208612869</v>
      </c>
      <c r="Z218" s="19">
        <v>303279.50552402058</v>
      </c>
      <c r="AA218" s="19">
        <v>207974.11108348906</v>
      </c>
    </row>
    <row r="219" spans="1:27" x14ac:dyDescent="0.2">
      <c r="A219" s="18" t="s">
        <v>441</v>
      </c>
      <c r="B219" s="18" t="s">
        <v>442</v>
      </c>
      <c r="D219" s="19">
        <v>239118</v>
      </c>
      <c r="E219" s="20">
        <v>0</v>
      </c>
      <c r="F219" s="20">
        <v>239118</v>
      </c>
      <c r="G219" s="21">
        <v>2.1789201612603559E-2</v>
      </c>
      <c r="I219" s="21">
        <v>2.5923757708263828E-2</v>
      </c>
      <c r="J219" s="19">
        <v>247261</v>
      </c>
      <c r="K219" s="21">
        <v>3.4054316278991914E-2</v>
      </c>
      <c r="L219" s="21">
        <v>2.9898945955834755E-2</v>
      </c>
      <c r="M219" s="19">
        <v>247730</v>
      </c>
      <c r="N219" s="21">
        <v>3.6015690997750038E-2</v>
      </c>
      <c r="O219" s="21">
        <v>3.1852438846558639E-2</v>
      </c>
      <c r="P219" s="21">
        <v>2.0082121988002299E-2</v>
      </c>
      <c r="R219" s="43">
        <v>899</v>
      </c>
      <c r="S219" s="42">
        <v>248629</v>
      </c>
      <c r="U219" s="19">
        <v>146176</v>
      </c>
      <c r="V219" s="19">
        <v>146766</v>
      </c>
      <c r="X219" s="19">
        <v>234018.91468672821</v>
      </c>
      <c r="Y219" s="19">
        <v>234016.19875933169</v>
      </c>
      <c r="Z219" s="19">
        <v>242852.99649915216</v>
      </c>
      <c r="AA219" s="19">
        <v>166536.59462944668</v>
      </c>
    </row>
    <row r="220" spans="1:27" x14ac:dyDescent="0.2">
      <c r="A220" s="18" t="s">
        <v>443</v>
      </c>
      <c r="B220" s="18" t="s">
        <v>444</v>
      </c>
      <c r="D220" s="19">
        <v>298165</v>
      </c>
      <c r="E220" s="20">
        <v>0</v>
      </c>
      <c r="F220" s="20">
        <v>298165</v>
      </c>
      <c r="G220" s="21">
        <v>-1.3431797749582031E-2</v>
      </c>
      <c r="I220" s="21">
        <v>-1.1211355883006702E-2</v>
      </c>
      <c r="J220" s="19">
        <v>309213</v>
      </c>
      <c r="K220" s="21">
        <v>3.7053309409219803E-2</v>
      </c>
      <c r="L220" s="21">
        <v>3.2176149632104023E-2</v>
      </c>
      <c r="M220" s="19">
        <v>309329</v>
      </c>
      <c r="N220" s="21">
        <v>3.7442355742625777E-2</v>
      </c>
      <c r="O220" s="21">
        <v>3.2563366318845377E-2</v>
      </c>
      <c r="P220" s="21">
        <v>-1.6164165122520835E-2</v>
      </c>
      <c r="R220" s="43">
        <v>0</v>
      </c>
      <c r="S220" s="42">
        <v>309329</v>
      </c>
      <c r="U220" s="19">
        <v>229643</v>
      </c>
      <c r="V220" s="19">
        <v>230729</v>
      </c>
      <c r="X220" s="19">
        <v>302224.41724745306</v>
      </c>
      <c r="Y220" s="19">
        <v>302970.5774127777</v>
      </c>
      <c r="Z220" s="19">
        <v>314411.19446367992</v>
      </c>
      <c r="AA220" s="19">
        <v>215607.6737539485</v>
      </c>
    </row>
    <row r="221" spans="1:27" x14ac:dyDescent="0.2">
      <c r="A221" s="18" t="s">
        <v>445</v>
      </c>
      <c r="B221" s="18" t="s">
        <v>446</v>
      </c>
      <c r="D221" s="19">
        <v>318387</v>
      </c>
      <c r="E221" s="20">
        <v>0</v>
      </c>
      <c r="F221" s="20">
        <v>318387</v>
      </c>
      <c r="G221" s="21">
        <v>7.7189650462381465E-3</v>
      </c>
      <c r="I221" s="21">
        <v>1.6474203555928213E-2</v>
      </c>
      <c r="J221" s="19">
        <v>329166</v>
      </c>
      <c r="K221" s="21">
        <v>3.3855025487849799E-2</v>
      </c>
      <c r="L221" s="21">
        <v>2.9900017352760155E-2</v>
      </c>
      <c r="M221" s="19">
        <v>329166</v>
      </c>
      <c r="N221" s="21">
        <v>3.3855025487849799E-2</v>
      </c>
      <c r="O221" s="21">
        <v>2.9900017352760155E-2</v>
      </c>
      <c r="P221" s="21">
        <v>8.7740017501720668E-3</v>
      </c>
      <c r="R221" s="43">
        <v>0</v>
      </c>
      <c r="S221" s="42">
        <v>329166</v>
      </c>
      <c r="U221" s="19">
        <v>233200</v>
      </c>
      <c r="V221" s="19">
        <v>234095</v>
      </c>
      <c r="X221" s="19">
        <v>315948.20683501888</v>
      </c>
      <c r="Y221" s="19">
        <v>314429.68679248774</v>
      </c>
      <c r="Z221" s="19">
        <v>326303.01675986254</v>
      </c>
      <c r="AA221" s="19">
        <v>223762.49835028281</v>
      </c>
    </row>
    <row r="222" spans="1:27" x14ac:dyDescent="0.2">
      <c r="A222" s="18" t="s">
        <v>447</v>
      </c>
      <c r="B222" s="18" t="s">
        <v>448</v>
      </c>
      <c r="D222" s="19">
        <v>307211</v>
      </c>
      <c r="E222" s="20">
        <v>0</v>
      </c>
      <c r="F222" s="20">
        <v>307211</v>
      </c>
      <c r="G222" s="21">
        <v>-2.2498030927359025E-2</v>
      </c>
      <c r="I222" s="21">
        <v>-1.5663525927373523E-2</v>
      </c>
      <c r="J222" s="19">
        <v>318860</v>
      </c>
      <c r="K222" s="21">
        <v>3.7918564113915254E-2</v>
      </c>
      <c r="L222" s="21">
        <v>3.3079579058752362E-2</v>
      </c>
      <c r="M222" s="19">
        <v>318860</v>
      </c>
      <c r="N222" s="21">
        <v>3.7918564113915254E-2</v>
      </c>
      <c r="O222" s="21">
        <v>3.3079579058752362E-2</v>
      </c>
      <c r="P222" s="21">
        <v>-2.0104396807260172E-2</v>
      </c>
      <c r="R222" s="43">
        <v>1302</v>
      </c>
      <c r="S222" s="42">
        <v>320162</v>
      </c>
      <c r="U222" s="19">
        <v>218521</v>
      </c>
      <c r="V222" s="19">
        <v>219545</v>
      </c>
      <c r="X222" s="19">
        <v>314281.71985315997</v>
      </c>
      <c r="Y222" s="19">
        <v>313561.46647008887</v>
      </c>
      <c r="Z222" s="19">
        <v>325402.011154123</v>
      </c>
      <c r="AA222" s="19">
        <v>223144.63319117439</v>
      </c>
    </row>
    <row r="223" spans="1:27" x14ac:dyDescent="0.2">
      <c r="A223" s="18" t="s">
        <v>449</v>
      </c>
      <c r="B223" s="18" t="s">
        <v>450</v>
      </c>
      <c r="D223" s="19">
        <v>387498</v>
      </c>
      <c r="E223" s="20">
        <v>0</v>
      </c>
      <c r="F223" s="20">
        <v>387498</v>
      </c>
      <c r="G223" s="21">
        <v>-2.5820812678706395E-2</v>
      </c>
      <c r="I223" s="21">
        <v>-2.0162954453141202E-2</v>
      </c>
      <c r="J223" s="19">
        <v>402433</v>
      </c>
      <c r="K223" s="21">
        <v>3.8542134411016393E-2</v>
      </c>
      <c r="L223" s="21">
        <v>3.3992035174639001E-2</v>
      </c>
      <c r="M223" s="19">
        <v>402433</v>
      </c>
      <c r="N223" s="21">
        <v>3.8542134411016393E-2</v>
      </c>
      <c r="O223" s="21">
        <v>3.3992035174639001E-2</v>
      </c>
      <c r="P223" s="21">
        <v>-2.3722000176761293E-2</v>
      </c>
      <c r="R223" s="43">
        <v>1679</v>
      </c>
      <c r="S223" s="42">
        <v>404112</v>
      </c>
      <c r="U223" s="19">
        <v>290996</v>
      </c>
      <c r="V223" s="19">
        <v>292276</v>
      </c>
      <c r="X223" s="19">
        <v>397768.71138615225</v>
      </c>
      <c r="Y223" s="19">
        <v>397212.16216081608</v>
      </c>
      <c r="Z223" s="19">
        <v>412211.48082089634</v>
      </c>
      <c r="AA223" s="19">
        <v>282674.28144874965</v>
      </c>
    </row>
    <row r="224" spans="1:27" x14ac:dyDescent="0.2">
      <c r="A224" s="18" t="s">
        <v>451</v>
      </c>
      <c r="B224" s="18" t="s">
        <v>452</v>
      </c>
      <c r="D224" s="19">
        <v>783500</v>
      </c>
      <c r="E224" s="20">
        <v>0</v>
      </c>
      <c r="F224" s="20">
        <v>783500</v>
      </c>
      <c r="G224" s="21">
        <v>-2.7781099331817161E-2</v>
      </c>
      <c r="I224" s="21">
        <v>-2.5022126138736223E-2</v>
      </c>
      <c r="J224" s="19">
        <v>815254</v>
      </c>
      <c r="K224" s="21">
        <v>4.0528398213146133E-2</v>
      </c>
      <c r="L224" s="21">
        <v>3.497946878243452E-2</v>
      </c>
      <c r="M224" s="19">
        <v>815254</v>
      </c>
      <c r="N224" s="21">
        <v>4.0528398213146133E-2</v>
      </c>
      <c r="O224" s="21">
        <v>3.497946878243452E-2</v>
      </c>
      <c r="P224" s="21">
        <v>-2.7635827182026618E-2</v>
      </c>
      <c r="R224" s="43">
        <v>3149</v>
      </c>
      <c r="S224" s="42">
        <v>818403</v>
      </c>
      <c r="U224" s="19">
        <v>572753</v>
      </c>
      <c r="V224" s="19">
        <v>575823</v>
      </c>
      <c r="X224" s="19">
        <v>805888.46756786888</v>
      </c>
      <c r="Y224" s="19">
        <v>807916.43670216505</v>
      </c>
      <c r="Z224" s="19">
        <v>838424.55613861408</v>
      </c>
      <c r="AA224" s="19">
        <v>574950.16510334727</v>
      </c>
    </row>
    <row r="225" spans="1:27" ht="25.5" customHeight="1" x14ac:dyDescent="0.2">
      <c r="A225" s="22" t="s">
        <v>453</v>
      </c>
      <c r="B225" s="22" t="s">
        <v>454</v>
      </c>
      <c r="C225" s="54"/>
      <c r="D225" s="24">
        <v>2617320</v>
      </c>
      <c r="E225" s="25">
        <v>0</v>
      </c>
      <c r="F225" s="25">
        <v>2617320</v>
      </c>
      <c r="G225" s="26">
        <v>-1.7035780940448442E-2</v>
      </c>
      <c r="H225" s="23"/>
      <c r="I225" s="26">
        <v>-1.227246366676793E-2</v>
      </c>
      <c r="J225" s="24">
        <v>2717003</v>
      </c>
      <c r="K225" s="26">
        <v>3.8085904665841497E-2</v>
      </c>
      <c r="L225" s="26">
        <v>3.3207931360803578E-2</v>
      </c>
      <c r="M225" s="24">
        <v>2717588</v>
      </c>
      <c r="N225" s="26">
        <v>3.8309415738235986E-2</v>
      </c>
      <c r="O225" s="26">
        <v>3.3430392153024124E-2</v>
      </c>
      <c r="P225" s="26">
        <v>-1.6394734226282459E-2</v>
      </c>
      <c r="Q225" s="23"/>
      <c r="R225" s="24">
        <v>8206</v>
      </c>
      <c r="S225" s="41">
        <v>2725794</v>
      </c>
      <c r="T225" s="23"/>
      <c r="U225" s="24">
        <v>1899249</v>
      </c>
      <c r="V225" s="24">
        <v>1908216</v>
      </c>
      <c r="W225" s="23"/>
      <c r="X225" s="24">
        <v>2662680.8476346312</v>
      </c>
      <c r="Y225" s="24">
        <v>2662350.4703837959</v>
      </c>
      <c r="Z225" s="24">
        <v>2762884.7613603487</v>
      </c>
      <c r="AA225" s="24">
        <f>SUM(AA218:AA224)</f>
        <v>1894649.9575604384</v>
      </c>
    </row>
    <row r="226" spans="1:27" x14ac:dyDescent="0.2">
      <c r="A226" s="18" t="s">
        <v>455</v>
      </c>
      <c r="B226" s="18" t="s">
        <v>456</v>
      </c>
      <c r="D226" s="19">
        <v>657616</v>
      </c>
      <c r="E226" s="20">
        <v>0</v>
      </c>
      <c r="F226" s="20">
        <v>657616</v>
      </c>
      <c r="G226" s="21">
        <v>1.4029743207646383E-3</v>
      </c>
      <c r="I226" s="21">
        <v>5.2642553693322824E-3</v>
      </c>
      <c r="J226" s="19">
        <v>680390</v>
      </c>
      <c r="K226" s="21">
        <v>3.4631152526702458E-2</v>
      </c>
      <c r="L226" s="21">
        <v>2.9899865927268898E-2</v>
      </c>
      <c r="M226" s="19">
        <v>681134</v>
      </c>
      <c r="N226" s="21">
        <v>3.5762511861025192E-2</v>
      </c>
      <c r="O226" s="21">
        <v>3.102605164465122E-2</v>
      </c>
      <c r="P226" s="21">
        <v>-1.2602537316241946E-3</v>
      </c>
      <c r="R226" s="43">
        <v>0</v>
      </c>
      <c r="S226" s="42">
        <v>681134</v>
      </c>
      <c r="U226" s="19">
        <v>553094</v>
      </c>
      <c r="V226" s="19">
        <v>555635</v>
      </c>
      <c r="X226" s="19">
        <v>656694.67423546477</v>
      </c>
      <c r="Y226" s="19">
        <v>657177.49091100029</v>
      </c>
      <c r="Z226" s="19">
        <v>681993.48483420571</v>
      </c>
      <c r="AA226" s="19">
        <v>467677.4598667731</v>
      </c>
    </row>
    <row r="227" spans="1:27" x14ac:dyDescent="0.2">
      <c r="A227" s="18" t="s">
        <v>457</v>
      </c>
      <c r="B227" s="18" t="s">
        <v>458</v>
      </c>
      <c r="D227" s="19">
        <v>706121</v>
      </c>
      <c r="E227" s="20">
        <v>0</v>
      </c>
      <c r="F227" s="20">
        <v>706121</v>
      </c>
      <c r="G227" s="21">
        <v>-2.0027864171081933E-2</v>
      </c>
      <c r="I227" s="21">
        <v>-1.2319928880544451E-2</v>
      </c>
      <c r="J227" s="19">
        <v>734113</v>
      </c>
      <c r="K227" s="21">
        <v>3.9641931057141866E-2</v>
      </c>
      <c r="L227" s="21">
        <v>3.2401008056049729E-2</v>
      </c>
      <c r="M227" s="19">
        <v>734113</v>
      </c>
      <c r="N227" s="21">
        <v>3.9641931057141866E-2</v>
      </c>
      <c r="O227" s="21">
        <v>3.2401008056049729E-2</v>
      </c>
      <c r="P227" s="21">
        <v>-1.7421708318419271E-2</v>
      </c>
      <c r="R227" s="43">
        <v>0</v>
      </c>
      <c r="S227" s="42">
        <v>734113</v>
      </c>
      <c r="U227" s="19">
        <v>572418</v>
      </c>
      <c r="V227" s="19">
        <v>576432</v>
      </c>
      <c r="X227" s="19">
        <v>720552.11998729059</v>
      </c>
      <c r="Y227" s="19">
        <v>719943.15014950314</v>
      </c>
      <c r="Z227" s="19">
        <v>747129.26818649925</v>
      </c>
      <c r="AA227" s="19">
        <v>512344.36414378189</v>
      </c>
    </row>
    <row r="228" spans="1:27" x14ac:dyDescent="0.2">
      <c r="A228" s="18" t="s">
        <v>459</v>
      </c>
      <c r="B228" s="18" t="s">
        <v>460</v>
      </c>
      <c r="D228" s="19">
        <v>888160</v>
      </c>
      <c r="E228" s="20">
        <v>0</v>
      </c>
      <c r="F228" s="20">
        <v>888160</v>
      </c>
      <c r="G228" s="21">
        <v>-3.7805477968440582E-2</v>
      </c>
      <c r="I228" s="21">
        <v>-3.5556399148458206E-2</v>
      </c>
      <c r="J228" s="19">
        <v>923658</v>
      </c>
      <c r="K228" s="21">
        <v>3.9968023779499262E-2</v>
      </c>
      <c r="L228" s="21">
        <v>3.7118236470847554E-2</v>
      </c>
      <c r="M228" s="19">
        <v>923658</v>
      </c>
      <c r="N228" s="21">
        <v>3.9968023779499262E-2</v>
      </c>
      <c r="O228" s="21">
        <v>3.7118236470847554E-2</v>
      </c>
      <c r="P228" s="21">
        <v>-3.6154196434483588E-2</v>
      </c>
      <c r="R228" s="43">
        <v>3986</v>
      </c>
      <c r="S228" s="42">
        <v>927644</v>
      </c>
      <c r="U228" s="19">
        <v>752422</v>
      </c>
      <c r="V228" s="19">
        <v>754489</v>
      </c>
      <c r="X228" s="19">
        <v>923056.59579598904</v>
      </c>
      <c r="Y228" s="19">
        <v>923434.48592324951</v>
      </c>
      <c r="Z228" s="19">
        <v>958304.73773206118</v>
      </c>
      <c r="AA228" s="19">
        <v>657158.07480151753</v>
      </c>
    </row>
    <row r="229" spans="1:27" ht="25.5" customHeight="1" x14ac:dyDescent="0.2">
      <c r="A229" s="22" t="s">
        <v>461</v>
      </c>
      <c r="B229" s="22" t="s">
        <v>462</v>
      </c>
      <c r="C229" s="54"/>
      <c r="D229" s="24">
        <v>2251897</v>
      </c>
      <c r="E229" s="25">
        <v>0</v>
      </c>
      <c r="F229" s="25">
        <v>2251897</v>
      </c>
      <c r="G229" s="26">
        <v>-2.1043480711624762E-2</v>
      </c>
      <c r="H229" s="23"/>
      <c r="I229" s="26">
        <v>-1.6655906207143412E-2</v>
      </c>
      <c r="J229" s="24">
        <v>2338161</v>
      </c>
      <c r="K229" s="26">
        <v>3.8307258280463108E-2</v>
      </c>
      <c r="L229" s="26">
        <v>3.35613348568502E-2</v>
      </c>
      <c r="M229" s="24">
        <v>2338905</v>
      </c>
      <c r="N229" s="26">
        <v>3.8637646393240965E-2</v>
      </c>
      <c r="O229" s="26">
        <v>3.3890212822539345E-2</v>
      </c>
      <c r="P229" s="26">
        <v>-2.0324173588813998E-2</v>
      </c>
      <c r="Q229" s="23"/>
      <c r="R229" s="24">
        <v>3986</v>
      </c>
      <c r="S229" s="41">
        <v>2342891</v>
      </c>
      <c r="T229" s="23"/>
      <c r="U229" s="24">
        <v>1877934</v>
      </c>
      <c r="V229" s="24">
        <v>1886557</v>
      </c>
      <c r="W229" s="23"/>
      <c r="X229" s="24">
        <v>2300303.3900187444</v>
      </c>
      <c r="Y229" s="24">
        <v>2300555.1269837529</v>
      </c>
      <c r="Z229" s="24">
        <v>2387427.4907527659</v>
      </c>
      <c r="AA229" s="24">
        <f>SUM(AA226:AA228)</f>
        <v>1637179.8988120724</v>
      </c>
    </row>
    <row r="230" spans="1:27" ht="25.5" customHeight="1" x14ac:dyDescent="0.2">
      <c r="A230" s="22" t="s">
        <v>463</v>
      </c>
      <c r="B230" s="22" t="s">
        <v>464</v>
      </c>
      <c r="C230" s="54"/>
      <c r="D230" s="24">
        <v>12701034</v>
      </c>
      <c r="E230" s="25">
        <v>0</v>
      </c>
      <c r="F230" s="25">
        <v>12701034</v>
      </c>
      <c r="G230" s="26">
        <v>-7.330833706912232E-4</v>
      </c>
      <c r="H230" s="23"/>
      <c r="I230" s="26">
        <v>5.3290027590373601E-3</v>
      </c>
      <c r="J230" s="24">
        <v>13175410</v>
      </c>
      <c r="K230" s="26">
        <v>3.7349400056719828E-2</v>
      </c>
      <c r="L230" s="26">
        <v>3.1380443616130904E-2</v>
      </c>
      <c r="M230" s="24">
        <v>13181251</v>
      </c>
      <c r="N230" s="26">
        <v>3.7809283874053135E-2</v>
      </c>
      <c r="O230" s="26">
        <v>3.1837681240702853E-2</v>
      </c>
      <c r="P230" s="26">
        <v>-4.0966230386307867E-4</v>
      </c>
      <c r="Q230" s="23"/>
      <c r="R230" s="24">
        <v>20285</v>
      </c>
      <c r="S230" s="41">
        <v>13201536</v>
      </c>
      <c r="T230" s="23"/>
      <c r="U230" s="24">
        <v>9413120</v>
      </c>
      <c r="V230" s="24">
        <v>9467597</v>
      </c>
      <c r="W230" s="23"/>
      <c r="X230" s="24">
        <v>12710351.747501729</v>
      </c>
      <c r="Y230" s="24">
        <v>12706824.586803747</v>
      </c>
      <c r="Z230" s="24">
        <v>13186653.074678816</v>
      </c>
      <c r="AA230" s="24">
        <f>AA229+AA225+AA217+AA213+AA209+AA200</f>
        <v>9042755.6146073733</v>
      </c>
    </row>
    <row r="231" spans="1:27" x14ac:dyDescent="0.2">
      <c r="A231" s="18" t="s">
        <v>465</v>
      </c>
      <c r="B231" s="18" t="s">
        <v>466</v>
      </c>
      <c r="D231" s="19">
        <v>887766</v>
      </c>
      <c r="E231" s="20">
        <v>0</v>
      </c>
      <c r="F231" s="20">
        <v>887766</v>
      </c>
      <c r="G231" s="21">
        <v>-2.5041451368706502E-2</v>
      </c>
      <c r="I231" s="21">
        <v>-2.5562222650190924E-2</v>
      </c>
      <c r="J231" s="19">
        <v>924806</v>
      </c>
      <c r="K231" s="21">
        <v>4.1722706208618066E-2</v>
      </c>
      <c r="L231" s="21">
        <v>3.5089830282725831E-2</v>
      </c>
      <c r="M231" s="19">
        <v>924806</v>
      </c>
      <c r="N231" s="21">
        <v>4.1722706208618066E-2</v>
      </c>
      <c r="O231" s="21">
        <v>3.5089830282725831E-2</v>
      </c>
      <c r="P231" s="21">
        <v>-2.8070848518498281E-2</v>
      </c>
      <c r="R231" s="43">
        <v>525</v>
      </c>
      <c r="S231" s="42">
        <v>925331</v>
      </c>
      <c r="U231" s="19">
        <v>586775</v>
      </c>
      <c r="V231" s="19">
        <v>590535</v>
      </c>
      <c r="X231" s="19">
        <v>910567.94285900693</v>
      </c>
      <c r="Y231" s="19">
        <v>916892.63563141564</v>
      </c>
      <c r="Z231" s="19">
        <v>951515.8574987977</v>
      </c>
      <c r="AA231" s="19">
        <v>652502.5959246126</v>
      </c>
    </row>
    <row r="232" spans="1:27" ht="25.5" customHeight="1" x14ac:dyDescent="0.2">
      <c r="A232" s="22" t="s">
        <v>467</v>
      </c>
      <c r="B232" s="22" t="s">
        <v>468</v>
      </c>
      <c r="C232" s="54"/>
      <c r="D232" s="24">
        <v>887766</v>
      </c>
      <c r="E232" s="25">
        <v>0</v>
      </c>
      <c r="F232" s="25">
        <v>887766</v>
      </c>
      <c r="G232" s="26">
        <v>-2.5041451368706502E-2</v>
      </c>
      <c r="H232" s="23"/>
      <c r="I232" s="26">
        <v>-2.5562222650190924E-2</v>
      </c>
      <c r="J232" s="24">
        <v>924806</v>
      </c>
      <c r="K232" s="26">
        <v>4.1722706208618066E-2</v>
      </c>
      <c r="L232" s="26">
        <v>3.5089830282725831E-2</v>
      </c>
      <c r="M232" s="24">
        <v>924806</v>
      </c>
      <c r="N232" s="26">
        <v>4.1722706208618066E-2</v>
      </c>
      <c r="O232" s="26">
        <v>3.5089830282725831E-2</v>
      </c>
      <c r="P232" s="26">
        <v>-2.8070848518498281E-2</v>
      </c>
      <c r="Q232" s="23"/>
      <c r="R232" s="24">
        <v>525</v>
      </c>
      <c r="S232" s="41">
        <v>925331</v>
      </c>
      <c r="T232" s="23"/>
      <c r="U232" s="24">
        <v>586775</v>
      </c>
      <c r="V232" s="24">
        <v>590535</v>
      </c>
      <c r="W232" s="23"/>
      <c r="X232" s="24">
        <v>910567.94285900693</v>
      </c>
      <c r="Y232" s="24">
        <v>916892.63563141564</v>
      </c>
      <c r="Z232" s="24">
        <v>951515.8574987977</v>
      </c>
      <c r="AA232" s="24">
        <f>AA231</f>
        <v>652502.5959246126</v>
      </c>
    </row>
    <row r="233" spans="1:27" x14ac:dyDescent="0.2">
      <c r="A233" s="18" t="s">
        <v>469</v>
      </c>
      <c r="B233" s="18" t="s">
        <v>470</v>
      </c>
      <c r="D233" s="19">
        <v>1358845</v>
      </c>
      <c r="E233" s="20">
        <v>0</v>
      </c>
      <c r="F233" s="20">
        <v>1358845</v>
      </c>
      <c r="G233" s="21">
        <v>-1.2056615324189668E-2</v>
      </c>
      <c r="I233" s="21">
        <v>-9.9348163098612607E-3</v>
      </c>
      <c r="J233" s="19">
        <v>1408892</v>
      </c>
      <c r="K233" s="21">
        <v>3.6830543586648945E-2</v>
      </c>
      <c r="L233" s="21">
        <v>3.1917091152182886E-2</v>
      </c>
      <c r="M233" s="19">
        <v>1409640</v>
      </c>
      <c r="N233" s="21">
        <v>3.7381011079262061E-2</v>
      </c>
      <c r="O233" s="21">
        <v>3.2464950025809625E-2</v>
      </c>
      <c r="P233" s="21">
        <v>-1.4987912699856665E-2</v>
      </c>
      <c r="R233" s="43">
        <v>830</v>
      </c>
      <c r="S233" s="42">
        <v>1410470</v>
      </c>
      <c r="U233" s="19">
        <v>945570</v>
      </c>
      <c r="V233" s="19">
        <v>950072</v>
      </c>
      <c r="X233" s="19">
        <v>1375428.006379029</v>
      </c>
      <c r="Y233" s="19">
        <v>1379015.3775486576</v>
      </c>
      <c r="Z233" s="19">
        <v>1431089.0375606813</v>
      </c>
      <c r="AA233" s="19">
        <v>981370.20486679592</v>
      </c>
    </row>
    <row r="234" spans="1:27" x14ac:dyDescent="0.2">
      <c r="A234" s="18" t="s">
        <v>471</v>
      </c>
      <c r="B234" s="18" t="s">
        <v>472</v>
      </c>
      <c r="D234" s="19">
        <v>468056</v>
      </c>
      <c r="E234" s="20">
        <v>0</v>
      </c>
      <c r="F234" s="20">
        <v>468056</v>
      </c>
      <c r="G234" s="21">
        <v>1.1837848160974218E-2</v>
      </c>
      <c r="I234" s="21">
        <v>1.5541806190009666E-2</v>
      </c>
      <c r="J234" s="19">
        <v>485145</v>
      </c>
      <c r="K234" s="21">
        <v>3.6510588476592609E-2</v>
      </c>
      <c r="L234" s="21">
        <v>2.9900990141074946E-2</v>
      </c>
      <c r="M234" s="19">
        <v>485145</v>
      </c>
      <c r="N234" s="21">
        <v>3.6510588476592609E-2</v>
      </c>
      <c r="O234" s="21">
        <v>2.9900990141074946E-2</v>
      </c>
      <c r="P234" s="21">
        <v>7.8496196299180365E-3</v>
      </c>
      <c r="R234" s="43">
        <v>0</v>
      </c>
      <c r="S234" s="42">
        <v>485145</v>
      </c>
      <c r="U234" s="19">
        <v>299367</v>
      </c>
      <c r="V234" s="19">
        <v>301289</v>
      </c>
      <c r="X234" s="19">
        <v>462580.04763381468</v>
      </c>
      <c r="Y234" s="19">
        <v>463850.76554233267</v>
      </c>
      <c r="Z234" s="19">
        <v>481366.45641454426</v>
      </c>
      <c r="AA234" s="19">
        <v>330097.34932548815</v>
      </c>
    </row>
    <row r="235" spans="1:27" ht="25.5" customHeight="1" x14ac:dyDescent="0.2">
      <c r="A235" s="22" t="s">
        <v>473</v>
      </c>
      <c r="B235" s="22" t="s">
        <v>474</v>
      </c>
      <c r="C235" s="54"/>
      <c r="D235" s="24">
        <v>1826901</v>
      </c>
      <c r="E235" s="25">
        <v>0</v>
      </c>
      <c r="F235" s="25">
        <v>1826901</v>
      </c>
      <c r="G235" s="26">
        <v>-6.0429844083621509E-3</v>
      </c>
      <c r="H235" s="23"/>
      <c r="I235" s="26">
        <v>-3.5481656189397803E-3</v>
      </c>
      <c r="J235" s="24">
        <v>1894037</v>
      </c>
      <c r="K235" s="26">
        <v>3.6748570393250635E-2</v>
      </c>
      <c r="L235" s="26">
        <v>3.1426668690573756E-2</v>
      </c>
      <c r="M235" s="24">
        <v>1894785</v>
      </c>
      <c r="N235" s="26">
        <v>3.715800691991511E-2</v>
      </c>
      <c r="O235" s="26">
        <v>3.1834003472407835E-2</v>
      </c>
      <c r="P235" s="26">
        <v>-9.2396889919230674E-3</v>
      </c>
      <c r="Q235" s="23"/>
      <c r="R235" s="24">
        <v>830</v>
      </c>
      <c r="S235" s="41">
        <v>1895615</v>
      </c>
      <c r="T235" s="23"/>
      <c r="U235" s="24">
        <v>1244937</v>
      </c>
      <c r="V235" s="24">
        <v>1251361</v>
      </c>
      <c r="W235" s="23"/>
      <c r="X235" s="24">
        <v>1838008.0540128436</v>
      </c>
      <c r="Y235" s="24">
        <v>1842866.1430909904</v>
      </c>
      <c r="Z235" s="24">
        <v>1912455.4939752256</v>
      </c>
      <c r="AA235" s="24">
        <f>SUM(AA233:AA234)</f>
        <v>1311467.5541922841</v>
      </c>
    </row>
    <row r="236" spans="1:27" x14ac:dyDescent="0.2">
      <c r="A236" s="18" t="s">
        <v>475</v>
      </c>
      <c r="B236" s="18" t="s">
        <v>476</v>
      </c>
      <c r="D236" s="19">
        <v>848011</v>
      </c>
      <c r="E236" s="20">
        <v>0</v>
      </c>
      <c r="F236" s="20">
        <v>848011</v>
      </c>
      <c r="G236" s="21">
        <v>-3.0145407949837E-2</v>
      </c>
      <c r="I236" s="21">
        <v>-3.0992387615046413E-2</v>
      </c>
      <c r="J236" s="19">
        <v>884133</v>
      </c>
      <c r="K236" s="21">
        <v>4.2596145568866373E-2</v>
      </c>
      <c r="L236" s="21">
        <v>3.6191179292970777E-2</v>
      </c>
      <c r="M236" s="19">
        <v>886832</v>
      </c>
      <c r="N236" s="21">
        <v>4.5778887302169391E-2</v>
      </c>
      <c r="O236" s="21">
        <v>3.9354368533629946E-2</v>
      </c>
      <c r="P236" s="21">
        <v>-2.9505030200686733E-2</v>
      </c>
      <c r="R236" s="43">
        <v>3302</v>
      </c>
      <c r="S236" s="42">
        <v>890134</v>
      </c>
      <c r="U236" s="19">
        <v>586147</v>
      </c>
      <c r="V236" s="19">
        <v>589770</v>
      </c>
      <c r="X236" s="19">
        <v>874369.21673732612</v>
      </c>
      <c r="Y236" s="19">
        <v>880542.90276258602</v>
      </c>
      <c r="Z236" s="19">
        <v>913793.50496106769</v>
      </c>
      <c r="AA236" s="19">
        <v>626634.46901819017</v>
      </c>
    </row>
    <row r="237" spans="1:27" ht="25.5" customHeight="1" x14ac:dyDescent="0.2">
      <c r="A237" s="22" t="s">
        <v>477</v>
      </c>
      <c r="B237" s="22" t="s">
        <v>478</v>
      </c>
      <c r="C237" s="54"/>
      <c r="D237" s="24">
        <v>848011</v>
      </c>
      <c r="E237" s="25">
        <v>0</v>
      </c>
      <c r="F237" s="25">
        <v>848011</v>
      </c>
      <c r="G237" s="26">
        <v>-3.0145407949837E-2</v>
      </c>
      <c r="H237" s="23"/>
      <c r="I237" s="26">
        <v>-3.0992387615046413E-2</v>
      </c>
      <c r="J237" s="24">
        <v>884133</v>
      </c>
      <c r="K237" s="26">
        <v>4.2596145568866373E-2</v>
      </c>
      <c r="L237" s="26">
        <v>3.6191179292970777E-2</v>
      </c>
      <c r="M237" s="24">
        <v>886832</v>
      </c>
      <c r="N237" s="26">
        <v>4.5778887302169391E-2</v>
      </c>
      <c r="O237" s="26">
        <v>3.9354368533629946E-2</v>
      </c>
      <c r="P237" s="26">
        <v>-2.9505030200686733E-2</v>
      </c>
      <c r="Q237" s="23"/>
      <c r="R237" s="24">
        <v>3302</v>
      </c>
      <c r="S237" s="41">
        <v>890134</v>
      </c>
      <c r="T237" s="23"/>
      <c r="U237" s="24">
        <v>586147</v>
      </c>
      <c r="V237" s="24">
        <v>589770</v>
      </c>
      <c r="W237" s="23"/>
      <c r="X237" s="24">
        <v>874369.21673732612</v>
      </c>
      <c r="Y237" s="24">
        <v>880542.90276258602</v>
      </c>
      <c r="Z237" s="24">
        <v>913793.50496106769</v>
      </c>
      <c r="AA237" s="24">
        <f>AA236</f>
        <v>626634.46901819017</v>
      </c>
    </row>
    <row r="238" spans="1:27" x14ac:dyDescent="0.2">
      <c r="A238" s="18" t="s">
        <v>479</v>
      </c>
      <c r="B238" s="18" t="s">
        <v>480</v>
      </c>
      <c r="D238" s="19">
        <v>1352992</v>
      </c>
      <c r="E238" s="20">
        <v>0</v>
      </c>
      <c r="F238" s="20">
        <v>1352992</v>
      </c>
      <c r="G238" s="21">
        <v>-1.6961850098015985E-2</v>
      </c>
      <c r="I238" s="21">
        <v>-9.9235503419550231E-3</v>
      </c>
      <c r="J238" s="19">
        <v>1407877</v>
      </c>
      <c r="K238" s="21">
        <v>4.0565650055580438E-2</v>
      </c>
      <c r="L238" s="21">
        <v>3.1914782571774492E-2</v>
      </c>
      <c r="M238" s="19">
        <v>1407877</v>
      </c>
      <c r="N238" s="21">
        <v>4.0565650055580438E-2</v>
      </c>
      <c r="O238" s="21">
        <v>3.1914782571774492E-2</v>
      </c>
      <c r="P238" s="21">
        <v>-1.550159154945896E-2</v>
      </c>
      <c r="R238" s="43">
        <v>5472</v>
      </c>
      <c r="S238" s="42">
        <v>1413349</v>
      </c>
      <c r="U238" s="19">
        <v>1035614</v>
      </c>
      <c r="V238" s="19">
        <v>1044295</v>
      </c>
      <c r="X238" s="19">
        <v>1376337.2257067573</v>
      </c>
      <c r="Y238" s="19">
        <v>1378009.3038871523</v>
      </c>
      <c r="Z238" s="19">
        <v>1430044.9730698864</v>
      </c>
      <c r="AA238" s="19">
        <v>980654.23698755621</v>
      </c>
    </row>
    <row r="239" spans="1:27" ht="25.5" customHeight="1" x14ac:dyDescent="0.2">
      <c r="A239" s="22" t="s">
        <v>481</v>
      </c>
      <c r="B239" s="22" t="s">
        <v>482</v>
      </c>
      <c r="C239" s="54"/>
      <c r="D239" s="24">
        <v>1352992</v>
      </c>
      <c r="E239" s="25">
        <v>0</v>
      </c>
      <c r="F239" s="25">
        <v>1352992</v>
      </c>
      <c r="G239" s="26">
        <v>-1.6961850098015985E-2</v>
      </c>
      <c r="H239" s="23"/>
      <c r="I239" s="26">
        <v>-9.9235503419550231E-3</v>
      </c>
      <c r="J239" s="24">
        <v>1407877</v>
      </c>
      <c r="K239" s="26">
        <v>4.0565650055580438E-2</v>
      </c>
      <c r="L239" s="26">
        <v>3.1914782571774492E-2</v>
      </c>
      <c r="M239" s="24">
        <v>1407877</v>
      </c>
      <c r="N239" s="26">
        <v>4.0565650055580438E-2</v>
      </c>
      <c r="O239" s="26">
        <v>3.1914782571774492E-2</v>
      </c>
      <c r="P239" s="26">
        <v>-1.550159154945896E-2</v>
      </c>
      <c r="Q239" s="23"/>
      <c r="R239" s="24">
        <v>5472</v>
      </c>
      <c r="S239" s="41">
        <v>1413349</v>
      </c>
      <c r="T239" s="23"/>
      <c r="U239" s="24">
        <v>1035614</v>
      </c>
      <c r="V239" s="24">
        <v>1044295</v>
      </c>
      <c r="W239" s="23"/>
      <c r="X239" s="24">
        <v>1376337.2257067573</v>
      </c>
      <c r="Y239" s="24">
        <v>1378009.3038871523</v>
      </c>
      <c r="Z239" s="24">
        <v>1430044.9730698864</v>
      </c>
      <c r="AA239" s="24">
        <f>AA238</f>
        <v>980654.23698755621</v>
      </c>
    </row>
    <row r="240" spans="1:27" x14ac:dyDescent="0.2">
      <c r="A240" s="18" t="s">
        <v>483</v>
      </c>
      <c r="B240" s="18" t="s">
        <v>484</v>
      </c>
      <c r="D240" s="19">
        <v>269668</v>
      </c>
      <c r="E240" s="20">
        <v>0</v>
      </c>
      <c r="F240" s="20">
        <v>269668</v>
      </c>
      <c r="G240" s="21">
        <v>5.5042645062575168E-4</v>
      </c>
      <c r="I240" s="21">
        <v>7.1409350703173224E-3</v>
      </c>
      <c r="J240" s="19">
        <v>279324</v>
      </c>
      <c r="K240" s="21">
        <v>3.580699230164508E-2</v>
      </c>
      <c r="L240" s="21">
        <v>2.9900026319234385E-2</v>
      </c>
      <c r="M240" s="19">
        <v>279683</v>
      </c>
      <c r="N240" s="21">
        <v>3.713825889612421E-2</v>
      </c>
      <c r="O240" s="21">
        <v>3.1223701010448135E-2</v>
      </c>
      <c r="P240" s="21">
        <v>7.9606313201474599E-4</v>
      </c>
      <c r="R240" s="43">
        <v>0</v>
      </c>
      <c r="S240" s="42">
        <v>279683</v>
      </c>
      <c r="U240" s="19">
        <v>211439</v>
      </c>
      <c r="V240" s="19">
        <v>212652</v>
      </c>
      <c r="X240" s="19">
        <v>269519.64925608609</v>
      </c>
      <c r="Y240" s="19">
        <v>269291.67970630666</v>
      </c>
      <c r="Z240" s="19">
        <v>279460.53177380166</v>
      </c>
      <c r="AA240" s="19">
        <v>191640.23489866921</v>
      </c>
    </row>
    <row r="241" spans="1:27" x14ac:dyDescent="0.2">
      <c r="A241" s="18" t="s">
        <v>485</v>
      </c>
      <c r="B241" s="18" t="s">
        <v>486</v>
      </c>
      <c r="D241" s="19">
        <v>314508</v>
      </c>
      <c r="E241" s="20">
        <v>0</v>
      </c>
      <c r="F241" s="20">
        <v>314508</v>
      </c>
      <c r="G241" s="21">
        <v>-4.9867933259473141E-4</v>
      </c>
      <c r="I241" s="21">
        <v>4.4843885380925208E-3</v>
      </c>
      <c r="J241" s="19">
        <v>325630</v>
      </c>
      <c r="K241" s="21">
        <v>3.5363170412199274E-2</v>
      </c>
      <c r="L241" s="21">
        <v>2.9900021487612616E-2</v>
      </c>
      <c r="M241" s="19">
        <v>326302</v>
      </c>
      <c r="N241" s="21">
        <v>3.7499841021532143E-2</v>
      </c>
      <c r="O241" s="21">
        <v>3.2025417840650494E-2</v>
      </c>
      <c r="P241" s="21">
        <v>-1.0677386628312746E-3</v>
      </c>
      <c r="R241" s="43">
        <v>1350</v>
      </c>
      <c r="S241" s="42">
        <v>327652</v>
      </c>
      <c r="U241" s="19">
        <v>241927</v>
      </c>
      <c r="V241" s="19">
        <v>243210</v>
      </c>
      <c r="X241" s="19">
        <v>314664.91689074604</v>
      </c>
      <c r="Y241" s="19">
        <v>314764.79356970155</v>
      </c>
      <c r="Z241" s="19">
        <v>326650.77766455634</v>
      </c>
      <c r="AA241" s="19">
        <v>224000.9756087389</v>
      </c>
    </row>
    <row r="242" spans="1:27" x14ac:dyDescent="0.2">
      <c r="A242" s="18" t="s">
        <v>487</v>
      </c>
      <c r="B242" s="18" t="s">
        <v>488</v>
      </c>
      <c r="D242" s="19">
        <v>698281</v>
      </c>
      <c r="E242" s="20">
        <v>0</v>
      </c>
      <c r="F242" s="20">
        <v>698281</v>
      </c>
      <c r="G242" s="21">
        <v>-1.9358865677787773E-2</v>
      </c>
      <c r="I242" s="21">
        <v>-1.6135377303194365E-2</v>
      </c>
      <c r="J242" s="19">
        <v>725157</v>
      </c>
      <c r="K242" s="21">
        <v>3.8488803218188705E-2</v>
      </c>
      <c r="L242" s="21">
        <v>3.3175952157852073E-2</v>
      </c>
      <c r="M242" s="19">
        <v>725862</v>
      </c>
      <c r="N242" s="21">
        <v>3.9498425418993177E-2</v>
      </c>
      <c r="O242" s="21">
        <v>3.4180409187531513E-2</v>
      </c>
      <c r="P242" s="21">
        <v>-1.9530461649006403E-2</v>
      </c>
      <c r="R242" s="43">
        <v>0</v>
      </c>
      <c r="S242" s="42">
        <v>725862</v>
      </c>
      <c r="U242" s="19">
        <v>504448</v>
      </c>
      <c r="V242" s="19">
        <v>507042</v>
      </c>
      <c r="X242" s="19">
        <v>712065.78590304544</v>
      </c>
      <c r="Y242" s="19">
        <v>713382.43153196166</v>
      </c>
      <c r="Z242" s="19">
        <v>740320.80713164608</v>
      </c>
      <c r="AA242" s="19">
        <v>507675.45770619373</v>
      </c>
    </row>
    <row r="243" spans="1:27" ht="25.5" customHeight="1" x14ac:dyDescent="0.2">
      <c r="A243" s="22" t="s">
        <v>489</v>
      </c>
      <c r="B243" s="22" t="s">
        <v>490</v>
      </c>
      <c r="C243" s="54"/>
      <c r="D243" s="24">
        <v>1282457</v>
      </c>
      <c r="E243" s="25">
        <v>0</v>
      </c>
      <c r="F243" s="25">
        <v>1282457</v>
      </c>
      <c r="G243" s="26">
        <v>-1.0640963011554816E-2</v>
      </c>
      <c r="H243" s="23"/>
      <c r="I243" s="26">
        <v>-6.294457016553956E-3</v>
      </c>
      <c r="J243" s="24">
        <v>1330111</v>
      </c>
      <c r="K243" s="26">
        <v>3.7158360865120699E-2</v>
      </c>
      <c r="L243" s="26">
        <v>3.1675830453524512E-2</v>
      </c>
      <c r="M243" s="24">
        <v>1331847</v>
      </c>
      <c r="N243" s="26">
        <v>3.8512012488527869E-2</v>
      </c>
      <c r="O243" s="26">
        <v>3.3022326529165813E-2</v>
      </c>
      <c r="P243" s="26">
        <v>-1.0832418798178534E-2</v>
      </c>
      <c r="Q243" s="23"/>
      <c r="R243" s="24">
        <v>1350</v>
      </c>
      <c r="S243" s="41">
        <v>1333197</v>
      </c>
      <c r="T243" s="23"/>
      <c r="U243" s="24">
        <v>957814</v>
      </c>
      <c r="V243" s="24">
        <v>962904</v>
      </c>
      <c r="W243" s="23"/>
      <c r="X243" s="24">
        <v>1296250.3520498776</v>
      </c>
      <c r="Y243" s="24">
        <v>1297438.9048079699</v>
      </c>
      <c r="Z243" s="24">
        <v>1346432.1165700043</v>
      </c>
      <c r="AA243" s="24">
        <f>SUM(AA240:AA242)</f>
        <v>923316.66821360192</v>
      </c>
    </row>
    <row r="244" spans="1:27" x14ac:dyDescent="0.2">
      <c r="A244" s="18" t="s">
        <v>491</v>
      </c>
      <c r="B244" s="18" t="s">
        <v>492</v>
      </c>
      <c r="D244" s="19">
        <v>1199966</v>
      </c>
      <c r="E244" s="20">
        <v>0</v>
      </c>
      <c r="F244" s="20">
        <v>1199966</v>
      </c>
      <c r="G244" s="21">
        <v>-4.6918266091863225E-3</v>
      </c>
      <c r="I244" s="21">
        <v>-3.7345909637132024E-4</v>
      </c>
      <c r="J244" s="19">
        <v>1241403</v>
      </c>
      <c r="K244" s="21">
        <v>3.4531811734665796E-2</v>
      </c>
      <c r="L244" s="21">
        <v>2.9975436726444871E-2</v>
      </c>
      <c r="M244" s="19">
        <v>1243805</v>
      </c>
      <c r="N244" s="21">
        <v>3.6533535116828331E-2</v>
      </c>
      <c r="O244" s="21">
        <v>3.1968343944340116E-2</v>
      </c>
      <c r="P244" s="21">
        <v>-5.9537119039373421E-3</v>
      </c>
      <c r="R244" s="43">
        <v>0</v>
      </c>
      <c r="S244" s="42">
        <v>1243805</v>
      </c>
      <c r="U244" s="19">
        <v>811921</v>
      </c>
      <c r="V244" s="19">
        <v>815512</v>
      </c>
      <c r="X244" s="19">
        <v>1205622.5720642467</v>
      </c>
      <c r="Y244" s="19">
        <v>1205724.6630996235</v>
      </c>
      <c r="Z244" s="19">
        <v>1251254.6094632177</v>
      </c>
      <c r="AA244" s="19">
        <v>858048.63303438795</v>
      </c>
    </row>
    <row r="245" spans="1:27" ht="25.5" customHeight="1" x14ac:dyDescent="0.2">
      <c r="A245" s="22" t="s">
        <v>493</v>
      </c>
      <c r="B245" s="22" t="s">
        <v>494</v>
      </c>
      <c r="C245" s="54"/>
      <c r="D245" s="24">
        <v>1199966</v>
      </c>
      <c r="E245" s="25">
        <v>0</v>
      </c>
      <c r="F245" s="25">
        <v>1199966</v>
      </c>
      <c r="G245" s="26">
        <v>-4.6918266091863225E-3</v>
      </c>
      <c r="H245" s="23"/>
      <c r="I245" s="26">
        <v>-3.7345909637132024E-4</v>
      </c>
      <c r="J245" s="24">
        <v>1241403</v>
      </c>
      <c r="K245" s="26">
        <v>3.4531811734665796E-2</v>
      </c>
      <c r="L245" s="26">
        <v>2.9975436726444871E-2</v>
      </c>
      <c r="M245" s="24">
        <v>1243805</v>
      </c>
      <c r="N245" s="26">
        <v>3.6533535116828331E-2</v>
      </c>
      <c r="O245" s="26">
        <v>3.1968343944340116E-2</v>
      </c>
      <c r="P245" s="26">
        <v>-5.9537119039373421E-3</v>
      </c>
      <c r="Q245" s="23"/>
      <c r="R245" s="24">
        <v>0</v>
      </c>
      <c r="S245" s="41">
        <v>1243805</v>
      </c>
      <c r="T245" s="23"/>
      <c r="U245" s="24">
        <v>811921</v>
      </c>
      <c r="V245" s="24">
        <v>815512</v>
      </c>
      <c r="W245" s="23"/>
      <c r="X245" s="24">
        <v>1205622.5720642467</v>
      </c>
      <c r="Y245" s="24">
        <v>1205724.6630996235</v>
      </c>
      <c r="Z245" s="24">
        <v>1251254.6094632177</v>
      </c>
      <c r="AA245" s="24">
        <f>AA244</f>
        <v>858048.63303438795</v>
      </c>
    </row>
    <row r="246" spans="1:27" x14ac:dyDescent="0.2">
      <c r="A246" s="18" t="s">
        <v>495</v>
      </c>
      <c r="B246" s="18" t="s">
        <v>496</v>
      </c>
      <c r="D246" s="19">
        <v>878800</v>
      </c>
      <c r="E246" s="20">
        <v>0</v>
      </c>
      <c r="F246" s="20">
        <v>878800</v>
      </c>
      <c r="G246" s="21">
        <v>-2.314088376334611E-2</v>
      </c>
      <c r="I246" s="21">
        <v>-2.1005333818196137E-2</v>
      </c>
      <c r="J246" s="19">
        <v>914953</v>
      </c>
      <c r="K246" s="21">
        <v>4.1139053254437785E-2</v>
      </c>
      <c r="L246" s="21">
        <v>3.4164165592821316E-2</v>
      </c>
      <c r="M246" s="19">
        <v>915783</v>
      </c>
      <c r="N246" s="21">
        <v>4.2083522985889799E-2</v>
      </c>
      <c r="O246" s="21">
        <v>3.5102308051988107E-2</v>
      </c>
      <c r="P246" s="21">
        <v>-2.3513919923958126E-2</v>
      </c>
      <c r="R246" s="43">
        <v>3699</v>
      </c>
      <c r="S246" s="42">
        <v>919482</v>
      </c>
      <c r="U246" s="19">
        <v>660995</v>
      </c>
      <c r="V246" s="19">
        <v>665453</v>
      </c>
      <c r="X246" s="19">
        <v>899617.95451689465</v>
      </c>
      <c r="Y246" s="19">
        <v>903709.76420927898</v>
      </c>
      <c r="Z246" s="19">
        <v>937835.18135628232</v>
      </c>
      <c r="AA246" s="19">
        <v>643121.0636814608</v>
      </c>
    </row>
    <row r="247" spans="1:27" ht="25.5" customHeight="1" x14ac:dyDescent="0.2">
      <c r="A247" s="22" t="s">
        <v>497</v>
      </c>
      <c r="B247" s="22" t="s">
        <v>498</v>
      </c>
      <c r="C247" s="54"/>
      <c r="D247" s="24">
        <v>878800</v>
      </c>
      <c r="E247" s="25">
        <v>0</v>
      </c>
      <c r="F247" s="25">
        <v>878800</v>
      </c>
      <c r="G247" s="26">
        <v>-2.314088376334611E-2</v>
      </c>
      <c r="H247" s="23"/>
      <c r="I247" s="26">
        <v>-2.1005333818196137E-2</v>
      </c>
      <c r="J247" s="24">
        <v>914953</v>
      </c>
      <c r="K247" s="26">
        <v>4.1139053254437785E-2</v>
      </c>
      <c r="L247" s="26">
        <v>3.4164165592821316E-2</v>
      </c>
      <c r="M247" s="24">
        <v>915783</v>
      </c>
      <c r="N247" s="26">
        <v>4.2083522985889799E-2</v>
      </c>
      <c r="O247" s="26">
        <v>3.5102308051988107E-2</v>
      </c>
      <c r="P247" s="26">
        <v>-2.3513919923958126E-2</v>
      </c>
      <c r="Q247" s="23"/>
      <c r="R247" s="24">
        <v>3699</v>
      </c>
      <c r="S247" s="41">
        <v>919482</v>
      </c>
      <c r="T247" s="23"/>
      <c r="U247" s="24">
        <v>660995</v>
      </c>
      <c r="V247" s="24">
        <v>665453</v>
      </c>
      <c r="W247" s="23"/>
      <c r="X247" s="24">
        <v>899617.95451689465</v>
      </c>
      <c r="Y247" s="24">
        <v>903709.76420927898</v>
      </c>
      <c r="Z247" s="24">
        <v>937835.18135628232</v>
      </c>
      <c r="AA247" s="24">
        <f>AA246</f>
        <v>643121.0636814608</v>
      </c>
    </row>
    <row r="248" spans="1:27" ht="25.5" customHeight="1" x14ac:dyDescent="0.2">
      <c r="A248" s="27" t="s">
        <v>499</v>
      </c>
      <c r="B248" s="27" t="s">
        <v>500</v>
      </c>
      <c r="C248" s="54"/>
      <c r="D248" s="28">
        <v>8276893</v>
      </c>
      <c r="E248" s="29">
        <v>0</v>
      </c>
      <c r="F248" s="29">
        <v>8276893</v>
      </c>
      <c r="G248" s="30">
        <v>-1.4746299329646551E-2</v>
      </c>
      <c r="H248" s="23"/>
      <c r="I248" s="30">
        <v>-1.1652597359993133E-2</v>
      </c>
      <c r="J248" s="28">
        <v>8597320</v>
      </c>
      <c r="K248" s="30">
        <v>3.8713439934526139E-2</v>
      </c>
      <c r="L248" s="30">
        <v>3.2461951445810433E-2</v>
      </c>
      <c r="M248" s="28">
        <v>8605735</v>
      </c>
      <c r="N248" s="30">
        <v>3.9730125785122583E-2</v>
      </c>
      <c r="O248" s="30">
        <v>3.3472518380787353E-2</v>
      </c>
      <c r="P248" s="30">
        <v>-1.5737334580805395E-2</v>
      </c>
      <c r="Q248" s="23"/>
      <c r="R248" s="28">
        <v>15178</v>
      </c>
      <c r="S248" s="40">
        <v>8620913</v>
      </c>
      <c r="T248" s="23"/>
      <c r="U248" s="28">
        <v>5884202</v>
      </c>
      <c r="V248" s="28">
        <v>5919831</v>
      </c>
      <c r="W248" s="23"/>
      <c r="X248" s="28">
        <v>8400773.3179469537</v>
      </c>
      <c r="Y248" s="28">
        <v>8425184.3174890168</v>
      </c>
      <c r="Z248" s="28">
        <v>8743331.7368944827</v>
      </c>
      <c r="AA248" s="28">
        <f>AA247+AA245+AA243+AA239+AA237+AA235+AA232</f>
        <v>5995745.2210520934</v>
      </c>
    </row>
    <row r="249" spans="1:27" x14ac:dyDescent="0.2">
      <c r="A249" s="23"/>
      <c r="B249" s="23"/>
      <c r="C249" s="54"/>
      <c r="D249" s="23"/>
      <c r="E249" s="23"/>
      <c r="F249" s="23"/>
      <c r="G249" s="23"/>
      <c r="H249" s="23"/>
      <c r="I249" s="23"/>
      <c r="J249" s="23"/>
      <c r="K249" s="23"/>
      <c r="L249" s="23"/>
      <c r="M249" s="23"/>
      <c r="N249" s="23"/>
      <c r="O249" s="23"/>
      <c r="P249" s="23"/>
      <c r="Q249" s="23"/>
      <c r="R249" s="39"/>
      <c r="S249" s="23"/>
      <c r="T249" s="23"/>
      <c r="U249" s="23"/>
      <c r="V249" s="23"/>
      <c r="W249" s="23"/>
      <c r="X249" s="23"/>
      <c r="Y249" s="23"/>
      <c r="Z249" s="23"/>
      <c r="AA249" s="23"/>
    </row>
    <row r="250" spans="1:27" x14ac:dyDescent="0.2">
      <c r="A250" s="31" t="s">
        <v>501</v>
      </c>
      <c r="B250" s="31" t="s">
        <v>502</v>
      </c>
      <c r="C250" s="55"/>
      <c r="D250" s="32">
        <v>84950748</v>
      </c>
      <c r="E250" s="33">
        <v>0</v>
      </c>
      <c r="F250" s="32">
        <v>84950748</v>
      </c>
      <c r="G250" s="34">
        <v>-7.108532649258148E-5</v>
      </c>
      <c r="H250" s="24"/>
      <c r="I250" s="34">
        <v>5.2746471814186791E-3</v>
      </c>
      <c r="J250" s="32">
        <v>88072531</v>
      </c>
      <c r="K250" s="34">
        <v>3.6748151999791645E-2</v>
      </c>
      <c r="L250" s="34">
        <v>3.123505335137633E-2</v>
      </c>
      <c r="M250" s="32">
        <v>88160862</v>
      </c>
      <c r="N250" s="34">
        <v>3.7787942726531298E-2</v>
      </c>
      <c r="O250" s="34">
        <v>3.2269314800017934E-2</v>
      </c>
      <c r="P250" s="34">
        <v>-4.5586214530657365E-5</v>
      </c>
      <c r="Q250" s="24"/>
      <c r="R250" s="32">
        <v>105010</v>
      </c>
      <c r="S250" s="32">
        <v>88265872</v>
      </c>
      <c r="T250" s="35"/>
      <c r="U250" s="32">
        <v>60137620</v>
      </c>
      <c r="V250" s="32">
        <v>60459123</v>
      </c>
      <c r="W250" s="35"/>
      <c r="X250" s="32">
        <v>84956787.180954516</v>
      </c>
      <c r="Y250" s="32">
        <v>84956787.180954516</v>
      </c>
      <c r="Z250" s="32">
        <v>88164881.103184044</v>
      </c>
      <c r="AA250" s="32">
        <f>SUM(AA248,AA230,AA191,AA153,AA126,AA78,AA44)</f>
        <v>60459122.500000022</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13675993</v>
      </c>
      <c r="E257" s="64">
        <f t="shared" ref="E257:AA273" si="0">INDEX(E$8:E$248,MATCH($A257,$A$8:$A$248,0))</f>
        <v>0</v>
      </c>
      <c r="F257" s="64">
        <f t="shared" si="0"/>
        <v>13675993</v>
      </c>
      <c r="G257" s="65">
        <f t="shared" si="0"/>
        <v>9.5149072075613184E-3</v>
      </c>
      <c r="H257" s="68"/>
      <c r="I257" s="65">
        <f t="shared" si="0"/>
        <v>1.2254087400662472E-2</v>
      </c>
      <c r="J257" s="63">
        <f t="shared" si="0"/>
        <v>14128330</v>
      </c>
      <c r="K257" s="65">
        <f t="shared" si="0"/>
        <v>3.3075258228049798E-2</v>
      </c>
      <c r="L257" s="65">
        <f t="shared" si="0"/>
        <v>3.0542016747618694E-2</v>
      </c>
      <c r="M257" s="63">
        <f t="shared" si="0"/>
        <v>14156343</v>
      </c>
      <c r="N257" s="65">
        <f t="shared" si="0"/>
        <v>3.5123592122341618E-2</v>
      </c>
      <c r="O257" s="65">
        <f t="shared" si="0"/>
        <v>3.2585327847737933E-2</v>
      </c>
      <c r="P257" s="65">
        <f t="shared" si="0"/>
        <v>7.2051622718918296E-3</v>
      </c>
      <c r="Q257" s="68"/>
      <c r="R257" s="63">
        <f t="shared" si="0"/>
        <v>28405</v>
      </c>
      <c r="S257" s="67">
        <f t="shared" si="0"/>
        <v>14184748</v>
      </c>
      <c r="T257" s="68"/>
      <c r="U257" s="63">
        <f t="shared" si="0"/>
        <v>9012919</v>
      </c>
      <c r="V257" s="63">
        <f t="shared" si="0"/>
        <v>9035074</v>
      </c>
      <c r="W257" s="68"/>
      <c r="X257" s="63">
        <f t="shared" si="0"/>
        <v>13547093.660884541</v>
      </c>
      <c r="Y257" s="63">
        <f t="shared" si="0"/>
        <v>13543645.816675182</v>
      </c>
      <c r="Z257" s="63">
        <f t="shared" si="0"/>
        <v>14055073.911722604</v>
      </c>
      <c r="AA257" s="63">
        <f t="shared" si="0"/>
        <v>9638275.7481505126</v>
      </c>
      <c r="AC257" s="85"/>
    </row>
    <row r="258" spans="1:30" x14ac:dyDescent="0.2">
      <c r="A258" s="78" t="s">
        <v>159</v>
      </c>
      <c r="B258" s="79" t="s">
        <v>160</v>
      </c>
      <c r="D258" s="57">
        <f t="shared" ref="D258:S290" si="1">INDEX(D$8:D$248,MATCH($A258,$A$8:$A$248,0))</f>
        <v>11756295</v>
      </c>
      <c r="E258" s="58">
        <f t="shared" si="1"/>
        <v>0</v>
      </c>
      <c r="F258" s="58">
        <f t="shared" si="1"/>
        <v>11756295</v>
      </c>
      <c r="G258" s="59">
        <f t="shared" si="1"/>
        <v>-1.4879572830283072E-3</v>
      </c>
      <c r="H258" s="68"/>
      <c r="I258" s="59">
        <f t="shared" si="1"/>
        <v>2.6844941196233485E-3</v>
      </c>
      <c r="J258" s="57">
        <f t="shared" si="1"/>
        <v>12165301</v>
      </c>
      <c r="K258" s="59">
        <f t="shared" si="1"/>
        <v>3.4790382514219065E-2</v>
      </c>
      <c r="L258" s="59">
        <f t="shared" si="1"/>
        <v>3.1250988986206929E-2</v>
      </c>
      <c r="M258" s="57">
        <f t="shared" si="1"/>
        <v>12174759</v>
      </c>
      <c r="N258" s="59">
        <f t="shared" si="1"/>
        <v>3.559488767507113E-2</v>
      </c>
      <c r="O258" s="59">
        <f t="shared" si="1"/>
        <v>3.2052742420324964E-2</v>
      </c>
      <c r="P258" s="59">
        <f t="shared" si="1"/>
        <v>-2.8312834602071124E-3</v>
      </c>
      <c r="Q258" s="68"/>
      <c r="R258" s="57">
        <f t="shared" si="1"/>
        <v>11526</v>
      </c>
      <c r="S258" s="60">
        <f t="shared" si="1"/>
        <v>12186285</v>
      </c>
      <c r="T258" s="68"/>
      <c r="U258" s="57">
        <f t="shared" si="0"/>
        <v>7520472</v>
      </c>
      <c r="V258" s="57">
        <f t="shared" si="0"/>
        <v>7546283</v>
      </c>
      <c r="W258" s="68"/>
      <c r="X258" s="57">
        <f t="shared" si="0"/>
        <v>11773813.932189422</v>
      </c>
      <c r="Y258" s="57">
        <f t="shared" si="0"/>
        <v>11765060.964992503</v>
      </c>
      <c r="Z258" s="57">
        <f t="shared" si="0"/>
        <v>12209327.065781606</v>
      </c>
      <c r="AA258" s="57">
        <f t="shared" si="0"/>
        <v>8372553.6911771307</v>
      </c>
      <c r="AC258" s="85"/>
    </row>
    <row r="259" spans="1:30" x14ac:dyDescent="0.2">
      <c r="A259" s="78" t="s">
        <v>255</v>
      </c>
      <c r="B259" s="79" t="s">
        <v>256</v>
      </c>
      <c r="D259" s="57">
        <f t="shared" si="1"/>
        <v>15586463</v>
      </c>
      <c r="E259" s="58">
        <f t="shared" si="0"/>
        <v>0</v>
      </c>
      <c r="F259" s="58">
        <f t="shared" si="0"/>
        <v>15586463</v>
      </c>
      <c r="G259" s="59">
        <f t="shared" si="0"/>
        <v>-1.6068286430174328E-2</v>
      </c>
      <c r="H259" s="68"/>
      <c r="I259" s="59">
        <f t="shared" si="0"/>
        <v>-1.2792717653664187E-2</v>
      </c>
      <c r="J259" s="57">
        <f t="shared" si="0"/>
        <v>16193785</v>
      </c>
      <c r="K259" s="59">
        <f t="shared" si="0"/>
        <v>3.8964709312176771E-2</v>
      </c>
      <c r="L259" s="59">
        <f t="shared" si="0"/>
        <v>3.3355195531745707E-2</v>
      </c>
      <c r="M259" s="57">
        <f t="shared" si="0"/>
        <v>16211680</v>
      </c>
      <c r="N259" s="59">
        <f t="shared" si="0"/>
        <v>4.0112820978049912E-2</v>
      </c>
      <c r="O259" s="59">
        <f t="shared" si="0"/>
        <v>3.449710838436415E-2</v>
      </c>
      <c r="P259" s="59">
        <f t="shared" si="0"/>
        <v>-1.5898065424651664E-2</v>
      </c>
      <c r="Q259" s="68"/>
      <c r="R259" s="57">
        <f t="shared" si="0"/>
        <v>21552</v>
      </c>
      <c r="S259" s="60">
        <f t="shared" si="0"/>
        <v>16233232</v>
      </c>
      <c r="T259" s="68"/>
      <c r="U259" s="57">
        <f t="shared" si="0"/>
        <v>11211732</v>
      </c>
      <c r="V259" s="57">
        <f t="shared" si="0"/>
        <v>11272594</v>
      </c>
      <c r="W259" s="68"/>
      <c r="X259" s="57">
        <f t="shared" si="0"/>
        <v>15841000.737185702</v>
      </c>
      <c r="Y259" s="57">
        <f t="shared" si="0"/>
        <v>15874146.763884962</v>
      </c>
      <c r="Z259" s="57">
        <f t="shared" si="0"/>
        <v>16473578.021158481</v>
      </c>
      <c r="AA259" s="57">
        <f t="shared" si="0"/>
        <v>11296766.457711017</v>
      </c>
      <c r="AC259" s="85"/>
    </row>
    <row r="260" spans="1:30" x14ac:dyDescent="0.2">
      <c r="A260" s="78" t="s">
        <v>309</v>
      </c>
      <c r="B260" s="79" t="s">
        <v>310</v>
      </c>
      <c r="D260" s="57">
        <f t="shared" si="1"/>
        <v>9447905</v>
      </c>
      <c r="E260" s="58">
        <f t="shared" si="0"/>
        <v>0</v>
      </c>
      <c r="F260" s="58">
        <f t="shared" si="0"/>
        <v>9447905</v>
      </c>
      <c r="G260" s="59">
        <f t="shared" si="0"/>
        <v>-4.253030969172289E-3</v>
      </c>
      <c r="H260" s="68"/>
      <c r="I260" s="59">
        <f t="shared" si="0"/>
        <v>1.5928820366950536E-3</v>
      </c>
      <c r="J260" s="57">
        <f t="shared" si="0"/>
        <v>9819222</v>
      </c>
      <c r="K260" s="59">
        <f t="shared" si="0"/>
        <v>3.930151710881935E-2</v>
      </c>
      <c r="L260" s="59">
        <f t="shared" si="0"/>
        <v>3.2248282540429996E-2</v>
      </c>
      <c r="M260" s="57">
        <f t="shared" si="0"/>
        <v>9828829</v>
      </c>
      <c r="N260" s="59">
        <f t="shared" si="0"/>
        <v>4.0318356291685786E-2</v>
      </c>
      <c r="O260" s="59">
        <f t="shared" si="0"/>
        <v>3.3258220929679672E-2</v>
      </c>
      <c r="P260" s="59">
        <f t="shared" si="0"/>
        <v>-2.7534260216538486E-3</v>
      </c>
      <c r="Q260" s="68"/>
      <c r="R260" s="57">
        <f t="shared" si="0"/>
        <v>8064</v>
      </c>
      <c r="S260" s="60">
        <f t="shared" si="0"/>
        <v>9836893</v>
      </c>
      <c r="T260" s="68"/>
      <c r="U260" s="57">
        <f t="shared" si="0"/>
        <v>6969107</v>
      </c>
      <c r="V260" s="57">
        <f t="shared" si="0"/>
        <v>7016726</v>
      </c>
      <c r="W260" s="68"/>
      <c r="X260" s="57">
        <f t="shared" si="0"/>
        <v>9488258.8587698713</v>
      </c>
      <c r="Y260" s="57">
        <f t="shared" si="0"/>
        <v>9497333.3236856535</v>
      </c>
      <c r="Z260" s="57">
        <f t="shared" si="0"/>
        <v>9855966.675111806</v>
      </c>
      <c r="AA260" s="57">
        <f t="shared" si="0"/>
        <v>6758735.3276086124</v>
      </c>
      <c r="AC260" s="85"/>
    </row>
    <row r="261" spans="1:30" x14ac:dyDescent="0.2">
      <c r="A261" s="78" t="s">
        <v>385</v>
      </c>
      <c r="B261" s="79" t="s">
        <v>386</v>
      </c>
      <c r="D261" s="57">
        <f t="shared" si="1"/>
        <v>13506165</v>
      </c>
      <c r="E261" s="58">
        <f t="shared" si="0"/>
        <v>0</v>
      </c>
      <c r="F261" s="58">
        <f t="shared" si="0"/>
        <v>13506165</v>
      </c>
      <c r="G261" s="59">
        <f t="shared" si="0"/>
        <v>2.3543646923041894E-2</v>
      </c>
      <c r="H261" s="68"/>
      <c r="I261" s="59">
        <f t="shared" si="0"/>
        <v>3.5112604749292897E-2</v>
      </c>
      <c r="J261" s="57">
        <f t="shared" si="0"/>
        <v>13993163</v>
      </c>
      <c r="K261" s="59">
        <f t="shared" si="0"/>
        <v>3.6057459686002602E-2</v>
      </c>
      <c r="L261" s="59">
        <f t="shared" si="0"/>
        <v>2.8445317360034084E-2</v>
      </c>
      <c r="M261" s="57">
        <f t="shared" si="0"/>
        <v>14002265</v>
      </c>
      <c r="N261" s="59">
        <f t="shared" si="0"/>
        <v>3.6731374153951224E-2</v>
      </c>
      <c r="O261" s="59">
        <f t="shared" si="0"/>
        <v>2.9114280429971329E-2</v>
      </c>
      <c r="P261" s="59">
        <f t="shared" si="0"/>
        <v>2.6487478203415682E-2</v>
      </c>
      <c r="Q261" s="68"/>
      <c r="R261" s="57">
        <f t="shared" si="0"/>
        <v>0</v>
      </c>
      <c r="S261" s="60">
        <f t="shared" si="0"/>
        <v>14002265</v>
      </c>
      <c r="T261" s="68"/>
      <c r="U261" s="57">
        <f t="shared" si="0"/>
        <v>10126069</v>
      </c>
      <c r="V261" s="57">
        <f t="shared" si="0"/>
        <v>10201018</v>
      </c>
      <c r="W261" s="68"/>
      <c r="X261" s="57">
        <f t="shared" si="0"/>
        <v>13195494.926476253</v>
      </c>
      <c r="Y261" s="57">
        <f t="shared" si="0"/>
        <v>13144591.407423409</v>
      </c>
      <c r="Z261" s="57">
        <f t="shared" si="0"/>
        <v>13640950.617836194</v>
      </c>
      <c r="AA261" s="57">
        <f t="shared" si="0"/>
        <v>9354290.439693287</v>
      </c>
      <c r="AC261" s="85"/>
    </row>
    <row r="262" spans="1:30" x14ac:dyDescent="0.2">
      <c r="A262" s="78" t="s">
        <v>463</v>
      </c>
      <c r="B262" s="79" t="s">
        <v>464</v>
      </c>
      <c r="D262" s="57">
        <f t="shared" si="1"/>
        <v>12701034</v>
      </c>
      <c r="E262" s="58">
        <f t="shared" si="0"/>
        <v>0</v>
      </c>
      <c r="F262" s="58">
        <f t="shared" si="0"/>
        <v>12701034</v>
      </c>
      <c r="G262" s="59">
        <f t="shared" si="0"/>
        <v>-7.330833706912232E-4</v>
      </c>
      <c r="H262" s="68"/>
      <c r="I262" s="59">
        <f t="shared" si="0"/>
        <v>5.3290027590373601E-3</v>
      </c>
      <c r="J262" s="57">
        <f t="shared" si="0"/>
        <v>13175410</v>
      </c>
      <c r="K262" s="59">
        <f t="shared" si="0"/>
        <v>3.7349400056719828E-2</v>
      </c>
      <c r="L262" s="59">
        <f t="shared" si="0"/>
        <v>3.1380443616130904E-2</v>
      </c>
      <c r="M262" s="57">
        <f t="shared" si="0"/>
        <v>13181251</v>
      </c>
      <c r="N262" s="59">
        <f t="shared" si="0"/>
        <v>3.7809283874053135E-2</v>
      </c>
      <c r="O262" s="59">
        <f t="shared" si="0"/>
        <v>3.1837681240702853E-2</v>
      </c>
      <c r="P262" s="59">
        <f t="shared" si="0"/>
        <v>-4.0966230386307867E-4</v>
      </c>
      <c r="Q262" s="68"/>
      <c r="R262" s="57">
        <f t="shared" si="0"/>
        <v>20285</v>
      </c>
      <c r="S262" s="60">
        <f t="shared" si="0"/>
        <v>13201536</v>
      </c>
      <c r="T262" s="68"/>
      <c r="U262" s="57">
        <f t="shared" si="0"/>
        <v>9413120</v>
      </c>
      <c r="V262" s="57">
        <f t="shared" si="0"/>
        <v>9467597</v>
      </c>
      <c r="W262" s="68"/>
      <c r="X262" s="57">
        <f t="shared" si="0"/>
        <v>12710351.747501729</v>
      </c>
      <c r="Y262" s="57">
        <f t="shared" si="0"/>
        <v>12706824.586803747</v>
      </c>
      <c r="Z262" s="57">
        <f t="shared" si="0"/>
        <v>13186653.074678816</v>
      </c>
      <c r="AA262" s="57">
        <f t="shared" si="0"/>
        <v>9042755.6146073733</v>
      </c>
      <c r="AC262" s="84" t="s">
        <v>514</v>
      </c>
      <c r="AD262" s="84" t="s">
        <v>515</v>
      </c>
    </row>
    <row r="263" spans="1:30" x14ac:dyDescent="0.2">
      <c r="A263" s="80" t="s">
        <v>499</v>
      </c>
      <c r="B263" s="81" t="s">
        <v>500</v>
      </c>
      <c r="D263" s="69">
        <f t="shared" si="1"/>
        <v>8276893</v>
      </c>
      <c r="E263" s="70">
        <f t="shared" si="0"/>
        <v>0</v>
      </c>
      <c r="F263" s="70">
        <f t="shared" si="0"/>
        <v>8276893</v>
      </c>
      <c r="G263" s="71">
        <f t="shared" si="0"/>
        <v>-1.4746299329646551E-2</v>
      </c>
      <c r="H263" s="68"/>
      <c r="I263" s="71">
        <f t="shared" si="0"/>
        <v>-1.1652597359993133E-2</v>
      </c>
      <c r="J263" s="69">
        <f t="shared" si="0"/>
        <v>8597320</v>
      </c>
      <c r="K263" s="71">
        <f t="shared" si="0"/>
        <v>3.8713439934526139E-2</v>
      </c>
      <c r="L263" s="71">
        <f t="shared" si="0"/>
        <v>3.2461951445810433E-2</v>
      </c>
      <c r="M263" s="69">
        <f t="shared" si="0"/>
        <v>8605735</v>
      </c>
      <c r="N263" s="71">
        <f t="shared" si="0"/>
        <v>3.9730125785122583E-2</v>
      </c>
      <c r="O263" s="71">
        <f t="shared" si="0"/>
        <v>3.3472518380787353E-2</v>
      </c>
      <c r="P263" s="71">
        <f t="shared" si="0"/>
        <v>-1.5737334580805395E-2</v>
      </c>
      <c r="Q263" s="68"/>
      <c r="R263" s="69">
        <f t="shared" si="0"/>
        <v>15178</v>
      </c>
      <c r="S263" s="73">
        <f t="shared" si="0"/>
        <v>8620913</v>
      </c>
      <c r="T263" s="68"/>
      <c r="U263" s="69">
        <f t="shared" si="0"/>
        <v>5884202</v>
      </c>
      <c r="V263" s="69">
        <f t="shared" si="0"/>
        <v>5919831</v>
      </c>
      <c r="W263" s="68"/>
      <c r="X263" s="69">
        <f t="shared" si="0"/>
        <v>8400773.3179469537</v>
      </c>
      <c r="Y263" s="69">
        <f t="shared" si="0"/>
        <v>8425184.3174890168</v>
      </c>
      <c r="Z263" s="69">
        <f t="shared" si="0"/>
        <v>8743331.7368944827</v>
      </c>
      <c r="AA263" s="69">
        <f t="shared" si="0"/>
        <v>5995745.2210520934</v>
      </c>
      <c r="AC263" s="84" t="s">
        <v>516</v>
      </c>
      <c r="AD263" s="84" t="s">
        <v>516</v>
      </c>
    </row>
    <row r="264" spans="1:30" x14ac:dyDescent="0.2">
      <c r="A264" s="31" t="s">
        <v>501</v>
      </c>
      <c r="B264" s="31" t="s">
        <v>502</v>
      </c>
      <c r="C264" s="118"/>
      <c r="D264" s="32">
        <f>SUM(D257:D263)</f>
        <v>84950748</v>
      </c>
      <c r="E264" s="33">
        <f t="shared" ref="E264:Z264" si="2">SUM(E257:E263)</f>
        <v>0</v>
      </c>
      <c r="F264" s="32">
        <f t="shared" si="2"/>
        <v>84950748</v>
      </c>
      <c r="G264" s="34">
        <f>F264/X264-1</f>
        <v>-7.1085326492026368E-5</v>
      </c>
      <c r="H264" s="24"/>
      <c r="I264" s="34">
        <f>AC264/AD264-1</f>
        <v>5.274639040046436E-3</v>
      </c>
      <c r="J264" s="32">
        <f t="shared" si="2"/>
        <v>88072531</v>
      </c>
      <c r="K264" s="34">
        <f t="shared" ref="K264" si="3">J264/F264-1</f>
        <v>3.6748151999791645E-2</v>
      </c>
      <c r="L264" s="34">
        <f>(1+K264)/(V264/U264)-1</f>
        <v>3.1235061702993505E-2</v>
      </c>
      <c r="M264" s="32">
        <f t="shared" si="2"/>
        <v>88160862</v>
      </c>
      <c r="N264" s="34">
        <f t="shared" ref="N264" si="4">M264/F264-1</f>
        <v>3.7787942726531298E-2</v>
      </c>
      <c r="O264" s="34">
        <f>(1+N264)/(V264/U264)-1</f>
        <v>3.2269323160011076E-2</v>
      </c>
      <c r="P264" s="34">
        <f>M264/Z264-1</f>
        <v>-4.5586214529991231E-5</v>
      </c>
      <c r="Q264" s="24"/>
      <c r="R264" s="32">
        <f t="shared" si="2"/>
        <v>105010</v>
      </c>
      <c r="S264" s="32">
        <f t="shared" si="2"/>
        <v>88265872</v>
      </c>
      <c r="T264" s="35"/>
      <c r="U264" s="32">
        <f t="shared" si="2"/>
        <v>60137621</v>
      </c>
      <c r="V264" s="32">
        <f t="shared" si="2"/>
        <v>60459123</v>
      </c>
      <c r="W264" s="35"/>
      <c r="X264" s="32">
        <f t="shared" si="2"/>
        <v>84956787.180954471</v>
      </c>
      <c r="Y264" s="32">
        <f t="shared" si="2"/>
        <v>84956787.180954471</v>
      </c>
      <c r="Z264" s="32">
        <f t="shared" si="2"/>
        <v>88164881.103183985</v>
      </c>
      <c r="AA264" s="32">
        <f t="shared" ref="AA264" si="5">SUM(AA257:AA263)</f>
        <v>60459122.50000003</v>
      </c>
      <c r="AC264" s="85">
        <f>F264/U264*1000</f>
        <v>1412.60572978103</v>
      </c>
      <c r="AD264" s="85">
        <f>Y264/V264*1000</f>
        <v>1405.1938394963895</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75"/>
      <c r="S267" s="75"/>
      <c r="T267" s="62"/>
      <c r="U267" s="75"/>
      <c r="V267" s="75"/>
      <c r="W267" s="62"/>
      <c r="X267" s="75"/>
      <c r="Y267" s="75"/>
      <c r="Z267" s="75"/>
      <c r="AA267" s="75"/>
    </row>
    <row r="268" spans="1:30" x14ac:dyDescent="0.2">
      <c r="A268" s="78" t="s">
        <v>489</v>
      </c>
      <c r="B268" s="79" t="s">
        <v>490</v>
      </c>
      <c r="D268" s="63">
        <f t="shared" si="1"/>
        <v>1282457</v>
      </c>
      <c r="E268" s="64">
        <f t="shared" si="0"/>
        <v>0</v>
      </c>
      <c r="F268" s="64">
        <f t="shared" si="0"/>
        <v>1282457</v>
      </c>
      <c r="G268" s="65">
        <f t="shared" si="0"/>
        <v>-1.0640963011554816E-2</v>
      </c>
      <c r="H268" s="68"/>
      <c r="I268" s="65">
        <f t="shared" si="0"/>
        <v>-6.294457016553956E-3</v>
      </c>
      <c r="J268" s="63">
        <f t="shared" si="0"/>
        <v>1330111</v>
      </c>
      <c r="K268" s="65">
        <f t="shared" si="0"/>
        <v>3.7158360865120699E-2</v>
      </c>
      <c r="L268" s="65">
        <f t="shared" si="0"/>
        <v>3.1675830453524512E-2</v>
      </c>
      <c r="M268" s="63">
        <f t="shared" si="0"/>
        <v>1331847</v>
      </c>
      <c r="N268" s="65">
        <f t="shared" si="0"/>
        <v>3.8512012488527869E-2</v>
      </c>
      <c r="O268" s="65">
        <f t="shared" si="0"/>
        <v>3.3022326529165813E-2</v>
      </c>
      <c r="P268" s="65">
        <f t="shared" si="0"/>
        <v>-1.0832418798178534E-2</v>
      </c>
      <c r="Q268" s="68"/>
      <c r="R268" s="63">
        <f t="shared" si="0"/>
        <v>1350</v>
      </c>
      <c r="S268" s="67">
        <f t="shared" si="0"/>
        <v>1333197</v>
      </c>
      <c r="T268" s="68"/>
      <c r="U268" s="63">
        <f t="shared" si="0"/>
        <v>957814</v>
      </c>
      <c r="V268" s="63">
        <f t="shared" si="0"/>
        <v>962904</v>
      </c>
      <c r="W268" s="68"/>
      <c r="X268" s="63">
        <f t="shared" si="0"/>
        <v>1296250.3520498776</v>
      </c>
      <c r="Y268" s="63">
        <f t="shared" si="0"/>
        <v>1297438.9048079699</v>
      </c>
      <c r="Z268" s="63">
        <f t="shared" si="0"/>
        <v>1346432.1165700043</v>
      </c>
      <c r="AA268" s="63">
        <f t="shared" si="0"/>
        <v>923316.66821360192</v>
      </c>
    </row>
    <row r="269" spans="1:30" x14ac:dyDescent="0.2">
      <c r="A269" s="78" t="s">
        <v>287</v>
      </c>
      <c r="B269" s="79" t="s">
        <v>288</v>
      </c>
      <c r="D269" s="57">
        <f t="shared" si="1"/>
        <v>1354583</v>
      </c>
      <c r="E269" s="58">
        <f t="shared" si="0"/>
        <v>0</v>
      </c>
      <c r="F269" s="58">
        <f t="shared" si="0"/>
        <v>1354583</v>
      </c>
      <c r="G269" s="59">
        <f t="shared" si="0"/>
        <v>-1.1516034548993304E-2</v>
      </c>
      <c r="H269" s="68"/>
      <c r="I269" s="59">
        <f t="shared" si="0"/>
        <v>-4.5238468509664065E-3</v>
      </c>
      <c r="J269" s="57">
        <f t="shared" si="0"/>
        <v>1410526</v>
      </c>
      <c r="K269" s="59">
        <f t="shared" si="0"/>
        <v>4.1299056610041518E-2</v>
      </c>
      <c r="L269" s="59">
        <f t="shared" si="0"/>
        <v>3.1642903368460651E-2</v>
      </c>
      <c r="M269" s="57">
        <f t="shared" si="0"/>
        <v>1411640</v>
      </c>
      <c r="N269" s="59">
        <f t="shared" si="0"/>
        <v>4.2121449922226883E-2</v>
      </c>
      <c r="O269" s="59">
        <f t="shared" si="0"/>
        <v>3.2457670479703049E-2</v>
      </c>
      <c r="P269" s="59">
        <f t="shared" si="0"/>
        <v>-9.6115426850420516E-3</v>
      </c>
      <c r="Q269" s="68"/>
      <c r="R269" s="57">
        <f t="shared" si="0"/>
        <v>1323</v>
      </c>
      <c r="S269" s="60">
        <f t="shared" si="0"/>
        <v>1412963</v>
      </c>
      <c r="T269" s="68"/>
      <c r="U269" s="57">
        <f t="shared" si="0"/>
        <v>1040749</v>
      </c>
      <c r="V269" s="57">
        <f t="shared" si="0"/>
        <v>1050491</v>
      </c>
      <c r="W269" s="68"/>
      <c r="X269" s="57">
        <f t="shared" si="0"/>
        <v>1370364.1610230436</v>
      </c>
      <c r="Y269" s="57">
        <f t="shared" si="0"/>
        <v>1373475.2566433265</v>
      </c>
      <c r="Z269" s="57">
        <f t="shared" si="0"/>
        <v>1425339.7134969616</v>
      </c>
      <c r="AA269" s="57">
        <f t="shared" si="0"/>
        <v>977427.60228500585</v>
      </c>
    </row>
    <row r="270" spans="1:30" x14ac:dyDescent="0.2">
      <c r="A270" s="78" t="s">
        <v>229</v>
      </c>
      <c r="B270" s="79" t="s">
        <v>230</v>
      </c>
      <c r="D270" s="57">
        <f t="shared" si="1"/>
        <v>1858149</v>
      </c>
      <c r="E270" s="58">
        <f t="shared" si="0"/>
        <v>0</v>
      </c>
      <c r="F270" s="58">
        <f t="shared" si="0"/>
        <v>1858149</v>
      </c>
      <c r="G270" s="59">
        <f t="shared" si="0"/>
        <v>-2.1781389021517272E-2</v>
      </c>
      <c r="H270" s="68"/>
      <c r="I270" s="59">
        <f t="shared" si="0"/>
        <v>-1.707028249377085E-2</v>
      </c>
      <c r="J270" s="57">
        <f t="shared" si="0"/>
        <v>1932910</v>
      </c>
      <c r="K270" s="59">
        <f t="shared" si="0"/>
        <v>4.0234125465718806E-2</v>
      </c>
      <c r="L270" s="59">
        <f t="shared" si="0"/>
        <v>3.336565654000756E-2</v>
      </c>
      <c r="M270" s="57">
        <f t="shared" si="0"/>
        <v>1932910</v>
      </c>
      <c r="N270" s="59">
        <f t="shared" si="0"/>
        <v>4.0234125465718806E-2</v>
      </c>
      <c r="O270" s="59">
        <f t="shared" si="0"/>
        <v>3.336565654000756E-2</v>
      </c>
      <c r="P270" s="59">
        <f t="shared" si="0"/>
        <v>-2.1233844611505792E-2</v>
      </c>
      <c r="Q270" s="68"/>
      <c r="R270" s="57">
        <f t="shared" si="0"/>
        <v>750</v>
      </c>
      <c r="S270" s="60">
        <f t="shared" si="0"/>
        <v>1933660</v>
      </c>
      <c r="T270" s="68"/>
      <c r="U270" s="57">
        <f t="shared" si="0"/>
        <v>1338522</v>
      </c>
      <c r="V270" s="57">
        <f t="shared" si="0"/>
        <v>1347419</v>
      </c>
      <c r="W270" s="68"/>
      <c r="X270" s="57">
        <f t="shared" si="0"/>
        <v>1899523.2549719631</v>
      </c>
      <c r="Y270" s="57">
        <f t="shared" si="0"/>
        <v>1902984.0292734008</v>
      </c>
      <c r="Z270" s="57">
        <f t="shared" si="0"/>
        <v>1974843.5204451717</v>
      </c>
      <c r="AA270" s="57">
        <f t="shared" si="0"/>
        <v>1354250.1824642513</v>
      </c>
    </row>
    <row r="271" spans="1:30" x14ac:dyDescent="0.2">
      <c r="A271" s="78" t="s">
        <v>481</v>
      </c>
      <c r="B271" s="79" t="s">
        <v>482</v>
      </c>
      <c r="D271" s="57">
        <f t="shared" si="1"/>
        <v>1352992</v>
      </c>
      <c r="E271" s="58">
        <f t="shared" si="0"/>
        <v>0</v>
      </c>
      <c r="F271" s="58">
        <f t="shared" si="0"/>
        <v>1352992</v>
      </c>
      <c r="G271" s="59">
        <f t="shared" si="0"/>
        <v>-1.6961850098015985E-2</v>
      </c>
      <c r="H271" s="68"/>
      <c r="I271" s="59">
        <f t="shared" si="0"/>
        <v>-9.9235503419550231E-3</v>
      </c>
      <c r="J271" s="57">
        <f t="shared" si="0"/>
        <v>1407877</v>
      </c>
      <c r="K271" s="59">
        <f t="shared" si="0"/>
        <v>4.0565650055580438E-2</v>
      </c>
      <c r="L271" s="59">
        <f t="shared" si="0"/>
        <v>3.1914782571774492E-2</v>
      </c>
      <c r="M271" s="57">
        <f t="shared" si="0"/>
        <v>1407877</v>
      </c>
      <c r="N271" s="59">
        <f t="shared" si="0"/>
        <v>4.0565650055580438E-2</v>
      </c>
      <c r="O271" s="59">
        <f t="shared" si="0"/>
        <v>3.1914782571774492E-2</v>
      </c>
      <c r="P271" s="59">
        <f t="shared" si="0"/>
        <v>-1.550159154945896E-2</v>
      </c>
      <c r="Q271" s="68"/>
      <c r="R271" s="57">
        <f t="shared" si="0"/>
        <v>5472</v>
      </c>
      <c r="S271" s="60">
        <f t="shared" si="0"/>
        <v>1413349</v>
      </c>
      <c r="T271" s="68"/>
      <c r="U271" s="57">
        <f t="shared" si="0"/>
        <v>1035614</v>
      </c>
      <c r="V271" s="57">
        <f t="shared" si="0"/>
        <v>1044295</v>
      </c>
      <c r="W271" s="68"/>
      <c r="X271" s="57">
        <f t="shared" si="0"/>
        <v>1376337.2257067573</v>
      </c>
      <c r="Y271" s="57">
        <f t="shared" si="0"/>
        <v>1378009.3038871523</v>
      </c>
      <c r="Z271" s="57">
        <f t="shared" si="0"/>
        <v>1430044.9730698864</v>
      </c>
      <c r="AA271" s="57">
        <f t="shared" si="0"/>
        <v>980654.23698755621</v>
      </c>
    </row>
    <row r="272" spans="1:30" x14ac:dyDescent="0.2">
      <c r="A272" s="78" t="s">
        <v>461</v>
      </c>
      <c r="B272" s="79" t="s">
        <v>462</v>
      </c>
      <c r="D272" s="57">
        <f t="shared" si="1"/>
        <v>2251897</v>
      </c>
      <c r="E272" s="58">
        <f t="shared" si="0"/>
        <v>0</v>
      </c>
      <c r="F272" s="58">
        <f t="shared" si="0"/>
        <v>2251897</v>
      </c>
      <c r="G272" s="59">
        <f t="shared" si="0"/>
        <v>-2.1043480711624762E-2</v>
      </c>
      <c r="H272" s="68"/>
      <c r="I272" s="59">
        <f t="shared" si="0"/>
        <v>-1.6655906207143412E-2</v>
      </c>
      <c r="J272" s="57">
        <f t="shared" si="0"/>
        <v>2338161</v>
      </c>
      <c r="K272" s="59">
        <f t="shared" si="0"/>
        <v>3.8307258280463108E-2</v>
      </c>
      <c r="L272" s="59">
        <f t="shared" si="0"/>
        <v>3.35613348568502E-2</v>
      </c>
      <c r="M272" s="57">
        <f t="shared" si="0"/>
        <v>2338905</v>
      </c>
      <c r="N272" s="59">
        <f t="shared" si="0"/>
        <v>3.8637646393240965E-2</v>
      </c>
      <c r="O272" s="59">
        <f t="shared" si="0"/>
        <v>3.3890212822539345E-2</v>
      </c>
      <c r="P272" s="59">
        <f t="shared" si="0"/>
        <v>-2.0324173588813998E-2</v>
      </c>
      <c r="Q272" s="68"/>
      <c r="R272" s="57">
        <f t="shared" si="0"/>
        <v>3986</v>
      </c>
      <c r="S272" s="60">
        <f t="shared" si="0"/>
        <v>2342891</v>
      </c>
      <c r="T272" s="68"/>
      <c r="U272" s="57">
        <f t="shared" si="0"/>
        <v>1877934</v>
      </c>
      <c r="V272" s="57">
        <f t="shared" si="0"/>
        <v>1886557</v>
      </c>
      <c r="W272" s="68"/>
      <c r="X272" s="57">
        <f t="shared" si="0"/>
        <v>2300303.3900187444</v>
      </c>
      <c r="Y272" s="57">
        <f t="shared" si="0"/>
        <v>2300555.1269837529</v>
      </c>
      <c r="Z272" s="57">
        <f t="shared" si="0"/>
        <v>2387427.4907527659</v>
      </c>
      <c r="AA272" s="57">
        <f t="shared" si="0"/>
        <v>1637179.8988120724</v>
      </c>
    </row>
    <row r="273" spans="1:27" x14ac:dyDescent="0.2">
      <c r="A273" s="78" t="s">
        <v>259</v>
      </c>
      <c r="B273" s="79" t="s">
        <v>260</v>
      </c>
      <c r="D273" s="57">
        <f t="shared" si="1"/>
        <v>1191771</v>
      </c>
      <c r="E273" s="58">
        <f t="shared" si="0"/>
        <v>0</v>
      </c>
      <c r="F273" s="58">
        <f t="shared" si="0"/>
        <v>1191771</v>
      </c>
      <c r="G273" s="59">
        <f t="shared" si="0"/>
        <v>-3.3331988014856928E-2</v>
      </c>
      <c r="H273" s="68"/>
      <c r="I273" s="59">
        <f t="shared" si="0"/>
        <v>-3.0153573749372886E-2</v>
      </c>
      <c r="J273" s="57">
        <f t="shared" si="0"/>
        <v>1240512</v>
      </c>
      <c r="K273" s="59">
        <f t="shared" si="0"/>
        <v>4.0897957745237967E-2</v>
      </c>
      <c r="L273" s="59">
        <f t="shared" si="0"/>
        <v>3.6021004435743853E-2</v>
      </c>
      <c r="M273" s="57">
        <f t="shared" si="0"/>
        <v>1240895</v>
      </c>
      <c r="N273" s="59">
        <f t="shared" si="0"/>
        <v>4.1219328209865846E-2</v>
      </c>
      <c r="O273" s="59">
        <f t="shared" si="0"/>
        <v>3.6340869172803103E-2</v>
      </c>
      <c r="P273" s="59">
        <f t="shared" si="0"/>
        <v>-3.1481213333063751E-2</v>
      </c>
      <c r="Q273" s="68"/>
      <c r="R273" s="57">
        <f t="shared" si="0"/>
        <v>1503</v>
      </c>
      <c r="S273" s="60">
        <f t="shared" si="0"/>
        <v>1242398</v>
      </c>
      <c r="T273" s="68"/>
      <c r="U273" s="57">
        <f t="shared" si="0"/>
        <v>983454</v>
      </c>
      <c r="V273" s="57">
        <f t="shared" si="0"/>
        <v>988084</v>
      </c>
      <c r="W273" s="68"/>
      <c r="X273" s="57">
        <f t="shared" si="0"/>
        <v>1232864.8359353351</v>
      </c>
      <c r="Y273" s="57">
        <f t="shared" si="0"/>
        <v>1234609.0026527178</v>
      </c>
      <c r="Z273" s="57">
        <f t="shared" si="0"/>
        <v>1281229.6643934189</v>
      </c>
      <c r="AA273" s="57">
        <f t="shared" si="0"/>
        <v>878604.04574853077</v>
      </c>
    </row>
    <row r="274" spans="1:27" x14ac:dyDescent="0.2">
      <c r="A274" s="78" t="s">
        <v>157</v>
      </c>
      <c r="B274" s="79" t="s">
        <v>158</v>
      </c>
      <c r="D274" s="57">
        <f t="shared" si="1"/>
        <v>4279668</v>
      </c>
      <c r="E274" s="58">
        <f t="shared" si="1"/>
        <v>0</v>
      </c>
      <c r="F274" s="58">
        <f t="shared" si="1"/>
        <v>4279668</v>
      </c>
      <c r="G274" s="59">
        <f t="shared" si="1"/>
        <v>5.7516395392762654E-3</v>
      </c>
      <c r="H274" s="68"/>
      <c r="I274" s="59">
        <f t="shared" si="1"/>
        <v>9.5763383755929077E-3</v>
      </c>
      <c r="J274" s="57">
        <f t="shared" si="1"/>
        <v>4425635</v>
      </c>
      <c r="K274" s="59">
        <f t="shared" si="1"/>
        <v>3.4107084942103016E-2</v>
      </c>
      <c r="L274" s="59">
        <f t="shared" si="1"/>
        <v>3.087473088414705E-2</v>
      </c>
      <c r="M274" s="57">
        <f t="shared" si="1"/>
        <v>4429037</v>
      </c>
      <c r="N274" s="59">
        <f t="shared" si="1"/>
        <v>3.4902006417320219E-2</v>
      </c>
      <c r="O274" s="59">
        <f t="shared" si="1"/>
        <v>3.1667167638300464E-2</v>
      </c>
      <c r="P274" s="59">
        <f t="shared" si="1"/>
        <v>3.6475459482201433E-3</v>
      </c>
      <c r="Q274" s="68"/>
      <c r="R274" s="57">
        <f t="shared" si="1"/>
        <v>6125</v>
      </c>
      <c r="S274" s="60">
        <f t="shared" si="1"/>
        <v>4435162</v>
      </c>
      <c r="T274" s="68"/>
      <c r="U274" s="57">
        <f t="shared" ref="U274:AA289" si="6">INDEX(U$8:U$248,MATCH($A274,$A$8:$A$248,0))</f>
        <v>2653521</v>
      </c>
      <c r="V274" s="57">
        <f t="shared" si="6"/>
        <v>2661841</v>
      </c>
      <c r="W274" s="68"/>
      <c r="X274" s="57">
        <f t="shared" si="6"/>
        <v>4255193.6598984506</v>
      </c>
      <c r="Y274" s="57">
        <f t="shared" si="6"/>
        <v>4252365.0052047241</v>
      </c>
      <c r="Z274" s="57">
        <f t="shared" si="6"/>
        <v>4412940.5964078363</v>
      </c>
      <c r="AA274" s="57">
        <f t="shared" si="6"/>
        <v>3026176.7811062047</v>
      </c>
    </row>
    <row r="275" spans="1:27" x14ac:dyDescent="0.2">
      <c r="A275" s="78" t="s">
        <v>467</v>
      </c>
      <c r="B275" s="79" t="s">
        <v>468</v>
      </c>
      <c r="D275" s="57">
        <f t="shared" si="1"/>
        <v>887766</v>
      </c>
      <c r="E275" s="58">
        <f t="shared" si="1"/>
        <v>0</v>
      </c>
      <c r="F275" s="58">
        <f t="shared" si="1"/>
        <v>887766</v>
      </c>
      <c r="G275" s="59">
        <f t="shared" si="1"/>
        <v>-2.5041451368706502E-2</v>
      </c>
      <c r="H275" s="68"/>
      <c r="I275" s="59">
        <f t="shared" si="1"/>
        <v>-2.5562222650190924E-2</v>
      </c>
      <c r="J275" s="57">
        <f t="shared" si="1"/>
        <v>924806</v>
      </c>
      <c r="K275" s="59">
        <f t="shared" si="1"/>
        <v>4.1722706208618066E-2</v>
      </c>
      <c r="L275" s="59">
        <f t="shared" si="1"/>
        <v>3.5089830282725831E-2</v>
      </c>
      <c r="M275" s="57">
        <f t="shared" si="1"/>
        <v>924806</v>
      </c>
      <c r="N275" s="59">
        <f t="shared" si="1"/>
        <v>4.1722706208618066E-2</v>
      </c>
      <c r="O275" s="59">
        <f t="shared" si="1"/>
        <v>3.5089830282725831E-2</v>
      </c>
      <c r="P275" s="59">
        <f t="shared" si="1"/>
        <v>-2.8070848518498281E-2</v>
      </c>
      <c r="Q275" s="68"/>
      <c r="R275" s="57">
        <f t="shared" si="1"/>
        <v>525</v>
      </c>
      <c r="S275" s="60">
        <f t="shared" si="1"/>
        <v>925331</v>
      </c>
      <c r="T275" s="68"/>
      <c r="U275" s="57">
        <f t="shared" si="6"/>
        <v>586775</v>
      </c>
      <c r="V275" s="57">
        <f t="shared" si="6"/>
        <v>590535</v>
      </c>
      <c r="W275" s="68"/>
      <c r="X275" s="57">
        <f t="shared" si="6"/>
        <v>910567.94285900693</v>
      </c>
      <c r="Y275" s="57">
        <f t="shared" si="6"/>
        <v>916892.63563141564</v>
      </c>
      <c r="Z275" s="57">
        <f t="shared" si="6"/>
        <v>951515.8574987977</v>
      </c>
      <c r="AA275" s="57">
        <f t="shared" si="6"/>
        <v>652502.5959246126</v>
      </c>
    </row>
    <row r="276" spans="1:27" x14ac:dyDescent="0.2">
      <c r="A276" s="78" t="s">
        <v>237</v>
      </c>
      <c r="B276" s="79" t="s">
        <v>238</v>
      </c>
      <c r="D276" s="57">
        <f t="shared" si="1"/>
        <v>1358344</v>
      </c>
      <c r="E276" s="58">
        <f t="shared" si="1"/>
        <v>0</v>
      </c>
      <c r="F276" s="58">
        <f t="shared" si="1"/>
        <v>1358344</v>
      </c>
      <c r="G276" s="59">
        <f t="shared" si="1"/>
        <v>-1.7465167145064853E-2</v>
      </c>
      <c r="H276" s="68"/>
      <c r="I276" s="59">
        <f t="shared" si="1"/>
        <v>-1.1966976674113283E-2</v>
      </c>
      <c r="J276" s="57">
        <f t="shared" si="1"/>
        <v>1413154</v>
      </c>
      <c r="K276" s="59">
        <f t="shared" si="1"/>
        <v>4.0350603381764882E-2</v>
      </c>
      <c r="L276" s="59">
        <f t="shared" si="1"/>
        <v>3.2263724887253487E-2</v>
      </c>
      <c r="M276" s="57">
        <f t="shared" si="1"/>
        <v>1413366</v>
      </c>
      <c r="N276" s="59">
        <f t="shared" si="1"/>
        <v>4.0506675775797696E-2</v>
      </c>
      <c r="O276" s="59">
        <f t="shared" si="1"/>
        <v>3.2418584095575076E-2</v>
      </c>
      <c r="P276" s="59">
        <f t="shared" si="1"/>
        <v>-1.7053845443408155E-2</v>
      </c>
      <c r="Q276" s="68"/>
      <c r="R276" s="57">
        <f t="shared" si="1"/>
        <v>1739</v>
      </c>
      <c r="S276" s="60">
        <f t="shared" si="1"/>
        <v>1415105</v>
      </c>
      <c r="T276" s="68"/>
      <c r="U276" s="57">
        <f t="shared" si="6"/>
        <v>1018898</v>
      </c>
      <c r="V276" s="57">
        <f t="shared" si="6"/>
        <v>1026880</v>
      </c>
      <c r="W276" s="68"/>
      <c r="X276" s="57">
        <f t="shared" si="6"/>
        <v>1382489.408597436</v>
      </c>
      <c r="Y276" s="57">
        <f t="shared" si="6"/>
        <v>1385566.472344554</v>
      </c>
      <c r="Z276" s="57">
        <f t="shared" si="6"/>
        <v>1437887.5113841521</v>
      </c>
      <c r="AA276" s="57">
        <f t="shared" si="6"/>
        <v>986032.26255420106</v>
      </c>
    </row>
    <row r="277" spans="1:27" x14ac:dyDescent="0.2">
      <c r="A277" s="78" t="s">
        <v>43</v>
      </c>
      <c r="B277" s="79" t="s">
        <v>44</v>
      </c>
      <c r="D277" s="57">
        <f t="shared" si="1"/>
        <v>5277672</v>
      </c>
      <c r="E277" s="58">
        <f t="shared" si="1"/>
        <v>0</v>
      </c>
      <c r="F277" s="58">
        <f t="shared" si="1"/>
        <v>5277672</v>
      </c>
      <c r="G277" s="59">
        <f t="shared" si="1"/>
        <v>1.180427538422224E-2</v>
      </c>
      <c r="H277" s="68"/>
      <c r="I277" s="59">
        <f t="shared" si="1"/>
        <v>1.2953730789355911E-2</v>
      </c>
      <c r="J277" s="57">
        <f t="shared" si="1"/>
        <v>5446422</v>
      </c>
      <c r="K277" s="59">
        <f t="shared" si="1"/>
        <v>3.1974325043314655E-2</v>
      </c>
      <c r="L277" s="59">
        <f t="shared" si="1"/>
        <v>3.0674848730825266E-2</v>
      </c>
      <c r="M277" s="57">
        <f t="shared" si="1"/>
        <v>5458924</v>
      </c>
      <c r="N277" s="59">
        <f t="shared" si="1"/>
        <v>3.4343172520004961E-2</v>
      </c>
      <c r="O277" s="59">
        <f t="shared" si="1"/>
        <v>3.3040713322080251E-2</v>
      </c>
      <c r="P277" s="59">
        <f t="shared" si="1"/>
        <v>8.3458154346833791E-3</v>
      </c>
      <c r="Q277" s="68"/>
      <c r="R277" s="57">
        <f t="shared" si="1"/>
        <v>18084</v>
      </c>
      <c r="S277" s="60">
        <f t="shared" si="1"/>
        <v>5477008</v>
      </c>
      <c r="T277" s="68"/>
      <c r="U277" s="57">
        <f t="shared" si="6"/>
        <v>3248591</v>
      </c>
      <c r="V277" s="57">
        <f t="shared" si="6"/>
        <v>3252687</v>
      </c>
      <c r="W277" s="68"/>
      <c r="X277" s="57">
        <f t="shared" si="6"/>
        <v>5216099.7224446973</v>
      </c>
      <c r="Y277" s="57">
        <f t="shared" si="6"/>
        <v>5216749.7248193529</v>
      </c>
      <c r="Z277" s="57">
        <f t="shared" si="6"/>
        <v>5413741.9092146838</v>
      </c>
      <c r="AA277" s="57">
        <f t="shared" si="6"/>
        <v>3712476.9089125912</v>
      </c>
    </row>
    <row r="278" spans="1:27" x14ac:dyDescent="0.2">
      <c r="A278" s="78" t="s">
        <v>473</v>
      </c>
      <c r="B278" s="79" t="s">
        <v>474</v>
      </c>
      <c r="D278" s="57">
        <f t="shared" si="1"/>
        <v>1826901</v>
      </c>
      <c r="E278" s="58">
        <f t="shared" si="1"/>
        <v>0</v>
      </c>
      <c r="F278" s="58">
        <f t="shared" si="1"/>
        <v>1826901</v>
      </c>
      <c r="G278" s="59">
        <f t="shared" si="1"/>
        <v>-6.0429844083621509E-3</v>
      </c>
      <c r="H278" s="68"/>
      <c r="I278" s="59">
        <f t="shared" si="1"/>
        <v>-3.5481656189397803E-3</v>
      </c>
      <c r="J278" s="57">
        <f t="shared" si="1"/>
        <v>1894037</v>
      </c>
      <c r="K278" s="59">
        <f t="shared" si="1"/>
        <v>3.6748570393250635E-2</v>
      </c>
      <c r="L278" s="59">
        <f t="shared" si="1"/>
        <v>3.1426668690573756E-2</v>
      </c>
      <c r="M278" s="57">
        <f t="shared" si="1"/>
        <v>1894785</v>
      </c>
      <c r="N278" s="59">
        <f t="shared" si="1"/>
        <v>3.715800691991511E-2</v>
      </c>
      <c r="O278" s="59">
        <f t="shared" si="1"/>
        <v>3.1834003472407835E-2</v>
      </c>
      <c r="P278" s="59">
        <f t="shared" si="1"/>
        <v>-9.2396889919230674E-3</v>
      </c>
      <c r="Q278" s="68"/>
      <c r="R278" s="57">
        <f t="shared" si="1"/>
        <v>830</v>
      </c>
      <c r="S278" s="60">
        <f t="shared" si="1"/>
        <v>1895615</v>
      </c>
      <c r="T278" s="68"/>
      <c r="U278" s="57">
        <f t="shared" si="6"/>
        <v>1244937</v>
      </c>
      <c r="V278" s="57">
        <f t="shared" si="6"/>
        <v>1251361</v>
      </c>
      <c r="W278" s="68"/>
      <c r="X278" s="57">
        <f t="shared" si="6"/>
        <v>1838008.0540128436</v>
      </c>
      <c r="Y278" s="57">
        <f t="shared" si="6"/>
        <v>1842866.1430909904</v>
      </c>
      <c r="Z278" s="57">
        <f t="shared" si="6"/>
        <v>1912455.4939752256</v>
      </c>
      <c r="AA278" s="57">
        <f t="shared" si="6"/>
        <v>1311467.5541922841</v>
      </c>
    </row>
    <row r="279" spans="1:27" x14ac:dyDescent="0.2">
      <c r="A279" s="78" t="s">
        <v>493</v>
      </c>
      <c r="B279" s="79" t="s">
        <v>494</v>
      </c>
      <c r="D279" s="57">
        <f t="shared" si="1"/>
        <v>1199966</v>
      </c>
      <c r="E279" s="58">
        <f t="shared" si="1"/>
        <v>0</v>
      </c>
      <c r="F279" s="58">
        <f t="shared" si="1"/>
        <v>1199966</v>
      </c>
      <c r="G279" s="59">
        <f t="shared" si="1"/>
        <v>-4.6918266091863225E-3</v>
      </c>
      <c r="H279" s="68"/>
      <c r="I279" s="59">
        <f t="shared" si="1"/>
        <v>-3.7345909637132024E-4</v>
      </c>
      <c r="J279" s="57">
        <f t="shared" si="1"/>
        <v>1241403</v>
      </c>
      <c r="K279" s="59">
        <f t="shared" si="1"/>
        <v>3.4531811734665796E-2</v>
      </c>
      <c r="L279" s="59">
        <f t="shared" si="1"/>
        <v>2.9975436726444871E-2</v>
      </c>
      <c r="M279" s="57">
        <f t="shared" si="1"/>
        <v>1243805</v>
      </c>
      <c r="N279" s="59">
        <f t="shared" si="1"/>
        <v>3.6533535116828331E-2</v>
      </c>
      <c r="O279" s="59">
        <f t="shared" si="1"/>
        <v>3.1968343944340116E-2</v>
      </c>
      <c r="P279" s="59">
        <f t="shared" si="1"/>
        <v>-5.9537119039373421E-3</v>
      </c>
      <c r="Q279" s="68"/>
      <c r="R279" s="57">
        <f t="shared" si="1"/>
        <v>0</v>
      </c>
      <c r="S279" s="60">
        <f t="shared" si="1"/>
        <v>1243805</v>
      </c>
      <c r="T279" s="68"/>
      <c r="U279" s="57">
        <f t="shared" si="6"/>
        <v>811921</v>
      </c>
      <c r="V279" s="57">
        <f t="shared" si="6"/>
        <v>815512</v>
      </c>
      <c r="W279" s="68"/>
      <c r="X279" s="57">
        <f t="shared" si="6"/>
        <v>1205622.5720642467</v>
      </c>
      <c r="Y279" s="57">
        <f t="shared" si="6"/>
        <v>1205724.6630996235</v>
      </c>
      <c r="Z279" s="57">
        <f t="shared" si="6"/>
        <v>1251254.6094632177</v>
      </c>
      <c r="AA279" s="57">
        <f t="shared" si="6"/>
        <v>858048.63303438795</v>
      </c>
    </row>
    <row r="280" spans="1:27" x14ac:dyDescent="0.2">
      <c r="A280" s="78" t="s">
        <v>355</v>
      </c>
      <c r="B280" s="79" t="s">
        <v>356</v>
      </c>
      <c r="D280" s="57">
        <f t="shared" si="1"/>
        <v>3000723</v>
      </c>
      <c r="E280" s="58">
        <f t="shared" si="1"/>
        <v>0</v>
      </c>
      <c r="F280" s="58">
        <f t="shared" si="1"/>
        <v>3000723</v>
      </c>
      <c r="G280" s="59">
        <f t="shared" si="1"/>
        <v>2.3909453303061268E-2</v>
      </c>
      <c r="H280" s="68"/>
      <c r="I280" s="59">
        <f t="shared" si="1"/>
        <v>3.4775860071744491E-2</v>
      </c>
      <c r="J280" s="57">
        <f t="shared" si="1"/>
        <v>3120029</v>
      </c>
      <c r="K280" s="59">
        <f t="shared" si="1"/>
        <v>3.9759084727247318E-2</v>
      </c>
      <c r="L280" s="59">
        <f t="shared" si="1"/>
        <v>2.8829215871178038E-2</v>
      </c>
      <c r="M280" s="57">
        <f t="shared" si="1"/>
        <v>3121927</v>
      </c>
      <c r="N280" s="59">
        <f t="shared" si="1"/>
        <v>4.0391598957984387E-2</v>
      </c>
      <c r="O280" s="59">
        <f t="shared" si="1"/>
        <v>2.9455081160161933E-2</v>
      </c>
      <c r="P280" s="59">
        <f t="shared" si="1"/>
        <v>2.6493359720794363E-2</v>
      </c>
      <c r="Q280" s="68"/>
      <c r="R280" s="57">
        <f t="shared" si="1"/>
        <v>0</v>
      </c>
      <c r="S280" s="60">
        <f t="shared" si="1"/>
        <v>3121927</v>
      </c>
      <c r="T280" s="68"/>
      <c r="U280" s="57">
        <f t="shared" si="6"/>
        <v>2262663</v>
      </c>
      <c r="V280" s="57">
        <f t="shared" si="6"/>
        <v>2286701</v>
      </c>
      <c r="W280" s="68"/>
      <c r="X280" s="57">
        <f t="shared" si="6"/>
        <v>2930652.6962124184</v>
      </c>
      <c r="Y280" s="57">
        <f t="shared" si="6"/>
        <v>2930684.4065223285</v>
      </c>
      <c r="Z280" s="57">
        <f t="shared" si="6"/>
        <v>3041351.3837528988</v>
      </c>
      <c r="AA280" s="57">
        <f t="shared" si="6"/>
        <v>2085608.6184776868</v>
      </c>
    </row>
    <row r="281" spans="1:27" x14ac:dyDescent="0.2">
      <c r="A281" s="78" t="s">
        <v>429</v>
      </c>
      <c r="B281" s="79" t="s">
        <v>430</v>
      </c>
      <c r="D281" s="57">
        <f t="shared" si="1"/>
        <v>1035577</v>
      </c>
      <c r="E281" s="58">
        <f t="shared" si="1"/>
        <v>0</v>
      </c>
      <c r="F281" s="58">
        <f t="shared" si="1"/>
        <v>1035577</v>
      </c>
      <c r="G281" s="59">
        <f t="shared" si="1"/>
        <v>2.2302922064992181E-2</v>
      </c>
      <c r="H281" s="68"/>
      <c r="I281" s="59">
        <f t="shared" si="1"/>
        <v>2.9345764272424413E-2</v>
      </c>
      <c r="J281" s="57">
        <f t="shared" si="1"/>
        <v>1070572</v>
      </c>
      <c r="K281" s="59">
        <f t="shared" si="1"/>
        <v>3.3792755150027443E-2</v>
      </c>
      <c r="L281" s="59">
        <f t="shared" si="1"/>
        <v>2.9859087592497113E-2</v>
      </c>
      <c r="M281" s="57">
        <f t="shared" si="1"/>
        <v>1072062</v>
      </c>
      <c r="N281" s="59">
        <f t="shared" si="1"/>
        <v>3.523156655661519E-2</v>
      </c>
      <c r="O281" s="59">
        <f t="shared" si="1"/>
        <v>3.1292424201817104E-2</v>
      </c>
      <c r="P281" s="59">
        <f t="shared" si="1"/>
        <v>2.2929170348054306E-2</v>
      </c>
      <c r="Q281" s="68"/>
      <c r="R281" s="57">
        <f t="shared" si="1"/>
        <v>3088</v>
      </c>
      <c r="S281" s="60">
        <f t="shared" si="1"/>
        <v>1075150</v>
      </c>
      <c r="T281" s="68"/>
      <c r="U281" s="57">
        <f t="shared" si="6"/>
        <v>794277</v>
      </c>
      <c r="V281" s="57">
        <f t="shared" si="6"/>
        <v>797311</v>
      </c>
      <c r="W281" s="68"/>
      <c r="X281" s="57">
        <f t="shared" si="6"/>
        <v>1012984.4859566623</v>
      </c>
      <c r="Y281" s="57">
        <f t="shared" si="6"/>
        <v>1009896.3282073549</v>
      </c>
      <c r="Z281" s="57">
        <f t="shared" si="6"/>
        <v>1048031.5070448407</v>
      </c>
      <c r="AA281" s="57">
        <f t="shared" si="6"/>
        <v>718688.26312062447</v>
      </c>
    </row>
    <row r="282" spans="1:27" x14ac:dyDescent="0.2">
      <c r="A282" s="78" t="s">
        <v>497</v>
      </c>
      <c r="B282" s="79" t="s">
        <v>498</v>
      </c>
      <c r="D282" s="57">
        <f t="shared" si="1"/>
        <v>878800</v>
      </c>
      <c r="E282" s="58">
        <f t="shared" si="1"/>
        <v>0</v>
      </c>
      <c r="F282" s="58">
        <f t="shared" si="1"/>
        <v>878800</v>
      </c>
      <c r="G282" s="59">
        <f t="shared" si="1"/>
        <v>-2.314088376334611E-2</v>
      </c>
      <c r="H282" s="68"/>
      <c r="I282" s="59">
        <f t="shared" si="1"/>
        <v>-2.1005333818196137E-2</v>
      </c>
      <c r="J282" s="57">
        <f t="shared" si="1"/>
        <v>914953</v>
      </c>
      <c r="K282" s="59">
        <f t="shared" si="1"/>
        <v>4.1139053254437785E-2</v>
      </c>
      <c r="L282" s="59">
        <f t="shared" si="1"/>
        <v>3.4164165592821316E-2</v>
      </c>
      <c r="M282" s="57">
        <f t="shared" si="1"/>
        <v>915783</v>
      </c>
      <c r="N282" s="59">
        <f t="shared" si="1"/>
        <v>4.2083522985889799E-2</v>
      </c>
      <c r="O282" s="59">
        <f t="shared" si="1"/>
        <v>3.5102308051988107E-2</v>
      </c>
      <c r="P282" s="59">
        <f t="shared" si="1"/>
        <v>-2.3513919923958126E-2</v>
      </c>
      <c r="Q282" s="68"/>
      <c r="R282" s="57">
        <f t="shared" si="1"/>
        <v>3699</v>
      </c>
      <c r="S282" s="60">
        <f t="shared" si="1"/>
        <v>919482</v>
      </c>
      <c r="T282" s="68"/>
      <c r="U282" s="57">
        <f t="shared" si="6"/>
        <v>660995</v>
      </c>
      <c r="V282" s="57">
        <f t="shared" si="6"/>
        <v>665453</v>
      </c>
      <c r="W282" s="68"/>
      <c r="X282" s="57">
        <f t="shared" si="6"/>
        <v>899617.95451689465</v>
      </c>
      <c r="Y282" s="57">
        <f t="shared" si="6"/>
        <v>903709.76420927898</v>
      </c>
      <c r="Z282" s="57">
        <f t="shared" si="6"/>
        <v>937835.18135628232</v>
      </c>
      <c r="AA282" s="57">
        <f t="shared" si="6"/>
        <v>643121.0636814608</v>
      </c>
    </row>
    <row r="283" spans="1:27" x14ac:dyDescent="0.2">
      <c r="A283" s="78" t="s">
        <v>131</v>
      </c>
      <c r="B283" s="79" t="s">
        <v>132</v>
      </c>
      <c r="D283" s="57">
        <f t="shared" si="1"/>
        <v>4675466</v>
      </c>
      <c r="E283" s="58">
        <f t="shared" si="1"/>
        <v>0</v>
      </c>
      <c r="F283" s="58">
        <f t="shared" si="1"/>
        <v>4675466</v>
      </c>
      <c r="G283" s="59">
        <f t="shared" si="1"/>
        <v>-5.6576084798098947E-3</v>
      </c>
      <c r="H283" s="68"/>
      <c r="I283" s="59">
        <f t="shared" si="1"/>
        <v>-5.9337172660178794E-4</v>
      </c>
      <c r="J283" s="57">
        <f t="shared" si="1"/>
        <v>4845551</v>
      </c>
      <c r="K283" s="59">
        <f t="shared" si="1"/>
        <v>3.6378192034761891E-2</v>
      </c>
      <c r="L283" s="59">
        <f t="shared" si="1"/>
        <v>3.1404187502337422E-2</v>
      </c>
      <c r="M283" s="57">
        <f t="shared" si="1"/>
        <v>4846451</v>
      </c>
      <c r="N283" s="59">
        <f t="shared" si="1"/>
        <v>3.6570686216090609E-2</v>
      </c>
      <c r="O283" s="59">
        <f t="shared" si="1"/>
        <v>3.1595757825042092E-2</v>
      </c>
      <c r="P283" s="59">
        <f t="shared" si="1"/>
        <v>-6.5312125360912354E-3</v>
      </c>
      <c r="Q283" s="68"/>
      <c r="R283" s="57">
        <f t="shared" si="1"/>
        <v>0</v>
      </c>
      <c r="S283" s="60">
        <f t="shared" si="1"/>
        <v>4846451</v>
      </c>
      <c r="T283" s="68"/>
      <c r="U283" s="57">
        <f t="shared" si="6"/>
        <v>3097770</v>
      </c>
      <c r="V283" s="57">
        <f t="shared" si="6"/>
        <v>3112710</v>
      </c>
      <c r="W283" s="68"/>
      <c r="X283" s="57">
        <f t="shared" si="6"/>
        <v>4702068.4624055522</v>
      </c>
      <c r="Y283" s="57">
        <f t="shared" si="6"/>
        <v>4700803.0205764845</v>
      </c>
      <c r="Z283" s="57">
        <f t="shared" si="6"/>
        <v>4878312.2944122329</v>
      </c>
      <c r="AA283" s="57">
        <f t="shared" si="6"/>
        <v>3345305.7148224749</v>
      </c>
    </row>
    <row r="284" spans="1:27" x14ac:dyDescent="0.2">
      <c r="A284" s="78" t="s">
        <v>453</v>
      </c>
      <c r="B284" s="79" t="s">
        <v>454</v>
      </c>
      <c r="D284" s="57">
        <f t="shared" si="1"/>
        <v>2617320</v>
      </c>
      <c r="E284" s="58">
        <f t="shared" si="1"/>
        <v>0</v>
      </c>
      <c r="F284" s="58">
        <f t="shared" si="1"/>
        <v>2617320</v>
      </c>
      <c r="G284" s="59">
        <f t="shared" si="1"/>
        <v>-1.7035780940448442E-2</v>
      </c>
      <c r="H284" s="68"/>
      <c r="I284" s="59">
        <f t="shared" si="1"/>
        <v>-1.227246366676793E-2</v>
      </c>
      <c r="J284" s="57">
        <f t="shared" si="1"/>
        <v>2717003</v>
      </c>
      <c r="K284" s="59">
        <f t="shared" si="1"/>
        <v>3.8085904665841497E-2</v>
      </c>
      <c r="L284" s="59">
        <f t="shared" si="1"/>
        <v>3.3207931360803578E-2</v>
      </c>
      <c r="M284" s="57">
        <f t="shared" si="1"/>
        <v>2717588</v>
      </c>
      <c r="N284" s="59">
        <f t="shared" si="1"/>
        <v>3.8309415738235986E-2</v>
      </c>
      <c r="O284" s="59">
        <f t="shared" si="1"/>
        <v>3.3430392153024124E-2</v>
      </c>
      <c r="P284" s="59">
        <f t="shared" si="1"/>
        <v>-1.6394734226282459E-2</v>
      </c>
      <c r="Q284" s="68"/>
      <c r="R284" s="57">
        <f t="shared" si="1"/>
        <v>8206</v>
      </c>
      <c r="S284" s="60">
        <f t="shared" si="1"/>
        <v>2725794</v>
      </c>
      <c r="T284" s="68"/>
      <c r="U284" s="57">
        <f t="shared" si="6"/>
        <v>1899249</v>
      </c>
      <c r="V284" s="57">
        <f t="shared" si="6"/>
        <v>1908216</v>
      </c>
      <c r="W284" s="68"/>
      <c r="X284" s="57">
        <f t="shared" si="6"/>
        <v>2662680.8476346312</v>
      </c>
      <c r="Y284" s="57">
        <f t="shared" si="6"/>
        <v>2662350.4703837959</v>
      </c>
      <c r="Z284" s="57">
        <f t="shared" si="6"/>
        <v>2762884.7613603487</v>
      </c>
      <c r="AA284" s="57">
        <f t="shared" si="6"/>
        <v>1894649.9575604384</v>
      </c>
    </row>
    <row r="285" spans="1:27" x14ac:dyDescent="0.2">
      <c r="A285" s="78" t="s">
        <v>109</v>
      </c>
      <c r="B285" s="79" t="s">
        <v>110</v>
      </c>
      <c r="D285" s="57">
        <f t="shared" si="1"/>
        <v>2801161</v>
      </c>
      <c r="E285" s="58">
        <f t="shared" si="1"/>
        <v>0</v>
      </c>
      <c r="F285" s="58">
        <f t="shared" si="1"/>
        <v>2801161</v>
      </c>
      <c r="G285" s="59">
        <f t="shared" si="1"/>
        <v>-5.4644156842426073E-3</v>
      </c>
      <c r="H285" s="68"/>
      <c r="I285" s="59">
        <f t="shared" si="1"/>
        <v>-2.3797242814102004E-3</v>
      </c>
      <c r="J285" s="57">
        <f t="shared" si="1"/>
        <v>2894115</v>
      </c>
      <c r="K285" s="59">
        <f t="shared" si="1"/>
        <v>3.3184097593819128E-2</v>
      </c>
      <c r="L285" s="59">
        <f t="shared" si="1"/>
        <v>3.1695973913984821E-2</v>
      </c>
      <c r="M285" s="57">
        <f t="shared" si="1"/>
        <v>2899271</v>
      </c>
      <c r="N285" s="59">
        <f t="shared" si="1"/>
        <v>3.5024762946506804E-2</v>
      </c>
      <c r="O285" s="59">
        <f t="shared" si="1"/>
        <v>3.3533988105370005E-2</v>
      </c>
      <c r="P285" s="59">
        <f t="shared" si="1"/>
        <v>-6.4436932833560334E-3</v>
      </c>
      <c r="Q285" s="68"/>
      <c r="R285" s="57">
        <f t="shared" si="1"/>
        <v>5401</v>
      </c>
      <c r="S285" s="60">
        <f t="shared" si="1"/>
        <v>2904672</v>
      </c>
      <c r="T285" s="68"/>
      <c r="U285" s="57">
        <f t="shared" si="6"/>
        <v>1769180</v>
      </c>
      <c r="V285" s="57">
        <f t="shared" si="6"/>
        <v>1771732</v>
      </c>
      <c r="W285" s="68"/>
      <c r="X285" s="57">
        <f t="shared" si="6"/>
        <v>2816551.8098854199</v>
      </c>
      <c r="Y285" s="57">
        <f t="shared" si="6"/>
        <v>2811892.939211295</v>
      </c>
      <c r="Z285" s="57">
        <f t="shared" si="6"/>
        <v>2918074.1749615343</v>
      </c>
      <c r="AA285" s="57">
        <f t="shared" si="6"/>
        <v>2001071.1952484509</v>
      </c>
    </row>
    <row r="286" spans="1:27" x14ac:dyDescent="0.2">
      <c r="A286" s="78" t="s">
        <v>247</v>
      </c>
      <c r="B286" s="79" t="s">
        <v>248</v>
      </c>
      <c r="D286" s="57">
        <f t="shared" si="1"/>
        <v>1103091</v>
      </c>
      <c r="E286" s="58">
        <f t="shared" si="1"/>
        <v>0</v>
      </c>
      <c r="F286" s="58">
        <f t="shared" si="1"/>
        <v>1103091</v>
      </c>
      <c r="G286" s="59">
        <f t="shared" si="1"/>
        <v>-3.1856679558536327E-2</v>
      </c>
      <c r="H286" s="68"/>
      <c r="I286" s="59">
        <f t="shared" si="1"/>
        <v>-3.0312554627854982E-2</v>
      </c>
      <c r="J286" s="57">
        <f t="shared" si="1"/>
        <v>1149584</v>
      </c>
      <c r="K286" s="59">
        <f t="shared" si="1"/>
        <v>4.2147927958799514E-2</v>
      </c>
      <c r="L286" s="59">
        <f t="shared" si="1"/>
        <v>3.742385358931366E-2</v>
      </c>
      <c r="M286" s="57">
        <f t="shared" si="1"/>
        <v>1150050</v>
      </c>
      <c r="N286" s="59">
        <f t="shared" si="1"/>
        <v>4.2570377239955715E-2</v>
      </c>
      <c r="O286" s="59">
        <f t="shared" si="1"/>
        <v>3.7844387900658027E-2</v>
      </c>
      <c r="P286" s="59">
        <f t="shared" si="1"/>
        <v>-3.0235084160945003E-2</v>
      </c>
      <c r="Q286" s="68"/>
      <c r="R286" s="57">
        <f t="shared" si="1"/>
        <v>2874</v>
      </c>
      <c r="S286" s="60">
        <f t="shared" si="1"/>
        <v>1152924</v>
      </c>
      <c r="T286" s="68"/>
      <c r="U286" s="57">
        <f t="shared" si="6"/>
        <v>804710</v>
      </c>
      <c r="V286" s="57">
        <f t="shared" si="6"/>
        <v>808374</v>
      </c>
      <c r="W286" s="68"/>
      <c r="X286" s="57">
        <f t="shared" si="6"/>
        <v>1139388.1223050752</v>
      </c>
      <c r="Y286" s="57">
        <f t="shared" si="6"/>
        <v>1142753.889868354</v>
      </c>
      <c r="Z286" s="57">
        <f t="shared" si="6"/>
        <v>1185905.9667104576</v>
      </c>
      <c r="AA286" s="57">
        <f t="shared" si="6"/>
        <v>813235.76029003656</v>
      </c>
    </row>
    <row r="287" spans="1:27" x14ac:dyDescent="0.2">
      <c r="A287" s="78" t="s">
        <v>295</v>
      </c>
      <c r="B287" s="79" t="s">
        <v>296</v>
      </c>
      <c r="D287" s="57">
        <f t="shared" si="1"/>
        <v>2187128</v>
      </c>
      <c r="E287" s="58">
        <f t="shared" si="1"/>
        <v>0</v>
      </c>
      <c r="F287" s="58">
        <f t="shared" si="1"/>
        <v>2187128</v>
      </c>
      <c r="G287" s="59">
        <f t="shared" si="1"/>
        <v>3.1321713132287821E-2</v>
      </c>
      <c r="H287" s="68"/>
      <c r="I287" s="59">
        <f t="shared" si="1"/>
        <v>4.2544800530959881E-2</v>
      </c>
      <c r="J287" s="57">
        <f t="shared" si="1"/>
        <v>2269625</v>
      </c>
      <c r="K287" s="59">
        <f t="shared" si="1"/>
        <v>3.7719328726988133E-2</v>
      </c>
      <c r="L287" s="59">
        <f t="shared" si="1"/>
        <v>2.9906618750699554E-2</v>
      </c>
      <c r="M287" s="57">
        <f t="shared" si="1"/>
        <v>2270585</v>
      </c>
      <c r="N287" s="59">
        <f t="shared" si="1"/>
        <v>3.8158260513330822E-2</v>
      </c>
      <c r="O287" s="59">
        <f t="shared" si="1"/>
        <v>3.0342245937569956E-2</v>
      </c>
      <c r="P287" s="59">
        <f t="shared" si="1"/>
        <v>3.5091370380011977E-2</v>
      </c>
      <c r="Q287" s="68"/>
      <c r="R287" s="57">
        <f t="shared" si="1"/>
        <v>2444</v>
      </c>
      <c r="S287" s="60">
        <f t="shared" si="1"/>
        <v>2273029</v>
      </c>
      <c r="T287" s="68"/>
      <c r="U287" s="57">
        <f t="shared" si="6"/>
        <v>1595781</v>
      </c>
      <c r="V287" s="57">
        <f t="shared" si="6"/>
        <v>1607886</v>
      </c>
      <c r="W287" s="68"/>
      <c r="X287" s="57">
        <f t="shared" si="6"/>
        <v>2120703.9201737982</v>
      </c>
      <c r="Y287" s="57">
        <f t="shared" si="6"/>
        <v>2113788.4996767282</v>
      </c>
      <c r="Z287" s="57">
        <f t="shared" si="6"/>
        <v>2193608.2793989507</v>
      </c>
      <c r="AA287" s="57">
        <f t="shared" si="6"/>
        <v>1504268.2530925102</v>
      </c>
    </row>
    <row r="288" spans="1:27" x14ac:dyDescent="0.2">
      <c r="A288" s="78" t="s">
        <v>77</v>
      </c>
      <c r="B288" s="79" t="s">
        <v>78</v>
      </c>
      <c r="D288" s="57">
        <f t="shared" si="1"/>
        <v>2076476</v>
      </c>
      <c r="E288" s="58">
        <f t="shared" si="1"/>
        <v>0</v>
      </c>
      <c r="F288" s="58">
        <f t="shared" si="1"/>
        <v>2076476</v>
      </c>
      <c r="G288" s="59">
        <f t="shared" si="1"/>
        <v>-8.4436386598093494E-3</v>
      </c>
      <c r="H288" s="68"/>
      <c r="I288" s="59">
        <f t="shared" si="1"/>
        <v>-6.3067008074112474E-3</v>
      </c>
      <c r="J288" s="57">
        <f t="shared" si="1"/>
        <v>2147094</v>
      </c>
      <c r="K288" s="59">
        <f t="shared" si="1"/>
        <v>3.4008579920981497E-2</v>
      </c>
      <c r="L288" s="59">
        <f t="shared" si="1"/>
        <v>3.1920920321793611E-2</v>
      </c>
      <c r="M288" s="57">
        <f t="shared" si="1"/>
        <v>2152245</v>
      </c>
      <c r="N288" s="59">
        <f t="shared" si="1"/>
        <v>3.6489225013917714E-2</v>
      </c>
      <c r="O288" s="59">
        <f t="shared" si="1"/>
        <v>3.4396557001220573E-2</v>
      </c>
      <c r="P288" s="59">
        <f t="shared" si="1"/>
        <v>-9.5287324214109459E-3</v>
      </c>
      <c r="Q288" s="68"/>
      <c r="R288" s="57">
        <f t="shared" si="1"/>
        <v>0</v>
      </c>
      <c r="S288" s="60">
        <f t="shared" si="1"/>
        <v>2152245</v>
      </c>
      <c r="T288" s="68"/>
      <c r="U288" s="57">
        <f t="shared" si="6"/>
        <v>1437655</v>
      </c>
      <c r="V288" s="57">
        <f t="shared" si="6"/>
        <v>1440563</v>
      </c>
      <c r="W288" s="68"/>
      <c r="X288" s="57">
        <f t="shared" si="6"/>
        <v>2094158.316117733</v>
      </c>
      <c r="Y288" s="57">
        <f t="shared" si="6"/>
        <v>2093882.3687516507</v>
      </c>
      <c r="Z288" s="57">
        <f t="shared" si="6"/>
        <v>2172950.463531977</v>
      </c>
      <c r="AA288" s="57">
        <f t="shared" si="6"/>
        <v>1490102.1429083191</v>
      </c>
    </row>
    <row r="289" spans="1:27" x14ac:dyDescent="0.2">
      <c r="A289" s="78" t="s">
        <v>183</v>
      </c>
      <c r="B289" s="79" t="s">
        <v>184</v>
      </c>
      <c r="D289" s="57">
        <f t="shared" si="1"/>
        <v>1567819</v>
      </c>
      <c r="E289" s="58">
        <f t="shared" si="1"/>
        <v>0</v>
      </c>
      <c r="F289" s="58">
        <f t="shared" si="1"/>
        <v>1567819</v>
      </c>
      <c r="G289" s="59">
        <f t="shared" si="1"/>
        <v>1.9173075108154247E-2</v>
      </c>
      <c r="H289" s="68"/>
      <c r="I289" s="59">
        <f t="shared" si="1"/>
        <v>2.085144145000295E-2</v>
      </c>
      <c r="J289" s="57">
        <f t="shared" si="1"/>
        <v>1620949</v>
      </c>
      <c r="K289" s="59">
        <f t="shared" si="1"/>
        <v>3.3887840369328348E-2</v>
      </c>
      <c r="L289" s="59">
        <f t="shared" si="1"/>
        <v>2.9899942668555779E-2</v>
      </c>
      <c r="M289" s="57">
        <f t="shared" si="1"/>
        <v>1623659</v>
      </c>
      <c r="N289" s="59">
        <f t="shared" si="1"/>
        <v>3.5616356224793755E-2</v>
      </c>
      <c r="O289" s="59">
        <f t="shared" si="1"/>
        <v>3.1621791316867265E-2</v>
      </c>
      <c r="P289" s="59">
        <f t="shared" si="1"/>
        <v>1.481179843455438E-2</v>
      </c>
      <c r="Q289" s="68"/>
      <c r="R289" s="57">
        <f t="shared" si="1"/>
        <v>1782</v>
      </c>
      <c r="S289" s="60">
        <f t="shared" si="1"/>
        <v>1625441</v>
      </c>
      <c r="T289" s="68"/>
      <c r="U289" s="57">
        <f t="shared" si="6"/>
        <v>1062176</v>
      </c>
      <c r="V289" s="57">
        <f t="shared" si="6"/>
        <v>1066289</v>
      </c>
      <c r="W289" s="68"/>
      <c r="X289" s="57">
        <f t="shared" si="6"/>
        <v>1538324.5871498554</v>
      </c>
      <c r="Y289" s="57">
        <f t="shared" si="6"/>
        <v>1541742.2376434398</v>
      </c>
      <c r="Z289" s="57">
        <f t="shared" si="6"/>
        <v>1599960.7045411293</v>
      </c>
      <c r="AA289" s="57">
        <f t="shared" si="6"/>
        <v>1097174.0563890478</v>
      </c>
    </row>
    <row r="290" spans="1:27" x14ac:dyDescent="0.2">
      <c r="A290" s="78" t="s">
        <v>403</v>
      </c>
      <c r="B290" s="79" t="s">
        <v>404</v>
      </c>
      <c r="D290" s="57">
        <f t="shared" si="1"/>
        <v>2699597</v>
      </c>
      <c r="E290" s="58">
        <f t="shared" si="1"/>
        <v>0</v>
      </c>
      <c r="F290" s="58">
        <f t="shared" si="1"/>
        <v>2699597</v>
      </c>
      <c r="G290" s="59">
        <f t="shared" si="1"/>
        <v>1.6777865921899782E-3</v>
      </c>
      <c r="H290" s="68"/>
      <c r="I290" s="59">
        <f t="shared" si="1"/>
        <v>8.0529609215727049E-3</v>
      </c>
      <c r="J290" s="57">
        <f t="shared" si="1"/>
        <v>2803636</v>
      </c>
      <c r="K290" s="59">
        <f t="shared" ref="K290:AA305" si="7">INDEX(K$8:K$248,MATCH($A290,$A$8:$A$248,0))</f>
        <v>3.8538715223049858E-2</v>
      </c>
      <c r="L290" s="59">
        <f t="shared" si="7"/>
        <v>3.0436693446448837E-2</v>
      </c>
      <c r="M290" s="57">
        <f t="shared" si="7"/>
        <v>2806231</v>
      </c>
      <c r="N290" s="59">
        <f t="shared" si="7"/>
        <v>3.9499969810308677E-2</v>
      </c>
      <c r="O290" s="59">
        <f t="shared" si="7"/>
        <v>3.1390448933785287E-2</v>
      </c>
      <c r="P290" s="59">
        <f t="shared" si="7"/>
        <v>1.8643176723796007E-3</v>
      </c>
      <c r="Q290" s="68"/>
      <c r="R290" s="57">
        <f t="shared" si="7"/>
        <v>2051</v>
      </c>
      <c r="S290" s="60">
        <f t="shared" si="7"/>
        <v>2808282</v>
      </c>
      <c r="T290" s="68"/>
      <c r="U290" s="57">
        <f t="shared" si="7"/>
        <v>1932392</v>
      </c>
      <c r="V290" s="57">
        <f t="shared" si="7"/>
        <v>1947585</v>
      </c>
      <c r="W290" s="68"/>
      <c r="X290" s="57">
        <f t="shared" si="7"/>
        <v>2695075.2388992319</v>
      </c>
      <c r="Y290" s="57">
        <f t="shared" si="7"/>
        <v>2699087.494047448</v>
      </c>
      <c r="Z290" s="57">
        <f t="shared" si="7"/>
        <v>2801009.0293660583</v>
      </c>
      <c r="AA290" s="57">
        <f t="shared" si="7"/>
        <v>1920793.6982510476</v>
      </c>
    </row>
    <row r="291" spans="1:27" x14ac:dyDescent="0.2">
      <c r="A291" s="78" t="s">
        <v>215</v>
      </c>
      <c r="B291" s="79" t="s">
        <v>216</v>
      </c>
      <c r="D291" s="57">
        <f t="shared" ref="D291:S309" si="8">INDEX(D$8:D$248,MATCH($A291,$A$8:$A$248,0))</f>
        <v>1445775</v>
      </c>
      <c r="E291" s="58">
        <f t="shared" si="8"/>
        <v>0</v>
      </c>
      <c r="F291" s="58">
        <f t="shared" si="8"/>
        <v>1445775</v>
      </c>
      <c r="G291" s="59">
        <f t="shared" si="8"/>
        <v>-1.5067992393790086E-2</v>
      </c>
      <c r="H291" s="68"/>
      <c r="I291" s="59">
        <f t="shared" si="8"/>
        <v>-1.1197367035963857E-2</v>
      </c>
      <c r="J291" s="57">
        <f t="shared" si="8"/>
        <v>1502311</v>
      </c>
      <c r="K291" s="59">
        <f t="shared" si="8"/>
        <v>3.9104286628278917E-2</v>
      </c>
      <c r="L291" s="59">
        <f t="shared" si="8"/>
        <v>3.2157470423324508E-2</v>
      </c>
      <c r="M291" s="57">
        <f t="shared" si="8"/>
        <v>1505285</v>
      </c>
      <c r="N291" s="59">
        <f t="shared" si="8"/>
        <v>4.1161314865729492E-2</v>
      </c>
      <c r="O291" s="59">
        <f t="shared" si="8"/>
        <v>3.4200746627145673E-2</v>
      </c>
      <c r="P291" s="59">
        <f t="shared" si="8"/>
        <v>-1.4590113315533393E-2</v>
      </c>
      <c r="Q291" s="68"/>
      <c r="R291" s="57">
        <f t="shared" si="8"/>
        <v>2427</v>
      </c>
      <c r="S291" s="60">
        <f t="shared" si="8"/>
        <v>1507712</v>
      </c>
      <c r="T291" s="68"/>
      <c r="U291" s="57">
        <f t="shared" si="7"/>
        <v>1155339</v>
      </c>
      <c r="V291" s="57">
        <f t="shared" si="7"/>
        <v>1163115</v>
      </c>
      <c r="W291" s="68"/>
      <c r="X291" s="57">
        <f t="shared" si="7"/>
        <v>1467893.20362715</v>
      </c>
      <c r="Y291" s="57">
        <f t="shared" si="7"/>
        <v>1471988.0110729327</v>
      </c>
      <c r="Z291" s="57">
        <f t="shared" si="7"/>
        <v>1527572.4552193377</v>
      </c>
      <c r="AA291" s="57">
        <f t="shared" si="7"/>
        <v>1047533.7690258215</v>
      </c>
    </row>
    <row r="292" spans="1:27" x14ac:dyDescent="0.2">
      <c r="A292" s="78" t="s">
        <v>193</v>
      </c>
      <c r="B292" s="79" t="s">
        <v>194</v>
      </c>
      <c r="D292" s="57">
        <f t="shared" si="8"/>
        <v>1155228</v>
      </c>
      <c r="E292" s="58">
        <f t="shared" si="8"/>
        <v>0</v>
      </c>
      <c r="F292" s="58">
        <f t="shared" si="8"/>
        <v>1155228</v>
      </c>
      <c r="G292" s="59">
        <f t="shared" si="8"/>
        <v>-1.6867662441607423E-2</v>
      </c>
      <c r="H292" s="68"/>
      <c r="I292" s="59">
        <f t="shared" si="8"/>
        <v>-1.499794709335367E-2</v>
      </c>
      <c r="J292" s="57">
        <f t="shared" si="8"/>
        <v>1199392</v>
      </c>
      <c r="K292" s="59">
        <f t="shared" si="8"/>
        <v>3.8229682798547104E-2</v>
      </c>
      <c r="L292" s="59">
        <f t="shared" si="8"/>
        <v>3.2888411849687937E-2</v>
      </c>
      <c r="M292" s="57">
        <f t="shared" si="8"/>
        <v>1203509</v>
      </c>
      <c r="N292" s="59">
        <f t="shared" si="8"/>
        <v>4.1793481459936999E-2</v>
      </c>
      <c r="O292" s="59">
        <f t="shared" si="8"/>
        <v>3.6433876211285465E-2</v>
      </c>
      <c r="P292" s="59">
        <f t="shared" si="8"/>
        <v>-1.6258054883478312E-2</v>
      </c>
      <c r="Q292" s="68"/>
      <c r="R292" s="57">
        <f t="shared" si="8"/>
        <v>0</v>
      </c>
      <c r="S292" s="60">
        <f t="shared" si="8"/>
        <v>1203509</v>
      </c>
      <c r="T292" s="68"/>
      <c r="U292" s="57">
        <f t="shared" si="7"/>
        <v>801751</v>
      </c>
      <c r="V292" s="57">
        <f t="shared" si="7"/>
        <v>805897</v>
      </c>
      <c r="W292" s="68"/>
      <c r="X292" s="57">
        <f t="shared" si="7"/>
        <v>1175048.3183871326</v>
      </c>
      <c r="Y292" s="57">
        <f t="shared" si="7"/>
        <v>1178882.7341123065</v>
      </c>
      <c r="Z292" s="57">
        <f t="shared" si="7"/>
        <v>1223399.089542174</v>
      </c>
      <c r="AA292" s="57">
        <f t="shared" si="7"/>
        <v>838946.69278182252</v>
      </c>
    </row>
    <row r="293" spans="1:27" x14ac:dyDescent="0.2">
      <c r="A293" s="78" t="s">
        <v>307</v>
      </c>
      <c r="B293" s="79" t="s">
        <v>308</v>
      </c>
      <c r="D293" s="57">
        <f t="shared" si="8"/>
        <v>1721413</v>
      </c>
      <c r="E293" s="58">
        <f t="shared" si="8"/>
        <v>0</v>
      </c>
      <c r="F293" s="58">
        <f t="shared" si="8"/>
        <v>1721413</v>
      </c>
      <c r="G293" s="59">
        <f t="shared" si="8"/>
        <v>1.0542735847292928E-2</v>
      </c>
      <c r="H293" s="68"/>
      <c r="I293" s="59">
        <f t="shared" si="8"/>
        <v>1.8918704135308273E-2</v>
      </c>
      <c r="J293" s="57">
        <f t="shared" si="8"/>
        <v>1785369</v>
      </c>
      <c r="K293" s="59">
        <f t="shared" si="8"/>
        <v>3.715319914512083E-2</v>
      </c>
      <c r="L293" s="59">
        <f t="shared" si="8"/>
        <v>2.9919435021384722E-2</v>
      </c>
      <c r="M293" s="57">
        <f t="shared" si="8"/>
        <v>1786412</v>
      </c>
      <c r="N293" s="59">
        <f t="shared" si="8"/>
        <v>3.7759096742036924E-2</v>
      </c>
      <c r="O293" s="59">
        <f t="shared" si="8"/>
        <v>3.0521106704228584E-2</v>
      </c>
      <c r="P293" s="59">
        <f t="shared" si="8"/>
        <v>1.1809796400949812E-2</v>
      </c>
      <c r="Q293" s="68"/>
      <c r="R293" s="57">
        <f t="shared" si="8"/>
        <v>474</v>
      </c>
      <c r="S293" s="60">
        <f t="shared" si="8"/>
        <v>1786886</v>
      </c>
      <c r="T293" s="68"/>
      <c r="U293" s="57">
        <f t="shared" si="7"/>
        <v>1247316</v>
      </c>
      <c r="V293" s="57">
        <f t="shared" si="7"/>
        <v>1256076</v>
      </c>
      <c r="W293" s="68"/>
      <c r="X293" s="57">
        <f t="shared" si="7"/>
        <v>1703453.9351338521</v>
      </c>
      <c r="Y293" s="57">
        <f t="shared" si="7"/>
        <v>1701316.8430893351</v>
      </c>
      <c r="Z293" s="57">
        <f t="shared" si="7"/>
        <v>1765561.0830754386</v>
      </c>
      <c r="AA293" s="57">
        <f t="shared" si="7"/>
        <v>1210734.6198081097</v>
      </c>
    </row>
    <row r="294" spans="1:27" x14ac:dyDescent="0.2">
      <c r="A294" s="78" t="s">
        <v>271</v>
      </c>
      <c r="B294" s="79" t="s">
        <v>272</v>
      </c>
      <c r="D294" s="57">
        <f t="shared" si="8"/>
        <v>1540173</v>
      </c>
      <c r="E294" s="58">
        <f t="shared" si="8"/>
        <v>0</v>
      </c>
      <c r="F294" s="58">
        <f t="shared" si="8"/>
        <v>1540173</v>
      </c>
      <c r="G294" s="59">
        <f t="shared" si="8"/>
        <v>-2.2726928198009699E-2</v>
      </c>
      <c r="H294" s="68"/>
      <c r="I294" s="59">
        <f t="shared" si="8"/>
        <v>-2.1921266058485989E-2</v>
      </c>
      <c r="J294" s="57">
        <f t="shared" si="8"/>
        <v>1601106</v>
      </c>
      <c r="K294" s="59">
        <f t="shared" si="8"/>
        <v>3.9562438764995989E-2</v>
      </c>
      <c r="L294" s="59">
        <f t="shared" si="8"/>
        <v>3.4254421232244425E-2</v>
      </c>
      <c r="M294" s="57">
        <f t="shared" si="8"/>
        <v>1605554</v>
      </c>
      <c r="N294" s="59">
        <f t="shared" si="8"/>
        <v>4.2450426023570076E-2</v>
      </c>
      <c r="O294" s="59">
        <f t="shared" si="8"/>
        <v>3.7127662395316063E-2</v>
      </c>
      <c r="P294" s="59">
        <f t="shared" si="8"/>
        <v>-2.2518631067112604E-2</v>
      </c>
      <c r="Q294" s="68"/>
      <c r="R294" s="57">
        <f t="shared" si="8"/>
        <v>0</v>
      </c>
      <c r="S294" s="60">
        <f t="shared" si="8"/>
        <v>1605554</v>
      </c>
      <c r="T294" s="68"/>
      <c r="U294" s="57">
        <f t="shared" si="7"/>
        <v>1070273</v>
      </c>
      <c r="V294" s="57">
        <f t="shared" si="7"/>
        <v>1075766</v>
      </c>
      <c r="W294" s="68"/>
      <c r="X294" s="57">
        <f t="shared" si="7"/>
        <v>1575990.4211420463</v>
      </c>
      <c r="Y294" s="57">
        <f t="shared" si="7"/>
        <v>1582773.9091474561</v>
      </c>
      <c r="Z294" s="57">
        <f t="shared" si="7"/>
        <v>1642541.7926407917</v>
      </c>
      <c r="AA294" s="57">
        <f t="shared" si="7"/>
        <v>1126374.0642537191</v>
      </c>
    </row>
    <row r="295" spans="1:27" x14ac:dyDescent="0.2">
      <c r="A295" s="78" t="s">
        <v>339</v>
      </c>
      <c r="B295" s="79" t="s">
        <v>340</v>
      </c>
      <c r="D295" s="57">
        <f t="shared" si="8"/>
        <v>2276469</v>
      </c>
      <c r="E295" s="58">
        <f t="shared" si="8"/>
        <v>0</v>
      </c>
      <c r="F295" s="58">
        <f t="shared" si="8"/>
        <v>2276469</v>
      </c>
      <c r="G295" s="59">
        <f t="shared" si="8"/>
        <v>2.9184107066591691E-2</v>
      </c>
      <c r="H295" s="68"/>
      <c r="I295" s="59">
        <f t="shared" si="8"/>
        <v>4.1695370037220014E-2</v>
      </c>
      <c r="J295" s="57">
        <f t="shared" si="8"/>
        <v>2357094</v>
      </c>
      <c r="K295" s="59">
        <f t="shared" si="8"/>
        <v>3.5416691375986131E-2</v>
      </c>
      <c r="L295" s="59">
        <f t="shared" si="8"/>
        <v>2.6759973143418714E-2</v>
      </c>
      <c r="M295" s="57">
        <f t="shared" si="8"/>
        <v>2357301</v>
      </c>
      <c r="N295" s="59">
        <f t="shared" si="8"/>
        <v>3.5507621671984069E-2</v>
      </c>
      <c r="O295" s="59">
        <f t="shared" si="8"/>
        <v>2.6850143206403443E-2</v>
      </c>
      <c r="P295" s="59">
        <f t="shared" si="8"/>
        <v>3.0742672281829586E-2</v>
      </c>
      <c r="Q295" s="68"/>
      <c r="R295" s="57">
        <f t="shared" si="8"/>
        <v>0</v>
      </c>
      <c r="S295" s="60">
        <f t="shared" si="8"/>
        <v>2357301</v>
      </c>
      <c r="T295" s="68"/>
      <c r="U295" s="57">
        <f t="shared" si="7"/>
        <v>1670011</v>
      </c>
      <c r="V295" s="57">
        <f t="shared" si="7"/>
        <v>1684091</v>
      </c>
      <c r="W295" s="68"/>
      <c r="X295" s="57">
        <f t="shared" si="7"/>
        <v>2211916.2007742748</v>
      </c>
      <c r="Y295" s="57">
        <f t="shared" si="7"/>
        <v>2203774.9314682754</v>
      </c>
      <c r="Z295" s="57">
        <f t="shared" si="7"/>
        <v>2286992.7319313097</v>
      </c>
      <c r="AA295" s="57">
        <f t="shared" si="7"/>
        <v>1568306.6999729816</v>
      </c>
    </row>
    <row r="296" spans="1:27" x14ac:dyDescent="0.2">
      <c r="A296" s="78" t="s">
        <v>327</v>
      </c>
      <c r="B296" s="79" t="s">
        <v>328</v>
      </c>
      <c r="D296" s="57">
        <f t="shared" si="8"/>
        <v>3215997</v>
      </c>
      <c r="E296" s="58">
        <f t="shared" si="8"/>
        <v>0</v>
      </c>
      <c r="F296" s="58">
        <f t="shared" si="8"/>
        <v>3215997</v>
      </c>
      <c r="G296" s="59">
        <f t="shared" si="8"/>
        <v>1.04141624236882E-2</v>
      </c>
      <c r="H296" s="68"/>
      <c r="I296" s="59">
        <f t="shared" si="8"/>
        <v>2.0715076773311303E-2</v>
      </c>
      <c r="J296" s="57">
        <f t="shared" si="8"/>
        <v>3320014</v>
      </c>
      <c r="K296" s="59">
        <f t="shared" si="8"/>
        <v>3.2343624698654816E-2</v>
      </c>
      <c r="L296" s="59">
        <f t="shared" si="8"/>
        <v>2.9188732568951492E-2</v>
      </c>
      <c r="M296" s="57">
        <f t="shared" si="8"/>
        <v>3321318</v>
      </c>
      <c r="N296" s="59">
        <f t="shared" si="8"/>
        <v>3.2749097713710595E-2</v>
      </c>
      <c r="O296" s="59">
        <f t="shared" si="8"/>
        <v>2.9592966438829915E-2</v>
      </c>
      <c r="P296" s="59">
        <f t="shared" si="8"/>
        <v>1.2680741386995376E-2</v>
      </c>
      <c r="Q296" s="68"/>
      <c r="R296" s="57">
        <f t="shared" si="8"/>
        <v>0</v>
      </c>
      <c r="S296" s="60">
        <f t="shared" si="8"/>
        <v>3321318</v>
      </c>
      <c r="T296" s="68"/>
      <c r="U296" s="57">
        <f t="shared" si="7"/>
        <v>2466605</v>
      </c>
      <c r="V296" s="57">
        <f t="shared" si="7"/>
        <v>2474166</v>
      </c>
      <c r="W296" s="68"/>
      <c r="X296" s="57">
        <f t="shared" si="7"/>
        <v>3182850.2802115949</v>
      </c>
      <c r="Y296" s="57">
        <f t="shared" si="7"/>
        <v>3160387.6965235607</v>
      </c>
      <c r="Z296" s="57">
        <f t="shared" si="7"/>
        <v>3279728.6096811038</v>
      </c>
      <c r="AA296" s="57">
        <f t="shared" si="7"/>
        <v>2249075.9506315901</v>
      </c>
    </row>
    <row r="297" spans="1:27" x14ac:dyDescent="0.2">
      <c r="A297" s="78" t="s">
        <v>253</v>
      </c>
      <c r="B297" s="79" t="s">
        <v>254</v>
      </c>
      <c r="D297" s="57">
        <f t="shared" si="8"/>
        <v>1037736</v>
      </c>
      <c r="E297" s="58">
        <f t="shared" si="8"/>
        <v>0</v>
      </c>
      <c r="F297" s="58">
        <f t="shared" si="8"/>
        <v>1037736</v>
      </c>
      <c r="G297" s="59">
        <f t="shared" si="8"/>
        <v>-1.2125858775948739E-2</v>
      </c>
      <c r="H297" s="68"/>
      <c r="I297" s="59">
        <f t="shared" si="8"/>
        <v>-9.846042529504162E-3</v>
      </c>
      <c r="J297" s="57">
        <f t="shared" si="8"/>
        <v>1078844</v>
      </c>
      <c r="K297" s="59">
        <f t="shared" si="8"/>
        <v>3.9613157874449856E-2</v>
      </c>
      <c r="L297" s="59">
        <f t="shared" si="8"/>
        <v>3.206165734329236E-2</v>
      </c>
      <c r="M297" s="57">
        <f t="shared" si="8"/>
        <v>1080502</v>
      </c>
      <c r="N297" s="59">
        <f t="shared" si="8"/>
        <v>4.1210866732964924E-2</v>
      </c>
      <c r="O297" s="59">
        <f t="shared" si="8"/>
        <v>3.3647760828017681E-2</v>
      </c>
      <c r="P297" s="59">
        <f t="shared" si="8"/>
        <v>-1.3771042889998419E-2</v>
      </c>
      <c r="Q297" s="68"/>
      <c r="R297" s="57">
        <f t="shared" si="8"/>
        <v>0</v>
      </c>
      <c r="S297" s="60">
        <f t="shared" si="8"/>
        <v>1080502</v>
      </c>
      <c r="T297" s="68"/>
      <c r="U297" s="57">
        <f t="shared" si="7"/>
        <v>783015</v>
      </c>
      <c r="V297" s="57">
        <f t="shared" si="7"/>
        <v>788744</v>
      </c>
      <c r="W297" s="68"/>
      <c r="X297" s="57">
        <f t="shared" si="7"/>
        <v>1050473.8981366251</v>
      </c>
      <c r="Y297" s="57">
        <f t="shared" si="7"/>
        <v>1055723.7198209369</v>
      </c>
      <c r="Z297" s="57">
        <f t="shared" si="7"/>
        <v>1095589.4087375528</v>
      </c>
      <c r="AA297" s="57">
        <f t="shared" si="7"/>
        <v>751301.12402742379</v>
      </c>
    </row>
    <row r="298" spans="1:27" x14ac:dyDescent="0.2">
      <c r="A298" s="78" t="s">
        <v>207</v>
      </c>
      <c r="B298" s="79" t="s">
        <v>208</v>
      </c>
      <c r="D298" s="57">
        <f t="shared" si="8"/>
        <v>1533045</v>
      </c>
      <c r="E298" s="58">
        <f t="shared" si="8"/>
        <v>0</v>
      </c>
      <c r="F298" s="58">
        <f t="shared" si="8"/>
        <v>1533045</v>
      </c>
      <c r="G298" s="59">
        <f t="shared" si="8"/>
        <v>-1.4378836451498178E-2</v>
      </c>
      <c r="H298" s="68"/>
      <c r="I298" s="59">
        <f t="shared" si="8"/>
        <v>-1.0920004408363826E-2</v>
      </c>
      <c r="J298" s="57">
        <f t="shared" si="8"/>
        <v>1591597</v>
      </c>
      <c r="K298" s="59">
        <f t="shared" si="8"/>
        <v>3.819326895166153E-2</v>
      </c>
      <c r="L298" s="59">
        <f t="shared" si="8"/>
        <v>3.2712743646304832E-2</v>
      </c>
      <c r="M298" s="57">
        <f t="shared" si="8"/>
        <v>1593306</v>
      </c>
      <c r="N298" s="59">
        <f t="shared" si="8"/>
        <v>3.9308043795191816E-2</v>
      </c>
      <c r="O298" s="59">
        <f t="shared" si="8"/>
        <v>3.3821633697549869E-2</v>
      </c>
      <c r="P298" s="59">
        <f t="shared" si="8"/>
        <v>-1.4675031073591693E-2</v>
      </c>
      <c r="Q298" s="68"/>
      <c r="R298" s="57">
        <f t="shared" si="8"/>
        <v>4862</v>
      </c>
      <c r="S298" s="60">
        <f t="shared" si="8"/>
        <v>1598168</v>
      </c>
      <c r="T298" s="68"/>
      <c r="U298" s="57">
        <f t="shared" si="7"/>
        <v>1100846</v>
      </c>
      <c r="V298" s="57">
        <f t="shared" si="7"/>
        <v>1106688</v>
      </c>
      <c r="W298" s="68"/>
      <c r="X298" s="57">
        <f t="shared" si="7"/>
        <v>1555409.9858008577</v>
      </c>
      <c r="Y298" s="57">
        <f t="shared" si="7"/>
        <v>1558196.2592577622</v>
      </c>
      <c r="Z298" s="57">
        <f t="shared" si="7"/>
        <v>1617036.0543446254</v>
      </c>
      <c r="AA298" s="57">
        <f t="shared" si="7"/>
        <v>1108883.4882238358</v>
      </c>
    </row>
    <row r="299" spans="1:27" x14ac:dyDescent="0.2">
      <c r="A299" s="78" t="s">
        <v>369</v>
      </c>
      <c r="B299" s="79" t="s">
        <v>370</v>
      </c>
      <c r="D299" s="57">
        <f t="shared" si="8"/>
        <v>2821327</v>
      </c>
      <c r="E299" s="58">
        <f t="shared" si="8"/>
        <v>0</v>
      </c>
      <c r="F299" s="58">
        <f t="shared" si="8"/>
        <v>2821327</v>
      </c>
      <c r="G299" s="59">
        <f t="shared" si="8"/>
        <v>2.3507624727954424E-2</v>
      </c>
      <c r="H299" s="68"/>
      <c r="I299" s="59">
        <f t="shared" si="8"/>
        <v>3.7117257666352987E-2</v>
      </c>
      <c r="J299" s="57">
        <f t="shared" si="8"/>
        <v>2931200</v>
      </c>
      <c r="K299" s="59">
        <f t="shared" si="8"/>
        <v>3.8943731088243227E-2</v>
      </c>
      <c r="L299" s="59">
        <f t="shared" si="8"/>
        <v>2.9811933985577355E-2</v>
      </c>
      <c r="M299" s="57">
        <f t="shared" si="8"/>
        <v>2931200</v>
      </c>
      <c r="N299" s="59">
        <f t="shared" si="8"/>
        <v>3.8943731088243227E-2</v>
      </c>
      <c r="O299" s="59">
        <f t="shared" si="8"/>
        <v>2.9811933985577355E-2</v>
      </c>
      <c r="P299" s="59">
        <f t="shared" si="8"/>
        <v>2.9172647718219702E-2</v>
      </c>
      <c r="Q299" s="68"/>
      <c r="R299" s="57">
        <f t="shared" si="8"/>
        <v>0</v>
      </c>
      <c r="S299" s="60">
        <f t="shared" si="8"/>
        <v>2931200</v>
      </c>
      <c r="T299" s="68"/>
      <c r="U299" s="57">
        <f t="shared" si="7"/>
        <v>2022328</v>
      </c>
      <c r="V299" s="57">
        <f t="shared" si="7"/>
        <v>2040261</v>
      </c>
      <c r="W299" s="68"/>
      <c r="X299" s="57">
        <f t="shared" si="7"/>
        <v>2756527.5840030028</v>
      </c>
      <c r="Y299" s="57">
        <f t="shared" si="7"/>
        <v>2744477.4746010043</v>
      </c>
      <c r="Z299" s="57">
        <f t="shared" si="7"/>
        <v>2848113.002710253</v>
      </c>
      <c r="AA299" s="57">
        <f t="shared" si="7"/>
        <v>1953095.2775082171</v>
      </c>
    </row>
    <row r="300" spans="1:27" x14ac:dyDescent="0.2">
      <c r="A300" s="78" t="s">
        <v>179</v>
      </c>
      <c r="B300" s="79" t="s">
        <v>180</v>
      </c>
      <c r="D300" s="57">
        <f t="shared" si="8"/>
        <v>704651</v>
      </c>
      <c r="E300" s="58">
        <f t="shared" si="8"/>
        <v>0</v>
      </c>
      <c r="F300" s="58">
        <f t="shared" si="8"/>
        <v>704651</v>
      </c>
      <c r="G300" s="59">
        <f t="shared" si="8"/>
        <v>-3.7259961442867029E-2</v>
      </c>
      <c r="H300" s="68"/>
      <c r="I300" s="59">
        <f t="shared" si="8"/>
        <v>-3.782163890678536E-2</v>
      </c>
      <c r="J300" s="57">
        <f t="shared" si="8"/>
        <v>735143</v>
      </c>
      <c r="K300" s="59">
        <f t="shared" si="8"/>
        <v>4.3272485244468584E-2</v>
      </c>
      <c r="L300" s="59">
        <f t="shared" si="8"/>
        <v>3.8648658849375295E-2</v>
      </c>
      <c r="M300" s="57">
        <f t="shared" si="8"/>
        <v>735905</v>
      </c>
      <c r="N300" s="59">
        <f t="shared" si="8"/>
        <v>4.4353871632907715E-2</v>
      </c>
      <c r="O300" s="59">
        <f t="shared" si="8"/>
        <v>3.9725252489038798E-2</v>
      </c>
      <c r="P300" s="59">
        <f t="shared" si="8"/>
        <v>-3.6000892482053404E-2</v>
      </c>
      <c r="Q300" s="68"/>
      <c r="R300" s="57">
        <f t="shared" si="8"/>
        <v>472</v>
      </c>
      <c r="S300" s="60">
        <f t="shared" si="8"/>
        <v>736377</v>
      </c>
      <c r="T300" s="68"/>
      <c r="U300" s="57">
        <f t="shared" si="7"/>
        <v>503620</v>
      </c>
      <c r="V300" s="57">
        <f t="shared" si="7"/>
        <v>505862</v>
      </c>
      <c r="W300" s="68"/>
      <c r="X300" s="57">
        <f t="shared" si="7"/>
        <v>731922.40041877422</v>
      </c>
      <c r="Y300" s="57">
        <f t="shared" si="7"/>
        <v>735609.91785895731</v>
      </c>
      <c r="Z300" s="57">
        <f t="shared" si="7"/>
        <v>763387.6362134493</v>
      </c>
      <c r="AA300" s="57">
        <f t="shared" si="7"/>
        <v>523493.55021301773</v>
      </c>
    </row>
    <row r="301" spans="1:27" x14ac:dyDescent="0.2">
      <c r="A301" s="78" t="s">
        <v>477</v>
      </c>
      <c r="B301" s="79" t="s">
        <v>478</v>
      </c>
      <c r="D301" s="57">
        <f t="shared" si="8"/>
        <v>848011</v>
      </c>
      <c r="E301" s="58">
        <f t="shared" si="8"/>
        <v>0</v>
      </c>
      <c r="F301" s="58">
        <f t="shared" si="8"/>
        <v>848011</v>
      </c>
      <c r="G301" s="59">
        <f t="shared" si="8"/>
        <v>-3.0145407949837E-2</v>
      </c>
      <c r="H301" s="68"/>
      <c r="I301" s="59">
        <f t="shared" si="8"/>
        <v>-3.0992387615046413E-2</v>
      </c>
      <c r="J301" s="57">
        <f t="shared" si="8"/>
        <v>884133</v>
      </c>
      <c r="K301" s="59">
        <f t="shared" si="8"/>
        <v>4.2596145568866373E-2</v>
      </c>
      <c r="L301" s="59">
        <f t="shared" si="8"/>
        <v>3.6191179292970777E-2</v>
      </c>
      <c r="M301" s="57">
        <f t="shared" si="8"/>
        <v>886832</v>
      </c>
      <c r="N301" s="59">
        <f t="shared" si="8"/>
        <v>4.5778887302169391E-2</v>
      </c>
      <c r="O301" s="59">
        <f t="shared" si="8"/>
        <v>3.9354368533629946E-2</v>
      </c>
      <c r="P301" s="59">
        <f t="shared" si="8"/>
        <v>-2.9505030200686733E-2</v>
      </c>
      <c r="Q301" s="68"/>
      <c r="R301" s="57">
        <f t="shared" si="8"/>
        <v>3302</v>
      </c>
      <c r="S301" s="60">
        <f t="shared" si="8"/>
        <v>890134</v>
      </c>
      <c r="T301" s="68"/>
      <c r="U301" s="57">
        <f t="shared" si="7"/>
        <v>586147</v>
      </c>
      <c r="V301" s="57">
        <f t="shared" si="7"/>
        <v>589770</v>
      </c>
      <c r="W301" s="68"/>
      <c r="X301" s="57">
        <f t="shared" si="7"/>
        <v>874369.21673732612</v>
      </c>
      <c r="Y301" s="57">
        <f t="shared" si="7"/>
        <v>880542.90276258602</v>
      </c>
      <c r="Z301" s="57">
        <f t="shared" si="7"/>
        <v>913793.50496106769</v>
      </c>
      <c r="AA301" s="57">
        <f t="shared" si="7"/>
        <v>626634.46901819017</v>
      </c>
    </row>
    <row r="302" spans="1:27" x14ac:dyDescent="0.2">
      <c r="A302" s="78" t="s">
        <v>383</v>
      </c>
      <c r="B302" s="79" t="s">
        <v>384</v>
      </c>
      <c r="D302" s="57">
        <f t="shared" si="8"/>
        <v>2191649</v>
      </c>
      <c r="E302" s="58">
        <f t="shared" si="8"/>
        <v>0</v>
      </c>
      <c r="F302" s="58">
        <f t="shared" si="8"/>
        <v>2191649</v>
      </c>
      <c r="G302" s="59">
        <f t="shared" si="8"/>
        <v>3.6952474520436374E-2</v>
      </c>
      <c r="H302" s="68"/>
      <c r="I302" s="59">
        <f t="shared" si="8"/>
        <v>4.7955964179833943E-2</v>
      </c>
      <c r="J302" s="57">
        <f t="shared" si="8"/>
        <v>2264826</v>
      </c>
      <c r="K302" s="59">
        <f t="shared" si="8"/>
        <v>3.3389014390534211E-2</v>
      </c>
      <c r="L302" s="59">
        <f t="shared" si="8"/>
        <v>2.6560729094123214E-2</v>
      </c>
      <c r="M302" s="57">
        <f t="shared" si="8"/>
        <v>2270519</v>
      </c>
      <c r="N302" s="59">
        <f t="shared" si="8"/>
        <v>3.5986601869186119E-2</v>
      </c>
      <c r="O302" s="59">
        <f t="shared" si="8"/>
        <v>2.9141152592764064E-2</v>
      </c>
      <c r="P302" s="59">
        <f t="shared" si="8"/>
        <v>3.9250955854005065E-2</v>
      </c>
      <c r="Q302" s="68"/>
      <c r="R302" s="57">
        <f t="shared" si="8"/>
        <v>0</v>
      </c>
      <c r="S302" s="60">
        <f t="shared" si="8"/>
        <v>2270519</v>
      </c>
      <c r="T302" s="68"/>
      <c r="U302" s="57">
        <f t="shared" si="7"/>
        <v>1704462</v>
      </c>
      <c r="V302" s="57">
        <f t="shared" si="7"/>
        <v>1715799</v>
      </c>
      <c r="W302" s="68"/>
      <c r="X302" s="57">
        <f t="shared" si="7"/>
        <v>2113548.1652749619</v>
      </c>
      <c r="Y302" s="57">
        <f t="shared" si="7"/>
        <v>2105266.8983082403</v>
      </c>
      <c r="Z302" s="57">
        <f t="shared" si="7"/>
        <v>2184764.8897606255</v>
      </c>
      <c r="AA302" s="57">
        <f t="shared" si="7"/>
        <v>1498203.8931028112</v>
      </c>
    </row>
    <row r="303" spans="1:27" x14ac:dyDescent="0.2">
      <c r="A303" s="78" t="s">
        <v>89</v>
      </c>
      <c r="B303" s="79" t="s">
        <v>90</v>
      </c>
      <c r="D303" s="57">
        <f t="shared" si="8"/>
        <v>2405758</v>
      </c>
      <c r="E303" s="58">
        <f t="shared" si="8"/>
        <v>0</v>
      </c>
      <c r="F303" s="58">
        <f t="shared" si="8"/>
        <v>2405758</v>
      </c>
      <c r="G303" s="59">
        <f t="shared" si="8"/>
        <v>2.9578505954680701E-2</v>
      </c>
      <c r="H303" s="68"/>
      <c r="I303" s="59">
        <f t="shared" si="8"/>
        <v>3.3491032711992608E-2</v>
      </c>
      <c r="J303" s="57">
        <f t="shared" si="8"/>
        <v>2487563</v>
      </c>
      <c r="K303" s="59">
        <f t="shared" si="8"/>
        <v>3.4003835797282944E-2</v>
      </c>
      <c r="L303" s="59">
        <f t="shared" si="8"/>
        <v>2.9961285996517928E-2</v>
      </c>
      <c r="M303" s="57">
        <f t="shared" si="8"/>
        <v>2490489</v>
      </c>
      <c r="N303" s="59">
        <f t="shared" si="8"/>
        <v>3.5220084480650282E-2</v>
      </c>
      <c r="O303" s="59">
        <f t="shared" si="8"/>
        <v>3.1172779624147218E-2</v>
      </c>
      <c r="P303" s="59">
        <f t="shared" si="8"/>
        <v>2.6929446350279829E-2</v>
      </c>
      <c r="Q303" s="68"/>
      <c r="R303" s="57">
        <f t="shared" si="8"/>
        <v>5028</v>
      </c>
      <c r="S303" s="60">
        <f t="shared" si="8"/>
        <v>2495517</v>
      </c>
      <c r="T303" s="68"/>
      <c r="U303" s="57">
        <f t="shared" si="7"/>
        <v>1583229</v>
      </c>
      <c r="V303" s="57">
        <f t="shared" si="7"/>
        <v>1589444</v>
      </c>
      <c r="W303" s="68"/>
      <c r="X303" s="57">
        <f t="shared" si="7"/>
        <v>2336643.5741286688</v>
      </c>
      <c r="Y303" s="57">
        <f t="shared" si="7"/>
        <v>2336934.1494126385</v>
      </c>
      <c r="Z303" s="57">
        <f t="shared" si="7"/>
        <v>2425180.2388676549</v>
      </c>
      <c r="AA303" s="57">
        <f t="shared" si="7"/>
        <v>1663068.869504591</v>
      </c>
    </row>
    <row r="304" spans="1:27" x14ac:dyDescent="0.2">
      <c r="A304" s="78" t="s">
        <v>173</v>
      </c>
      <c r="B304" s="79" t="s">
        <v>174</v>
      </c>
      <c r="D304" s="57">
        <f t="shared" si="8"/>
        <v>1666864</v>
      </c>
      <c r="E304" s="58">
        <f t="shared" si="8"/>
        <v>0</v>
      </c>
      <c r="F304" s="58">
        <f t="shared" si="8"/>
        <v>1666864</v>
      </c>
      <c r="G304" s="59">
        <f t="shared" si="8"/>
        <v>-1.9739881013413396E-2</v>
      </c>
      <c r="H304" s="68"/>
      <c r="I304" s="59">
        <f t="shared" si="8"/>
        <v>-1.8140166264098534E-2</v>
      </c>
      <c r="J304" s="57">
        <f t="shared" si="8"/>
        <v>1729799</v>
      </c>
      <c r="K304" s="59">
        <f t="shared" si="8"/>
        <v>3.7756529626892243E-2</v>
      </c>
      <c r="L304" s="59">
        <f t="shared" si="8"/>
        <v>3.5157296717402753E-2</v>
      </c>
      <c r="M304" s="57">
        <f t="shared" si="8"/>
        <v>1730802</v>
      </c>
      <c r="N304" s="59">
        <f t="shared" si="8"/>
        <v>3.8358258382207522E-2</v>
      </c>
      <c r="O304" s="59">
        <f t="shared" si="8"/>
        <v>3.5757518343503492E-2</v>
      </c>
      <c r="P304" s="59">
        <f t="shared" si="8"/>
        <v>-2.0036178371926505E-2</v>
      </c>
      <c r="Q304" s="68"/>
      <c r="R304" s="57">
        <f t="shared" si="8"/>
        <v>1035</v>
      </c>
      <c r="S304" s="60">
        <f t="shared" si="8"/>
        <v>1731837</v>
      </c>
      <c r="T304" s="68"/>
      <c r="U304" s="57">
        <f t="shared" si="7"/>
        <v>1160863</v>
      </c>
      <c r="V304" s="57">
        <f t="shared" si="7"/>
        <v>1163778</v>
      </c>
      <c r="W304" s="68"/>
      <c r="X304" s="57">
        <f t="shared" si="7"/>
        <v>1700430.2916283475</v>
      </c>
      <c r="Y304" s="57">
        <f t="shared" si="7"/>
        <v>1701922.5782596646</v>
      </c>
      <c r="Z304" s="57">
        <f t="shared" si="7"/>
        <v>1766189.691701591</v>
      </c>
      <c r="AA304" s="57">
        <f t="shared" si="7"/>
        <v>1211165.6885676607</v>
      </c>
    </row>
    <row r="305" spans="1:30" x14ac:dyDescent="0.2">
      <c r="A305" s="78" t="s">
        <v>279</v>
      </c>
      <c r="B305" s="79" t="s">
        <v>280</v>
      </c>
      <c r="D305" s="57">
        <f t="shared" si="8"/>
        <v>1452837</v>
      </c>
      <c r="E305" s="58">
        <f t="shared" si="8"/>
        <v>0</v>
      </c>
      <c r="F305" s="58">
        <f t="shared" si="8"/>
        <v>1452837</v>
      </c>
      <c r="G305" s="59">
        <f t="shared" si="8"/>
        <v>-2.1580566206555463E-2</v>
      </c>
      <c r="H305" s="68"/>
      <c r="I305" s="59">
        <f t="shared" si="8"/>
        <v>-1.9331028242601134E-2</v>
      </c>
      <c r="J305" s="57">
        <f t="shared" si="8"/>
        <v>1512084</v>
      </c>
      <c r="K305" s="59">
        <f t="shared" si="8"/>
        <v>4.0780211407060785E-2</v>
      </c>
      <c r="L305" s="59">
        <f t="shared" si="8"/>
        <v>3.3875241760371377E-2</v>
      </c>
      <c r="M305" s="57">
        <f t="shared" si="8"/>
        <v>1513743</v>
      </c>
      <c r="N305" s="59">
        <f t="shared" si="8"/>
        <v>4.1922115144369165E-2</v>
      </c>
      <c r="O305" s="59">
        <f t="shared" si="8"/>
        <v>3.5009569632421078E-2</v>
      </c>
      <c r="P305" s="59">
        <f t="shared" si="8"/>
        <v>-2.1931541016480427E-2</v>
      </c>
      <c r="Q305" s="68"/>
      <c r="R305" s="57">
        <f t="shared" si="8"/>
        <v>2320</v>
      </c>
      <c r="S305" s="60">
        <f t="shared" si="8"/>
        <v>1516063</v>
      </c>
      <c r="T305" s="68"/>
      <c r="U305" s="57">
        <f t="shared" si="7"/>
        <v>1031533</v>
      </c>
      <c r="V305" s="57">
        <f t="shared" si="7"/>
        <v>1038423</v>
      </c>
      <c r="W305" s="68"/>
      <c r="X305" s="57">
        <f t="shared" si="7"/>
        <v>1484881.5853617953</v>
      </c>
      <c r="Y305" s="57">
        <f t="shared" si="7"/>
        <v>1491369.8124760916</v>
      </c>
      <c r="Z305" s="57">
        <f t="shared" si="7"/>
        <v>1547686.1421062413</v>
      </c>
      <c r="AA305" s="57">
        <f t="shared" si="7"/>
        <v>1061326.7424207353</v>
      </c>
    </row>
    <row r="306" spans="1:30" x14ac:dyDescent="0.2">
      <c r="A306" s="78" t="s">
        <v>437</v>
      </c>
      <c r="B306" s="79" t="s">
        <v>438</v>
      </c>
      <c r="D306" s="57">
        <f t="shared" si="8"/>
        <v>1215975</v>
      </c>
      <c r="E306" s="58">
        <f t="shared" si="8"/>
        <v>0</v>
      </c>
      <c r="F306" s="58">
        <f t="shared" si="8"/>
        <v>1215975</v>
      </c>
      <c r="G306" s="59">
        <f t="shared" si="8"/>
        <v>1.4977094171708671E-2</v>
      </c>
      <c r="H306" s="68"/>
      <c r="I306" s="59">
        <f t="shared" si="8"/>
        <v>2.4185326910760585E-2</v>
      </c>
      <c r="J306" s="57">
        <f t="shared" si="8"/>
        <v>1258505</v>
      </c>
      <c r="K306" s="59">
        <f t="shared" si="8"/>
        <v>3.4976048027303142E-2</v>
      </c>
      <c r="L306" s="59">
        <f t="shared" si="8"/>
        <v>2.9909358423730215E-2</v>
      </c>
      <c r="M306" s="57">
        <f t="shared" si="8"/>
        <v>1258740</v>
      </c>
      <c r="N306" s="59">
        <f t="shared" si="8"/>
        <v>3.5169308579535041E-2</v>
      </c>
      <c r="O306" s="59">
        <f t="shared" si="8"/>
        <v>3.0101672875583629E-2</v>
      </c>
      <c r="P306" s="59">
        <f t="shared" si="8"/>
        <v>1.6625727672349822E-2</v>
      </c>
      <c r="Q306" s="68"/>
      <c r="R306" s="57">
        <f t="shared" si="8"/>
        <v>1149</v>
      </c>
      <c r="S306" s="60">
        <f t="shared" si="8"/>
        <v>1259889</v>
      </c>
      <c r="T306" s="68"/>
      <c r="U306" s="57">
        <f t="shared" ref="U306:AA308" si="9">INDEX(U$8:U$248,MATCH($A306,$A$8:$A$248,0))</f>
        <v>920114</v>
      </c>
      <c r="V306" s="57">
        <f t="shared" si="9"/>
        <v>924641</v>
      </c>
      <c r="W306" s="68"/>
      <c r="X306" s="57">
        <f t="shared" si="9"/>
        <v>1198031.9624772612</v>
      </c>
      <c r="Y306" s="57">
        <f t="shared" si="9"/>
        <v>1193101.4988656375</v>
      </c>
      <c r="Z306" s="57">
        <f t="shared" si="9"/>
        <v>1238154.7758799999</v>
      </c>
      <c r="AA306" s="57">
        <f t="shared" si="9"/>
        <v>849065.41394048976</v>
      </c>
    </row>
    <row r="307" spans="1:30" x14ac:dyDescent="0.2">
      <c r="A307" s="78" t="s">
        <v>421</v>
      </c>
      <c r="B307" s="79" t="s">
        <v>422</v>
      </c>
      <c r="D307" s="57">
        <f t="shared" si="8"/>
        <v>2880668</v>
      </c>
      <c r="E307" s="58">
        <f t="shared" si="8"/>
        <v>0</v>
      </c>
      <c r="F307" s="58">
        <f t="shared" si="8"/>
        <v>2880668</v>
      </c>
      <c r="G307" s="59">
        <f t="shared" si="8"/>
        <v>1.386425674432834E-2</v>
      </c>
      <c r="H307" s="68"/>
      <c r="I307" s="59">
        <f t="shared" si="8"/>
        <v>2.0867325385957924E-2</v>
      </c>
      <c r="J307" s="57">
        <f t="shared" si="8"/>
        <v>2987533</v>
      </c>
      <c r="K307" s="59">
        <f t="shared" si="8"/>
        <v>3.709729826554109E-2</v>
      </c>
      <c r="L307" s="59">
        <f t="shared" si="8"/>
        <v>2.9780709887553769E-2</v>
      </c>
      <c r="M307" s="57">
        <f t="shared" si="8"/>
        <v>2987725</v>
      </c>
      <c r="N307" s="59">
        <f t="shared" si="8"/>
        <v>3.7163949472830637E-2</v>
      </c>
      <c r="O307" s="59">
        <f t="shared" si="8"/>
        <v>2.9846890879127397E-2</v>
      </c>
      <c r="P307" s="59">
        <f t="shared" si="8"/>
        <v>1.3081582306055717E-2</v>
      </c>
      <c r="Q307" s="68"/>
      <c r="R307" s="57">
        <f t="shared" si="8"/>
        <v>1805</v>
      </c>
      <c r="S307" s="60">
        <f t="shared" si="8"/>
        <v>2989530</v>
      </c>
      <c r="T307" s="68"/>
      <c r="U307" s="57">
        <f t="shared" si="9"/>
        <v>1989155</v>
      </c>
      <c r="V307" s="57">
        <f t="shared" si="9"/>
        <v>2003288</v>
      </c>
      <c r="W307" s="68"/>
      <c r="X307" s="57">
        <f t="shared" si="9"/>
        <v>2841275.8225151966</v>
      </c>
      <c r="Y307" s="57">
        <f t="shared" si="9"/>
        <v>2841833.6683157575</v>
      </c>
      <c r="Z307" s="57">
        <f t="shared" si="9"/>
        <v>2949145.5102748051</v>
      </c>
      <c r="AA307" s="57">
        <f t="shared" si="9"/>
        <v>2022378.3829227018</v>
      </c>
    </row>
    <row r="308" spans="1:30" x14ac:dyDescent="0.2">
      <c r="A308" s="78" t="s">
        <v>225</v>
      </c>
      <c r="B308" s="79" t="s">
        <v>226</v>
      </c>
      <c r="D308" s="57">
        <f t="shared" si="8"/>
        <v>2155761</v>
      </c>
      <c r="E308" s="58">
        <f t="shared" si="8"/>
        <v>0</v>
      </c>
      <c r="F308" s="58">
        <f t="shared" si="8"/>
        <v>2155761</v>
      </c>
      <c r="G308" s="59">
        <f t="shared" si="8"/>
        <v>-2.0151957299514911E-2</v>
      </c>
      <c r="H308" s="68"/>
      <c r="I308" s="59">
        <f t="shared" si="8"/>
        <v>-1.4564763832157213E-2</v>
      </c>
      <c r="J308" s="57">
        <f t="shared" si="8"/>
        <v>2240102</v>
      </c>
      <c r="K308" s="59">
        <f t="shared" si="8"/>
        <v>3.9123539204948932E-2</v>
      </c>
      <c r="L308" s="59">
        <f t="shared" si="8"/>
        <v>3.3852394603968827E-2</v>
      </c>
      <c r="M308" s="57">
        <f t="shared" si="8"/>
        <v>2242386</v>
      </c>
      <c r="N308" s="59">
        <f t="shared" si="8"/>
        <v>4.0183025854906962E-2</v>
      </c>
      <c r="O308" s="59">
        <f t="shared" si="8"/>
        <v>3.4906506813714655E-2</v>
      </c>
      <c r="P308" s="59">
        <f t="shared" si="8"/>
        <v>-1.7275781825578873E-2</v>
      </c>
      <c r="Q308" s="68"/>
      <c r="R308" s="57">
        <f t="shared" si="8"/>
        <v>5611</v>
      </c>
      <c r="S308" s="60">
        <f t="shared" si="8"/>
        <v>2247997</v>
      </c>
      <c r="T308" s="68"/>
      <c r="U308" s="57">
        <f t="shared" si="9"/>
        <v>1481991</v>
      </c>
      <c r="V308" s="57">
        <f t="shared" si="9"/>
        <v>1489547</v>
      </c>
      <c r="W308" s="68"/>
      <c r="X308" s="57">
        <f t="shared" si="9"/>
        <v>2200097.2661624858</v>
      </c>
      <c r="Y308" s="57">
        <f t="shared" si="9"/>
        <v>2198776.9143726514</v>
      </c>
      <c r="Z308" s="57">
        <f t="shared" si="9"/>
        <v>2281805.9823188409</v>
      </c>
      <c r="AA308" s="57">
        <f t="shared" si="9"/>
        <v>1564749.8831738974</v>
      </c>
      <c r="AC308" s="84" t="s">
        <v>514</v>
      </c>
      <c r="AD308" s="84" t="s">
        <v>515</v>
      </c>
    </row>
    <row r="309" spans="1:30" x14ac:dyDescent="0.2">
      <c r="A309" s="80" t="s">
        <v>63</v>
      </c>
      <c r="B309" s="81" t="s">
        <v>64</v>
      </c>
      <c r="D309" s="69">
        <f t="shared" si="8"/>
        <v>3916087</v>
      </c>
      <c r="E309" s="70">
        <f t="shared" si="8"/>
        <v>0</v>
      </c>
      <c r="F309" s="70">
        <f t="shared" si="8"/>
        <v>3916087</v>
      </c>
      <c r="G309" s="71">
        <f t="shared" ref="G309:AA309" si="10">INDEX(G$8:G$248,MATCH($A309,$A$8:$A$248,0))</f>
        <v>4.0754279815318206E-3</v>
      </c>
      <c r="H309" s="68"/>
      <c r="I309" s="71">
        <f t="shared" si="10"/>
        <v>8.4095161647241845E-3</v>
      </c>
      <c r="J309" s="69">
        <f t="shared" si="10"/>
        <v>4047251</v>
      </c>
      <c r="K309" s="71">
        <f t="shared" si="10"/>
        <v>3.349363790947435E-2</v>
      </c>
      <c r="L309" s="71">
        <f t="shared" si="10"/>
        <v>3.0137946596505927E-2</v>
      </c>
      <c r="M309" s="69">
        <f t="shared" si="10"/>
        <v>4054685</v>
      </c>
      <c r="N309" s="71">
        <f t="shared" si="10"/>
        <v>3.5391961414544593E-2</v>
      </c>
      <c r="O309" s="71">
        <f t="shared" si="10"/>
        <v>3.2030106360009025E-2</v>
      </c>
      <c r="P309" s="71">
        <f t="shared" si="10"/>
        <v>2.8402493567167841E-3</v>
      </c>
      <c r="Q309" s="68"/>
      <c r="R309" s="69">
        <f t="shared" si="10"/>
        <v>5293</v>
      </c>
      <c r="S309" s="73">
        <f t="shared" si="10"/>
        <v>4059978</v>
      </c>
      <c r="T309" s="68"/>
      <c r="U309" s="69">
        <f t="shared" si="10"/>
        <v>2743444</v>
      </c>
      <c r="V309" s="69">
        <f t="shared" si="10"/>
        <v>2752380</v>
      </c>
      <c r="W309" s="68"/>
      <c r="X309" s="69">
        <f t="shared" si="10"/>
        <v>3900192.048193445</v>
      </c>
      <c r="Y309" s="69">
        <f t="shared" si="10"/>
        <v>3896079.5736915418</v>
      </c>
      <c r="Z309" s="69">
        <f t="shared" si="10"/>
        <v>4043201.3001082912</v>
      </c>
      <c r="AA309" s="69">
        <f t="shared" si="10"/>
        <v>2772627.8268250111</v>
      </c>
      <c r="AC309" s="84" t="s">
        <v>516</v>
      </c>
      <c r="AD309" s="84" t="s">
        <v>516</v>
      </c>
    </row>
    <row r="310" spans="1:30" x14ac:dyDescent="0.2">
      <c r="A310" s="31" t="s">
        <v>501</v>
      </c>
      <c r="B310" s="31" t="s">
        <v>502</v>
      </c>
      <c r="C310" s="118"/>
      <c r="D310" s="32">
        <f>SUM(D268:D309)</f>
        <v>84950748</v>
      </c>
      <c r="E310" s="33">
        <f t="shared" ref="E310:Z310" si="11">SUM(E268:E309)</f>
        <v>0</v>
      </c>
      <c r="F310" s="32">
        <f t="shared" si="11"/>
        <v>84950748</v>
      </c>
      <c r="G310" s="34">
        <f>F310/X310-1</f>
        <v>-7.1085326492026368E-5</v>
      </c>
      <c r="H310" s="24"/>
      <c r="I310" s="34">
        <f>AC310/AD310-1</f>
        <v>5.2746391289377748E-3</v>
      </c>
      <c r="J310" s="32">
        <f t="shared" si="11"/>
        <v>88072531</v>
      </c>
      <c r="K310" s="34">
        <f>J310/F310-1</f>
        <v>3.6748151999791645E-2</v>
      </c>
      <c r="L310" s="34">
        <f>(1+K310)/(V310/U310)-1</f>
        <v>3.1235061611806225E-2</v>
      </c>
      <c r="M310" s="32">
        <f t="shared" si="11"/>
        <v>88160862</v>
      </c>
      <c r="N310" s="34">
        <f t="shared" ref="N310" si="12">M310/F310-1</f>
        <v>3.7787942726531298E-2</v>
      </c>
      <c r="O310" s="34">
        <f>(1+N310)/(V310/U310)-1</f>
        <v>3.2269323068732314E-2</v>
      </c>
      <c r="P310" s="34">
        <f>M310/Z310-1</f>
        <v>-4.5586214529991231E-5</v>
      </c>
      <c r="Q310" s="24"/>
      <c r="R310" s="32">
        <f t="shared" si="11"/>
        <v>105010</v>
      </c>
      <c r="S310" s="32">
        <f t="shared" si="11"/>
        <v>88265872</v>
      </c>
      <c r="T310" s="35"/>
      <c r="U310" s="32">
        <f t="shared" si="11"/>
        <v>60137620</v>
      </c>
      <c r="V310" s="32">
        <f t="shared" si="11"/>
        <v>60459122</v>
      </c>
      <c r="W310" s="35"/>
      <c r="X310" s="32">
        <f t="shared" si="11"/>
        <v>84956787.180954471</v>
      </c>
      <c r="Y310" s="32">
        <f t="shared" si="11"/>
        <v>84956787.180954501</v>
      </c>
      <c r="Z310" s="32">
        <f t="shared" si="11"/>
        <v>88164881.103183985</v>
      </c>
      <c r="AA310" s="32">
        <f t="shared" ref="AA310" si="13">SUM(AA268:AA309)</f>
        <v>60459122.500000015</v>
      </c>
      <c r="AC310" s="85">
        <f>F310/U310*1000</f>
        <v>1412.6057532705818</v>
      </c>
      <c r="AD310" s="85">
        <f>Y310/V310*1000</f>
        <v>1405.1938627384384</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6:AA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D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18" width="11.375" style="1" customWidth="1"/>
    <col min="19" max="19" width="12" style="1" customWidth="1"/>
    <col min="20" max="20" width="2.75" style="1" customWidth="1"/>
    <col min="21" max="22" width="11.375" style="1" customWidth="1"/>
    <col min="23" max="23" width="2.75" style="1" customWidth="1"/>
    <col min="24" max="26" width="12" style="1" customWidth="1"/>
    <col min="27" max="27" width="11.375" style="1" customWidth="1"/>
    <col min="28" max="28" width="2.875" style="1" customWidth="1"/>
    <col min="29" max="29" width="10.625" style="1" customWidth="1"/>
    <col min="30" max="16384" width="9" style="1"/>
  </cols>
  <sheetData>
    <row r="1" spans="1:27" x14ac:dyDescent="0.2">
      <c r="B1" s="2"/>
      <c r="C1" s="48"/>
      <c r="D1" s="4"/>
      <c r="E1" s="5"/>
      <c r="F1" s="5"/>
      <c r="G1" s="5"/>
      <c r="H1" s="5"/>
      <c r="I1" s="4"/>
      <c r="J1" s="5"/>
      <c r="K1" s="5"/>
      <c r="L1" s="5"/>
      <c r="M1" s="5"/>
      <c r="N1" s="5"/>
      <c r="O1" s="5"/>
      <c r="P1" s="5"/>
      <c r="Q1" s="5"/>
      <c r="R1" s="5"/>
      <c r="S1" s="5"/>
      <c r="T1" s="5"/>
      <c r="U1" s="5"/>
      <c r="V1" s="5"/>
      <c r="W1" s="5"/>
      <c r="X1" s="5"/>
      <c r="Y1" s="5"/>
      <c r="Z1" s="5"/>
      <c r="AA1" s="5"/>
    </row>
    <row r="2" spans="1:27" x14ac:dyDescent="0.2">
      <c r="A2" s="4" t="s">
        <v>0</v>
      </c>
      <c r="B2" s="38"/>
      <c r="C2" s="49"/>
      <c r="D2" s="2" t="s">
        <v>590</v>
      </c>
      <c r="E2" s="37"/>
      <c r="F2" s="37"/>
      <c r="G2" s="37"/>
      <c r="H2" s="37"/>
      <c r="I2" s="2" t="s">
        <v>591</v>
      </c>
      <c r="J2" s="37"/>
      <c r="K2" s="37"/>
      <c r="L2" s="37"/>
      <c r="M2" s="37"/>
      <c r="N2" s="37"/>
      <c r="O2" s="46"/>
      <c r="P2" s="46"/>
      <c r="Q2" s="46"/>
      <c r="R2" s="46"/>
      <c r="S2" s="46"/>
      <c r="T2" s="46"/>
      <c r="U2" s="46"/>
      <c r="V2" s="46"/>
      <c r="W2" s="46"/>
      <c r="X2" s="46"/>
      <c r="Y2" s="46"/>
      <c r="Z2" s="46"/>
      <c r="AA2" s="46"/>
    </row>
    <row r="3" spans="1:27" x14ac:dyDescent="0.2">
      <c r="A3" s="86" t="s">
        <v>570</v>
      </c>
      <c r="B3" s="2"/>
      <c r="C3" s="50"/>
      <c r="D3" s="9">
        <v>1</v>
      </c>
      <c r="E3" s="9">
        <v>2</v>
      </c>
      <c r="F3" s="9">
        <v>3</v>
      </c>
      <c r="G3" s="9">
        <v>4</v>
      </c>
      <c r="H3" s="44"/>
      <c r="I3" s="9">
        <v>5</v>
      </c>
      <c r="J3" s="9">
        <v>6</v>
      </c>
      <c r="K3" s="9">
        <v>7</v>
      </c>
      <c r="L3" s="9">
        <v>8</v>
      </c>
      <c r="M3" s="9">
        <v>9</v>
      </c>
      <c r="N3" s="9">
        <v>10</v>
      </c>
      <c r="O3" s="9">
        <v>11</v>
      </c>
      <c r="P3" s="9">
        <v>12</v>
      </c>
      <c r="Q3" s="45"/>
      <c r="R3" s="9">
        <v>13</v>
      </c>
      <c r="S3" s="9">
        <v>14</v>
      </c>
      <c r="T3" s="44"/>
      <c r="U3" s="9">
        <v>15</v>
      </c>
      <c r="V3" s="9">
        <v>16</v>
      </c>
      <c r="W3" s="44"/>
      <c r="X3" s="9">
        <v>17</v>
      </c>
      <c r="Y3" s="9">
        <v>18</v>
      </c>
      <c r="Z3" s="9">
        <v>19</v>
      </c>
      <c r="AA3" s="9">
        <v>20</v>
      </c>
    </row>
    <row r="4" spans="1:27" x14ac:dyDescent="0.2">
      <c r="A4" s="2" t="s">
        <v>509</v>
      </c>
      <c r="B4" s="7"/>
      <c r="C4" s="48"/>
      <c r="D4" s="9" t="s">
        <v>590</v>
      </c>
      <c r="E4" s="9" t="s">
        <v>590</v>
      </c>
      <c r="F4" s="9" t="s">
        <v>590</v>
      </c>
      <c r="G4" s="9" t="s">
        <v>590</v>
      </c>
      <c r="H4" s="44"/>
      <c r="I4" s="9" t="s">
        <v>591</v>
      </c>
      <c r="J4" s="9" t="s">
        <v>591</v>
      </c>
      <c r="K4" s="9" t="s">
        <v>591</v>
      </c>
      <c r="L4" s="9" t="s">
        <v>591</v>
      </c>
      <c r="M4" s="9" t="s">
        <v>591</v>
      </c>
      <c r="N4" s="9" t="s">
        <v>591</v>
      </c>
      <c r="O4" s="9" t="s">
        <v>591</v>
      </c>
      <c r="P4" s="9" t="s">
        <v>591</v>
      </c>
      <c r="Q4" s="45"/>
      <c r="R4" s="9" t="s">
        <v>591</v>
      </c>
      <c r="S4" s="9" t="s">
        <v>591</v>
      </c>
      <c r="T4" s="44"/>
      <c r="U4" s="9" t="s">
        <v>590</v>
      </c>
      <c r="V4" s="9" t="s">
        <v>591</v>
      </c>
      <c r="W4" s="44"/>
      <c r="X4" s="9" t="s">
        <v>590</v>
      </c>
      <c r="Y4" s="9" t="s">
        <v>591</v>
      </c>
      <c r="Z4" s="9" t="s">
        <v>591</v>
      </c>
      <c r="AA4" s="9" t="s">
        <v>591</v>
      </c>
    </row>
    <row r="5" spans="1:27"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1"/>
      <c r="R5" s="141" t="s">
        <v>511</v>
      </c>
      <c r="S5" s="141" t="s">
        <v>510</v>
      </c>
      <c r="T5" s="142"/>
      <c r="U5" s="141" t="s">
        <v>13</v>
      </c>
      <c r="V5" s="141" t="s">
        <v>13</v>
      </c>
      <c r="W5" s="142"/>
      <c r="X5" s="141" t="s">
        <v>14</v>
      </c>
      <c r="Y5" s="141" t="s">
        <v>15</v>
      </c>
      <c r="Z5" s="141" t="s">
        <v>14</v>
      </c>
      <c r="AA5" s="141" t="s">
        <v>520</v>
      </c>
    </row>
    <row r="6" spans="1:27"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95"/>
      <c r="R6" s="93" t="s">
        <v>17</v>
      </c>
      <c r="S6" s="93" t="s">
        <v>17</v>
      </c>
      <c r="T6" s="94"/>
      <c r="U6" s="93"/>
      <c r="V6" s="93"/>
      <c r="W6" s="94"/>
      <c r="X6" s="93" t="s">
        <v>17</v>
      </c>
      <c r="Y6" s="93" t="s">
        <v>17</v>
      </c>
      <c r="Z6" s="93" t="s">
        <v>17</v>
      </c>
      <c r="AA6" s="93"/>
    </row>
    <row r="7" spans="1:27" x14ac:dyDescent="0.2">
      <c r="A7" s="12"/>
      <c r="B7" s="12"/>
      <c r="C7" s="52"/>
      <c r="D7" s="14"/>
      <c r="E7" s="14"/>
      <c r="F7" s="14"/>
      <c r="G7" s="14"/>
      <c r="H7" s="15"/>
      <c r="I7" s="16"/>
      <c r="J7" s="17"/>
      <c r="K7" s="16"/>
      <c r="L7" s="16"/>
      <c r="M7" s="16"/>
      <c r="N7" s="16"/>
      <c r="O7" s="16"/>
      <c r="P7" s="14"/>
      <c r="Q7" s="16"/>
      <c r="R7" s="16"/>
      <c r="S7" s="16"/>
      <c r="T7" s="15"/>
      <c r="U7" s="16"/>
      <c r="V7" s="16"/>
      <c r="W7" s="15"/>
      <c r="X7" s="16"/>
      <c r="Y7" s="16"/>
      <c r="Z7" s="16"/>
      <c r="AA7" s="16"/>
    </row>
    <row r="8" spans="1:27" x14ac:dyDescent="0.2">
      <c r="A8" s="18" t="s">
        <v>19</v>
      </c>
      <c r="B8" s="18" t="s">
        <v>20</v>
      </c>
      <c r="D8" s="19">
        <v>175256</v>
      </c>
      <c r="E8" s="20">
        <v>0</v>
      </c>
      <c r="F8" s="20">
        <v>175256</v>
      </c>
      <c r="G8" s="21">
        <v>-5.0061004023113087E-3</v>
      </c>
      <c r="I8" s="21">
        <v>-6.0373895333123428E-3</v>
      </c>
      <c r="J8" s="19">
        <v>180317</v>
      </c>
      <c r="K8" s="21">
        <v>2.8877755968411911E-2</v>
      </c>
      <c r="L8" s="21">
        <v>2.9018843038630227E-2</v>
      </c>
      <c r="M8" s="19">
        <v>180895</v>
      </c>
      <c r="N8" s="21">
        <v>3.2175788560734109E-2</v>
      </c>
      <c r="O8" s="21">
        <v>3.2317327880749147E-2</v>
      </c>
      <c r="P8" s="21">
        <v>-8.9582263548569907E-3</v>
      </c>
      <c r="R8" s="43">
        <v>659</v>
      </c>
      <c r="S8" s="42">
        <v>181554</v>
      </c>
      <c r="U8" s="19">
        <v>108491</v>
      </c>
      <c r="V8" s="19">
        <v>108476</v>
      </c>
      <c r="X8" s="19">
        <v>176137.7633278578</v>
      </c>
      <c r="Y8" s="19">
        <v>176296.34062157391</v>
      </c>
      <c r="Z8" s="19">
        <v>182530.14636774745</v>
      </c>
      <c r="AA8" s="19">
        <v>121506.59913510083</v>
      </c>
    </row>
    <row r="9" spans="1:27" x14ac:dyDescent="0.2">
      <c r="A9" s="18" t="s">
        <v>21</v>
      </c>
      <c r="B9" s="18" t="s">
        <v>22</v>
      </c>
      <c r="D9" s="19">
        <v>540453</v>
      </c>
      <c r="E9" s="20">
        <v>0</v>
      </c>
      <c r="F9" s="20">
        <v>540453</v>
      </c>
      <c r="G9" s="21">
        <v>2.6122126189547901E-2</v>
      </c>
      <c r="I9" s="21">
        <v>2.7171980335864543E-2</v>
      </c>
      <c r="J9" s="19">
        <v>557000</v>
      </c>
      <c r="K9" s="21">
        <v>3.0616908408316768E-2</v>
      </c>
      <c r="L9" s="21">
        <v>2.7699079544081018E-2</v>
      </c>
      <c r="M9" s="19">
        <v>558519</v>
      </c>
      <c r="N9" s="21">
        <v>3.3427513585825297E-2</v>
      </c>
      <c r="O9" s="21">
        <v>3.0501727482729946E-2</v>
      </c>
      <c r="P9" s="21">
        <v>2.2352312919690309E-2</v>
      </c>
      <c r="R9" s="43">
        <v>1841</v>
      </c>
      <c r="S9" s="42">
        <v>560360</v>
      </c>
      <c r="U9" s="19">
        <v>296003</v>
      </c>
      <c r="V9" s="19">
        <v>296843</v>
      </c>
      <c r="X9" s="19">
        <v>526694.61675769975</v>
      </c>
      <c r="Y9" s="19">
        <v>527650.14718118252</v>
      </c>
      <c r="Z9" s="19">
        <v>546307.75804179534</v>
      </c>
      <c r="AA9" s="19">
        <v>363665.94275908184</v>
      </c>
    </row>
    <row r="10" spans="1:27" x14ac:dyDescent="0.2">
      <c r="A10" s="18" t="s">
        <v>23</v>
      </c>
      <c r="B10" s="18" t="s">
        <v>24</v>
      </c>
      <c r="D10" s="19">
        <v>218241</v>
      </c>
      <c r="E10" s="20">
        <v>0</v>
      </c>
      <c r="F10" s="20">
        <v>218241</v>
      </c>
      <c r="G10" s="21">
        <v>1.1158237256089443E-2</v>
      </c>
      <c r="I10" s="21">
        <v>9.4079006671285992E-3</v>
      </c>
      <c r="J10" s="19">
        <v>224307</v>
      </c>
      <c r="K10" s="21">
        <v>2.7794960616932762E-2</v>
      </c>
      <c r="L10" s="21">
        <v>2.7697835327513465E-2</v>
      </c>
      <c r="M10" s="19">
        <v>224425</v>
      </c>
      <c r="N10" s="21">
        <v>2.8335647289006172E-2</v>
      </c>
      <c r="O10" s="21">
        <v>2.8238470905398216E-2</v>
      </c>
      <c r="P10" s="21">
        <v>2.4650586672894104E-3</v>
      </c>
      <c r="R10" s="43">
        <v>834</v>
      </c>
      <c r="S10" s="42">
        <v>225259</v>
      </c>
      <c r="U10" s="19">
        <v>144168</v>
      </c>
      <c r="V10" s="19">
        <v>144182</v>
      </c>
      <c r="X10" s="19">
        <v>215832.68766343198</v>
      </c>
      <c r="Y10" s="19">
        <v>216227.37973022537</v>
      </c>
      <c r="Z10" s="19">
        <v>223873.13957691262</v>
      </c>
      <c r="AA10" s="19">
        <v>149027.78729429058</v>
      </c>
    </row>
    <row r="11" spans="1:27" x14ac:dyDescent="0.2">
      <c r="A11" s="18" t="s">
        <v>25</v>
      </c>
      <c r="B11" s="18" t="s">
        <v>26</v>
      </c>
      <c r="D11" s="19">
        <v>490410</v>
      </c>
      <c r="E11" s="20">
        <v>0</v>
      </c>
      <c r="F11" s="20">
        <v>490410</v>
      </c>
      <c r="G11" s="21">
        <v>-1.8579648266005555E-2</v>
      </c>
      <c r="I11" s="21">
        <v>-1.6179361345097898E-2</v>
      </c>
      <c r="J11" s="19">
        <v>506645</v>
      </c>
      <c r="K11" s="21">
        <v>3.3104952998511461E-2</v>
      </c>
      <c r="L11" s="21">
        <v>3.1240321064699428E-2</v>
      </c>
      <c r="M11" s="19">
        <v>508916</v>
      </c>
      <c r="N11" s="21">
        <v>3.7735772109051657E-2</v>
      </c>
      <c r="O11" s="21">
        <v>3.5862782095871015E-2</v>
      </c>
      <c r="P11" s="21">
        <v>-1.5701430135902417E-2</v>
      </c>
      <c r="R11" s="43">
        <v>1844</v>
      </c>
      <c r="S11" s="42">
        <v>510760</v>
      </c>
      <c r="U11" s="19">
        <v>300221</v>
      </c>
      <c r="V11" s="19">
        <v>300764</v>
      </c>
      <c r="X11" s="19">
        <v>499694.1413875646</v>
      </c>
      <c r="Y11" s="19">
        <v>499376.32230937935</v>
      </c>
      <c r="Z11" s="19">
        <v>517034.17599221563</v>
      </c>
      <c r="AA11" s="19">
        <v>344179.11567803338</v>
      </c>
    </row>
    <row r="12" spans="1:27" x14ac:dyDescent="0.2">
      <c r="A12" s="18" t="s">
        <v>27</v>
      </c>
      <c r="B12" s="18" t="s">
        <v>28</v>
      </c>
      <c r="D12" s="19">
        <v>852279</v>
      </c>
      <c r="E12" s="20">
        <v>0</v>
      </c>
      <c r="F12" s="20">
        <v>852279</v>
      </c>
      <c r="G12" s="21">
        <v>1.1104129874062396E-2</v>
      </c>
      <c r="I12" s="21">
        <v>1.4121330017281997E-2</v>
      </c>
      <c r="J12" s="19">
        <v>877931</v>
      </c>
      <c r="K12" s="21">
        <v>3.0098125144465637E-2</v>
      </c>
      <c r="L12" s="21">
        <v>2.7700158149038367E-2</v>
      </c>
      <c r="M12" s="19">
        <v>878527</v>
      </c>
      <c r="N12" s="21">
        <v>3.0797426664272987E-2</v>
      </c>
      <c r="O12" s="21">
        <v>2.8397831763772086E-2</v>
      </c>
      <c r="P12" s="21">
        <v>7.3021602888616588E-3</v>
      </c>
      <c r="R12" s="43">
        <v>3261</v>
      </c>
      <c r="S12" s="42">
        <v>881788</v>
      </c>
      <c r="U12" s="19">
        <v>531884</v>
      </c>
      <c r="V12" s="19">
        <v>533125</v>
      </c>
      <c r="X12" s="19">
        <v>842919.11665532936</v>
      </c>
      <c r="Y12" s="19">
        <v>842372.23464381637</v>
      </c>
      <c r="Z12" s="19">
        <v>872158.35985903861</v>
      </c>
      <c r="AA12" s="19">
        <v>580578.04873619671</v>
      </c>
    </row>
    <row r="13" spans="1:27" x14ac:dyDescent="0.2">
      <c r="A13" s="18" t="s">
        <v>29</v>
      </c>
      <c r="B13" s="18" t="s">
        <v>30</v>
      </c>
      <c r="D13" s="19">
        <v>529527</v>
      </c>
      <c r="E13" s="20">
        <v>0</v>
      </c>
      <c r="F13" s="20">
        <v>529527</v>
      </c>
      <c r="G13" s="21">
        <v>-1.1393307959506216E-2</v>
      </c>
      <c r="I13" s="21">
        <v>-1.3014141567936122E-2</v>
      </c>
      <c r="J13" s="19">
        <v>544921</v>
      </c>
      <c r="K13" s="21">
        <v>2.9071227718322268E-2</v>
      </c>
      <c r="L13" s="21">
        <v>3.0548748386505897E-2</v>
      </c>
      <c r="M13" s="19">
        <v>545969</v>
      </c>
      <c r="N13" s="21">
        <v>3.1050352484387034E-2</v>
      </c>
      <c r="O13" s="21">
        <v>3.2530714741829003E-2</v>
      </c>
      <c r="P13" s="21">
        <v>-1.5711059632175894E-2</v>
      </c>
      <c r="R13" s="43">
        <v>203</v>
      </c>
      <c r="S13" s="42">
        <v>546172</v>
      </c>
      <c r="U13" s="19">
        <v>322522</v>
      </c>
      <c r="V13" s="19">
        <v>322059</v>
      </c>
      <c r="X13" s="19">
        <v>535629.59290418227</v>
      </c>
      <c r="Y13" s="19">
        <v>535740.00158340984</v>
      </c>
      <c r="Z13" s="19">
        <v>554683.66818789404</v>
      </c>
      <c r="AA13" s="19">
        <v>369241.61547269049</v>
      </c>
    </row>
    <row r="14" spans="1:27" x14ac:dyDescent="0.2">
      <c r="A14" s="18" t="s">
        <v>31</v>
      </c>
      <c r="B14" s="18" t="s">
        <v>32</v>
      </c>
      <c r="D14" s="19">
        <v>414668</v>
      </c>
      <c r="E14" s="20">
        <v>0</v>
      </c>
      <c r="F14" s="20">
        <v>414668</v>
      </c>
      <c r="G14" s="21">
        <v>2.3182718779962697E-2</v>
      </c>
      <c r="I14" s="21">
        <v>2.3342097541235063E-2</v>
      </c>
      <c r="J14" s="19">
        <v>427292</v>
      </c>
      <c r="K14" s="21">
        <v>3.0443632014044875E-2</v>
      </c>
      <c r="L14" s="21">
        <v>2.7701199836122736E-2</v>
      </c>
      <c r="M14" s="19">
        <v>428112</v>
      </c>
      <c r="N14" s="21">
        <v>3.2421117616985073E-2</v>
      </c>
      <c r="O14" s="21">
        <v>2.9673422540656524E-2</v>
      </c>
      <c r="P14" s="21">
        <v>1.7721710022339243E-2</v>
      </c>
      <c r="R14" s="43">
        <v>1458</v>
      </c>
      <c r="S14" s="42">
        <v>429570</v>
      </c>
      <c r="U14" s="19">
        <v>261762</v>
      </c>
      <c r="V14" s="19">
        <v>262461</v>
      </c>
      <c r="X14" s="19">
        <v>405272.67748857976</v>
      </c>
      <c r="Y14" s="19">
        <v>406290.86520301783</v>
      </c>
      <c r="Z14" s="19">
        <v>420657.23447188997</v>
      </c>
      <c r="AA14" s="19">
        <v>280022.94952023058</v>
      </c>
    </row>
    <row r="15" spans="1:27" x14ac:dyDescent="0.2">
      <c r="A15" s="18" t="s">
        <v>33</v>
      </c>
      <c r="B15" s="18" t="s">
        <v>34</v>
      </c>
      <c r="D15" s="19">
        <v>375774</v>
      </c>
      <c r="E15" s="20">
        <v>0</v>
      </c>
      <c r="F15" s="20">
        <v>375774</v>
      </c>
      <c r="G15" s="21">
        <v>2.2543269490949758E-2</v>
      </c>
      <c r="I15" s="21">
        <v>2.4049704414415896E-2</v>
      </c>
      <c r="J15" s="19">
        <v>387163</v>
      </c>
      <c r="K15" s="21">
        <v>3.0308110726128046E-2</v>
      </c>
      <c r="L15" s="21">
        <v>2.7699900545258282E-2</v>
      </c>
      <c r="M15" s="19">
        <v>387591</v>
      </c>
      <c r="N15" s="21">
        <v>3.1447093199636011E-2</v>
      </c>
      <c r="O15" s="21">
        <v>2.8835999700997261E-2</v>
      </c>
      <c r="P15" s="21">
        <v>1.7597155622211202E-2</v>
      </c>
      <c r="R15" s="43">
        <v>1313</v>
      </c>
      <c r="S15" s="42">
        <v>388904</v>
      </c>
      <c r="U15" s="19">
        <v>221541</v>
      </c>
      <c r="V15" s="19">
        <v>222103</v>
      </c>
      <c r="X15" s="19">
        <v>367489.58328880364</v>
      </c>
      <c r="Y15" s="19">
        <v>367880.26898271183</v>
      </c>
      <c r="Z15" s="19">
        <v>380888.4467282212</v>
      </c>
      <c r="AA15" s="19">
        <v>253549.67786282784</v>
      </c>
    </row>
    <row r="16" spans="1:27" x14ac:dyDescent="0.2">
      <c r="A16" s="18" t="s">
        <v>35</v>
      </c>
      <c r="B16" s="18" t="s">
        <v>36</v>
      </c>
      <c r="D16" s="19">
        <v>547118</v>
      </c>
      <c r="E16" s="20">
        <v>0</v>
      </c>
      <c r="F16" s="20">
        <v>547118</v>
      </c>
      <c r="G16" s="21">
        <v>-1.2676323608280193E-2</v>
      </c>
      <c r="I16" s="21">
        <v>-1.3994960890360453E-2</v>
      </c>
      <c r="J16" s="19">
        <v>564020</v>
      </c>
      <c r="K16" s="21">
        <v>3.0892787296341817E-2</v>
      </c>
      <c r="L16" s="21">
        <v>3.0763048104260005E-2</v>
      </c>
      <c r="M16" s="19">
        <v>566198</v>
      </c>
      <c r="N16" s="21">
        <v>3.487364700119544E-2</v>
      </c>
      <c r="O16" s="21">
        <v>3.4743406812765221E-2</v>
      </c>
      <c r="P16" s="21">
        <v>-1.4581984077428278E-2</v>
      </c>
      <c r="R16" s="43">
        <v>1925</v>
      </c>
      <c r="S16" s="42">
        <v>568123</v>
      </c>
      <c r="U16" s="19">
        <v>325740</v>
      </c>
      <c r="V16" s="19">
        <v>325781</v>
      </c>
      <c r="X16" s="19">
        <v>554142.4895222825</v>
      </c>
      <c r="Y16" s="19">
        <v>554953.41552155046</v>
      </c>
      <c r="Z16" s="19">
        <v>574576.46486188099</v>
      </c>
      <c r="AA16" s="19">
        <v>382483.84487556625</v>
      </c>
    </row>
    <row r="17" spans="1:27" x14ac:dyDescent="0.2">
      <c r="A17" s="18" t="s">
        <v>37</v>
      </c>
      <c r="B17" s="18" t="s">
        <v>38</v>
      </c>
      <c r="D17" s="19">
        <v>503436</v>
      </c>
      <c r="E17" s="20">
        <v>0</v>
      </c>
      <c r="F17" s="20">
        <v>503436</v>
      </c>
      <c r="G17" s="21">
        <v>-1.8093018619145806E-2</v>
      </c>
      <c r="I17" s="21">
        <v>-1.5515290962454853E-2</v>
      </c>
      <c r="J17" s="19">
        <v>519045</v>
      </c>
      <c r="K17" s="21">
        <v>3.1004934092913494E-2</v>
      </c>
      <c r="L17" s="21">
        <v>3.1095254441153131E-2</v>
      </c>
      <c r="M17" s="19">
        <v>520290</v>
      </c>
      <c r="N17" s="21">
        <v>3.347793959907519E-2</v>
      </c>
      <c r="O17" s="21">
        <v>3.3568476592949592E-2</v>
      </c>
      <c r="P17" s="21">
        <v>-1.7218605972506906E-2</v>
      </c>
      <c r="R17" s="43">
        <v>1958</v>
      </c>
      <c r="S17" s="42">
        <v>522248</v>
      </c>
      <c r="U17" s="19">
        <v>297529</v>
      </c>
      <c r="V17" s="19">
        <v>297503</v>
      </c>
      <c r="X17" s="19">
        <v>512712.51711849403</v>
      </c>
      <c r="Y17" s="19">
        <v>511325.26096247009</v>
      </c>
      <c r="Z17" s="19">
        <v>529405.62688903022</v>
      </c>
      <c r="AA17" s="19">
        <v>352414.53845477448</v>
      </c>
    </row>
    <row r="18" spans="1:27" x14ac:dyDescent="0.2">
      <c r="A18" s="18" t="s">
        <v>39</v>
      </c>
      <c r="B18" s="18" t="s">
        <v>40</v>
      </c>
      <c r="D18" s="19">
        <v>292144</v>
      </c>
      <c r="E18" s="20">
        <v>0</v>
      </c>
      <c r="F18" s="20">
        <v>292144</v>
      </c>
      <c r="G18" s="21">
        <v>2.8860181816360297E-2</v>
      </c>
      <c r="I18" s="21">
        <v>3.0462057445398205E-2</v>
      </c>
      <c r="J18" s="19">
        <v>300530</v>
      </c>
      <c r="K18" s="21">
        <v>2.8705022180842255E-2</v>
      </c>
      <c r="L18" s="21">
        <v>2.7700820970115059E-2</v>
      </c>
      <c r="M18" s="19">
        <v>301083</v>
      </c>
      <c r="N18" s="21">
        <v>3.0597924311298597E-2</v>
      </c>
      <c r="O18" s="21">
        <v>2.9591875287475977E-2</v>
      </c>
      <c r="P18" s="21">
        <v>2.4721404270897418E-2</v>
      </c>
      <c r="R18" s="43">
        <v>984</v>
      </c>
      <c r="S18" s="42">
        <v>302067</v>
      </c>
      <c r="U18" s="19">
        <v>157876</v>
      </c>
      <c r="V18" s="19">
        <v>158030</v>
      </c>
      <c r="X18" s="19">
        <v>283949.17517776421</v>
      </c>
      <c r="Y18" s="19">
        <v>283784.79504861101</v>
      </c>
      <c r="Z18" s="19">
        <v>293819.37250956951</v>
      </c>
      <c r="AA18" s="19">
        <v>195589.56930719578</v>
      </c>
    </row>
    <row r="19" spans="1:27" x14ac:dyDescent="0.2">
      <c r="A19" s="18" t="s">
        <v>41</v>
      </c>
      <c r="B19" s="18" t="s">
        <v>42</v>
      </c>
      <c r="D19" s="19">
        <v>519618</v>
      </c>
      <c r="E19" s="20">
        <v>0</v>
      </c>
      <c r="F19" s="20">
        <v>519618</v>
      </c>
      <c r="G19" s="21">
        <v>5.3420202055205479E-2</v>
      </c>
      <c r="I19" s="21">
        <v>5.4730456190056564E-2</v>
      </c>
      <c r="J19" s="19">
        <v>533679</v>
      </c>
      <c r="K19" s="21">
        <v>2.7060263501264448E-2</v>
      </c>
      <c r="L19" s="21">
        <v>2.6512357653025731E-2</v>
      </c>
      <c r="M19" s="19">
        <v>535321</v>
      </c>
      <c r="N19" s="21">
        <v>3.0220277203637957E-2</v>
      </c>
      <c r="O19" s="21">
        <v>2.9670685582860346E-2</v>
      </c>
      <c r="P19" s="21">
        <v>4.8934889730507747E-2</v>
      </c>
      <c r="R19" s="43">
        <v>1804</v>
      </c>
      <c r="S19" s="42">
        <v>537125</v>
      </c>
      <c r="U19" s="19">
        <v>284951</v>
      </c>
      <c r="V19" s="19">
        <v>285103</v>
      </c>
      <c r="X19" s="19">
        <v>493267.54792269395</v>
      </c>
      <c r="Y19" s="19">
        <v>492917.73601986124</v>
      </c>
      <c r="Z19" s="19">
        <v>510347.21529525495</v>
      </c>
      <c r="AA19" s="19">
        <v>339727.74219805602</v>
      </c>
    </row>
    <row r="20" spans="1:27" ht="25.5" customHeight="1" x14ac:dyDescent="0.2">
      <c r="A20" s="22" t="s">
        <v>43</v>
      </c>
      <c r="B20" s="22" t="s">
        <v>44</v>
      </c>
      <c r="C20" s="54"/>
      <c r="D20" s="24">
        <v>5458924</v>
      </c>
      <c r="E20" s="25">
        <v>0</v>
      </c>
      <c r="F20" s="25">
        <v>5458924</v>
      </c>
      <c r="G20" s="26">
        <v>8.3458154346833791E-3</v>
      </c>
      <c r="H20" s="23"/>
      <c r="I20" s="26">
        <v>9.306055677363867E-3</v>
      </c>
      <c r="J20" s="24">
        <v>5622850</v>
      </c>
      <c r="K20" s="26">
        <v>3.0028994724967673E-2</v>
      </c>
      <c r="L20" s="26">
        <v>2.884514941383598E-2</v>
      </c>
      <c r="M20" s="24">
        <v>5635846</v>
      </c>
      <c r="N20" s="26">
        <v>3.2409683666598132E-2</v>
      </c>
      <c r="O20" s="26">
        <v>3.1223102153422388E-2</v>
      </c>
      <c r="P20" s="26">
        <v>5.2734402731822172E-3</v>
      </c>
      <c r="Q20" s="23"/>
      <c r="R20" s="24">
        <v>18084</v>
      </c>
      <c r="S20" s="41">
        <v>5653930</v>
      </c>
      <c r="T20" s="23"/>
      <c r="U20" s="24">
        <v>3252687</v>
      </c>
      <c r="V20" s="24">
        <v>3256430</v>
      </c>
      <c r="W20" s="23"/>
      <c r="X20" s="24">
        <v>5413741.9092146838</v>
      </c>
      <c r="Y20" s="24">
        <v>5414814.7678078096</v>
      </c>
      <c r="Z20" s="24">
        <v>5606281.6087814514</v>
      </c>
      <c r="AA20" s="24">
        <f>SUM(AA8:AA19)</f>
        <v>3731987.4312940445</v>
      </c>
    </row>
    <row r="21" spans="1:27" x14ac:dyDescent="0.2">
      <c r="A21" s="18" t="s">
        <v>45</v>
      </c>
      <c r="B21" s="18" t="s">
        <v>46</v>
      </c>
      <c r="D21" s="19">
        <v>247814</v>
      </c>
      <c r="E21" s="20">
        <v>0</v>
      </c>
      <c r="F21" s="20">
        <v>247814</v>
      </c>
      <c r="G21" s="21">
        <v>-6.5542243886662632E-3</v>
      </c>
      <c r="I21" s="21">
        <v>-3.0567246661091785E-3</v>
      </c>
      <c r="J21" s="19">
        <v>255542</v>
      </c>
      <c r="K21" s="21">
        <v>3.1184678831704504E-2</v>
      </c>
      <c r="L21" s="21">
        <v>2.8369975066715902E-2</v>
      </c>
      <c r="M21" s="19">
        <v>256300</v>
      </c>
      <c r="N21" s="21">
        <v>3.4243424503861863E-2</v>
      </c>
      <c r="O21" s="21">
        <v>3.1420371639884204E-2</v>
      </c>
      <c r="P21" s="21">
        <v>-6.8499955063083817E-3</v>
      </c>
      <c r="R21" s="43">
        <v>0</v>
      </c>
      <c r="S21" s="42">
        <v>256300</v>
      </c>
      <c r="U21" s="19">
        <v>161179</v>
      </c>
      <c r="V21" s="19">
        <v>161620</v>
      </c>
      <c r="X21" s="19">
        <v>249448.94435481739</v>
      </c>
      <c r="Y21" s="19">
        <v>249254.18161133883</v>
      </c>
      <c r="Z21" s="19">
        <v>258067.76301698943</v>
      </c>
      <c r="AA21" s="19">
        <v>171790.45135602989</v>
      </c>
    </row>
    <row r="22" spans="1:27" x14ac:dyDescent="0.2">
      <c r="A22" s="18" t="s">
        <v>47</v>
      </c>
      <c r="B22" s="18" t="s">
        <v>48</v>
      </c>
      <c r="D22" s="19">
        <v>190759</v>
      </c>
      <c r="E22" s="20">
        <v>0</v>
      </c>
      <c r="F22" s="20">
        <v>190759</v>
      </c>
      <c r="G22" s="21">
        <v>-1.7783987984511862E-2</v>
      </c>
      <c r="I22" s="21">
        <v>-1.298721098811928E-2</v>
      </c>
      <c r="J22" s="19">
        <v>196281</v>
      </c>
      <c r="K22" s="21">
        <v>2.8947520169428476E-2</v>
      </c>
      <c r="L22" s="21">
        <v>3.0544462964446906E-2</v>
      </c>
      <c r="M22" s="19">
        <v>197769</v>
      </c>
      <c r="N22" s="21">
        <v>3.6747938498314703E-2</v>
      </c>
      <c r="O22" s="21">
        <v>3.8356987665722597E-2</v>
      </c>
      <c r="P22" s="21">
        <v>-1.012999258382008E-2</v>
      </c>
      <c r="R22" s="43">
        <v>0</v>
      </c>
      <c r="S22" s="42">
        <v>197769</v>
      </c>
      <c r="U22" s="19">
        <v>139955</v>
      </c>
      <c r="V22" s="19">
        <v>139738</v>
      </c>
      <c r="X22" s="19">
        <v>194212.87951574547</v>
      </c>
      <c r="Y22" s="19">
        <v>192969.53385021238</v>
      </c>
      <c r="Z22" s="19">
        <v>199792.900601392</v>
      </c>
      <c r="AA22" s="19">
        <v>132998.06287616011</v>
      </c>
    </row>
    <row r="23" spans="1:27" x14ac:dyDescent="0.2">
      <c r="A23" s="18" t="s">
        <v>49</v>
      </c>
      <c r="B23" s="18" t="s">
        <v>50</v>
      </c>
      <c r="D23" s="19">
        <v>517945</v>
      </c>
      <c r="E23" s="20">
        <v>0</v>
      </c>
      <c r="F23" s="20">
        <v>517945</v>
      </c>
      <c r="G23" s="21">
        <v>3.3275262993770482E-3</v>
      </c>
      <c r="I23" s="21">
        <v>7.6464389979902236E-3</v>
      </c>
      <c r="J23" s="19">
        <v>533173</v>
      </c>
      <c r="K23" s="21">
        <v>2.9400805104789152E-2</v>
      </c>
      <c r="L23" s="21">
        <v>2.7699876819534675E-2</v>
      </c>
      <c r="M23" s="19">
        <v>535001</v>
      </c>
      <c r="N23" s="21">
        <v>3.2930137369797885E-2</v>
      </c>
      <c r="O23" s="21">
        <v>3.1223377399695273E-2</v>
      </c>
      <c r="P23" s="21">
        <v>3.6207223609616701E-3</v>
      </c>
      <c r="R23" s="43">
        <v>0</v>
      </c>
      <c r="S23" s="42">
        <v>535001</v>
      </c>
      <c r="U23" s="19">
        <v>336313</v>
      </c>
      <c r="V23" s="19">
        <v>336869</v>
      </c>
      <c r="X23" s="19">
        <v>516227.24028150848</v>
      </c>
      <c r="Y23" s="19">
        <v>514865.35527691053</v>
      </c>
      <c r="Z23" s="19">
        <v>533070.89827862463</v>
      </c>
      <c r="AA23" s="19">
        <v>354854.43493389926</v>
      </c>
    </row>
    <row r="24" spans="1:27" x14ac:dyDescent="0.2">
      <c r="A24" s="18" t="s">
        <v>51</v>
      </c>
      <c r="B24" s="18" t="s">
        <v>52</v>
      </c>
      <c r="D24" s="19">
        <v>335282</v>
      </c>
      <c r="E24" s="20">
        <v>0</v>
      </c>
      <c r="F24" s="20">
        <v>335282</v>
      </c>
      <c r="G24" s="21">
        <v>2.9011794959287185E-2</v>
      </c>
      <c r="I24" s="21">
        <v>3.2492515127405586E-2</v>
      </c>
      <c r="J24" s="19">
        <v>345539</v>
      </c>
      <c r="K24" s="21">
        <v>3.0592158242911838E-2</v>
      </c>
      <c r="L24" s="21">
        <v>2.7699422251397321E-2</v>
      </c>
      <c r="M24" s="19">
        <v>345961</v>
      </c>
      <c r="N24" s="21">
        <v>3.1850800221902675E-2</v>
      </c>
      <c r="O24" s="21">
        <v>2.8954531388687421E-2</v>
      </c>
      <c r="P24" s="21">
        <v>2.6104971518346343E-2</v>
      </c>
      <c r="R24" s="43">
        <v>0</v>
      </c>
      <c r="S24" s="42">
        <v>345961</v>
      </c>
      <c r="U24" s="19">
        <v>223653</v>
      </c>
      <c r="V24" s="19">
        <v>224282</v>
      </c>
      <c r="X24" s="19">
        <v>325829.11259366607</v>
      </c>
      <c r="Y24" s="19">
        <v>325644.72506671003</v>
      </c>
      <c r="Z24" s="19">
        <v>337159.46185123263</v>
      </c>
      <c r="AA24" s="19">
        <v>224440.18366821847</v>
      </c>
    </row>
    <row r="25" spans="1:27" x14ac:dyDescent="0.2">
      <c r="A25" s="18" t="s">
        <v>53</v>
      </c>
      <c r="B25" s="18" t="s">
        <v>54</v>
      </c>
      <c r="D25" s="19">
        <v>357472</v>
      </c>
      <c r="E25" s="20">
        <v>0</v>
      </c>
      <c r="F25" s="20">
        <v>357472</v>
      </c>
      <c r="G25" s="21">
        <v>1.8373455426417662E-2</v>
      </c>
      <c r="I25" s="21">
        <v>2.2269420620291358E-2</v>
      </c>
      <c r="J25" s="19">
        <v>368656</v>
      </c>
      <c r="K25" s="21">
        <v>3.1286366484647665E-2</v>
      </c>
      <c r="L25" s="21">
        <v>2.7700193439959664E-2</v>
      </c>
      <c r="M25" s="19">
        <v>369482</v>
      </c>
      <c r="N25" s="21">
        <v>3.3597036970727689E-2</v>
      </c>
      <c r="O25" s="21">
        <v>3.0002828850156149E-2</v>
      </c>
      <c r="P25" s="21">
        <v>1.6980165962768856E-2</v>
      </c>
      <c r="R25" s="43">
        <v>0</v>
      </c>
      <c r="S25" s="42">
        <v>369482</v>
      </c>
      <c r="U25" s="19">
        <v>252883</v>
      </c>
      <c r="V25" s="19">
        <v>253765</v>
      </c>
      <c r="X25" s="19">
        <v>351022.5036750568</v>
      </c>
      <c r="Y25" s="19">
        <v>350904.95314300637</v>
      </c>
      <c r="Z25" s="19">
        <v>363312.88688429206</v>
      </c>
      <c r="AA25" s="19">
        <v>241849.98580084514</v>
      </c>
    </row>
    <row r="26" spans="1:27" x14ac:dyDescent="0.2">
      <c r="A26" s="18" t="s">
        <v>55</v>
      </c>
      <c r="B26" s="18" t="s">
        <v>56</v>
      </c>
      <c r="D26" s="19">
        <v>229034</v>
      </c>
      <c r="E26" s="20">
        <v>0</v>
      </c>
      <c r="F26" s="20">
        <v>229034</v>
      </c>
      <c r="G26" s="21">
        <v>-7.2538832826651856E-5</v>
      </c>
      <c r="I26" s="21">
        <v>-8.4005751038418452E-4</v>
      </c>
      <c r="J26" s="19">
        <v>235534</v>
      </c>
      <c r="K26" s="21">
        <v>2.8380065841752788E-2</v>
      </c>
      <c r="L26" s="21">
        <v>2.7884855246187223E-2</v>
      </c>
      <c r="M26" s="19">
        <v>236165</v>
      </c>
      <c r="N26" s="21">
        <v>3.1135115310390704E-2</v>
      </c>
      <c r="O26" s="21">
        <v>3.0638578036359165E-2</v>
      </c>
      <c r="P26" s="21">
        <v>-5.3962218618001101E-3</v>
      </c>
      <c r="R26" s="43">
        <v>891</v>
      </c>
      <c r="S26" s="42">
        <v>237056</v>
      </c>
      <c r="U26" s="19">
        <v>163458</v>
      </c>
      <c r="V26" s="19">
        <v>163536</v>
      </c>
      <c r="X26" s="19">
        <v>229050.61506427499</v>
      </c>
      <c r="Y26" s="19">
        <v>229336.99942926673</v>
      </c>
      <c r="Z26" s="19">
        <v>237446.31298513422</v>
      </c>
      <c r="AA26" s="19">
        <v>158063.17226013209</v>
      </c>
    </row>
    <row r="27" spans="1:27" x14ac:dyDescent="0.2">
      <c r="A27" s="18" t="s">
        <v>57</v>
      </c>
      <c r="B27" s="18" t="s">
        <v>58</v>
      </c>
      <c r="D27" s="19">
        <v>1276564</v>
      </c>
      <c r="E27" s="20">
        <v>0</v>
      </c>
      <c r="F27" s="20">
        <v>1276564</v>
      </c>
      <c r="G27" s="21">
        <v>-5.5056572754718092E-3</v>
      </c>
      <c r="I27" s="21">
        <v>-4.7071664401987512E-5</v>
      </c>
      <c r="J27" s="19">
        <v>1317758</v>
      </c>
      <c r="K27" s="21">
        <v>3.226943576663599E-2</v>
      </c>
      <c r="L27" s="21">
        <v>2.7710415195040694E-2</v>
      </c>
      <c r="M27" s="19">
        <v>1317758</v>
      </c>
      <c r="N27" s="21">
        <v>3.226943576663599E-2</v>
      </c>
      <c r="O27" s="21">
        <v>2.7710415195040694E-2</v>
      </c>
      <c r="P27" s="21">
        <v>-7.4348785445765841E-3</v>
      </c>
      <c r="R27" s="43">
        <v>2167</v>
      </c>
      <c r="S27" s="42">
        <v>1319925</v>
      </c>
      <c r="U27" s="19">
        <v>896552</v>
      </c>
      <c r="V27" s="19">
        <v>900529</v>
      </c>
      <c r="X27" s="19">
        <v>1283631.2336405157</v>
      </c>
      <c r="Y27" s="19">
        <v>1282287.3180011408</v>
      </c>
      <c r="Z27" s="19">
        <v>1327628.7585722718</v>
      </c>
      <c r="AA27" s="19">
        <v>883775.41232595313</v>
      </c>
    </row>
    <row r="28" spans="1:27" x14ac:dyDescent="0.2">
      <c r="A28" s="18" t="s">
        <v>59</v>
      </c>
      <c r="B28" s="18" t="s">
        <v>60</v>
      </c>
      <c r="D28" s="19">
        <v>292026</v>
      </c>
      <c r="E28" s="20">
        <v>0</v>
      </c>
      <c r="F28" s="20">
        <v>292026</v>
      </c>
      <c r="G28" s="21">
        <v>2.1364748737089156E-2</v>
      </c>
      <c r="I28" s="21">
        <v>2.4645588753566594E-2</v>
      </c>
      <c r="J28" s="19">
        <v>301153</v>
      </c>
      <c r="K28" s="21">
        <v>3.1254066418743509E-2</v>
      </c>
      <c r="L28" s="21">
        <v>2.7700860858333343E-2</v>
      </c>
      <c r="M28" s="19">
        <v>301661</v>
      </c>
      <c r="N28" s="21">
        <v>3.2993637552820587E-2</v>
      </c>
      <c r="O28" s="21">
        <v>2.9434438266879859E-2</v>
      </c>
      <c r="P28" s="21">
        <v>1.8781531025156006E-2</v>
      </c>
      <c r="R28" s="43">
        <v>0</v>
      </c>
      <c r="S28" s="42">
        <v>301661</v>
      </c>
      <c r="U28" s="19">
        <v>196990</v>
      </c>
      <c r="V28" s="19">
        <v>197671</v>
      </c>
      <c r="X28" s="19">
        <v>285917.44561488758</v>
      </c>
      <c r="Y28" s="19">
        <v>285987.3337408941</v>
      </c>
      <c r="Z28" s="19">
        <v>296099.79255950148</v>
      </c>
      <c r="AA28" s="19">
        <v>197107.59846775138</v>
      </c>
    </row>
    <row r="29" spans="1:27" x14ac:dyDescent="0.2">
      <c r="A29" s="18" t="s">
        <v>61</v>
      </c>
      <c r="B29" s="18" t="s">
        <v>62</v>
      </c>
      <c r="D29" s="19">
        <v>607789</v>
      </c>
      <c r="E29" s="20">
        <v>0</v>
      </c>
      <c r="F29" s="20">
        <v>607789</v>
      </c>
      <c r="G29" s="21">
        <v>-1.1898333517879056E-4</v>
      </c>
      <c r="I29" s="21">
        <v>3.8810320639433016E-3</v>
      </c>
      <c r="J29" s="19">
        <v>627353</v>
      </c>
      <c r="K29" s="21">
        <v>3.2188802363978253E-2</v>
      </c>
      <c r="L29" s="21">
        <v>2.7699182712687564E-2</v>
      </c>
      <c r="M29" s="19">
        <v>629028</v>
      </c>
      <c r="N29" s="21">
        <v>3.4944692977332492E-2</v>
      </c>
      <c r="O29" s="21">
        <v>3.0443086274229092E-2</v>
      </c>
      <c r="P29" s="21">
        <v>-8.8620851927301292E-4</v>
      </c>
      <c r="R29" s="43">
        <v>2235</v>
      </c>
      <c r="S29" s="42">
        <v>631263</v>
      </c>
      <c r="U29" s="19">
        <v>381400</v>
      </c>
      <c r="V29" s="19">
        <v>383066</v>
      </c>
      <c r="X29" s="19">
        <v>607861.32536781847</v>
      </c>
      <c r="Y29" s="19">
        <v>608084.20043523167</v>
      </c>
      <c r="Z29" s="19">
        <v>629585.94442756625</v>
      </c>
      <c r="AA29" s="19">
        <v>419102.53452890064</v>
      </c>
    </row>
    <row r="30" spans="1:27" ht="25.5" customHeight="1" x14ac:dyDescent="0.2">
      <c r="A30" s="22" t="s">
        <v>63</v>
      </c>
      <c r="B30" s="22" t="s">
        <v>64</v>
      </c>
      <c r="C30" s="54"/>
      <c r="D30" s="24">
        <v>4054685</v>
      </c>
      <c r="E30" s="25">
        <v>0</v>
      </c>
      <c r="F30" s="25">
        <v>4054685</v>
      </c>
      <c r="G30" s="26">
        <v>2.8402493567167841E-3</v>
      </c>
      <c r="H30" s="23"/>
      <c r="I30" s="26">
        <v>6.9717118961800661E-3</v>
      </c>
      <c r="J30" s="24">
        <v>4180989</v>
      </c>
      <c r="K30" s="26">
        <v>3.1150138666752092E-2</v>
      </c>
      <c r="L30" s="26">
        <v>2.7902505952690282E-2</v>
      </c>
      <c r="M30" s="24">
        <v>4189125</v>
      </c>
      <c r="N30" s="26">
        <v>3.3156706377930778E-2</v>
      </c>
      <c r="O30" s="26">
        <v>2.9902753929528236E-2</v>
      </c>
      <c r="P30" s="26">
        <v>1.6642770647170568E-3</v>
      </c>
      <c r="Q30" s="23"/>
      <c r="R30" s="24">
        <v>5293</v>
      </c>
      <c r="S30" s="41">
        <v>4194418</v>
      </c>
      <c r="T30" s="23"/>
      <c r="U30" s="24">
        <v>2752380</v>
      </c>
      <c r="V30" s="24">
        <v>2761076</v>
      </c>
      <c r="W30" s="23"/>
      <c r="X30" s="24">
        <v>4043201.3001082912</v>
      </c>
      <c r="Y30" s="24">
        <v>4039334.6005547121</v>
      </c>
      <c r="Z30" s="24">
        <v>4182164.7191770044</v>
      </c>
      <c r="AA30" s="24">
        <f>SUM(AA21:AA29)</f>
        <v>2783981.8362178905</v>
      </c>
    </row>
    <row r="31" spans="1:27" x14ac:dyDescent="0.2">
      <c r="A31" s="18" t="s">
        <v>65</v>
      </c>
      <c r="B31" s="18" t="s">
        <v>66</v>
      </c>
      <c r="D31" s="19">
        <v>464852</v>
      </c>
      <c r="E31" s="20">
        <v>0</v>
      </c>
      <c r="F31" s="20">
        <v>464852</v>
      </c>
      <c r="G31" s="21">
        <v>-2.8871392488116765E-2</v>
      </c>
      <c r="I31" s="21">
        <v>-2.9118323059364126E-2</v>
      </c>
      <c r="J31" s="19">
        <v>481555</v>
      </c>
      <c r="K31" s="21">
        <v>3.5931866486537567E-2</v>
      </c>
      <c r="L31" s="21">
        <v>3.4073609268008509E-2</v>
      </c>
      <c r="M31" s="19">
        <v>482748</v>
      </c>
      <c r="N31" s="21">
        <v>3.8498274719695802E-2</v>
      </c>
      <c r="O31" s="21">
        <v>3.6635413871546563E-2</v>
      </c>
      <c r="P31" s="21">
        <v>-2.7922162173505294E-2</v>
      </c>
      <c r="R31" s="43">
        <v>0</v>
      </c>
      <c r="S31" s="42">
        <v>482748</v>
      </c>
      <c r="U31" s="19">
        <v>306600</v>
      </c>
      <c r="V31" s="19">
        <v>307151</v>
      </c>
      <c r="X31" s="19">
        <v>478671.92502030358</v>
      </c>
      <c r="Y31" s="19">
        <v>479654.07342231885</v>
      </c>
      <c r="Z31" s="19">
        <v>496614.55206035182</v>
      </c>
      <c r="AA31" s="19">
        <v>330586.18810441648</v>
      </c>
    </row>
    <row r="32" spans="1:27" x14ac:dyDescent="0.2">
      <c r="A32" s="18" t="s">
        <v>67</v>
      </c>
      <c r="B32" s="18" t="s">
        <v>68</v>
      </c>
      <c r="D32" s="19">
        <v>470053</v>
      </c>
      <c r="E32" s="20">
        <v>0</v>
      </c>
      <c r="F32" s="20">
        <v>470053</v>
      </c>
      <c r="G32" s="21">
        <v>-1.1623086364416113E-2</v>
      </c>
      <c r="I32" s="21">
        <v>-8.4286802168658248E-3</v>
      </c>
      <c r="J32" s="19">
        <v>484569</v>
      </c>
      <c r="K32" s="21">
        <v>3.0881623987082385E-2</v>
      </c>
      <c r="L32" s="21">
        <v>2.9544860416456764E-2</v>
      </c>
      <c r="M32" s="19">
        <v>485573</v>
      </c>
      <c r="N32" s="21">
        <v>3.3017553339729666E-2</v>
      </c>
      <c r="O32" s="21">
        <v>3.1678020069381585E-2</v>
      </c>
      <c r="P32" s="21">
        <v>-1.1954759596814024E-2</v>
      </c>
      <c r="R32" s="43">
        <v>0</v>
      </c>
      <c r="S32" s="42">
        <v>485573</v>
      </c>
      <c r="U32" s="19">
        <v>301212</v>
      </c>
      <c r="V32" s="19">
        <v>301603</v>
      </c>
      <c r="X32" s="19">
        <v>475580.71573220624</v>
      </c>
      <c r="Y32" s="19">
        <v>474664.10996078636</v>
      </c>
      <c r="Z32" s="19">
        <v>491448.1444208516</v>
      </c>
      <c r="AA32" s="19">
        <v>327147.01581143792</v>
      </c>
    </row>
    <row r="33" spans="1:27" x14ac:dyDescent="0.2">
      <c r="A33" s="18" t="s">
        <v>69</v>
      </c>
      <c r="B33" s="18" t="s">
        <v>70</v>
      </c>
      <c r="D33" s="19">
        <v>267519</v>
      </c>
      <c r="E33" s="20">
        <v>0</v>
      </c>
      <c r="F33" s="20">
        <v>267519</v>
      </c>
      <c r="G33" s="21">
        <v>-7.7032596244562823E-3</v>
      </c>
      <c r="I33" s="21">
        <v>-6.0320830718337826E-3</v>
      </c>
      <c r="J33" s="19">
        <v>275049</v>
      </c>
      <c r="K33" s="21">
        <v>2.814753344622245E-2</v>
      </c>
      <c r="L33" s="21">
        <v>2.9019057352467126E-2</v>
      </c>
      <c r="M33" s="19">
        <v>276052</v>
      </c>
      <c r="N33" s="21">
        <v>3.1896799853468272E-2</v>
      </c>
      <c r="O33" s="21">
        <v>3.2771501878804399E-2</v>
      </c>
      <c r="P33" s="21">
        <v>-8.5169185805994418E-3</v>
      </c>
      <c r="R33" s="43">
        <v>0</v>
      </c>
      <c r="S33" s="42">
        <v>276052</v>
      </c>
      <c r="U33" s="19">
        <v>169266</v>
      </c>
      <c r="V33" s="19">
        <v>169123</v>
      </c>
      <c r="X33" s="19">
        <v>269595.76618054294</v>
      </c>
      <c r="Y33" s="19">
        <v>268914.54061500711</v>
      </c>
      <c r="Z33" s="19">
        <v>278423.30865071929</v>
      </c>
      <c r="AA33" s="19">
        <v>185340.72331226218</v>
      </c>
    </row>
    <row r="34" spans="1:27" x14ac:dyDescent="0.2">
      <c r="A34" s="18" t="s">
        <v>71</v>
      </c>
      <c r="B34" s="18" t="s">
        <v>72</v>
      </c>
      <c r="D34" s="19">
        <v>273050</v>
      </c>
      <c r="E34" s="20">
        <v>0</v>
      </c>
      <c r="F34" s="20">
        <v>273050</v>
      </c>
      <c r="G34" s="21">
        <v>-4.9742545515337744E-3</v>
      </c>
      <c r="I34" s="21">
        <v>-4.4428758292048842E-3</v>
      </c>
      <c r="J34" s="19">
        <v>281427</v>
      </c>
      <c r="K34" s="21">
        <v>3.0679362754074235E-2</v>
      </c>
      <c r="L34" s="21">
        <v>2.8672014014222036E-2</v>
      </c>
      <c r="M34" s="19">
        <v>283268</v>
      </c>
      <c r="N34" s="21">
        <v>3.7421717634132934E-2</v>
      </c>
      <c r="O34" s="21">
        <v>3.5401237499531613E-2</v>
      </c>
      <c r="P34" s="21">
        <v>-4.4030444214535613E-3</v>
      </c>
      <c r="R34" s="43">
        <v>0</v>
      </c>
      <c r="S34" s="42">
        <v>283268</v>
      </c>
      <c r="U34" s="19">
        <v>178958</v>
      </c>
      <c r="V34" s="19">
        <v>179307</v>
      </c>
      <c r="X34" s="19">
        <v>274415.01011306408</v>
      </c>
      <c r="Y34" s="19">
        <v>274803.74821541976</v>
      </c>
      <c r="Z34" s="19">
        <v>284520.75753424893</v>
      </c>
      <c r="AA34" s="19">
        <v>189399.67079014966</v>
      </c>
    </row>
    <row r="35" spans="1:27" x14ac:dyDescent="0.2">
      <c r="A35" s="18" t="s">
        <v>73</v>
      </c>
      <c r="B35" s="18" t="s">
        <v>74</v>
      </c>
      <c r="D35" s="19">
        <v>192443</v>
      </c>
      <c r="E35" s="20">
        <v>0</v>
      </c>
      <c r="F35" s="20">
        <v>192443</v>
      </c>
      <c r="G35" s="21">
        <v>-1.9138100043586292E-2</v>
      </c>
      <c r="I35" s="21">
        <v>-1.574871582131987E-2</v>
      </c>
      <c r="J35" s="19">
        <v>198663</v>
      </c>
      <c r="K35" s="21">
        <v>3.2321258762334715E-2</v>
      </c>
      <c r="L35" s="21">
        <v>3.1147032608833003E-2</v>
      </c>
      <c r="M35" s="19">
        <v>198947</v>
      </c>
      <c r="N35" s="21">
        <v>3.3797020416435064E-2</v>
      </c>
      <c r="O35" s="21">
        <v>3.2621115640202314E-2</v>
      </c>
      <c r="P35" s="21">
        <v>-1.835222328569508E-2</v>
      </c>
      <c r="R35" s="43">
        <v>0</v>
      </c>
      <c r="S35" s="42">
        <v>198947</v>
      </c>
      <c r="U35" s="19">
        <v>121109</v>
      </c>
      <c r="V35" s="19">
        <v>121247</v>
      </c>
      <c r="X35" s="19">
        <v>196197.85416127543</v>
      </c>
      <c r="Y35" s="19">
        <v>195744.87629057816</v>
      </c>
      <c r="Z35" s="19">
        <v>202666.37863317932</v>
      </c>
      <c r="AA35" s="19">
        <v>134910.87865086761</v>
      </c>
    </row>
    <row r="36" spans="1:27" x14ac:dyDescent="0.2">
      <c r="A36" s="18" t="s">
        <v>75</v>
      </c>
      <c r="B36" s="18" t="s">
        <v>76</v>
      </c>
      <c r="D36" s="19">
        <v>484328</v>
      </c>
      <c r="E36" s="20">
        <v>0</v>
      </c>
      <c r="F36" s="20">
        <v>484328</v>
      </c>
      <c r="G36" s="21">
        <v>1.2202590505857369E-2</v>
      </c>
      <c r="I36" s="21">
        <v>1.6081972141056555E-2</v>
      </c>
      <c r="J36" s="19">
        <v>499895</v>
      </c>
      <c r="K36" s="21">
        <v>3.2141441337275589E-2</v>
      </c>
      <c r="L36" s="21">
        <v>2.7699999553574495E-2</v>
      </c>
      <c r="M36" s="19">
        <v>500359</v>
      </c>
      <c r="N36" s="21">
        <v>3.3099469780809798E-2</v>
      </c>
      <c r="O36" s="21">
        <v>2.8653905473403407E-2</v>
      </c>
      <c r="P36" s="21">
        <v>9.5009243889392359E-3</v>
      </c>
      <c r="R36" s="43">
        <v>0</v>
      </c>
      <c r="S36" s="42">
        <v>500359</v>
      </c>
      <c r="U36" s="19">
        <v>363418</v>
      </c>
      <c r="V36" s="19">
        <v>364988</v>
      </c>
      <c r="X36" s="19">
        <v>478489.19232458464</v>
      </c>
      <c r="Y36" s="19">
        <v>478722.33552050177</v>
      </c>
      <c r="Z36" s="19">
        <v>495649.86807998439</v>
      </c>
      <c r="AA36" s="19">
        <v>329944.01763544418</v>
      </c>
    </row>
    <row r="37" spans="1:27" ht="25.5" customHeight="1" x14ac:dyDescent="0.2">
      <c r="A37" s="22" t="s">
        <v>77</v>
      </c>
      <c r="B37" s="22" t="s">
        <v>78</v>
      </c>
      <c r="C37" s="54"/>
      <c r="D37" s="24">
        <v>2152245</v>
      </c>
      <c r="E37" s="25">
        <v>0</v>
      </c>
      <c r="F37" s="25">
        <v>2152245</v>
      </c>
      <c r="G37" s="26">
        <v>-9.5287324214109459E-3</v>
      </c>
      <c r="H37" s="23"/>
      <c r="I37" s="26">
        <v>-7.3606743134646546E-3</v>
      </c>
      <c r="J37" s="24">
        <v>2221158</v>
      </c>
      <c r="K37" s="26">
        <v>3.2019124216806194E-2</v>
      </c>
      <c r="L37" s="26">
        <v>2.9976828458715188E-2</v>
      </c>
      <c r="M37" s="24">
        <v>2226947</v>
      </c>
      <c r="N37" s="26">
        <v>3.470887375740217E-2</v>
      </c>
      <c r="O37" s="26">
        <v>3.26612551676424E-2</v>
      </c>
      <c r="P37" s="26">
        <v>-9.9478862244465338E-3</v>
      </c>
      <c r="Q37" s="23"/>
      <c r="R37" s="24">
        <v>0</v>
      </c>
      <c r="S37" s="41">
        <v>2226947</v>
      </c>
      <c r="T37" s="23"/>
      <c r="U37" s="24">
        <v>1440563</v>
      </c>
      <c r="V37" s="24">
        <v>1443420</v>
      </c>
      <c r="W37" s="23"/>
      <c r="X37" s="24">
        <v>2172950.463531977</v>
      </c>
      <c r="Y37" s="24">
        <v>2172503.684024612</v>
      </c>
      <c r="Z37" s="24">
        <v>2249323.0093793352</v>
      </c>
      <c r="AA37" s="24">
        <f>SUM(AA31:AA36)</f>
        <v>1497328.4943045781</v>
      </c>
    </row>
    <row r="38" spans="1:27" x14ac:dyDescent="0.2">
      <c r="A38" s="18" t="s">
        <v>79</v>
      </c>
      <c r="B38" s="18" t="s">
        <v>80</v>
      </c>
      <c r="D38" s="19">
        <v>449424</v>
      </c>
      <c r="E38" s="20">
        <v>0</v>
      </c>
      <c r="F38" s="20">
        <v>449424</v>
      </c>
      <c r="G38" s="21">
        <v>3.6154989451515407E-2</v>
      </c>
      <c r="I38" s="21">
        <v>4.0062493902488727E-2</v>
      </c>
      <c r="J38" s="19">
        <v>464614</v>
      </c>
      <c r="K38" s="21">
        <v>3.3798818042650058E-2</v>
      </c>
      <c r="L38" s="21">
        <v>2.7699419544293447E-2</v>
      </c>
      <c r="M38" s="19">
        <v>465260</v>
      </c>
      <c r="N38" s="21">
        <v>3.5236213464345578E-2</v>
      </c>
      <c r="O38" s="21">
        <v>2.9128334353200724E-2</v>
      </c>
      <c r="P38" s="21">
        <v>3.3802710799915481E-2</v>
      </c>
      <c r="R38" s="43">
        <v>1532</v>
      </c>
      <c r="S38" s="42">
        <v>466792</v>
      </c>
      <c r="U38" s="19">
        <v>267481</v>
      </c>
      <c r="V38" s="19">
        <v>269068</v>
      </c>
      <c r="X38" s="19">
        <v>433742.06038220285</v>
      </c>
      <c r="Y38" s="19">
        <v>434677.0844626709</v>
      </c>
      <c r="Z38" s="19">
        <v>450047.18515392579</v>
      </c>
      <c r="AA38" s="19">
        <v>299587.24082873476</v>
      </c>
    </row>
    <row r="39" spans="1:27" x14ac:dyDescent="0.2">
      <c r="A39" s="18" t="s">
        <v>81</v>
      </c>
      <c r="B39" s="18" t="s">
        <v>82</v>
      </c>
      <c r="D39" s="19">
        <v>189049</v>
      </c>
      <c r="E39" s="20">
        <v>0</v>
      </c>
      <c r="F39" s="20">
        <v>189049</v>
      </c>
      <c r="G39" s="21">
        <v>-7.387807496476273E-3</v>
      </c>
      <c r="I39" s="21">
        <v>-7.0250462188359286E-3</v>
      </c>
      <c r="J39" s="19">
        <v>195104</v>
      </c>
      <c r="K39" s="21">
        <v>3.2028733291368905E-2</v>
      </c>
      <c r="L39" s="21">
        <v>2.9238179864126579E-2</v>
      </c>
      <c r="M39" s="19">
        <v>195979</v>
      </c>
      <c r="N39" s="21">
        <v>3.6657162957751677E-2</v>
      </c>
      <c r="O39" s="21">
        <v>3.3854094491100328E-2</v>
      </c>
      <c r="P39" s="21">
        <v>-8.4691252358435332E-3</v>
      </c>
      <c r="R39" s="43">
        <v>0</v>
      </c>
      <c r="S39" s="42">
        <v>195979</v>
      </c>
      <c r="U39" s="19">
        <v>118798</v>
      </c>
      <c r="V39" s="19">
        <v>119120</v>
      </c>
      <c r="X39" s="19">
        <v>190456.05265354313</v>
      </c>
      <c r="Y39" s="19">
        <v>190902.66491530609</v>
      </c>
      <c r="Z39" s="19">
        <v>197652.94756617153</v>
      </c>
      <c r="AA39" s="19">
        <v>131573.53974508995</v>
      </c>
    </row>
    <row r="40" spans="1:27" x14ac:dyDescent="0.2">
      <c r="A40" s="18" t="s">
        <v>83</v>
      </c>
      <c r="B40" s="18" t="s">
        <v>84</v>
      </c>
      <c r="D40" s="19">
        <v>527784</v>
      </c>
      <c r="E40" s="20">
        <v>0</v>
      </c>
      <c r="F40" s="20">
        <v>527784</v>
      </c>
      <c r="G40" s="21">
        <v>1.6116753010861462E-2</v>
      </c>
      <c r="I40" s="21">
        <v>1.8368673069143249E-2</v>
      </c>
      <c r="J40" s="19">
        <v>543243</v>
      </c>
      <c r="K40" s="21">
        <v>2.9290391523805193E-2</v>
      </c>
      <c r="L40" s="21">
        <v>2.7699122230844919E-2</v>
      </c>
      <c r="M40" s="19">
        <v>544130</v>
      </c>
      <c r="N40" s="21">
        <v>3.0971003289224308E-2</v>
      </c>
      <c r="O40" s="21">
        <v>2.9377135792766129E-2</v>
      </c>
      <c r="P40" s="21">
        <v>1.2484176105249656E-2</v>
      </c>
      <c r="R40" s="43">
        <v>0</v>
      </c>
      <c r="S40" s="42">
        <v>544130</v>
      </c>
      <c r="U40" s="19">
        <v>323322</v>
      </c>
      <c r="V40" s="19">
        <v>323822</v>
      </c>
      <c r="X40" s="19">
        <v>519412.75295001303</v>
      </c>
      <c r="Y40" s="19">
        <v>519066.64495776704</v>
      </c>
      <c r="Z40" s="19">
        <v>537420.74477955757</v>
      </c>
      <c r="AA40" s="19">
        <v>357750.03911548597</v>
      </c>
    </row>
    <row r="41" spans="1:27" x14ac:dyDescent="0.2">
      <c r="A41" s="18" t="s">
        <v>85</v>
      </c>
      <c r="B41" s="18" t="s">
        <v>86</v>
      </c>
      <c r="D41" s="19">
        <v>426775</v>
      </c>
      <c r="E41" s="20">
        <v>0</v>
      </c>
      <c r="F41" s="20">
        <v>426775</v>
      </c>
      <c r="G41" s="21">
        <v>2.1294990441123929E-2</v>
      </c>
      <c r="I41" s="21">
        <v>2.41618993094177E-2</v>
      </c>
      <c r="J41" s="19">
        <v>439789</v>
      </c>
      <c r="K41" s="21">
        <v>3.0493819928533838E-2</v>
      </c>
      <c r="L41" s="21">
        <v>2.7698875295063541E-2</v>
      </c>
      <c r="M41" s="19">
        <v>440359</v>
      </c>
      <c r="N41" s="21">
        <v>3.1829418311756674E-2</v>
      </c>
      <c r="O41" s="21">
        <v>2.9030851217421993E-2</v>
      </c>
      <c r="P41" s="21">
        <v>1.7901387679475356E-2</v>
      </c>
      <c r="R41" s="43">
        <v>0</v>
      </c>
      <c r="S41" s="42">
        <v>440359</v>
      </c>
      <c r="U41" s="19">
        <v>266398</v>
      </c>
      <c r="V41" s="19">
        <v>267123</v>
      </c>
      <c r="X41" s="19">
        <v>417876.32759822381</v>
      </c>
      <c r="Y41" s="19">
        <v>417839.85882803047</v>
      </c>
      <c r="Z41" s="19">
        <v>432614.59835897549</v>
      </c>
      <c r="AA41" s="19">
        <v>287982.72301218542</v>
      </c>
    </row>
    <row r="42" spans="1:27" x14ac:dyDescent="0.2">
      <c r="A42" s="18" t="s">
        <v>87</v>
      </c>
      <c r="B42" s="18" t="s">
        <v>88</v>
      </c>
      <c r="D42" s="19">
        <v>897457</v>
      </c>
      <c r="E42" s="20">
        <v>0</v>
      </c>
      <c r="F42" s="20">
        <v>897457</v>
      </c>
      <c r="G42" s="21">
        <v>3.9092539763636358E-2</v>
      </c>
      <c r="I42" s="21">
        <v>4.3700925908583432E-2</v>
      </c>
      <c r="J42" s="19">
        <v>926616</v>
      </c>
      <c r="K42" s="21">
        <v>3.2490693147415373E-2</v>
      </c>
      <c r="L42" s="21">
        <v>2.7699985953363537E-2</v>
      </c>
      <c r="M42" s="19">
        <v>926616</v>
      </c>
      <c r="N42" s="21">
        <v>3.2490693147415373E-2</v>
      </c>
      <c r="O42" s="21">
        <v>2.7699985953363537E-2</v>
      </c>
      <c r="P42" s="21">
        <v>3.597938879438134E-2</v>
      </c>
      <c r="R42" s="43">
        <v>3496</v>
      </c>
      <c r="S42" s="42">
        <v>930112</v>
      </c>
      <c r="U42" s="19">
        <v>613445</v>
      </c>
      <c r="V42" s="19">
        <v>616305</v>
      </c>
      <c r="X42" s="19">
        <v>863693.04528367193</v>
      </c>
      <c r="Y42" s="19">
        <v>863887.86914354633</v>
      </c>
      <c r="Z42" s="19">
        <v>894434.78318458365</v>
      </c>
      <c r="AA42" s="19">
        <v>595407.00983135472</v>
      </c>
    </row>
    <row r="43" spans="1:27" ht="25.5" customHeight="1" x14ac:dyDescent="0.2">
      <c r="A43" s="22" t="s">
        <v>89</v>
      </c>
      <c r="B43" s="22" t="s">
        <v>90</v>
      </c>
      <c r="C43" s="54"/>
      <c r="D43" s="24">
        <v>2490489</v>
      </c>
      <c r="E43" s="25">
        <v>0</v>
      </c>
      <c r="F43" s="25">
        <v>2490489</v>
      </c>
      <c r="G43" s="26">
        <v>2.6929446350279829E-2</v>
      </c>
      <c r="H43" s="23"/>
      <c r="I43" s="26">
        <v>3.0295153555031762E-2</v>
      </c>
      <c r="J43" s="24">
        <v>2569366</v>
      </c>
      <c r="K43" s="26">
        <v>3.1671290256652496E-2</v>
      </c>
      <c r="L43" s="26">
        <v>2.7795117930715652E-2</v>
      </c>
      <c r="M43" s="24">
        <v>2572344</v>
      </c>
      <c r="N43" s="26">
        <v>3.2867039364558481E-2</v>
      </c>
      <c r="O43" s="26">
        <v>2.8986374396784642E-2</v>
      </c>
      <c r="P43" s="26">
        <v>2.3952891226291184E-2</v>
      </c>
      <c r="Q43" s="23"/>
      <c r="R43" s="24">
        <v>5028</v>
      </c>
      <c r="S43" s="41">
        <v>2577372</v>
      </c>
      <c r="T43" s="23"/>
      <c r="U43" s="24">
        <v>1589444</v>
      </c>
      <c r="V43" s="24">
        <v>1595438</v>
      </c>
      <c r="W43" s="23"/>
      <c r="X43" s="24">
        <v>2425180.2388676549</v>
      </c>
      <c r="Y43" s="24">
        <v>2426374.1223073211</v>
      </c>
      <c r="Z43" s="24">
        <v>2512170.2590432139</v>
      </c>
      <c r="AA43" s="24">
        <f>SUM(AA38:AA42)</f>
        <v>1672300.5525328508</v>
      </c>
    </row>
    <row r="44" spans="1:27" ht="25.5" customHeight="1" x14ac:dyDescent="0.2">
      <c r="A44" s="22" t="s">
        <v>91</v>
      </c>
      <c r="B44" s="22" t="s">
        <v>92</v>
      </c>
      <c r="C44" s="54"/>
      <c r="D44" s="24">
        <v>14156343</v>
      </c>
      <c r="E44" s="25">
        <v>0</v>
      </c>
      <c r="F44" s="25">
        <v>14156343</v>
      </c>
      <c r="G44" s="26">
        <v>7.2051622718918296E-3</v>
      </c>
      <c r="H44" s="23"/>
      <c r="I44" s="26">
        <v>9.7255038010894967E-3</v>
      </c>
      <c r="J44" s="24">
        <v>14594363</v>
      </c>
      <c r="K44" s="26">
        <v>3.0941606882511907E-2</v>
      </c>
      <c r="L44" s="26">
        <v>2.8518084082196138E-2</v>
      </c>
      <c r="M44" s="24">
        <v>14624262</v>
      </c>
      <c r="N44" s="26">
        <v>3.3053663647454767E-2</v>
      </c>
      <c r="O44" s="26">
        <v>3.0625175854271047E-2</v>
      </c>
      <c r="P44" s="26">
        <v>5.1080901832389891E-3</v>
      </c>
      <c r="Q44" s="23"/>
      <c r="R44" s="24">
        <v>28405</v>
      </c>
      <c r="S44" s="41">
        <v>14652667</v>
      </c>
      <c r="T44" s="23"/>
      <c r="U44" s="24">
        <v>9035074</v>
      </c>
      <c r="V44" s="24">
        <v>9056364</v>
      </c>
      <c r="W44" s="23"/>
      <c r="X44" s="24">
        <v>14055073.911722604</v>
      </c>
      <c r="Y44" s="24">
        <v>14053027.174694456</v>
      </c>
      <c r="Z44" s="24">
        <v>14549939.596381005</v>
      </c>
      <c r="AA44" s="24">
        <f>AA43+AA37+AA30+AA20</f>
        <v>9685598.3143493645</v>
      </c>
    </row>
    <row r="45" spans="1:27" x14ac:dyDescent="0.2">
      <c r="A45" s="18" t="s">
        <v>93</v>
      </c>
      <c r="B45" s="18" t="s">
        <v>94</v>
      </c>
      <c r="D45" s="19">
        <v>272873</v>
      </c>
      <c r="E45" s="20">
        <v>0</v>
      </c>
      <c r="F45" s="20">
        <v>272873</v>
      </c>
      <c r="G45" s="21">
        <v>-2.4344059722764988E-2</v>
      </c>
      <c r="I45" s="21">
        <v>-2.1626625381075515E-2</v>
      </c>
      <c r="J45" s="19">
        <v>281542</v>
      </c>
      <c r="K45" s="21">
        <v>3.1769357906425322E-2</v>
      </c>
      <c r="L45" s="21">
        <v>3.2432376857490119E-2</v>
      </c>
      <c r="M45" s="19">
        <v>283350</v>
      </c>
      <c r="N45" s="21">
        <v>3.8395150857724936E-2</v>
      </c>
      <c r="O45" s="21">
        <v>3.9062427568781199E-2</v>
      </c>
      <c r="P45" s="21">
        <v>-1.8127804143428183E-2</v>
      </c>
      <c r="R45" s="43">
        <v>1065</v>
      </c>
      <c r="S45" s="42">
        <v>284415</v>
      </c>
      <c r="U45" s="19">
        <v>175060</v>
      </c>
      <c r="V45" s="19">
        <v>174947</v>
      </c>
      <c r="X45" s="19">
        <v>279681.58521380241</v>
      </c>
      <c r="Y45" s="19">
        <v>278725.65877663938</v>
      </c>
      <c r="Z45" s="19">
        <v>288581.34612194548</v>
      </c>
      <c r="AA45" s="19">
        <v>192102.72187292133</v>
      </c>
    </row>
    <row r="46" spans="1:27" x14ac:dyDescent="0.2">
      <c r="A46" s="18" t="s">
        <v>95</v>
      </c>
      <c r="B46" s="18" t="s">
        <v>96</v>
      </c>
      <c r="D46" s="19">
        <v>331223</v>
      </c>
      <c r="E46" s="20">
        <v>0</v>
      </c>
      <c r="F46" s="20">
        <v>331223</v>
      </c>
      <c r="G46" s="21">
        <v>-3.3348228181571793E-2</v>
      </c>
      <c r="I46" s="21">
        <v>-2.8731505737923158E-2</v>
      </c>
      <c r="J46" s="19">
        <v>341899</v>
      </c>
      <c r="K46" s="21">
        <v>3.223206117932631E-2</v>
      </c>
      <c r="L46" s="21">
        <v>3.3988947938207614E-2</v>
      </c>
      <c r="M46" s="19">
        <v>342501</v>
      </c>
      <c r="N46" s="21">
        <v>3.4049567813829285E-2</v>
      </c>
      <c r="O46" s="21">
        <v>3.5809548017935233E-2</v>
      </c>
      <c r="P46" s="21">
        <v>-2.8309611005030599E-2</v>
      </c>
      <c r="R46" s="43">
        <v>1225</v>
      </c>
      <c r="S46" s="42">
        <v>343726</v>
      </c>
      <c r="U46" s="19">
        <v>172165</v>
      </c>
      <c r="V46" s="19">
        <v>171872</v>
      </c>
      <c r="X46" s="19">
        <v>342649.76246504573</v>
      </c>
      <c r="Y46" s="19">
        <v>340441.60742167156</v>
      </c>
      <c r="Z46" s="19">
        <v>352479.55920841487</v>
      </c>
      <c r="AA46" s="19">
        <v>234638.46031091327</v>
      </c>
    </row>
    <row r="47" spans="1:27" x14ac:dyDescent="0.2">
      <c r="A47" s="18" t="s">
        <v>97</v>
      </c>
      <c r="B47" s="18" t="s">
        <v>98</v>
      </c>
      <c r="D47" s="19">
        <v>287605</v>
      </c>
      <c r="E47" s="20">
        <v>0</v>
      </c>
      <c r="F47" s="20">
        <v>287605</v>
      </c>
      <c r="G47" s="21">
        <v>9.8525899037493758E-4</v>
      </c>
      <c r="I47" s="21">
        <v>2.5178890208863436E-3</v>
      </c>
      <c r="J47" s="19">
        <v>297273</v>
      </c>
      <c r="K47" s="21">
        <v>3.3615549103805487E-2</v>
      </c>
      <c r="L47" s="21">
        <v>2.769893858095096E-2</v>
      </c>
      <c r="M47" s="19">
        <v>297705</v>
      </c>
      <c r="N47" s="21">
        <v>3.5117609220980173E-2</v>
      </c>
      <c r="O47" s="21">
        <v>2.9192400622464865E-2</v>
      </c>
      <c r="P47" s="21">
        <v>-3.45389178144484E-3</v>
      </c>
      <c r="R47" s="43">
        <v>0</v>
      </c>
      <c r="S47" s="42">
        <v>297705</v>
      </c>
      <c r="U47" s="19">
        <v>188646</v>
      </c>
      <c r="V47" s="19">
        <v>189732</v>
      </c>
      <c r="X47" s="19">
        <v>287321.91350159084</v>
      </c>
      <c r="Y47" s="19">
        <v>288534.28601778706</v>
      </c>
      <c r="Z47" s="19">
        <v>298736.80459420301</v>
      </c>
      <c r="AA47" s="19">
        <v>198863.00364651773</v>
      </c>
    </row>
    <row r="48" spans="1:27" x14ac:dyDescent="0.2">
      <c r="A48" s="18" t="s">
        <v>99</v>
      </c>
      <c r="B48" s="18" t="s">
        <v>100</v>
      </c>
      <c r="D48" s="19">
        <v>638666</v>
      </c>
      <c r="E48" s="20">
        <v>0</v>
      </c>
      <c r="F48" s="20">
        <v>638666</v>
      </c>
      <c r="G48" s="21">
        <v>1.3897764686819691E-2</v>
      </c>
      <c r="I48" s="21">
        <v>1.5960375691250528E-2</v>
      </c>
      <c r="J48" s="19">
        <v>656591</v>
      </c>
      <c r="K48" s="21">
        <v>2.8066313221621231E-2</v>
      </c>
      <c r="L48" s="21">
        <v>2.770040002006513E-2</v>
      </c>
      <c r="M48" s="19">
        <v>657529</v>
      </c>
      <c r="N48" s="21">
        <v>2.9534999514613247E-2</v>
      </c>
      <c r="O48" s="21">
        <v>2.9168563572746997E-2</v>
      </c>
      <c r="P48" s="21">
        <v>9.8851305052523042E-3</v>
      </c>
      <c r="R48" s="43">
        <v>0</v>
      </c>
      <c r="S48" s="42">
        <v>657529</v>
      </c>
      <c r="U48" s="19">
        <v>383373</v>
      </c>
      <c r="V48" s="19">
        <v>383509</v>
      </c>
      <c r="X48" s="19">
        <v>629911.63630514161</v>
      </c>
      <c r="Y48" s="19">
        <v>628856.60957913904</v>
      </c>
      <c r="Z48" s="19">
        <v>651092.8620872295</v>
      </c>
      <c r="AA48" s="19">
        <v>433419.25138201367</v>
      </c>
    </row>
    <row r="49" spans="1:27" x14ac:dyDescent="0.2">
      <c r="A49" s="18" t="s">
        <v>101</v>
      </c>
      <c r="B49" s="18" t="s">
        <v>102</v>
      </c>
      <c r="D49" s="19">
        <v>310125</v>
      </c>
      <c r="E49" s="20">
        <v>0</v>
      </c>
      <c r="F49" s="20">
        <v>310125</v>
      </c>
      <c r="G49" s="21">
        <v>1.0596209177775817E-2</v>
      </c>
      <c r="I49" s="21">
        <v>1.2932599676003687E-2</v>
      </c>
      <c r="J49" s="19">
        <v>319902</v>
      </c>
      <c r="K49" s="21">
        <v>3.1525997581620224E-2</v>
      </c>
      <c r="L49" s="21">
        <v>2.7700387190099152E-2</v>
      </c>
      <c r="M49" s="19">
        <v>320593</v>
      </c>
      <c r="N49" s="21">
        <v>3.3754131398629594E-2</v>
      </c>
      <c r="O49" s="21">
        <v>2.9920257548985196E-2</v>
      </c>
      <c r="P49" s="21">
        <v>7.6108713269977812E-3</v>
      </c>
      <c r="R49" s="43">
        <v>933</v>
      </c>
      <c r="S49" s="42">
        <v>321526</v>
      </c>
      <c r="U49" s="19">
        <v>180360</v>
      </c>
      <c r="V49" s="19">
        <v>181032</v>
      </c>
      <c r="X49" s="19">
        <v>306873.30625583749</v>
      </c>
      <c r="Y49" s="19">
        <v>307305.18409076211</v>
      </c>
      <c r="Z49" s="19">
        <v>318171.43812450854</v>
      </c>
      <c r="AA49" s="19">
        <v>211800.24318034673</v>
      </c>
    </row>
    <row r="50" spans="1:27" x14ac:dyDescent="0.2">
      <c r="A50" s="18" t="s">
        <v>103</v>
      </c>
      <c r="B50" s="18" t="s">
        <v>104</v>
      </c>
      <c r="D50" s="19">
        <v>308016</v>
      </c>
      <c r="E50" s="20">
        <v>0</v>
      </c>
      <c r="F50" s="20">
        <v>308016</v>
      </c>
      <c r="G50" s="21">
        <v>-1.5899759980553596E-2</v>
      </c>
      <c r="I50" s="21">
        <v>-1.2903668019137893E-2</v>
      </c>
      <c r="J50" s="19">
        <v>317314</v>
      </c>
      <c r="K50" s="21">
        <v>3.0186743545789874E-2</v>
      </c>
      <c r="L50" s="21">
        <v>3.0524463773468069E-2</v>
      </c>
      <c r="M50" s="19">
        <v>317314</v>
      </c>
      <c r="N50" s="21">
        <v>3.0186743545789874E-2</v>
      </c>
      <c r="O50" s="21">
        <v>3.0524463773468069E-2</v>
      </c>
      <c r="P50" s="21">
        <v>-1.7513617173092078E-2</v>
      </c>
      <c r="R50" s="43">
        <v>0</v>
      </c>
      <c r="S50" s="42">
        <v>317314</v>
      </c>
      <c r="U50" s="19">
        <v>209022</v>
      </c>
      <c r="V50" s="19">
        <v>208953</v>
      </c>
      <c r="X50" s="19">
        <v>312992.5057166061</v>
      </c>
      <c r="Y50" s="19">
        <v>311940.23115236108</v>
      </c>
      <c r="Z50" s="19">
        <v>322970.37958632311</v>
      </c>
      <c r="AA50" s="19">
        <v>214994.80072646699</v>
      </c>
    </row>
    <row r="51" spans="1:27" x14ac:dyDescent="0.2">
      <c r="A51" s="18" t="s">
        <v>105</v>
      </c>
      <c r="B51" s="18" t="s">
        <v>106</v>
      </c>
      <c r="D51" s="19">
        <v>572987</v>
      </c>
      <c r="E51" s="20">
        <v>0</v>
      </c>
      <c r="F51" s="20">
        <v>572987</v>
      </c>
      <c r="G51" s="21">
        <v>-7.5648808594310779E-3</v>
      </c>
      <c r="I51" s="21">
        <v>-3.7275003078744984E-3</v>
      </c>
      <c r="J51" s="19">
        <v>590622</v>
      </c>
      <c r="K51" s="21">
        <v>3.0777312574281845E-2</v>
      </c>
      <c r="L51" s="21">
        <v>2.8515236185331805E-2</v>
      </c>
      <c r="M51" s="19">
        <v>592496</v>
      </c>
      <c r="N51" s="21">
        <v>3.4047892884131681E-2</v>
      </c>
      <c r="O51" s="21">
        <v>3.1778639093809957E-2</v>
      </c>
      <c r="P51" s="21">
        <v>-7.1734769138632748E-3</v>
      </c>
      <c r="R51" s="43">
        <v>2178</v>
      </c>
      <c r="S51" s="42">
        <v>594674</v>
      </c>
      <c r="U51" s="19">
        <v>348894</v>
      </c>
      <c r="V51" s="19">
        <v>349661</v>
      </c>
      <c r="X51" s="19">
        <v>577354.61890566361</v>
      </c>
      <c r="Y51" s="19">
        <v>576395.72053752956</v>
      </c>
      <c r="Z51" s="19">
        <v>596776.96578679699</v>
      </c>
      <c r="AA51" s="19">
        <v>397262.26597564842</v>
      </c>
    </row>
    <row r="52" spans="1:27" x14ac:dyDescent="0.2">
      <c r="A52" s="18" t="s">
        <v>107</v>
      </c>
      <c r="B52" s="18" t="s">
        <v>108</v>
      </c>
      <c r="D52" s="19">
        <v>177776</v>
      </c>
      <c r="E52" s="20">
        <v>0</v>
      </c>
      <c r="F52" s="20">
        <v>177776</v>
      </c>
      <c r="G52" s="21">
        <v>-1.9377069597885321E-2</v>
      </c>
      <c r="I52" s="21">
        <v>-1.7663328635895925E-2</v>
      </c>
      <c r="J52" s="19">
        <v>183669</v>
      </c>
      <c r="K52" s="21">
        <v>3.314845648456477E-2</v>
      </c>
      <c r="L52" s="21">
        <v>3.1563278920380133E-2</v>
      </c>
      <c r="M52" s="19">
        <v>183669</v>
      </c>
      <c r="N52" s="21">
        <v>3.314845648456477E-2</v>
      </c>
      <c r="O52" s="21">
        <v>3.1563278920380133E-2</v>
      </c>
      <c r="P52" s="21">
        <v>-2.1265434116487403E-2</v>
      </c>
      <c r="R52" s="43">
        <v>0</v>
      </c>
      <c r="S52" s="42">
        <v>183669</v>
      </c>
      <c r="U52" s="19">
        <v>114213</v>
      </c>
      <c r="V52" s="19">
        <v>114388</v>
      </c>
      <c r="X52" s="19">
        <v>181288.84659784683</v>
      </c>
      <c r="Y52" s="19">
        <v>181250.67416890262</v>
      </c>
      <c r="Z52" s="19">
        <v>187659.66422591842</v>
      </c>
      <c r="AA52" s="19">
        <v>124921.21465232833</v>
      </c>
    </row>
    <row r="53" spans="1:27" ht="25.5" customHeight="1" x14ac:dyDescent="0.2">
      <c r="A53" s="22" t="s">
        <v>109</v>
      </c>
      <c r="B53" s="22" t="s">
        <v>110</v>
      </c>
      <c r="C53" s="54"/>
      <c r="D53" s="24">
        <v>2899271</v>
      </c>
      <c r="E53" s="25">
        <v>0</v>
      </c>
      <c r="F53" s="25">
        <v>2899271</v>
      </c>
      <c r="G53" s="26">
        <v>-6.4436932833560334E-3</v>
      </c>
      <c r="H53" s="23"/>
      <c r="I53" s="26">
        <v>-3.5392995063125987E-3</v>
      </c>
      <c r="J53" s="24">
        <v>2988812</v>
      </c>
      <c r="K53" s="26">
        <v>3.0883970487753709E-2</v>
      </c>
      <c r="L53" s="26">
        <v>2.951068413093183E-2</v>
      </c>
      <c r="M53" s="24">
        <v>2995157</v>
      </c>
      <c r="N53" s="26">
        <v>3.3072451661124491E-2</v>
      </c>
      <c r="O53" s="26">
        <v>3.1696249931260079E-2</v>
      </c>
      <c r="P53" s="26">
        <v>-7.0652208247143911E-3</v>
      </c>
      <c r="Q53" s="23"/>
      <c r="R53" s="24">
        <v>5401</v>
      </c>
      <c r="S53" s="41">
        <v>3000558</v>
      </c>
      <c r="T53" s="23"/>
      <c r="U53" s="24">
        <v>1771732</v>
      </c>
      <c r="V53" s="24">
        <v>1774096</v>
      </c>
      <c r="W53" s="23"/>
      <c r="X53" s="24">
        <v>2918074.1749615343</v>
      </c>
      <c r="Y53" s="24">
        <v>2913449.9717447925</v>
      </c>
      <c r="Z53" s="24">
        <v>3016469.01973534</v>
      </c>
      <c r="AA53" s="24">
        <f>SUM(AA45:AA52)</f>
        <v>2008001.9617471565</v>
      </c>
    </row>
    <row r="54" spans="1:27" x14ac:dyDescent="0.2">
      <c r="A54" s="18" t="s">
        <v>111</v>
      </c>
      <c r="B54" s="18" t="s">
        <v>112</v>
      </c>
      <c r="D54" s="19">
        <v>484479</v>
      </c>
      <c r="E54" s="20">
        <v>0</v>
      </c>
      <c r="F54" s="20">
        <v>484479</v>
      </c>
      <c r="G54" s="21">
        <v>-1.3988628769208811E-2</v>
      </c>
      <c r="I54" s="21">
        <v>-9.8687853051706576E-3</v>
      </c>
      <c r="J54" s="19">
        <v>500313</v>
      </c>
      <c r="K54" s="21">
        <v>3.268253113138031E-2</v>
      </c>
      <c r="L54" s="21">
        <v>2.9860297336470554E-2</v>
      </c>
      <c r="M54" s="19">
        <v>500313</v>
      </c>
      <c r="N54" s="21">
        <v>3.268253113138031E-2</v>
      </c>
      <c r="O54" s="21">
        <v>2.9860297336470554E-2</v>
      </c>
      <c r="P54" s="21">
        <v>-1.5128061033175655E-2</v>
      </c>
      <c r="R54" s="43">
        <v>0</v>
      </c>
      <c r="S54" s="42">
        <v>500313</v>
      </c>
      <c r="U54" s="19">
        <v>313834</v>
      </c>
      <c r="V54" s="19">
        <v>314694</v>
      </c>
      <c r="X54" s="19">
        <v>491352.34555687511</v>
      </c>
      <c r="Y54" s="19">
        <v>490648.77586178825</v>
      </c>
      <c r="Z54" s="19">
        <v>507998.02512888244</v>
      </c>
      <c r="AA54" s="19">
        <v>338163.93417227129</v>
      </c>
    </row>
    <row r="55" spans="1:27" x14ac:dyDescent="0.2">
      <c r="A55" s="18" t="s">
        <v>113</v>
      </c>
      <c r="B55" s="18" t="s">
        <v>114</v>
      </c>
      <c r="D55" s="19">
        <v>310596</v>
      </c>
      <c r="E55" s="20">
        <v>0</v>
      </c>
      <c r="F55" s="20">
        <v>310596</v>
      </c>
      <c r="G55" s="21">
        <v>-2.4403245746399516E-2</v>
      </c>
      <c r="I55" s="21">
        <v>-2.0753840512922839E-2</v>
      </c>
      <c r="J55" s="19">
        <v>321481</v>
      </c>
      <c r="K55" s="21">
        <v>3.5045525377016995E-2</v>
      </c>
      <c r="L55" s="21">
        <v>3.2243266419822447E-2</v>
      </c>
      <c r="M55" s="19">
        <v>321481</v>
      </c>
      <c r="N55" s="21">
        <v>3.5045525377016995E-2</v>
      </c>
      <c r="O55" s="21">
        <v>3.2243266419822447E-2</v>
      </c>
      <c r="P55" s="21">
        <v>-2.3701479426438854E-2</v>
      </c>
      <c r="R55" s="43">
        <v>0</v>
      </c>
      <c r="S55" s="42">
        <v>321481</v>
      </c>
      <c r="U55" s="19">
        <v>206812</v>
      </c>
      <c r="V55" s="19">
        <v>207373</v>
      </c>
      <c r="X55" s="19">
        <v>318365.14281725709</v>
      </c>
      <c r="Y55" s="19">
        <v>318039.7292526174</v>
      </c>
      <c r="Z55" s="19">
        <v>329285.55480257678</v>
      </c>
      <c r="AA55" s="19">
        <v>219198.68418757641</v>
      </c>
    </row>
    <row r="56" spans="1:27" x14ac:dyDescent="0.2">
      <c r="A56" s="18" t="s">
        <v>115</v>
      </c>
      <c r="B56" s="18" t="s">
        <v>116</v>
      </c>
      <c r="D56" s="19">
        <v>382940</v>
      </c>
      <c r="E56" s="20">
        <v>0</v>
      </c>
      <c r="F56" s="20">
        <v>382940</v>
      </c>
      <c r="G56" s="21">
        <v>-2.1375561783709918E-2</v>
      </c>
      <c r="I56" s="21">
        <v>-1.7737120476692736E-2</v>
      </c>
      <c r="J56" s="19">
        <v>396151</v>
      </c>
      <c r="K56" s="21">
        <v>3.4498877108685377E-2</v>
      </c>
      <c r="L56" s="21">
        <v>3.1581727632238321E-2</v>
      </c>
      <c r="M56" s="19">
        <v>396151</v>
      </c>
      <c r="N56" s="21">
        <v>3.4498877108685377E-2</v>
      </c>
      <c r="O56" s="21">
        <v>3.1581727632238321E-2</v>
      </c>
      <c r="P56" s="21">
        <v>-2.1321452775559857E-2</v>
      </c>
      <c r="R56" s="43">
        <v>0</v>
      </c>
      <c r="S56" s="42">
        <v>396151</v>
      </c>
      <c r="U56" s="19">
        <v>236985</v>
      </c>
      <c r="V56" s="19">
        <v>237655</v>
      </c>
      <c r="X56" s="19">
        <v>391304.35031642317</v>
      </c>
      <c r="Y56" s="19">
        <v>390957.35121037293</v>
      </c>
      <c r="Z56" s="19">
        <v>404781.53028233361</v>
      </c>
      <c r="AA56" s="19">
        <v>269454.81673047511</v>
      </c>
    </row>
    <row r="57" spans="1:27" x14ac:dyDescent="0.2">
      <c r="A57" s="18" t="s">
        <v>117</v>
      </c>
      <c r="B57" s="18" t="s">
        <v>118</v>
      </c>
      <c r="D57" s="19">
        <v>978772</v>
      </c>
      <c r="E57" s="20">
        <v>0</v>
      </c>
      <c r="F57" s="20">
        <v>978772</v>
      </c>
      <c r="G57" s="21">
        <v>-1.2423958340011865E-2</v>
      </c>
      <c r="I57" s="21">
        <v>-6.0966642062729726E-3</v>
      </c>
      <c r="J57" s="19">
        <v>1014355</v>
      </c>
      <c r="K57" s="21">
        <v>3.6354738386467966E-2</v>
      </c>
      <c r="L57" s="21">
        <v>2.9034136034670643E-2</v>
      </c>
      <c r="M57" s="19">
        <v>1014355</v>
      </c>
      <c r="N57" s="21">
        <v>3.6354738386467966E-2</v>
      </c>
      <c r="O57" s="21">
        <v>2.9034136034670643E-2</v>
      </c>
      <c r="P57" s="21">
        <v>-1.2169057561689622E-2</v>
      </c>
      <c r="R57" s="43">
        <v>0</v>
      </c>
      <c r="S57" s="42">
        <v>1014355</v>
      </c>
      <c r="U57" s="19">
        <v>664161</v>
      </c>
      <c r="V57" s="19">
        <v>668886</v>
      </c>
      <c r="X57" s="19">
        <v>991085.20125175407</v>
      </c>
      <c r="Y57" s="19">
        <v>991781.59424859588</v>
      </c>
      <c r="Z57" s="19">
        <v>1026850.8065724475</v>
      </c>
      <c r="AA57" s="19">
        <v>683553.65844268934</v>
      </c>
    </row>
    <row r="58" spans="1:27" x14ac:dyDescent="0.2">
      <c r="A58" s="18" t="s">
        <v>119</v>
      </c>
      <c r="B58" s="18" t="s">
        <v>120</v>
      </c>
      <c r="D58" s="19">
        <v>403741</v>
      </c>
      <c r="E58" s="20">
        <v>0</v>
      </c>
      <c r="F58" s="20">
        <v>403741</v>
      </c>
      <c r="G58" s="21">
        <v>8.2747006130612366E-3</v>
      </c>
      <c r="I58" s="21">
        <v>1.2775169431366917E-2</v>
      </c>
      <c r="J58" s="19">
        <v>416626</v>
      </c>
      <c r="K58" s="21">
        <v>3.1914024089701121E-2</v>
      </c>
      <c r="L58" s="21">
        <v>2.7700892542552147E-2</v>
      </c>
      <c r="M58" s="19">
        <v>416824</v>
      </c>
      <c r="N58" s="21">
        <v>3.2404437498297245E-2</v>
      </c>
      <c r="O58" s="21">
        <v>2.8189303675614896E-2</v>
      </c>
      <c r="P58" s="21">
        <v>5.7610721796006459E-3</v>
      </c>
      <c r="R58" s="43">
        <v>0</v>
      </c>
      <c r="S58" s="42">
        <v>416824</v>
      </c>
      <c r="U58" s="19">
        <v>260565</v>
      </c>
      <c r="V58" s="19">
        <v>261633</v>
      </c>
      <c r="X58" s="19">
        <v>400427.58164467814</v>
      </c>
      <c r="Y58" s="19">
        <v>400282.48781026277</v>
      </c>
      <c r="Z58" s="19">
        <v>414436.40197437169</v>
      </c>
      <c r="AA58" s="19">
        <v>275881.86808462109</v>
      </c>
    </row>
    <row r="59" spans="1:27" x14ac:dyDescent="0.2">
      <c r="A59" s="18" t="s">
        <v>121</v>
      </c>
      <c r="B59" s="18" t="s">
        <v>122</v>
      </c>
      <c r="D59" s="19">
        <v>472826</v>
      </c>
      <c r="E59" s="20">
        <v>0</v>
      </c>
      <c r="F59" s="20">
        <v>472826</v>
      </c>
      <c r="G59" s="21">
        <v>2.5125714946047095E-2</v>
      </c>
      <c r="I59" s="21">
        <v>3.2123231984664269E-2</v>
      </c>
      <c r="J59" s="19">
        <v>489409</v>
      </c>
      <c r="K59" s="21">
        <v>3.5072098404064E-2</v>
      </c>
      <c r="L59" s="21">
        <v>2.769935815380542E-2</v>
      </c>
      <c r="M59" s="19">
        <v>489431</v>
      </c>
      <c r="N59" s="21">
        <v>3.5118627148253312E-2</v>
      </c>
      <c r="O59" s="21">
        <v>2.774555547727009E-2</v>
      </c>
      <c r="P59" s="21">
        <v>2.4532776358015651E-2</v>
      </c>
      <c r="R59" s="43">
        <v>0</v>
      </c>
      <c r="S59" s="42">
        <v>489431</v>
      </c>
      <c r="U59" s="19">
        <v>282634</v>
      </c>
      <c r="V59" s="19">
        <v>284662</v>
      </c>
      <c r="X59" s="19">
        <v>461237.08839445619</v>
      </c>
      <c r="Y59" s="19">
        <v>461396.5178708118</v>
      </c>
      <c r="Z59" s="19">
        <v>477711.41274739645</v>
      </c>
      <c r="AA59" s="19">
        <v>318002.75344115426</v>
      </c>
    </row>
    <row r="60" spans="1:27" x14ac:dyDescent="0.2">
      <c r="A60" s="18" t="s">
        <v>123</v>
      </c>
      <c r="B60" s="18" t="s">
        <v>124</v>
      </c>
      <c r="D60" s="19">
        <v>488735</v>
      </c>
      <c r="E60" s="20">
        <v>0</v>
      </c>
      <c r="F60" s="20">
        <v>488735</v>
      </c>
      <c r="G60" s="21">
        <v>-1.7066968829607121E-2</v>
      </c>
      <c r="I60" s="21">
        <v>-1.1082737890957595E-2</v>
      </c>
      <c r="J60" s="19">
        <v>505736</v>
      </c>
      <c r="K60" s="21">
        <v>3.4785722323958712E-2</v>
      </c>
      <c r="L60" s="21">
        <v>3.0124992260588401E-2</v>
      </c>
      <c r="M60" s="19">
        <v>505736</v>
      </c>
      <c r="N60" s="21">
        <v>3.4785722323958712E-2</v>
      </c>
      <c r="O60" s="21">
        <v>3.0124992260588401E-2</v>
      </c>
      <c r="P60" s="21">
        <v>-1.6082743819097911E-2</v>
      </c>
      <c r="R60" s="43">
        <v>0</v>
      </c>
      <c r="S60" s="42">
        <v>505736</v>
      </c>
      <c r="U60" s="19">
        <v>318037</v>
      </c>
      <c r="V60" s="19">
        <v>319476</v>
      </c>
      <c r="X60" s="19">
        <v>497221.05626876332</v>
      </c>
      <c r="Y60" s="19">
        <v>496448.25395130127</v>
      </c>
      <c r="Z60" s="19">
        <v>514002.57168273086</v>
      </c>
      <c r="AA60" s="19">
        <v>342161.0384623023</v>
      </c>
    </row>
    <row r="61" spans="1:27" x14ac:dyDescent="0.2">
      <c r="A61" s="18" t="s">
        <v>125</v>
      </c>
      <c r="B61" s="18" t="s">
        <v>126</v>
      </c>
      <c r="D61" s="19">
        <v>414409</v>
      </c>
      <c r="E61" s="20">
        <v>0</v>
      </c>
      <c r="F61" s="20">
        <v>414409</v>
      </c>
      <c r="G61" s="21">
        <v>-4.4619656053942469E-3</v>
      </c>
      <c r="I61" s="21">
        <v>-1.1213606723904368E-3</v>
      </c>
      <c r="J61" s="19">
        <v>426988</v>
      </c>
      <c r="K61" s="21">
        <v>3.0354070495573149E-2</v>
      </c>
      <c r="L61" s="21">
        <v>2.7946282186254834E-2</v>
      </c>
      <c r="M61" s="19">
        <v>427099</v>
      </c>
      <c r="N61" s="21">
        <v>3.0621921821196052E-2</v>
      </c>
      <c r="O61" s="21">
        <v>2.8213507582103725E-2</v>
      </c>
      <c r="P61" s="21">
        <v>-8.0158647442352127E-3</v>
      </c>
      <c r="R61" s="43">
        <v>0</v>
      </c>
      <c r="S61" s="42">
        <v>427099</v>
      </c>
      <c r="U61" s="19">
        <v>250519</v>
      </c>
      <c r="V61" s="19">
        <v>251105</v>
      </c>
      <c r="X61" s="19">
        <v>416266.3662087057</v>
      </c>
      <c r="Y61" s="19">
        <v>415845.9955323218</v>
      </c>
      <c r="Z61" s="19">
        <v>430550.23242874787</v>
      </c>
      <c r="AA61" s="19">
        <v>286608.51667671819</v>
      </c>
    </row>
    <row r="62" spans="1:27" x14ac:dyDescent="0.2">
      <c r="A62" s="18" t="s">
        <v>127</v>
      </c>
      <c r="B62" s="18" t="s">
        <v>128</v>
      </c>
      <c r="D62" s="19">
        <v>364487</v>
      </c>
      <c r="E62" s="20">
        <v>0</v>
      </c>
      <c r="F62" s="20">
        <v>364487</v>
      </c>
      <c r="G62" s="21">
        <v>2.7615796091617462E-2</v>
      </c>
      <c r="I62" s="21">
        <v>3.3446987774293335E-2</v>
      </c>
      <c r="J62" s="19">
        <v>376812</v>
      </c>
      <c r="K62" s="21">
        <v>3.3814649082134718E-2</v>
      </c>
      <c r="L62" s="21">
        <v>2.7699456021728963E-2</v>
      </c>
      <c r="M62" s="19">
        <v>376812</v>
      </c>
      <c r="N62" s="21">
        <v>3.3814649082134718E-2</v>
      </c>
      <c r="O62" s="21">
        <v>2.7699456021728963E-2</v>
      </c>
      <c r="P62" s="21">
        <v>2.5800782676777656E-2</v>
      </c>
      <c r="R62" s="43">
        <v>0</v>
      </c>
      <c r="S62" s="42">
        <v>376812</v>
      </c>
      <c r="U62" s="19">
        <v>248209</v>
      </c>
      <c r="V62" s="19">
        <v>249686</v>
      </c>
      <c r="X62" s="19">
        <v>354691.90079236974</v>
      </c>
      <c r="Y62" s="19">
        <v>354789.20275497832</v>
      </c>
      <c r="Z62" s="19">
        <v>367334.48283859488</v>
      </c>
      <c r="AA62" s="19">
        <v>244527.08028209492</v>
      </c>
    </row>
    <row r="63" spans="1:27" x14ac:dyDescent="0.2">
      <c r="A63" s="18" t="s">
        <v>129</v>
      </c>
      <c r="B63" s="18" t="s">
        <v>130</v>
      </c>
      <c r="D63" s="19">
        <v>545466</v>
      </c>
      <c r="E63" s="20">
        <v>0</v>
      </c>
      <c r="F63" s="20">
        <v>545466</v>
      </c>
      <c r="G63" s="21">
        <v>-1.9583069349969229E-2</v>
      </c>
      <c r="I63" s="21">
        <v>-1.8135252494513532E-2</v>
      </c>
      <c r="J63" s="19">
        <v>563693</v>
      </c>
      <c r="K63" s="21">
        <v>3.341546494190295E-2</v>
      </c>
      <c r="L63" s="21">
        <v>3.1668244439346349E-2</v>
      </c>
      <c r="M63" s="19">
        <v>563693</v>
      </c>
      <c r="N63" s="21">
        <v>3.341546494190295E-2</v>
      </c>
      <c r="O63" s="21">
        <v>3.1668244439346349E-2</v>
      </c>
      <c r="P63" s="21">
        <v>-2.1636085338576305E-2</v>
      </c>
      <c r="R63" s="43">
        <v>0</v>
      </c>
      <c r="S63" s="42">
        <v>563693</v>
      </c>
      <c r="U63" s="19">
        <v>330954</v>
      </c>
      <c r="V63" s="19">
        <v>331515</v>
      </c>
      <c r="X63" s="19">
        <v>556361.26116095122</v>
      </c>
      <c r="Y63" s="19">
        <v>556481.73113349103</v>
      </c>
      <c r="Z63" s="19">
        <v>576158.82142901164</v>
      </c>
      <c r="AA63" s="19">
        <v>383537.1873996213</v>
      </c>
    </row>
    <row r="64" spans="1:27" ht="25.5" customHeight="1" x14ac:dyDescent="0.2">
      <c r="A64" s="22" t="s">
        <v>131</v>
      </c>
      <c r="B64" s="22" t="s">
        <v>132</v>
      </c>
      <c r="C64" s="54"/>
      <c r="D64" s="24">
        <v>4846451</v>
      </c>
      <c r="E64" s="25">
        <v>0</v>
      </c>
      <c r="F64" s="25">
        <v>4846451</v>
      </c>
      <c r="G64" s="26">
        <v>-6.5312125360912354E-3</v>
      </c>
      <c r="H64" s="23"/>
      <c r="I64" s="26">
        <v>-1.734985882185569E-3</v>
      </c>
      <c r="J64" s="24">
        <v>5011564</v>
      </c>
      <c r="K64" s="26">
        <v>3.4068847492732202E-2</v>
      </c>
      <c r="L64" s="26">
        <v>2.9446818584817569E-2</v>
      </c>
      <c r="M64" s="24">
        <v>5011895</v>
      </c>
      <c r="N64" s="26">
        <v>3.4137144892210758E-2</v>
      </c>
      <c r="O64" s="26">
        <v>2.9514810712016226E-2</v>
      </c>
      <c r="P64" s="26">
        <v>-7.3705744313785626E-3</v>
      </c>
      <c r="Q64" s="23"/>
      <c r="R64" s="24">
        <v>0</v>
      </c>
      <c r="S64" s="41">
        <v>5011895</v>
      </c>
      <c r="T64" s="23"/>
      <c r="U64" s="24">
        <v>3112710</v>
      </c>
      <c r="V64" s="24">
        <v>3126685</v>
      </c>
      <c r="W64" s="23"/>
      <c r="X64" s="24">
        <v>4878312.2944122329</v>
      </c>
      <c r="Y64" s="24">
        <v>4876671.6396265412</v>
      </c>
      <c r="Z64" s="24">
        <v>5049109.8398870938</v>
      </c>
      <c r="AA64" s="24">
        <f>SUM(AA54:AA63)</f>
        <v>3361089.5378795243</v>
      </c>
    </row>
    <row r="65" spans="1:27" x14ac:dyDescent="0.2">
      <c r="A65" s="18" t="s">
        <v>133</v>
      </c>
      <c r="B65" s="18" t="s">
        <v>134</v>
      </c>
      <c r="D65" s="19">
        <v>301283</v>
      </c>
      <c r="E65" s="20">
        <v>0</v>
      </c>
      <c r="F65" s="20">
        <v>301283</v>
      </c>
      <c r="G65" s="21">
        <v>-1.7026669572680397E-2</v>
      </c>
      <c r="I65" s="21">
        <v>-1.609267693049965E-2</v>
      </c>
      <c r="J65" s="19">
        <v>311595</v>
      </c>
      <c r="K65" s="21">
        <v>3.4226956051287338E-2</v>
      </c>
      <c r="L65" s="21">
        <v>3.1221994558028321E-2</v>
      </c>
      <c r="M65" s="19">
        <v>311595</v>
      </c>
      <c r="N65" s="21">
        <v>3.4226956051287338E-2</v>
      </c>
      <c r="O65" s="21">
        <v>3.1221994558028321E-2</v>
      </c>
      <c r="P65" s="21">
        <v>-2.0024865936230207E-2</v>
      </c>
      <c r="R65" s="43">
        <v>0</v>
      </c>
      <c r="S65" s="42">
        <v>311595</v>
      </c>
      <c r="U65" s="19">
        <v>211368</v>
      </c>
      <c r="V65" s="19">
        <v>211984</v>
      </c>
      <c r="X65" s="19">
        <v>306501.70322426327</v>
      </c>
      <c r="Y65" s="19">
        <v>307103.04305058654</v>
      </c>
      <c r="Z65" s="19">
        <v>317962.14941482752</v>
      </c>
      <c r="AA65" s="19">
        <v>211660.92395085641</v>
      </c>
    </row>
    <row r="66" spans="1:27" x14ac:dyDescent="0.2">
      <c r="A66" s="18" t="s">
        <v>135</v>
      </c>
      <c r="B66" s="18" t="s">
        <v>136</v>
      </c>
      <c r="D66" s="19">
        <v>235434</v>
      </c>
      <c r="E66" s="20">
        <v>0</v>
      </c>
      <c r="F66" s="20">
        <v>235434</v>
      </c>
      <c r="G66" s="21">
        <v>2.5596718840404264E-2</v>
      </c>
      <c r="I66" s="21">
        <v>2.842935068773822E-2</v>
      </c>
      <c r="J66" s="19">
        <v>242302</v>
      </c>
      <c r="K66" s="21">
        <v>2.9171657449646116E-2</v>
      </c>
      <c r="L66" s="21">
        <v>2.7699023832681968E-2</v>
      </c>
      <c r="M66" s="19">
        <v>242583</v>
      </c>
      <c r="N66" s="21">
        <v>3.0365197889854478E-2</v>
      </c>
      <c r="O66" s="21">
        <v>2.889085644527678E-2</v>
      </c>
      <c r="P66" s="21">
        <v>2.2003695240454091E-2</v>
      </c>
      <c r="R66" s="43">
        <v>836</v>
      </c>
      <c r="S66" s="42">
        <v>243419</v>
      </c>
      <c r="U66" s="19">
        <v>132256</v>
      </c>
      <c r="V66" s="19">
        <v>132446</v>
      </c>
      <c r="X66" s="19">
        <v>229558.06670890536</v>
      </c>
      <c r="Y66" s="19">
        <v>229253.82597144571</v>
      </c>
      <c r="Z66" s="19">
        <v>237360.19852934656</v>
      </c>
      <c r="AA66" s="19">
        <v>158005.84762161432</v>
      </c>
    </row>
    <row r="67" spans="1:27" x14ac:dyDescent="0.2">
      <c r="A67" s="18" t="s">
        <v>137</v>
      </c>
      <c r="B67" s="18" t="s">
        <v>138</v>
      </c>
      <c r="D67" s="19">
        <v>320378</v>
      </c>
      <c r="E67" s="20">
        <v>0</v>
      </c>
      <c r="F67" s="20">
        <v>320378</v>
      </c>
      <c r="G67" s="21">
        <v>4.3197971911763888E-2</v>
      </c>
      <c r="I67" s="21">
        <v>4.8895314889809915E-2</v>
      </c>
      <c r="J67" s="19">
        <v>330222</v>
      </c>
      <c r="K67" s="21">
        <v>3.0726204670732615E-2</v>
      </c>
      <c r="L67" s="21">
        <v>2.7700479407718026E-2</v>
      </c>
      <c r="M67" s="19">
        <v>330886</v>
      </c>
      <c r="N67" s="21">
        <v>3.2798756468921164E-2</v>
      </c>
      <c r="O67" s="21">
        <v>2.9766947172817915E-2</v>
      </c>
      <c r="P67" s="21">
        <v>4.3229331590544318E-2</v>
      </c>
      <c r="R67" s="43">
        <v>1105</v>
      </c>
      <c r="S67" s="42">
        <v>331991</v>
      </c>
      <c r="U67" s="19">
        <v>167131</v>
      </c>
      <c r="V67" s="19">
        <v>167623</v>
      </c>
      <c r="X67" s="19">
        <v>307111.40993964503</v>
      </c>
      <c r="Y67" s="19">
        <v>306342.53279776109</v>
      </c>
      <c r="Z67" s="19">
        <v>317174.74766120646</v>
      </c>
      <c r="AA67" s="19">
        <v>211136.76664786079</v>
      </c>
    </row>
    <row r="68" spans="1:27" x14ac:dyDescent="0.2">
      <c r="A68" s="18" t="s">
        <v>139</v>
      </c>
      <c r="B68" s="18" t="s">
        <v>140</v>
      </c>
      <c r="D68" s="19">
        <v>947200</v>
      </c>
      <c r="E68" s="20">
        <v>0</v>
      </c>
      <c r="F68" s="20">
        <v>947200</v>
      </c>
      <c r="G68" s="21">
        <v>1.4276696209168271E-2</v>
      </c>
      <c r="I68" s="21">
        <v>2.0488807459786651E-2</v>
      </c>
      <c r="J68" s="19">
        <v>978697</v>
      </c>
      <c r="K68" s="21">
        <v>3.3252744932432465E-2</v>
      </c>
      <c r="L68" s="21">
        <v>2.7699945204154641E-2</v>
      </c>
      <c r="M68" s="19">
        <v>978697</v>
      </c>
      <c r="N68" s="21">
        <v>3.3252744932432465E-2</v>
      </c>
      <c r="O68" s="21">
        <v>2.7699945204154641E-2</v>
      </c>
      <c r="P68" s="21">
        <v>1.2938958719648452E-2</v>
      </c>
      <c r="R68" s="43">
        <v>0</v>
      </c>
      <c r="S68" s="42">
        <v>978697</v>
      </c>
      <c r="U68" s="19">
        <v>546269</v>
      </c>
      <c r="V68" s="19">
        <v>549220</v>
      </c>
      <c r="X68" s="19">
        <v>933867.45800247043</v>
      </c>
      <c r="Y68" s="19">
        <v>933197.73900269403</v>
      </c>
      <c r="Z68" s="19">
        <v>966195.43712394056</v>
      </c>
      <c r="AA68" s="19">
        <v>643176.61493710522</v>
      </c>
    </row>
    <row r="69" spans="1:27" x14ac:dyDescent="0.2">
      <c r="A69" s="18" t="s">
        <v>141</v>
      </c>
      <c r="B69" s="18" t="s">
        <v>142</v>
      </c>
      <c r="D69" s="19">
        <v>274125</v>
      </c>
      <c r="E69" s="20">
        <v>0</v>
      </c>
      <c r="F69" s="20">
        <v>274125</v>
      </c>
      <c r="G69" s="21">
        <v>-3.4845374394663509E-2</v>
      </c>
      <c r="I69" s="21">
        <v>-3.2974562968109078E-2</v>
      </c>
      <c r="J69" s="19">
        <v>284288</v>
      </c>
      <c r="K69" s="21">
        <v>3.7074327405380858E-2</v>
      </c>
      <c r="L69" s="21">
        <v>3.4915056616537044E-2</v>
      </c>
      <c r="M69" s="19">
        <v>284288</v>
      </c>
      <c r="N69" s="21">
        <v>3.7074327405380858E-2</v>
      </c>
      <c r="O69" s="21">
        <v>3.4915056616537044E-2</v>
      </c>
      <c r="P69" s="21">
        <v>-3.338996573869879E-2</v>
      </c>
      <c r="R69" s="43">
        <v>903</v>
      </c>
      <c r="S69" s="42">
        <v>285191</v>
      </c>
      <c r="U69" s="19">
        <v>187567</v>
      </c>
      <c r="V69" s="19">
        <v>187958</v>
      </c>
      <c r="X69" s="19">
        <v>284021.84761645959</v>
      </c>
      <c r="Y69" s="19">
        <v>284063.8211173375</v>
      </c>
      <c r="Z69" s="19">
        <v>294108.26488808118</v>
      </c>
      <c r="AA69" s="19">
        <v>195781.8790769928</v>
      </c>
    </row>
    <row r="70" spans="1:27" x14ac:dyDescent="0.2">
      <c r="A70" s="18" t="s">
        <v>143</v>
      </c>
      <c r="B70" s="18" t="s">
        <v>144</v>
      </c>
      <c r="D70" s="19">
        <v>281924</v>
      </c>
      <c r="E70" s="20">
        <v>0</v>
      </c>
      <c r="F70" s="20">
        <v>281924</v>
      </c>
      <c r="G70" s="21">
        <v>3.3981538188016636E-2</v>
      </c>
      <c r="I70" s="21">
        <v>3.8238505601503547E-2</v>
      </c>
      <c r="J70" s="19">
        <v>289988</v>
      </c>
      <c r="K70" s="21">
        <v>2.8603453412976654E-2</v>
      </c>
      <c r="L70" s="21">
        <v>2.7698409557049608E-2</v>
      </c>
      <c r="M70" s="19">
        <v>290048</v>
      </c>
      <c r="N70" s="21">
        <v>2.8816276727061219E-2</v>
      </c>
      <c r="O70" s="21">
        <v>2.7911045612932561E-2</v>
      </c>
      <c r="P70" s="21">
        <v>3.0769027201869026E-2</v>
      </c>
      <c r="R70" s="43">
        <v>0</v>
      </c>
      <c r="S70" s="42">
        <v>290048</v>
      </c>
      <c r="U70" s="19">
        <v>155549</v>
      </c>
      <c r="V70" s="19">
        <v>155686</v>
      </c>
      <c r="X70" s="19">
        <v>272658.64001213497</v>
      </c>
      <c r="Y70" s="19">
        <v>271779.82245077286</v>
      </c>
      <c r="Z70" s="19">
        <v>281389.90631816501</v>
      </c>
      <c r="AA70" s="19">
        <v>187315.52693098728</v>
      </c>
    </row>
    <row r="71" spans="1:27" x14ac:dyDescent="0.2">
      <c r="A71" s="18" t="s">
        <v>145</v>
      </c>
      <c r="B71" s="18" t="s">
        <v>146</v>
      </c>
      <c r="D71" s="19">
        <v>214482</v>
      </c>
      <c r="E71" s="20">
        <v>0</v>
      </c>
      <c r="F71" s="20">
        <v>214482</v>
      </c>
      <c r="G71" s="21">
        <v>1.0479500016586929E-3</v>
      </c>
      <c r="I71" s="21">
        <v>4.4189718632290376E-3</v>
      </c>
      <c r="J71" s="19">
        <v>220932</v>
      </c>
      <c r="K71" s="21">
        <v>3.0072453632472573E-2</v>
      </c>
      <c r="L71" s="21">
        <v>2.769952884162552E-2</v>
      </c>
      <c r="M71" s="19">
        <v>221136</v>
      </c>
      <c r="N71" s="21">
        <v>3.1023582398522986E-2</v>
      </c>
      <c r="O71" s="21">
        <v>2.8648466541386863E-2</v>
      </c>
      <c r="P71" s="21">
        <v>-2.091812352376432E-3</v>
      </c>
      <c r="R71" s="43">
        <v>0</v>
      </c>
      <c r="S71" s="42">
        <v>221136</v>
      </c>
      <c r="U71" s="19">
        <v>126105</v>
      </c>
      <c r="V71" s="19">
        <v>126396</v>
      </c>
      <c r="X71" s="19">
        <v>214257.46888512647</v>
      </c>
      <c r="Y71" s="19">
        <v>214031.43308231211</v>
      </c>
      <c r="Z71" s="19">
        <v>221599.54466481085</v>
      </c>
      <c r="AA71" s="19">
        <v>147514.30148891697</v>
      </c>
    </row>
    <row r="72" spans="1:27" x14ac:dyDescent="0.2">
      <c r="A72" s="18" t="s">
        <v>147</v>
      </c>
      <c r="B72" s="18" t="s">
        <v>148</v>
      </c>
      <c r="D72" s="19">
        <v>353612</v>
      </c>
      <c r="E72" s="20">
        <v>0</v>
      </c>
      <c r="F72" s="20">
        <v>353612</v>
      </c>
      <c r="G72" s="21">
        <v>1.7420031896535626E-3</v>
      </c>
      <c r="I72" s="21">
        <v>5.5169409322826102E-3</v>
      </c>
      <c r="J72" s="19">
        <v>364350</v>
      </c>
      <c r="K72" s="21">
        <v>3.0366616517538914E-2</v>
      </c>
      <c r="L72" s="21">
        <v>2.7700339160836362E-2</v>
      </c>
      <c r="M72" s="19">
        <v>364961</v>
      </c>
      <c r="N72" s="21">
        <v>3.2094499055461911E-2</v>
      </c>
      <c r="O72" s="21">
        <v>2.9423750461034848E-2</v>
      </c>
      <c r="P72" s="21">
        <v>-2.4802308286986374E-4</v>
      </c>
      <c r="R72" s="43">
        <v>0</v>
      </c>
      <c r="S72" s="42">
        <v>364961</v>
      </c>
      <c r="U72" s="19">
        <v>199835</v>
      </c>
      <c r="V72" s="19">
        <v>200353</v>
      </c>
      <c r="X72" s="19">
        <v>352997.0779642479</v>
      </c>
      <c r="Y72" s="19">
        <v>352584.2286001895</v>
      </c>
      <c r="Z72" s="19">
        <v>365051.54120865697</v>
      </c>
      <c r="AA72" s="19">
        <v>243007.37255710998</v>
      </c>
    </row>
    <row r="73" spans="1:27" x14ac:dyDescent="0.2">
      <c r="A73" s="18" t="s">
        <v>149</v>
      </c>
      <c r="B73" s="18" t="s">
        <v>150</v>
      </c>
      <c r="D73" s="19">
        <v>159189</v>
      </c>
      <c r="E73" s="20">
        <v>0</v>
      </c>
      <c r="F73" s="20">
        <v>159189</v>
      </c>
      <c r="G73" s="21">
        <v>-2.3824506743305385E-2</v>
      </c>
      <c r="I73" s="21">
        <v>-2.01303220215443E-2</v>
      </c>
      <c r="J73" s="19">
        <v>164639</v>
      </c>
      <c r="K73" s="21">
        <v>3.42360338968144E-2</v>
      </c>
      <c r="L73" s="21">
        <v>3.2107784096310432E-2</v>
      </c>
      <c r="M73" s="19">
        <v>164911</v>
      </c>
      <c r="N73" s="21">
        <v>3.5944694671114163E-2</v>
      </c>
      <c r="O73" s="21">
        <v>3.3812928790302843E-2</v>
      </c>
      <c r="P73" s="21">
        <v>-2.1594301518804704E-2</v>
      </c>
      <c r="R73" s="43">
        <v>480</v>
      </c>
      <c r="S73" s="42">
        <v>165391</v>
      </c>
      <c r="U73" s="19">
        <v>108122</v>
      </c>
      <c r="V73" s="19">
        <v>108345</v>
      </c>
      <c r="X73" s="19">
        <v>163074.16145934709</v>
      </c>
      <c r="Y73" s="19">
        <v>162794.35727010338</v>
      </c>
      <c r="Z73" s="19">
        <v>168550.73540147574</v>
      </c>
      <c r="AA73" s="19">
        <v>112200.7901045124</v>
      </c>
    </row>
    <row r="74" spans="1:27" x14ac:dyDescent="0.2">
      <c r="A74" s="18" t="s">
        <v>151</v>
      </c>
      <c r="B74" s="18" t="s">
        <v>152</v>
      </c>
      <c r="D74" s="19">
        <v>335000</v>
      </c>
      <c r="E74" s="20">
        <v>0</v>
      </c>
      <c r="F74" s="20">
        <v>335000</v>
      </c>
      <c r="G74" s="21">
        <v>-2.0290432332743524E-2</v>
      </c>
      <c r="I74" s="21">
        <v>-1.753374908955696E-2</v>
      </c>
      <c r="J74" s="19">
        <v>347046</v>
      </c>
      <c r="K74" s="21">
        <v>3.5958208955223947E-2</v>
      </c>
      <c r="L74" s="21">
        <v>3.1536609914198488E-2</v>
      </c>
      <c r="M74" s="19">
        <v>347046</v>
      </c>
      <c r="N74" s="21">
        <v>3.5958208955223947E-2</v>
      </c>
      <c r="O74" s="21">
        <v>3.1536609914198488E-2</v>
      </c>
      <c r="P74" s="21">
        <v>-2.1161636285269347E-2</v>
      </c>
      <c r="R74" s="43">
        <v>1254</v>
      </c>
      <c r="S74" s="42">
        <v>348300</v>
      </c>
      <c r="U74" s="19">
        <v>222454</v>
      </c>
      <c r="V74" s="19">
        <v>223408</v>
      </c>
      <c r="X74" s="19">
        <v>341938.07129765389</v>
      </c>
      <c r="Y74" s="19">
        <v>342440.21140783344</v>
      </c>
      <c r="Z74" s="19">
        <v>354548.83345902647</v>
      </c>
      <c r="AA74" s="19">
        <v>236015.93401524643</v>
      </c>
    </row>
    <row r="75" spans="1:27" x14ac:dyDescent="0.2">
      <c r="A75" s="18" t="s">
        <v>153</v>
      </c>
      <c r="B75" s="18" t="s">
        <v>154</v>
      </c>
      <c r="D75" s="19">
        <v>406221</v>
      </c>
      <c r="E75" s="20">
        <v>0</v>
      </c>
      <c r="F75" s="20">
        <v>406221</v>
      </c>
      <c r="G75" s="21">
        <v>-4.3874418804280557E-3</v>
      </c>
      <c r="I75" s="21">
        <v>-3.0181094161969568E-3</v>
      </c>
      <c r="J75" s="19">
        <v>418921</v>
      </c>
      <c r="K75" s="21">
        <v>3.1263770213750597E-2</v>
      </c>
      <c r="L75" s="21">
        <v>2.8360919135760776E-2</v>
      </c>
      <c r="M75" s="19">
        <v>419074</v>
      </c>
      <c r="N75" s="21">
        <v>3.1640412484829739E-2</v>
      </c>
      <c r="O75" s="21">
        <v>2.8736501215980592E-2</v>
      </c>
      <c r="P75" s="21">
        <v>-9.3959139582471263E-3</v>
      </c>
      <c r="R75" s="43">
        <v>1547</v>
      </c>
      <c r="S75" s="42">
        <v>420621</v>
      </c>
      <c r="U75" s="19">
        <v>267133</v>
      </c>
      <c r="V75" s="19">
        <v>267887</v>
      </c>
      <c r="X75" s="19">
        <v>408011.12509793526</v>
      </c>
      <c r="Y75" s="19">
        <v>408600.88038404775</v>
      </c>
      <c r="Z75" s="19">
        <v>423048.93135917926</v>
      </c>
      <c r="AA75" s="19">
        <v>281615.05340399692</v>
      </c>
    </row>
    <row r="76" spans="1:27" x14ac:dyDescent="0.2">
      <c r="A76" s="18" t="s">
        <v>155</v>
      </c>
      <c r="B76" s="18" t="s">
        <v>156</v>
      </c>
      <c r="D76" s="19">
        <v>600189</v>
      </c>
      <c r="E76" s="20">
        <v>0</v>
      </c>
      <c r="F76" s="20">
        <v>600189</v>
      </c>
      <c r="G76" s="21">
        <v>2.0793842202115886E-3</v>
      </c>
      <c r="I76" s="21">
        <v>5.1468972340724672E-3</v>
      </c>
      <c r="J76" s="19">
        <v>617494</v>
      </c>
      <c r="K76" s="21">
        <v>2.8832584402579853E-2</v>
      </c>
      <c r="L76" s="21">
        <v>2.7700540707874755E-2</v>
      </c>
      <c r="M76" s="19">
        <v>618264</v>
      </c>
      <c r="N76" s="21">
        <v>3.0115513613211853E-2</v>
      </c>
      <c r="O76" s="21">
        <v>2.8982058287551737E-2</v>
      </c>
      <c r="P76" s="21">
        <v>-1.0447483164590654E-3</v>
      </c>
      <c r="R76" s="43">
        <v>0</v>
      </c>
      <c r="S76" s="42">
        <v>618264</v>
      </c>
      <c r="U76" s="19">
        <v>338052</v>
      </c>
      <c r="V76" s="19">
        <v>338425</v>
      </c>
      <c r="X76" s="19">
        <v>598943.56619964726</v>
      </c>
      <c r="Y76" s="19">
        <v>597773.44810191053</v>
      </c>
      <c r="Z76" s="19">
        <v>618910.60581346229</v>
      </c>
      <c r="AA76" s="19">
        <v>411996.17913814751</v>
      </c>
    </row>
    <row r="77" spans="1:27" ht="25.5" customHeight="1" x14ac:dyDescent="0.2">
      <c r="A77" s="22" t="s">
        <v>157</v>
      </c>
      <c r="B77" s="22" t="s">
        <v>158</v>
      </c>
      <c r="C77" s="54"/>
      <c r="D77" s="24">
        <v>4429037</v>
      </c>
      <c r="E77" s="25">
        <v>0</v>
      </c>
      <c r="F77" s="25">
        <v>4429037</v>
      </c>
      <c r="G77" s="26">
        <v>3.6475459482201433E-3</v>
      </c>
      <c r="H77" s="23"/>
      <c r="I77" s="26">
        <v>7.3015816216388529E-3</v>
      </c>
      <c r="J77" s="24">
        <v>4570474</v>
      </c>
      <c r="K77" s="26">
        <v>3.1934029903114336E-2</v>
      </c>
      <c r="L77" s="26">
        <v>2.8884323967987902E-2</v>
      </c>
      <c r="M77" s="24">
        <v>4573489</v>
      </c>
      <c r="N77" s="26">
        <v>3.2614764789727468E-2</v>
      </c>
      <c r="O77" s="26">
        <v>2.9563047058145386E-2</v>
      </c>
      <c r="P77" s="26">
        <v>1.6619073280215169E-3</v>
      </c>
      <c r="Q77" s="23"/>
      <c r="R77" s="24">
        <v>6125</v>
      </c>
      <c r="S77" s="41">
        <v>4579614</v>
      </c>
      <c r="T77" s="23"/>
      <c r="U77" s="24">
        <v>2661841</v>
      </c>
      <c r="V77" s="24">
        <v>2669731</v>
      </c>
      <c r="W77" s="23"/>
      <c r="X77" s="24">
        <v>4412940.5964078363</v>
      </c>
      <c r="Y77" s="24">
        <v>4409965.3432369949</v>
      </c>
      <c r="Z77" s="24">
        <v>4565900.8958421797</v>
      </c>
      <c r="AA77" s="24">
        <f>SUM(AA65:AA76)</f>
        <v>3039427.1898733471</v>
      </c>
    </row>
    <row r="78" spans="1:27" ht="25.5" customHeight="1" x14ac:dyDescent="0.2">
      <c r="A78" s="22" t="s">
        <v>159</v>
      </c>
      <c r="B78" s="22" t="s">
        <v>160</v>
      </c>
      <c r="C78" s="54"/>
      <c r="D78" s="24">
        <v>12174759</v>
      </c>
      <c r="E78" s="25">
        <v>0</v>
      </c>
      <c r="F78" s="25">
        <v>12174759</v>
      </c>
      <c r="G78" s="26">
        <v>-2.8312834602071124E-3</v>
      </c>
      <c r="H78" s="23"/>
      <c r="I78" s="26">
        <v>1.1279791650984361E-3</v>
      </c>
      <c r="J78" s="24">
        <v>12570850</v>
      </c>
      <c r="K78" s="26">
        <v>3.2533785679043081E-2</v>
      </c>
      <c r="L78" s="26">
        <v>2.9229247805153014E-2</v>
      </c>
      <c r="M78" s="24">
        <v>12580541</v>
      </c>
      <c r="N78" s="26">
        <v>3.3329776794760457E-2</v>
      </c>
      <c r="O78" s="26">
        <v>3.0022691417993741E-2</v>
      </c>
      <c r="P78" s="26">
        <v>-4.0326831417022424E-3</v>
      </c>
      <c r="Q78" s="23"/>
      <c r="R78" s="24">
        <v>11526</v>
      </c>
      <c r="S78" s="41">
        <v>12592067</v>
      </c>
      <c r="T78" s="23"/>
      <c r="U78" s="24">
        <v>7546283</v>
      </c>
      <c r="V78" s="24">
        <v>7570512</v>
      </c>
      <c r="W78" s="23"/>
      <c r="X78" s="24">
        <v>12209327.065781606</v>
      </c>
      <c r="Y78" s="24">
        <v>12200086.954608325</v>
      </c>
      <c r="Z78" s="24">
        <v>12631479.755464615</v>
      </c>
      <c r="AA78" s="24">
        <f>AA77+AA64+AA53</f>
        <v>8408518.6895000283</v>
      </c>
    </row>
    <row r="79" spans="1:27" x14ac:dyDescent="0.2">
      <c r="A79" s="18" t="s">
        <v>161</v>
      </c>
      <c r="B79" s="18" t="s">
        <v>162</v>
      </c>
      <c r="D79" s="19">
        <v>201765</v>
      </c>
      <c r="E79" s="20">
        <v>0</v>
      </c>
      <c r="F79" s="20">
        <v>201765</v>
      </c>
      <c r="G79" s="21">
        <v>-3.0674258678519584E-2</v>
      </c>
      <c r="I79" s="21">
        <v>-3.001907644166546E-2</v>
      </c>
      <c r="J79" s="19">
        <v>208870</v>
      </c>
      <c r="K79" s="21">
        <v>3.5214234381582443E-2</v>
      </c>
      <c r="L79" s="21">
        <v>3.4270776634423461E-2</v>
      </c>
      <c r="M79" s="19">
        <v>208870</v>
      </c>
      <c r="N79" s="21">
        <v>3.5214234381582443E-2</v>
      </c>
      <c r="O79" s="21">
        <v>3.4270776634423461E-2</v>
      </c>
      <c r="P79" s="21">
        <v>-3.103934503491157E-2</v>
      </c>
      <c r="R79" s="43">
        <v>282</v>
      </c>
      <c r="S79" s="42">
        <v>209152</v>
      </c>
      <c r="U79" s="19">
        <v>133863</v>
      </c>
      <c r="V79" s="19">
        <v>133985</v>
      </c>
      <c r="X79" s="19">
        <v>208149.84210048322</v>
      </c>
      <c r="Y79" s="19">
        <v>208198.99065752252</v>
      </c>
      <c r="Z79" s="19">
        <v>215560.86816293441</v>
      </c>
      <c r="AA79" s="19">
        <v>143494.47758792818</v>
      </c>
    </row>
    <row r="80" spans="1:27" x14ac:dyDescent="0.2">
      <c r="A80" s="18" t="s">
        <v>163</v>
      </c>
      <c r="B80" s="18" t="s">
        <v>164</v>
      </c>
      <c r="D80" s="19">
        <v>198649</v>
      </c>
      <c r="E80" s="20">
        <v>0</v>
      </c>
      <c r="F80" s="20">
        <v>198649</v>
      </c>
      <c r="G80" s="21">
        <v>-3.3848396846834938E-2</v>
      </c>
      <c r="I80" s="21">
        <v>-3.3577878055542687E-2</v>
      </c>
      <c r="J80" s="19">
        <v>206236</v>
      </c>
      <c r="K80" s="21">
        <v>3.8192993672256037E-2</v>
      </c>
      <c r="L80" s="21">
        <v>3.5048574968896018E-2</v>
      </c>
      <c r="M80" s="19">
        <v>207457</v>
      </c>
      <c r="N80" s="21">
        <v>4.4339513413105491E-2</v>
      </c>
      <c r="O80" s="21">
        <v>4.1176478487374935E-2</v>
      </c>
      <c r="P80" s="21">
        <v>-2.8148506034014642E-2</v>
      </c>
      <c r="R80" s="43">
        <v>0</v>
      </c>
      <c r="S80" s="42">
        <v>207457</v>
      </c>
      <c r="U80" s="19">
        <v>144151</v>
      </c>
      <c r="V80" s="19">
        <v>144589</v>
      </c>
      <c r="X80" s="19">
        <v>205608.51873731037</v>
      </c>
      <c r="Y80" s="19">
        <v>206175.41738710331</v>
      </c>
      <c r="Z80" s="19">
        <v>213465.74171882783</v>
      </c>
      <c r="AA80" s="19">
        <v>142099.79460515932</v>
      </c>
    </row>
    <row r="81" spans="1:27" x14ac:dyDescent="0.2">
      <c r="A81" s="18" t="s">
        <v>165</v>
      </c>
      <c r="B81" s="18" t="s">
        <v>166</v>
      </c>
      <c r="D81" s="19">
        <v>338245</v>
      </c>
      <c r="E81" s="20">
        <v>0</v>
      </c>
      <c r="F81" s="20">
        <v>338245</v>
      </c>
      <c r="G81" s="21">
        <v>1.452772909806832E-2</v>
      </c>
      <c r="I81" s="21">
        <v>1.6862944214923736E-2</v>
      </c>
      <c r="J81" s="19">
        <v>348759</v>
      </c>
      <c r="K81" s="21">
        <v>3.1083977590208312E-2</v>
      </c>
      <c r="L81" s="21">
        <v>2.769928355233886E-2</v>
      </c>
      <c r="M81" s="19">
        <v>348759</v>
      </c>
      <c r="N81" s="21">
        <v>3.1083977590208312E-2</v>
      </c>
      <c r="O81" s="21">
        <v>2.769928355233886E-2</v>
      </c>
      <c r="P81" s="21">
        <v>9.3392707481327886E-3</v>
      </c>
      <c r="R81" s="43">
        <v>0</v>
      </c>
      <c r="S81" s="42">
        <v>348759</v>
      </c>
      <c r="U81" s="19">
        <v>220963</v>
      </c>
      <c r="V81" s="19">
        <v>221691</v>
      </c>
      <c r="X81" s="19">
        <v>333401.43428184593</v>
      </c>
      <c r="Y81" s="19">
        <v>333731.3064607947</v>
      </c>
      <c r="Z81" s="19">
        <v>345531.98325623077</v>
      </c>
      <c r="AA81" s="19">
        <v>230013.60056592672</v>
      </c>
    </row>
    <row r="82" spans="1:27" x14ac:dyDescent="0.2">
      <c r="A82" s="18" t="s">
        <v>167</v>
      </c>
      <c r="B82" s="18" t="s">
        <v>168</v>
      </c>
      <c r="D82" s="19">
        <v>315054</v>
      </c>
      <c r="E82" s="20">
        <v>0</v>
      </c>
      <c r="F82" s="20">
        <v>315054</v>
      </c>
      <c r="G82" s="21">
        <v>-3.8724714197433729E-2</v>
      </c>
      <c r="I82" s="21">
        <v>-3.9947554336599245E-2</v>
      </c>
      <c r="J82" s="19">
        <v>328180</v>
      </c>
      <c r="K82" s="21">
        <v>4.1662699092853916E-2</v>
      </c>
      <c r="L82" s="21">
        <v>4.0693989409248399E-2</v>
      </c>
      <c r="M82" s="19">
        <v>328180</v>
      </c>
      <c r="N82" s="21">
        <v>4.1662699092853916E-2</v>
      </c>
      <c r="O82" s="21">
        <v>4.0693989409248399E-2</v>
      </c>
      <c r="P82" s="21">
        <v>-3.5001362254184709E-2</v>
      </c>
      <c r="R82" s="43">
        <v>0</v>
      </c>
      <c r="S82" s="42">
        <v>328180</v>
      </c>
      <c r="U82" s="19">
        <v>219025</v>
      </c>
      <c r="V82" s="19">
        <v>219229</v>
      </c>
      <c r="X82" s="19">
        <v>327745.86494956253</v>
      </c>
      <c r="Y82" s="19">
        <v>328468.78656457871</v>
      </c>
      <c r="Z82" s="19">
        <v>340083.38163731585</v>
      </c>
      <c r="AA82" s="19">
        <v>226386.57749094089</v>
      </c>
    </row>
    <row r="83" spans="1:27" x14ac:dyDescent="0.2">
      <c r="A83" s="18" t="s">
        <v>169</v>
      </c>
      <c r="B83" s="18" t="s">
        <v>170</v>
      </c>
      <c r="D83" s="19">
        <v>211762</v>
      </c>
      <c r="E83" s="20">
        <v>0</v>
      </c>
      <c r="F83" s="20">
        <v>211762</v>
      </c>
      <c r="G83" s="21">
        <v>-3.866490555407831E-2</v>
      </c>
      <c r="I83" s="21">
        <v>-3.7652258325215682E-2</v>
      </c>
      <c r="J83" s="19">
        <v>220472</v>
      </c>
      <c r="K83" s="21">
        <v>4.1131081119369917E-2</v>
      </c>
      <c r="L83" s="21">
        <v>3.8215305120773202E-2</v>
      </c>
      <c r="M83" s="19">
        <v>220472</v>
      </c>
      <c r="N83" s="21">
        <v>4.1131081119369917E-2</v>
      </c>
      <c r="O83" s="21">
        <v>3.8215305120773202E-2</v>
      </c>
      <c r="P83" s="21">
        <v>-3.4998131941805566E-2</v>
      </c>
      <c r="R83" s="43">
        <v>753</v>
      </c>
      <c r="S83" s="42">
        <v>221225</v>
      </c>
      <c r="U83" s="19">
        <v>150934</v>
      </c>
      <c r="V83" s="19">
        <v>151358</v>
      </c>
      <c r="X83" s="19">
        <v>220279.06941444997</v>
      </c>
      <c r="Y83" s="19">
        <v>220665.26873665408</v>
      </c>
      <c r="Z83" s="19">
        <v>228467.95151147255</v>
      </c>
      <c r="AA83" s="19">
        <v>152086.45997353632</v>
      </c>
    </row>
    <row r="84" spans="1:27" x14ac:dyDescent="0.2">
      <c r="A84" s="18" t="s">
        <v>171</v>
      </c>
      <c r="B84" s="18" t="s">
        <v>172</v>
      </c>
      <c r="D84" s="19">
        <v>465327</v>
      </c>
      <c r="E84" s="20">
        <v>0</v>
      </c>
      <c r="F84" s="20">
        <v>465327</v>
      </c>
      <c r="G84" s="21">
        <v>-1.2054994476495162E-2</v>
      </c>
      <c r="I84" s="21">
        <v>-8.5304045621747981E-3</v>
      </c>
      <c r="J84" s="19">
        <v>480298</v>
      </c>
      <c r="K84" s="21">
        <v>3.2173073988829293E-2</v>
      </c>
      <c r="L84" s="21">
        <v>2.9566355877760575E-2</v>
      </c>
      <c r="M84" s="19">
        <v>480298</v>
      </c>
      <c r="N84" s="21">
        <v>3.2173073988829293E-2</v>
      </c>
      <c r="O84" s="21">
        <v>2.9566355877760575E-2</v>
      </c>
      <c r="P84" s="21">
        <v>-1.4078270268183424E-2</v>
      </c>
      <c r="R84" s="43">
        <v>0</v>
      </c>
      <c r="S84" s="42">
        <v>480298</v>
      </c>
      <c r="U84" s="19">
        <v>294843</v>
      </c>
      <c r="V84" s="19">
        <v>295589</v>
      </c>
      <c r="X84" s="19">
        <v>471004.96221793909</v>
      </c>
      <c r="Y84" s="19">
        <v>470518.85914812662</v>
      </c>
      <c r="Z84" s="19">
        <v>487156.31831205025</v>
      </c>
      <c r="AA84" s="19">
        <v>324290.03462264821</v>
      </c>
    </row>
    <row r="85" spans="1:27" ht="25.5" customHeight="1" x14ac:dyDescent="0.2">
      <c r="A85" s="22" t="s">
        <v>173</v>
      </c>
      <c r="B85" s="22" t="s">
        <v>174</v>
      </c>
      <c r="C85" s="54"/>
      <c r="D85" s="24">
        <v>1730802</v>
      </c>
      <c r="E85" s="25">
        <v>0</v>
      </c>
      <c r="F85" s="25">
        <v>1730802</v>
      </c>
      <c r="G85" s="26">
        <v>-2.0036178371926505E-2</v>
      </c>
      <c r="H85" s="23"/>
      <c r="I85" s="26">
        <v>-1.8666340781938739E-2</v>
      </c>
      <c r="J85" s="24">
        <v>1792815</v>
      </c>
      <c r="K85" s="26">
        <v>3.5829054969892526E-2</v>
      </c>
      <c r="L85" s="26">
        <v>3.3465102433222871E-2</v>
      </c>
      <c r="M85" s="24">
        <v>1794036</v>
      </c>
      <c r="N85" s="26">
        <v>3.6534508279976619E-2</v>
      </c>
      <c r="O85" s="26">
        <v>3.4168945769022185E-2</v>
      </c>
      <c r="P85" s="26">
        <v>-1.9795067906512531E-2</v>
      </c>
      <c r="Q85" s="23"/>
      <c r="R85" s="24">
        <v>1035</v>
      </c>
      <c r="S85" s="41">
        <v>1795071</v>
      </c>
      <c r="T85" s="23"/>
      <c r="U85" s="24">
        <v>1163778</v>
      </c>
      <c r="V85" s="24">
        <v>1166440</v>
      </c>
      <c r="W85" s="23"/>
      <c r="X85" s="24">
        <v>1766189.691701591</v>
      </c>
      <c r="Y85" s="24">
        <v>1767758.6289547798</v>
      </c>
      <c r="Z85" s="24">
        <v>1830266.2445988315</v>
      </c>
      <c r="AA85" s="24">
        <f>SUM(AA79:AA84)</f>
        <v>1218370.9448461398</v>
      </c>
    </row>
    <row r="86" spans="1:27" x14ac:dyDescent="0.2">
      <c r="A86" s="18" t="s">
        <v>175</v>
      </c>
      <c r="B86" s="18" t="s">
        <v>176</v>
      </c>
      <c r="D86" s="19">
        <v>471860</v>
      </c>
      <c r="E86" s="20">
        <v>0</v>
      </c>
      <c r="F86" s="20">
        <v>471860</v>
      </c>
      <c r="G86" s="21">
        <v>-3.4469018459396206E-2</v>
      </c>
      <c r="I86" s="21">
        <v>-3.5821665283865989E-2</v>
      </c>
      <c r="J86" s="19">
        <v>490876</v>
      </c>
      <c r="K86" s="21">
        <v>4.0300089009452034E-2</v>
      </c>
      <c r="L86" s="21">
        <v>3.6241311619197525E-2</v>
      </c>
      <c r="M86" s="19">
        <v>491453</v>
      </c>
      <c r="N86" s="21">
        <v>4.1522909337515346E-2</v>
      </c>
      <c r="O86" s="21">
        <v>3.7459361058983287E-2</v>
      </c>
      <c r="P86" s="21">
        <v>-3.3866462727944802E-2</v>
      </c>
      <c r="R86" s="43">
        <v>0</v>
      </c>
      <c r="S86" s="42">
        <v>491453</v>
      </c>
      <c r="U86" s="19">
        <v>315019</v>
      </c>
      <c r="V86" s="19">
        <v>316253</v>
      </c>
      <c r="X86" s="19">
        <v>488705.18815160019</v>
      </c>
      <c r="Y86" s="19">
        <v>491307.6519954924</v>
      </c>
      <c r="Z86" s="19">
        <v>508680.19899987272</v>
      </c>
      <c r="AA86" s="19">
        <v>338618.04341796192</v>
      </c>
    </row>
    <row r="87" spans="1:27" x14ac:dyDescent="0.2">
      <c r="A87" s="18" t="s">
        <v>177</v>
      </c>
      <c r="B87" s="18" t="s">
        <v>178</v>
      </c>
      <c r="D87" s="19">
        <v>264045</v>
      </c>
      <c r="E87" s="20">
        <v>0</v>
      </c>
      <c r="F87" s="20">
        <v>264045</v>
      </c>
      <c r="G87" s="21">
        <v>-3.8726347958912832E-2</v>
      </c>
      <c r="I87" s="21">
        <v>-3.8331689159541438E-2</v>
      </c>
      <c r="J87" s="19">
        <v>275706</v>
      </c>
      <c r="K87" s="21">
        <v>4.4162926773845257E-2</v>
      </c>
      <c r="L87" s="21">
        <v>3.8945712829092649E-2</v>
      </c>
      <c r="M87" s="19">
        <v>275706</v>
      </c>
      <c r="N87" s="21">
        <v>4.4162926773845257E-2</v>
      </c>
      <c r="O87" s="21">
        <v>3.8945712829092649E-2</v>
      </c>
      <c r="P87" s="21">
        <v>-3.5001015522802104E-2</v>
      </c>
      <c r="R87" s="43">
        <v>472</v>
      </c>
      <c r="S87" s="42">
        <v>276178</v>
      </c>
      <c r="U87" s="19">
        <v>190843</v>
      </c>
      <c r="V87" s="19">
        <v>191801</v>
      </c>
      <c r="X87" s="19">
        <v>274682.44806184917</v>
      </c>
      <c r="Y87" s="19">
        <v>275948.51218658261</v>
      </c>
      <c r="Z87" s="19">
        <v>285706.00014607032</v>
      </c>
      <c r="AA87" s="19">
        <v>190188.66264589649</v>
      </c>
    </row>
    <row r="88" spans="1:27" ht="25.5" customHeight="1" x14ac:dyDescent="0.2">
      <c r="A88" s="22" t="s">
        <v>179</v>
      </c>
      <c r="B88" s="22" t="s">
        <v>180</v>
      </c>
      <c r="C88" s="54"/>
      <c r="D88" s="24">
        <v>735905</v>
      </c>
      <c r="E88" s="25">
        <v>0</v>
      </c>
      <c r="F88" s="25">
        <v>735905</v>
      </c>
      <c r="G88" s="26">
        <v>-3.6000892482053404E-2</v>
      </c>
      <c r="H88" s="23"/>
      <c r="I88" s="26">
        <v>-3.6704850243776455E-2</v>
      </c>
      <c r="J88" s="24">
        <v>766582</v>
      </c>
      <c r="K88" s="26">
        <v>4.1686087198755217E-2</v>
      </c>
      <c r="L88" s="26">
        <v>3.7191281700847734E-2</v>
      </c>
      <c r="M88" s="24">
        <v>767159</v>
      </c>
      <c r="N88" s="26">
        <v>4.2470155794565922E-2</v>
      </c>
      <c r="O88" s="26">
        <v>3.797196709333206E-2</v>
      </c>
      <c r="P88" s="26">
        <v>-3.4274511786855588E-2</v>
      </c>
      <c r="Q88" s="23"/>
      <c r="R88" s="24">
        <v>472</v>
      </c>
      <c r="S88" s="41">
        <v>767631</v>
      </c>
      <c r="T88" s="23"/>
      <c r="U88" s="24">
        <v>505862</v>
      </c>
      <c r="V88" s="24">
        <v>508054</v>
      </c>
      <c r="W88" s="23"/>
      <c r="X88" s="24">
        <v>763387.6362134493</v>
      </c>
      <c r="Y88" s="24">
        <v>767256.16418207507</v>
      </c>
      <c r="Z88" s="24">
        <v>794386.19914594304</v>
      </c>
      <c r="AA88" s="24">
        <f>SUM(AA86:AA87)</f>
        <v>528806.70606385847</v>
      </c>
    </row>
    <row r="89" spans="1:27" x14ac:dyDescent="0.2">
      <c r="A89" s="18" t="s">
        <v>181</v>
      </c>
      <c r="B89" s="18" t="s">
        <v>182</v>
      </c>
      <c r="D89" s="19">
        <v>1623659</v>
      </c>
      <c r="E89" s="20">
        <v>0</v>
      </c>
      <c r="F89" s="20">
        <v>1623659</v>
      </c>
      <c r="G89" s="21">
        <v>1.481179843455438E-2</v>
      </c>
      <c r="I89" s="21">
        <v>1.5996604756231658E-2</v>
      </c>
      <c r="J89" s="19">
        <v>1674812</v>
      </c>
      <c r="K89" s="21">
        <v>3.1504767934646294E-2</v>
      </c>
      <c r="L89" s="21">
        <v>2.7699887427960146E-2</v>
      </c>
      <c r="M89" s="19">
        <v>1677213</v>
      </c>
      <c r="N89" s="21">
        <v>3.2983526713429301E-2</v>
      </c>
      <c r="O89" s="21">
        <v>2.9173191553864886E-2</v>
      </c>
      <c r="P89" s="21">
        <v>9.9256843564996533E-3</v>
      </c>
      <c r="R89" s="43">
        <v>1782</v>
      </c>
      <c r="S89" s="42">
        <v>1678995</v>
      </c>
      <c r="U89" s="19">
        <v>1066289</v>
      </c>
      <c r="V89" s="19">
        <v>1070237</v>
      </c>
      <c r="X89" s="19">
        <v>1599960.7045411293</v>
      </c>
      <c r="Y89" s="19">
        <v>1604011.5764965056</v>
      </c>
      <c r="Z89" s="19">
        <v>1660729.1268848951</v>
      </c>
      <c r="AA89" s="19">
        <v>1105513.5401351138</v>
      </c>
    </row>
    <row r="90" spans="1:27" ht="25.5" customHeight="1" x14ac:dyDescent="0.2">
      <c r="A90" s="22" t="s">
        <v>183</v>
      </c>
      <c r="B90" s="22" t="s">
        <v>184</v>
      </c>
      <c r="C90" s="54"/>
      <c r="D90" s="24">
        <v>1623659</v>
      </c>
      <c r="E90" s="25">
        <v>0</v>
      </c>
      <c r="F90" s="25">
        <v>1623659</v>
      </c>
      <c r="G90" s="26">
        <v>1.481179843455438E-2</v>
      </c>
      <c r="H90" s="23"/>
      <c r="I90" s="26">
        <v>1.5996604756231658E-2</v>
      </c>
      <c r="J90" s="24">
        <v>1674812</v>
      </c>
      <c r="K90" s="26">
        <v>3.1504767934646294E-2</v>
      </c>
      <c r="L90" s="26">
        <v>2.7699887427960146E-2</v>
      </c>
      <c r="M90" s="24">
        <v>1677213</v>
      </c>
      <c r="N90" s="26">
        <v>3.2983526713429301E-2</v>
      </c>
      <c r="O90" s="26">
        <v>2.9173191553864886E-2</v>
      </c>
      <c r="P90" s="26">
        <v>9.9256843564996533E-3</v>
      </c>
      <c r="Q90" s="23"/>
      <c r="R90" s="24">
        <v>1782</v>
      </c>
      <c r="S90" s="41">
        <v>1678995</v>
      </c>
      <c r="T90" s="23"/>
      <c r="U90" s="24">
        <v>1066289</v>
      </c>
      <c r="V90" s="24">
        <v>1070237</v>
      </c>
      <c r="W90" s="23"/>
      <c r="X90" s="24">
        <v>1599960.7045411293</v>
      </c>
      <c r="Y90" s="24">
        <v>1604011.5764965056</v>
      </c>
      <c r="Z90" s="24">
        <v>1660729.1268848951</v>
      </c>
      <c r="AA90" s="24">
        <f>AA89</f>
        <v>1105513.5401351138</v>
      </c>
    </row>
    <row r="91" spans="1:27" x14ac:dyDescent="0.2">
      <c r="A91" s="18" t="s">
        <v>185</v>
      </c>
      <c r="B91" s="18" t="s">
        <v>186</v>
      </c>
      <c r="D91" s="19">
        <v>421252</v>
      </c>
      <c r="E91" s="20">
        <v>0</v>
      </c>
      <c r="F91" s="20">
        <v>421252</v>
      </c>
      <c r="G91" s="21">
        <v>-1.9698064543880012E-2</v>
      </c>
      <c r="I91" s="21">
        <v>-1.8129501264841141E-2</v>
      </c>
      <c r="J91" s="19">
        <v>436163</v>
      </c>
      <c r="K91" s="21">
        <v>3.5396864584619214E-2</v>
      </c>
      <c r="L91" s="21">
        <v>3.1668712140270561E-2</v>
      </c>
      <c r="M91" s="19">
        <v>438517</v>
      </c>
      <c r="N91" s="21">
        <v>4.0984968617359785E-2</v>
      </c>
      <c r="O91" s="21">
        <v>3.7236695092465633E-2</v>
      </c>
      <c r="P91" s="21">
        <v>-1.6349584250761051E-2</v>
      </c>
      <c r="R91" s="43">
        <v>0</v>
      </c>
      <c r="S91" s="42">
        <v>438517</v>
      </c>
      <c r="U91" s="19">
        <v>254547</v>
      </c>
      <c r="V91" s="19">
        <v>255467</v>
      </c>
      <c r="X91" s="19">
        <v>429716.58502744633</v>
      </c>
      <c r="Y91" s="19">
        <v>430580.49251717678</v>
      </c>
      <c r="Z91" s="19">
        <v>445805.73848076398</v>
      </c>
      <c r="AA91" s="19">
        <v>296763.79620370024</v>
      </c>
    </row>
    <row r="92" spans="1:27" x14ac:dyDescent="0.2">
      <c r="A92" s="18" t="s">
        <v>187</v>
      </c>
      <c r="B92" s="18" t="s">
        <v>188</v>
      </c>
      <c r="D92" s="19">
        <v>337965</v>
      </c>
      <c r="E92" s="20">
        <v>0</v>
      </c>
      <c r="F92" s="20">
        <v>337965</v>
      </c>
      <c r="G92" s="21">
        <v>-1.7821688075518649E-2</v>
      </c>
      <c r="I92" s="21">
        <v>-1.6701012856154995E-2</v>
      </c>
      <c r="J92" s="19">
        <v>350255</v>
      </c>
      <c r="K92" s="21">
        <v>3.6364712322281889E-2</v>
      </c>
      <c r="L92" s="21">
        <v>3.1355732692619709E-2</v>
      </c>
      <c r="M92" s="19">
        <v>350875</v>
      </c>
      <c r="N92" s="21">
        <v>3.8199221812909689E-2</v>
      </c>
      <c r="O92" s="21">
        <v>3.3181375593561713E-2</v>
      </c>
      <c r="P92" s="21">
        <v>-1.8769912842666381E-2</v>
      </c>
      <c r="R92" s="43">
        <v>0</v>
      </c>
      <c r="S92" s="42">
        <v>350875</v>
      </c>
      <c r="U92" s="19">
        <v>241950</v>
      </c>
      <c r="V92" s="19">
        <v>243125</v>
      </c>
      <c r="X92" s="19">
        <v>344097.39646744082</v>
      </c>
      <c r="Y92" s="19">
        <v>345374.4966374177</v>
      </c>
      <c r="Z92" s="19">
        <v>357586.87446743523</v>
      </c>
      <c r="AA92" s="19">
        <v>238038.29601029464</v>
      </c>
    </row>
    <row r="93" spans="1:27" x14ac:dyDescent="0.2">
      <c r="A93" s="18" t="s">
        <v>189</v>
      </c>
      <c r="B93" s="18" t="s">
        <v>190</v>
      </c>
      <c r="D93" s="19">
        <v>249083</v>
      </c>
      <c r="E93" s="20">
        <v>0</v>
      </c>
      <c r="F93" s="20">
        <v>249083</v>
      </c>
      <c r="G93" s="21">
        <v>-1.1489368360462326E-2</v>
      </c>
      <c r="I93" s="21">
        <v>-7.3914892723128123E-3</v>
      </c>
      <c r="J93" s="19">
        <v>258000</v>
      </c>
      <c r="K93" s="21">
        <v>3.5799311875960971E-2</v>
      </c>
      <c r="L93" s="21">
        <v>2.9316034420643566E-2</v>
      </c>
      <c r="M93" s="19">
        <v>259059</v>
      </c>
      <c r="N93" s="21">
        <v>4.0050906725870528E-2</v>
      </c>
      <c r="O93" s="21">
        <v>3.3541017678207607E-2</v>
      </c>
      <c r="P93" s="21">
        <v>-9.1351848521745715E-3</v>
      </c>
      <c r="R93" s="43">
        <v>0</v>
      </c>
      <c r="S93" s="42">
        <v>259059</v>
      </c>
      <c r="U93" s="19">
        <v>171979</v>
      </c>
      <c r="V93" s="19">
        <v>173063</v>
      </c>
      <c r="X93" s="19">
        <v>251978.06885179621</v>
      </c>
      <c r="Y93" s="19">
        <v>252518.3676393432</v>
      </c>
      <c r="Z93" s="19">
        <v>261447.37005456333</v>
      </c>
      <c r="AA93" s="19">
        <v>174040.18689681732</v>
      </c>
    </row>
    <row r="94" spans="1:27" x14ac:dyDescent="0.2">
      <c r="A94" s="18" t="s">
        <v>191</v>
      </c>
      <c r="B94" s="18" t="s">
        <v>192</v>
      </c>
      <c r="D94" s="19">
        <v>195209</v>
      </c>
      <c r="E94" s="20">
        <v>0</v>
      </c>
      <c r="F94" s="20">
        <v>195209</v>
      </c>
      <c r="G94" s="21">
        <v>-1.2135393583415754E-2</v>
      </c>
      <c r="I94" s="21">
        <v>-1.1968325427213267E-2</v>
      </c>
      <c r="J94" s="19">
        <v>202434</v>
      </c>
      <c r="K94" s="21">
        <v>3.7011613194063875E-2</v>
      </c>
      <c r="L94" s="21">
        <v>3.0320741045471999E-2</v>
      </c>
      <c r="M94" s="19">
        <v>203062</v>
      </c>
      <c r="N94" s="21">
        <v>4.0228677981035688E-2</v>
      </c>
      <c r="O94" s="21">
        <v>3.3517049103291008E-2</v>
      </c>
      <c r="P94" s="21">
        <v>-1.3726853898971547E-2</v>
      </c>
      <c r="R94" s="43">
        <v>0</v>
      </c>
      <c r="S94" s="42">
        <v>203062</v>
      </c>
      <c r="U94" s="19">
        <v>137421</v>
      </c>
      <c r="V94" s="19">
        <v>138313</v>
      </c>
      <c r="X94" s="19">
        <v>197607.03919549074</v>
      </c>
      <c r="Y94" s="19">
        <v>198856.66267340031</v>
      </c>
      <c r="Z94" s="19">
        <v>205888.19720252167</v>
      </c>
      <c r="AA94" s="19">
        <v>137055.57762350963</v>
      </c>
    </row>
    <row r="95" spans="1:27" ht="25.5" customHeight="1" x14ac:dyDescent="0.2">
      <c r="A95" s="22" t="s">
        <v>193</v>
      </c>
      <c r="B95" s="22" t="s">
        <v>194</v>
      </c>
      <c r="C95" s="54"/>
      <c r="D95" s="24">
        <v>1203509</v>
      </c>
      <c r="E95" s="25">
        <v>0</v>
      </c>
      <c r="F95" s="25">
        <v>1203509</v>
      </c>
      <c r="G95" s="26">
        <v>-1.6258054883478312E-2</v>
      </c>
      <c r="H95" s="23"/>
      <c r="I95" s="26">
        <v>-1.445585929755433E-2</v>
      </c>
      <c r="J95" s="24">
        <v>1246852</v>
      </c>
      <c r="K95" s="26">
        <v>3.6013856148977785E-2</v>
      </c>
      <c r="L95" s="26">
        <v>3.0807261147648202E-2</v>
      </c>
      <c r="M95" s="24">
        <v>1251513</v>
      </c>
      <c r="N95" s="26">
        <v>3.9886697980654917E-2</v>
      </c>
      <c r="O95" s="26">
        <v>3.4660639611338251E-2</v>
      </c>
      <c r="P95" s="26">
        <v>-1.5121392997029415E-2</v>
      </c>
      <c r="Q95" s="23"/>
      <c r="R95" s="24">
        <v>0</v>
      </c>
      <c r="S95" s="41">
        <v>1251513</v>
      </c>
      <c r="T95" s="23"/>
      <c r="U95" s="24">
        <v>805897</v>
      </c>
      <c r="V95" s="24">
        <v>809968</v>
      </c>
      <c r="W95" s="23"/>
      <c r="X95" s="24">
        <v>1223399.089542174</v>
      </c>
      <c r="Y95" s="24">
        <v>1227330.019467338</v>
      </c>
      <c r="Z95" s="24">
        <v>1270728.1802052842</v>
      </c>
      <c r="AA95" s="24">
        <f>SUM(AA91:AA94)</f>
        <v>845897.85673432169</v>
      </c>
    </row>
    <row r="96" spans="1:27" x14ac:dyDescent="0.2">
      <c r="A96" s="18" t="s">
        <v>195</v>
      </c>
      <c r="B96" s="18" t="s">
        <v>196</v>
      </c>
      <c r="D96" s="19">
        <v>318718</v>
      </c>
      <c r="E96" s="20">
        <v>0</v>
      </c>
      <c r="F96" s="20">
        <v>318718</v>
      </c>
      <c r="G96" s="21">
        <v>-8.1685542330507399E-3</v>
      </c>
      <c r="I96" s="21">
        <v>-5.6144493846497223E-3</v>
      </c>
      <c r="J96" s="19">
        <v>329660</v>
      </c>
      <c r="K96" s="21">
        <v>3.4331289729478742E-2</v>
      </c>
      <c r="L96" s="21">
        <v>2.8928926796878418E-2</v>
      </c>
      <c r="M96" s="19">
        <v>330776</v>
      </c>
      <c r="N96" s="21">
        <v>3.7832817726014767E-2</v>
      </c>
      <c r="O96" s="21">
        <v>3.2412166141370546E-2</v>
      </c>
      <c r="P96" s="21">
        <v>-8.4454440031135336E-3</v>
      </c>
      <c r="R96" s="43">
        <v>1169</v>
      </c>
      <c r="S96" s="42">
        <v>331945</v>
      </c>
      <c r="U96" s="19">
        <v>198554</v>
      </c>
      <c r="V96" s="19">
        <v>199596</v>
      </c>
      <c r="X96" s="19">
        <v>321342.9069629329</v>
      </c>
      <c r="Y96" s="19">
        <v>322200.39788831735</v>
      </c>
      <c r="Z96" s="19">
        <v>333593.34390576754</v>
      </c>
      <c r="AA96" s="19">
        <v>222066.29161646325</v>
      </c>
    </row>
    <row r="97" spans="1:27" x14ac:dyDescent="0.2">
      <c r="A97" s="18" t="s">
        <v>197</v>
      </c>
      <c r="B97" s="18" t="s">
        <v>198</v>
      </c>
      <c r="D97" s="19">
        <v>208797</v>
      </c>
      <c r="E97" s="20">
        <v>0</v>
      </c>
      <c r="F97" s="20">
        <v>208797</v>
      </c>
      <c r="G97" s="21">
        <v>-1.231598416474089E-2</v>
      </c>
      <c r="I97" s="21">
        <v>-1.0404921298802106E-2</v>
      </c>
      <c r="J97" s="19">
        <v>216410</v>
      </c>
      <c r="K97" s="21">
        <v>3.6461251837909492E-2</v>
      </c>
      <c r="L97" s="21">
        <v>2.9977817532713447E-2</v>
      </c>
      <c r="M97" s="19">
        <v>217006</v>
      </c>
      <c r="N97" s="21">
        <v>3.9315698980349367E-2</v>
      </c>
      <c r="O97" s="21">
        <v>3.2814409091557861E-2</v>
      </c>
      <c r="P97" s="21">
        <v>-1.2837814444731976E-2</v>
      </c>
      <c r="R97" s="43">
        <v>767</v>
      </c>
      <c r="S97" s="42">
        <v>217773</v>
      </c>
      <c r="U97" s="19">
        <v>138787</v>
      </c>
      <c r="V97" s="19">
        <v>139660</v>
      </c>
      <c r="X97" s="19">
        <v>211400.60652234583</v>
      </c>
      <c r="Y97" s="19">
        <v>212320.49923761006</v>
      </c>
      <c r="Z97" s="19">
        <v>219828.11251824489</v>
      </c>
      <c r="AA97" s="19">
        <v>146335.09520430592</v>
      </c>
    </row>
    <row r="98" spans="1:27" x14ac:dyDescent="0.2">
      <c r="A98" s="18" t="s">
        <v>199</v>
      </c>
      <c r="B98" s="18" t="s">
        <v>200</v>
      </c>
      <c r="D98" s="19">
        <v>524181</v>
      </c>
      <c r="E98" s="20">
        <v>0</v>
      </c>
      <c r="F98" s="20">
        <v>524181</v>
      </c>
      <c r="G98" s="21">
        <v>-2.7124139766152355E-2</v>
      </c>
      <c r="I98" s="21">
        <v>-2.2749455265011376E-2</v>
      </c>
      <c r="J98" s="19">
        <v>543631</v>
      </c>
      <c r="K98" s="21">
        <v>3.7105503633287018E-2</v>
      </c>
      <c r="L98" s="21">
        <v>3.2679193194347089E-2</v>
      </c>
      <c r="M98" s="19">
        <v>543631</v>
      </c>
      <c r="N98" s="21">
        <v>3.7105503633287018E-2</v>
      </c>
      <c r="O98" s="21">
        <v>3.2679193194347089E-2</v>
      </c>
      <c r="P98" s="21">
        <v>-2.5279626647191633E-2</v>
      </c>
      <c r="R98" s="43">
        <v>2250</v>
      </c>
      <c r="S98" s="42">
        <v>545881</v>
      </c>
      <c r="U98" s="19">
        <v>386003</v>
      </c>
      <c r="V98" s="19">
        <v>387657</v>
      </c>
      <c r="X98" s="19">
        <v>538795.36066811648</v>
      </c>
      <c r="Y98" s="19">
        <v>538682.49876075808</v>
      </c>
      <c r="Z98" s="19">
        <v>557730.21151700919</v>
      </c>
      <c r="AA98" s="19">
        <v>371269.63728938653</v>
      </c>
    </row>
    <row r="99" spans="1:27" x14ac:dyDescent="0.2">
      <c r="A99" s="18" t="s">
        <v>201</v>
      </c>
      <c r="B99" s="18" t="s">
        <v>202</v>
      </c>
      <c r="D99" s="19">
        <v>226854</v>
      </c>
      <c r="E99" s="20">
        <v>0</v>
      </c>
      <c r="F99" s="20">
        <v>226854</v>
      </c>
      <c r="G99" s="21">
        <v>-2.767323217826545E-2</v>
      </c>
      <c r="I99" s="21">
        <v>-2.4822024948384369E-2</v>
      </c>
      <c r="J99" s="19">
        <v>235830</v>
      </c>
      <c r="K99" s="21">
        <v>3.9567298791293171E-2</v>
      </c>
      <c r="L99" s="21">
        <v>3.3134075548888475E-2</v>
      </c>
      <c r="M99" s="19">
        <v>235830</v>
      </c>
      <c r="N99" s="21">
        <v>3.9567298791293171E-2</v>
      </c>
      <c r="O99" s="21">
        <v>3.3134075548888475E-2</v>
      </c>
      <c r="P99" s="21">
        <v>-2.6918388662828585E-2</v>
      </c>
      <c r="R99" s="43">
        <v>0</v>
      </c>
      <c r="S99" s="42">
        <v>235830</v>
      </c>
      <c r="U99" s="19">
        <v>156546</v>
      </c>
      <c r="V99" s="19">
        <v>157521</v>
      </c>
      <c r="X99" s="19">
        <v>233310.45437349431</v>
      </c>
      <c r="Y99" s="19">
        <v>234076.85895188301</v>
      </c>
      <c r="Z99" s="19">
        <v>242353.77305705269</v>
      </c>
      <c r="AA99" s="19">
        <v>161329.96843378307</v>
      </c>
    </row>
    <row r="100" spans="1:27" x14ac:dyDescent="0.2">
      <c r="A100" s="18" t="s">
        <v>203</v>
      </c>
      <c r="B100" s="18" t="s">
        <v>204</v>
      </c>
      <c r="D100" s="19">
        <v>141313</v>
      </c>
      <c r="E100" s="20">
        <v>0</v>
      </c>
      <c r="F100" s="20">
        <v>141313</v>
      </c>
      <c r="G100" s="21">
        <v>1.0259763815545497E-2</v>
      </c>
      <c r="I100" s="21">
        <v>1.3375351622303633E-2</v>
      </c>
      <c r="J100" s="19">
        <v>145919</v>
      </c>
      <c r="K100" s="21">
        <v>3.2594311917516494E-2</v>
      </c>
      <c r="L100" s="21">
        <v>2.770249374957845E-2</v>
      </c>
      <c r="M100" s="19">
        <v>145944</v>
      </c>
      <c r="N100" s="21">
        <v>3.277122416196665E-2</v>
      </c>
      <c r="O100" s="21">
        <v>2.7878567888955263E-2</v>
      </c>
      <c r="P100" s="21">
        <v>6.0529600024947783E-3</v>
      </c>
      <c r="R100" s="43">
        <v>0</v>
      </c>
      <c r="S100" s="42">
        <v>145944</v>
      </c>
      <c r="U100" s="19">
        <v>96096</v>
      </c>
      <c r="V100" s="19">
        <v>96554</v>
      </c>
      <c r="X100" s="19">
        <v>139877.8859273674</v>
      </c>
      <c r="Y100" s="19">
        <v>140111.60165722907</v>
      </c>
      <c r="Z100" s="19">
        <v>145065.92177775421</v>
      </c>
      <c r="AA100" s="19">
        <v>96567.428210466926</v>
      </c>
    </row>
    <row r="101" spans="1:27" x14ac:dyDescent="0.2">
      <c r="A101" s="18" t="s">
        <v>205</v>
      </c>
      <c r="B101" s="18" t="s">
        <v>206</v>
      </c>
      <c r="D101" s="19">
        <v>173443</v>
      </c>
      <c r="E101" s="20">
        <v>0</v>
      </c>
      <c r="F101" s="20">
        <v>173443</v>
      </c>
      <c r="G101" s="21">
        <v>6.5821353701480678E-3</v>
      </c>
      <c r="I101" s="21">
        <v>8.7946060806691762E-3</v>
      </c>
      <c r="J101" s="19">
        <v>179435</v>
      </c>
      <c r="K101" s="21">
        <v>3.4547372912138385E-2</v>
      </c>
      <c r="L101" s="21">
        <v>2.7697335062139672E-2</v>
      </c>
      <c r="M101" s="19">
        <v>179448</v>
      </c>
      <c r="N101" s="21">
        <v>3.4622325490218708E-2</v>
      </c>
      <c r="O101" s="21">
        <v>2.7771791357487752E-2</v>
      </c>
      <c r="P101" s="21">
        <v>1.4012768940281362E-3</v>
      </c>
      <c r="R101" s="43">
        <v>676</v>
      </c>
      <c r="S101" s="42">
        <v>180124</v>
      </c>
      <c r="U101" s="19">
        <v>130703</v>
      </c>
      <c r="V101" s="19">
        <v>131574</v>
      </c>
      <c r="X101" s="19">
        <v>172308.83989036843</v>
      </c>
      <c r="Y101" s="19">
        <v>173076.9276280526</v>
      </c>
      <c r="Z101" s="19">
        <v>179196.8955308111</v>
      </c>
      <c r="AA101" s="19">
        <v>119287.72197250667</v>
      </c>
    </row>
    <row r="102" spans="1:27" ht="25.5" customHeight="1" x14ac:dyDescent="0.2">
      <c r="A102" s="22" t="s">
        <v>207</v>
      </c>
      <c r="B102" s="22" t="s">
        <v>208</v>
      </c>
      <c r="C102" s="54"/>
      <c r="D102" s="24">
        <v>1593306</v>
      </c>
      <c r="E102" s="25">
        <v>0</v>
      </c>
      <c r="F102" s="25">
        <v>1593306</v>
      </c>
      <c r="G102" s="26">
        <v>-1.4675031073591693E-2</v>
      </c>
      <c r="H102" s="23"/>
      <c r="I102" s="26">
        <v>-1.1543519133016433E-2</v>
      </c>
      <c r="J102" s="24">
        <v>1650885</v>
      </c>
      <c r="K102" s="26">
        <v>3.613806764049099E-2</v>
      </c>
      <c r="L102" s="26">
        <v>3.0667540843734464E-2</v>
      </c>
      <c r="M102" s="24">
        <v>1652635</v>
      </c>
      <c r="N102" s="26">
        <v>3.7236412842228672E-2</v>
      </c>
      <c r="O102" s="26">
        <v>3.1760087081949884E-2</v>
      </c>
      <c r="P102" s="26">
        <v>-1.498017272779173E-2</v>
      </c>
      <c r="Q102" s="23"/>
      <c r="R102" s="24">
        <v>4862</v>
      </c>
      <c r="S102" s="41">
        <v>1657497</v>
      </c>
      <c r="T102" s="23"/>
      <c r="U102" s="24">
        <v>1106688</v>
      </c>
      <c r="V102" s="24">
        <v>1112562</v>
      </c>
      <c r="W102" s="23"/>
      <c r="X102" s="24">
        <v>1617036.0543446254</v>
      </c>
      <c r="Y102" s="24">
        <v>1620468.7841238501</v>
      </c>
      <c r="Z102" s="24">
        <v>1677768.2583066397</v>
      </c>
      <c r="AA102" s="24">
        <f>SUM(AA96:AA101)</f>
        <v>1116856.1427269124</v>
      </c>
    </row>
    <row r="103" spans="1:27" x14ac:dyDescent="0.2">
      <c r="A103" s="18" t="s">
        <v>209</v>
      </c>
      <c r="B103" s="18" t="s">
        <v>210</v>
      </c>
      <c r="D103" s="19">
        <v>445340</v>
      </c>
      <c r="E103" s="20">
        <v>0</v>
      </c>
      <c r="F103" s="20">
        <v>445340</v>
      </c>
      <c r="G103" s="21">
        <v>-2.1532749274112528E-2</v>
      </c>
      <c r="I103" s="21">
        <v>-1.997590770638602E-2</v>
      </c>
      <c r="J103" s="19">
        <v>462219</v>
      </c>
      <c r="K103" s="21">
        <v>3.7901378721875378E-2</v>
      </c>
      <c r="L103" s="21">
        <v>3.2072174701090361E-2</v>
      </c>
      <c r="M103" s="19">
        <v>462584</v>
      </c>
      <c r="N103" s="21">
        <v>3.8720977230879861E-2</v>
      </c>
      <c r="O103" s="21">
        <v>3.2887170068580662E-2</v>
      </c>
      <c r="P103" s="21">
        <v>-2.2316398634902201E-2</v>
      </c>
      <c r="R103" s="43">
        <v>0</v>
      </c>
      <c r="S103" s="42">
        <v>462584</v>
      </c>
      <c r="U103" s="19">
        <v>338844</v>
      </c>
      <c r="V103" s="19">
        <v>340758</v>
      </c>
      <c r="X103" s="19">
        <v>455140.42464846856</v>
      </c>
      <c r="Y103" s="19">
        <v>456983.976103122</v>
      </c>
      <c r="Z103" s="19">
        <v>473142.84432521294</v>
      </c>
      <c r="AA103" s="19">
        <v>314961.55053335003</v>
      </c>
    </row>
    <row r="104" spans="1:27" x14ac:dyDescent="0.2">
      <c r="A104" s="18" t="s">
        <v>211</v>
      </c>
      <c r="B104" s="18" t="s">
        <v>212</v>
      </c>
      <c r="D104" s="19">
        <v>537619</v>
      </c>
      <c r="E104" s="20">
        <v>0</v>
      </c>
      <c r="F104" s="20">
        <v>537619</v>
      </c>
      <c r="G104" s="21">
        <v>-4.4866171850735936E-3</v>
      </c>
      <c r="I104" s="21">
        <v>5.4771549414578402E-4</v>
      </c>
      <c r="J104" s="19">
        <v>555832</v>
      </c>
      <c r="K104" s="21">
        <v>3.3877150919145338E-2</v>
      </c>
      <c r="L104" s="21">
        <v>2.7700220612227655E-2</v>
      </c>
      <c r="M104" s="19">
        <v>557689</v>
      </c>
      <c r="N104" s="21">
        <v>3.7331269914195664E-2</v>
      </c>
      <c r="O104" s="21">
        <v>3.1133702868875179E-2</v>
      </c>
      <c r="P104" s="21">
        <v>-3.5362999382781979E-3</v>
      </c>
      <c r="R104" s="43">
        <v>2427</v>
      </c>
      <c r="S104" s="42">
        <v>560116</v>
      </c>
      <c r="U104" s="19">
        <v>418147</v>
      </c>
      <c r="V104" s="19">
        <v>420661</v>
      </c>
      <c r="X104" s="19">
        <v>540041.96154533012</v>
      </c>
      <c r="Y104" s="19">
        <v>540554.25669222488</v>
      </c>
      <c r="Z104" s="19">
        <v>559668.15446007345</v>
      </c>
      <c r="AA104" s="19">
        <v>372559.68641834077</v>
      </c>
    </row>
    <row r="105" spans="1:27" x14ac:dyDescent="0.2">
      <c r="A105" s="18" t="s">
        <v>213</v>
      </c>
      <c r="B105" s="18" t="s">
        <v>214</v>
      </c>
      <c r="D105" s="19">
        <v>522326</v>
      </c>
      <c r="E105" s="20">
        <v>0</v>
      </c>
      <c r="F105" s="20">
        <v>522326</v>
      </c>
      <c r="G105" s="21">
        <v>-1.8903562652774264E-2</v>
      </c>
      <c r="I105" s="21">
        <v>-1.6289149583242901E-2</v>
      </c>
      <c r="J105" s="19">
        <v>542865</v>
      </c>
      <c r="K105" s="21">
        <v>3.93221857613828E-2</v>
      </c>
      <c r="L105" s="21">
        <v>3.1265091841495396E-2</v>
      </c>
      <c r="M105" s="19">
        <v>543851</v>
      </c>
      <c r="N105" s="21">
        <v>4.1209895735613289E-2</v>
      </c>
      <c r="O105" s="21">
        <v>3.3138167800630169E-2</v>
      </c>
      <c r="P105" s="21">
        <v>-1.8399968516939258E-2</v>
      </c>
      <c r="R105" s="43">
        <v>0</v>
      </c>
      <c r="S105" s="42">
        <v>543851</v>
      </c>
      <c r="U105" s="19">
        <v>406123</v>
      </c>
      <c r="V105" s="19">
        <v>409296</v>
      </c>
      <c r="X105" s="19">
        <v>532390.06902553909</v>
      </c>
      <c r="Y105" s="19">
        <v>535123.54928664095</v>
      </c>
      <c r="Z105" s="19">
        <v>554045.41825280606</v>
      </c>
      <c r="AA105" s="19">
        <v>368816.74549611966</v>
      </c>
    </row>
    <row r="106" spans="1:27" ht="25.5" customHeight="1" x14ac:dyDescent="0.2">
      <c r="A106" s="22" t="s">
        <v>215</v>
      </c>
      <c r="B106" s="22" t="s">
        <v>216</v>
      </c>
      <c r="C106" s="54"/>
      <c r="D106" s="24">
        <v>1505285</v>
      </c>
      <c r="E106" s="25">
        <v>0</v>
      </c>
      <c r="F106" s="25">
        <v>1505285</v>
      </c>
      <c r="G106" s="26">
        <v>-1.4590113315533393E-2</v>
      </c>
      <c r="H106" s="23"/>
      <c r="I106" s="26">
        <v>-1.1444756414607182E-2</v>
      </c>
      <c r="J106" s="24">
        <v>1560916</v>
      </c>
      <c r="K106" s="26">
        <v>3.6957121076739652E-2</v>
      </c>
      <c r="L106" s="26">
        <v>3.0225416634107383E-2</v>
      </c>
      <c r="M106" s="24">
        <v>1564124</v>
      </c>
      <c r="N106" s="26">
        <v>3.9088278963784306E-2</v>
      </c>
      <c r="O106" s="26">
        <v>3.2342739498734341E-2</v>
      </c>
      <c r="P106" s="26">
        <v>-1.4325440407849221E-2</v>
      </c>
      <c r="Q106" s="23"/>
      <c r="R106" s="24">
        <v>2427</v>
      </c>
      <c r="S106" s="41">
        <v>1566551</v>
      </c>
      <c r="T106" s="23"/>
      <c r="U106" s="24">
        <v>1163115</v>
      </c>
      <c r="V106" s="24">
        <v>1170715</v>
      </c>
      <c r="W106" s="23"/>
      <c r="X106" s="24">
        <v>1527572.4552193377</v>
      </c>
      <c r="Y106" s="24">
        <v>1532661.7820819877</v>
      </c>
      <c r="Z106" s="24">
        <v>1586856.4170380924</v>
      </c>
      <c r="AA106" s="24">
        <f>SUM(AA103:AA105)</f>
        <v>1056337.9824478105</v>
      </c>
    </row>
    <row r="107" spans="1:27" x14ac:dyDescent="0.2">
      <c r="A107" s="18" t="s">
        <v>217</v>
      </c>
      <c r="B107" s="18" t="s">
        <v>218</v>
      </c>
      <c r="D107" s="19">
        <v>503872</v>
      </c>
      <c r="E107" s="20">
        <v>0</v>
      </c>
      <c r="F107" s="20">
        <v>503872</v>
      </c>
      <c r="G107" s="21">
        <v>-9.3431449870357008E-3</v>
      </c>
      <c r="I107" s="21">
        <v>-4.5350290682727445E-3</v>
      </c>
      <c r="J107" s="19">
        <v>519612</v>
      </c>
      <c r="K107" s="21">
        <v>3.1238092213895507E-2</v>
      </c>
      <c r="L107" s="21">
        <v>2.8693415468231454E-2</v>
      </c>
      <c r="M107" s="19">
        <v>521296</v>
      </c>
      <c r="N107" s="21">
        <v>3.4580210847199311E-2</v>
      </c>
      <c r="O107" s="21">
        <v>3.2027287110242275E-2</v>
      </c>
      <c r="P107" s="21">
        <v>-7.7391455126235575E-3</v>
      </c>
      <c r="R107" s="43">
        <v>1923</v>
      </c>
      <c r="S107" s="42">
        <v>523219</v>
      </c>
      <c r="U107" s="19">
        <v>322859</v>
      </c>
      <c r="V107" s="19">
        <v>323658</v>
      </c>
      <c r="X107" s="19">
        <v>508624.14916959923</v>
      </c>
      <c r="Y107" s="19">
        <v>507419.58969936316</v>
      </c>
      <c r="Z107" s="19">
        <v>525361.8518180009</v>
      </c>
      <c r="AA107" s="19">
        <v>349722.67978744971</v>
      </c>
    </row>
    <row r="108" spans="1:27" x14ac:dyDescent="0.2">
      <c r="A108" s="18" t="s">
        <v>219</v>
      </c>
      <c r="B108" s="18" t="s">
        <v>220</v>
      </c>
      <c r="D108" s="19">
        <v>842269</v>
      </c>
      <c r="E108" s="20">
        <v>0</v>
      </c>
      <c r="F108" s="20">
        <v>842269</v>
      </c>
      <c r="G108" s="21">
        <v>-3.4689132522335742E-2</v>
      </c>
      <c r="I108" s="21">
        <v>-3.0136919250800198E-2</v>
      </c>
      <c r="J108" s="19">
        <v>876418</v>
      </c>
      <c r="K108" s="21">
        <v>4.054405421545848E-2</v>
      </c>
      <c r="L108" s="21">
        <v>3.4296081876137974E-2</v>
      </c>
      <c r="M108" s="19">
        <v>876472</v>
      </c>
      <c r="N108" s="21">
        <v>4.0608166749577679E-2</v>
      </c>
      <c r="O108" s="21">
        <v>3.4359809444970857E-2</v>
      </c>
      <c r="P108" s="21">
        <v>-3.1073663285757447E-2</v>
      </c>
      <c r="R108" s="43">
        <v>3688</v>
      </c>
      <c r="S108" s="42">
        <v>880160</v>
      </c>
      <c r="U108" s="19">
        <v>587474</v>
      </c>
      <c r="V108" s="19">
        <v>591023</v>
      </c>
      <c r="X108" s="19">
        <v>872536.53551091789</v>
      </c>
      <c r="Y108" s="19">
        <v>873687.21688607347</v>
      </c>
      <c r="Z108" s="19">
        <v>904580.63403687894</v>
      </c>
      <c r="AA108" s="19">
        <v>602160.89600811061</v>
      </c>
    </row>
    <row r="109" spans="1:27" x14ac:dyDescent="0.2">
      <c r="A109" s="18" t="s">
        <v>221</v>
      </c>
      <c r="B109" s="18" t="s">
        <v>222</v>
      </c>
      <c r="D109" s="19">
        <v>461768</v>
      </c>
      <c r="E109" s="20">
        <v>0</v>
      </c>
      <c r="F109" s="20">
        <v>461768</v>
      </c>
      <c r="G109" s="21">
        <v>2.0898064189962096E-2</v>
      </c>
      <c r="I109" s="21">
        <v>2.6346949531230957E-2</v>
      </c>
      <c r="J109" s="19">
        <v>477119</v>
      </c>
      <c r="K109" s="21">
        <v>3.3243966667244162E-2</v>
      </c>
      <c r="L109" s="21">
        <v>2.770107172726255E-2</v>
      </c>
      <c r="M109" s="19">
        <v>477709</v>
      </c>
      <c r="N109" s="21">
        <v>3.4521664558825993E-2</v>
      </c>
      <c r="O109" s="21">
        <v>2.8971915337177689E-2</v>
      </c>
      <c r="P109" s="21">
        <v>2.0014658254609463E-2</v>
      </c>
      <c r="R109" s="43">
        <v>0</v>
      </c>
      <c r="S109" s="42">
        <v>477709</v>
      </c>
      <c r="U109" s="19">
        <v>292662</v>
      </c>
      <c r="V109" s="19">
        <v>294240</v>
      </c>
      <c r="X109" s="19">
        <v>452315.48202257854</v>
      </c>
      <c r="Y109" s="19">
        <v>452340.74215517065</v>
      </c>
      <c r="Z109" s="19">
        <v>468335.42649027042</v>
      </c>
      <c r="AA109" s="19">
        <v>311761.35043835622</v>
      </c>
    </row>
    <row r="110" spans="1:27" x14ac:dyDescent="0.2">
      <c r="A110" s="18" t="s">
        <v>223</v>
      </c>
      <c r="B110" s="18" t="s">
        <v>224</v>
      </c>
      <c r="D110" s="19">
        <v>434477</v>
      </c>
      <c r="E110" s="20">
        <v>0</v>
      </c>
      <c r="F110" s="20">
        <v>434477</v>
      </c>
      <c r="G110" s="21">
        <v>-3.0898715930190224E-2</v>
      </c>
      <c r="I110" s="21">
        <v>-2.547382671339149E-2</v>
      </c>
      <c r="J110" s="19">
        <v>450910</v>
      </c>
      <c r="K110" s="21">
        <v>3.7822485425005326E-2</v>
      </c>
      <c r="L110" s="21">
        <v>3.3274215576641453E-2</v>
      </c>
      <c r="M110" s="19">
        <v>450910</v>
      </c>
      <c r="N110" s="21">
        <v>3.7822485425005326E-2</v>
      </c>
      <c r="O110" s="21">
        <v>3.3274215576641453E-2</v>
      </c>
      <c r="P110" s="21">
        <v>-2.7436883278806223E-2</v>
      </c>
      <c r="R110" s="43">
        <v>0</v>
      </c>
      <c r="S110" s="42">
        <v>450910</v>
      </c>
      <c r="U110" s="19">
        <v>286552</v>
      </c>
      <c r="V110" s="19">
        <v>287813</v>
      </c>
      <c r="X110" s="19">
        <v>448329.81561574549</v>
      </c>
      <c r="Y110" s="19">
        <v>447796.5746360023</v>
      </c>
      <c r="Z110" s="19">
        <v>463630.57805456867</v>
      </c>
      <c r="AA110" s="19">
        <v>308629.42870244494</v>
      </c>
    </row>
    <row r="111" spans="1:27" ht="25.5" customHeight="1" x14ac:dyDescent="0.2">
      <c r="A111" s="22" t="s">
        <v>225</v>
      </c>
      <c r="B111" s="22" t="s">
        <v>226</v>
      </c>
      <c r="C111" s="54"/>
      <c r="D111" s="24">
        <v>2242386</v>
      </c>
      <c r="E111" s="25">
        <v>0</v>
      </c>
      <c r="F111" s="25">
        <v>2242386</v>
      </c>
      <c r="G111" s="26">
        <v>-1.7275781825578873E-2</v>
      </c>
      <c r="H111" s="23"/>
      <c r="I111" s="26">
        <v>-1.2290786319156255E-2</v>
      </c>
      <c r="J111" s="24">
        <v>2324059</v>
      </c>
      <c r="K111" s="26">
        <v>3.6422364392214357E-2</v>
      </c>
      <c r="L111" s="26">
        <v>3.1445489555096851E-2</v>
      </c>
      <c r="M111" s="24">
        <v>2326387</v>
      </c>
      <c r="N111" s="26">
        <v>3.7460544259552142E-2</v>
      </c>
      <c r="O111" s="26">
        <v>3.2478684108111278E-2</v>
      </c>
      <c r="P111" s="26">
        <v>-1.5039316952414117E-2</v>
      </c>
      <c r="Q111" s="23"/>
      <c r="R111" s="24">
        <v>5611</v>
      </c>
      <c r="S111" s="41">
        <v>2331998</v>
      </c>
      <c r="T111" s="23"/>
      <c r="U111" s="24">
        <v>1489547</v>
      </c>
      <c r="V111" s="24">
        <v>1496734</v>
      </c>
      <c r="W111" s="23"/>
      <c r="X111" s="24">
        <v>2281805.9823188409</v>
      </c>
      <c r="Y111" s="24">
        <v>2281244.1233766098</v>
      </c>
      <c r="Z111" s="24">
        <v>2361908.4903997192</v>
      </c>
      <c r="AA111" s="24">
        <f>SUM(AA107:AA110)</f>
        <v>1572274.3549363615</v>
      </c>
    </row>
    <row r="112" spans="1:27" x14ac:dyDescent="0.2">
      <c r="A112" s="18" t="s">
        <v>227</v>
      </c>
      <c r="B112" s="18" t="s">
        <v>228</v>
      </c>
      <c r="D112" s="19">
        <v>1932910</v>
      </c>
      <c r="E112" s="20">
        <v>0</v>
      </c>
      <c r="F112" s="20">
        <v>1932910</v>
      </c>
      <c r="G112" s="21">
        <v>-2.1233844611505792E-2</v>
      </c>
      <c r="I112" s="21">
        <v>-1.6987607730459153E-2</v>
      </c>
      <c r="J112" s="19">
        <v>2006228</v>
      </c>
      <c r="K112" s="21">
        <v>3.7931409118893367E-2</v>
      </c>
      <c r="L112" s="21">
        <v>3.1417870251045477E-2</v>
      </c>
      <c r="M112" s="19">
        <v>2006228</v>
      </c>
      <c r="N112" s="21">
        <v>3.7931409118893367E-2</v>
      </c>
      <c r="O112" s="21">
        <v>3.1417870251045477E-2</v>
      </c>
      <c r="P112" s="21">
        <v>-2.0730247854031658E-2</v>
      </c>
      <c r="R112" s="43">
        <v>750</v>
      </c>
      <c r="S112" s="42">
        <v>2006978</v>
      </c>
      <c r="U112" s="19">
        <v>1347419</v>
      </c>
      <c r="V112" s="19">
        <v>1355928</v>
      </c>
      <c r="X112" s="19">
        <v>1974843.5204451717</v>
      </c>
      <c r="Y112" s="19">
        <v>1978730.4768211062</v>
      </c>
      <c r="Z112" s="19">
        <v>2048698.0176846664</v>
      </c>
      <c r="AA112" s="19">
        <v>1363776.52534262</v>
      </c>
    </row>
    <row r="113" spans="1:27" ht="25.5" customHeight="1" x14ac:dyDescent="0.2">
      <c r="A113" s="22" t="s">
        <v>229</v>
      </c>
      <c r="B113" s="22" t="s">
        <v>230</v>
      </c>
      <c r="C113" s="54"/>
      <c r="D113" s="24">
        <v>1932910</v>
      </c>
      <c r="E113" s="25">
        <v>0</v>
      </c>
      <c r="F113" s="25">
        <v>1932910</v>
      </c>
      <c r="G113" s="26">
        <v>-2.1233844611505792E-2</v>
      </c>
      <c r="H113" s="23"/>
      <c r="I113" s="26">
        <v>-1.6987607730459153E-2</v>
      </c>
      <c r="J113" s="24">
        <v>2006228</v>
      </c>
      <c r="K113" s="26">
        <v>3.7931409118893367E-2</v>
      </c>
      <c r="L113" s="26">
        <v>3.1417870251045477E-2</v>
      </c>
      <c r="M113" s="24">
        <v>2006228</v>
      </c>
      <c r="N113" s="26">
        <v>3.7931409118893367E-2</v>
      </c>
      <c r="O113" s="26">
        <v>3.1417870251045477E-2</v>
      </c>
      <c r="P113" s="26">
        <v>-2.0730247854031658E-2</v>
      </c>
      <c r="Q113" s="23"/>
      <c r="R113" s="24">
        <v>750</v>
      </c>
      <c r="S113" s="41">
        <v>2006978</v>
      </c>
      <c r="T113" s="23"/>
      <c r="U113" s="24">
        <v>1347419</v>
      </c>
      <c r="V113" s="24">
        <v>1355928</v>
      </c>
      <c r="W113" s="23"/>
      <c r="X113" s="24">
        <v>1974843.5204451717</v>
      </c>
      <c r="Y113" s="24">
        <v>1978730.4768211062</v>
      </c>
      <c r="Z113" s="24">
        <v>2048698.0176846664</v>
      </c>
      <c r="AA113" s="24">
        <f>AA112</f>
        <v>1363776.52534262</v>
      </c>
    </row>
    <row r="114" spans="1:27" x14ac:dyDescent="0.2">
      <c r="A114" s="18" t="s">
        <v>231</v>
      </c>
      <c r="B114" s="18" t="s">
        <v>232</v>
      </c>
      <c r="D114" s="19">
        <v>732736</v>
      </c>
      <c r="E114" s="20">
        <v>0</v>
      </c>
      <c r="F114" s="20">
        <v>732736</v>
      </c>
      <c r="G114" s="21">
        <v>-9.5080418310313775E-3</v>
      </c>
      <c r="I114" s="21">
        <v>-1.8079279969166473E-3</v>
      </c>
      <c r="J114" s="19">
        <v>761648</v>
      </c>
      <c r="K114" s="21">
        <v>3.9457594549742403E-2</v>
      </c>
      <c r="L114" s="21">
        <v>2.8095543797188371E-2</v>
      </c>
      <c r="M114" s="19">
        <v>761648</v>
      </c>
      <c r="N114" s="21">
        <v>3.9457594549742403E-2</v>
      </c>
      <c r="O114" s="21">
        <v>2.8095543797188371E-2</v>
      </c>
      <c r="P114" s="21">
        <v>-8.8114222895381289E-3</v>
      </c>
      <c r="R114" s="43">
        <v>1739</v>
      </c>
      <c r="S114" s="42">
        <v>763387</v>
      </c>
      <c r="U114" s="19">
        <v>540727</v>
      </c>
      <c r="V114" s="19">
        <v>546703</v>
      </c>
      <c r="X114" s="19">
        <v>739769.76184091554</v>
      </c>
      <c r="Y114" s="19">
        <v>742175.66974298563</v>
      </c>
      <c r="Z114" s="19">
        <v>768418.86309800332</v>
      </c>
      <c r="AA114" s="19">
        <v>511520.77957680781</v>
      </c>
    </row>
    <row r="115" spans="1:27" x14ac:dyDescent="0.2">
      <c r="A115" s="18" t="s">
        <v>233</v>
      </c>
      <c r="B115" s="18" t="s">
        <v>234</v>
      </c>
      <c r="D115" s="19">
        <v>397780</v>
      </c>
      <c r="E115" s="20">
        <v>0</v>
      </c>
      <c r="F115" s="20">
        <v>397780</v>
      </c>
      <c r="G115" s="21">
        <v>-2.7608497862460668E-2</v>
      </c>
      <c r="I115" s="21">
        <v>-2.6699408743425579E-2</v>
      </c>
      <c r="J115" s="19">
        <v>412367</v>
      </c>
      <c r="K115" s="21">
        <v>3.6671024184222523E-2</v>
      </c>
      <c r="L115" s="21">
        <v>3.3542209871641582E-2</v>
      </c>
      <c r="M115" s="19">
        <v>412367</v>
      </c>
      <c r="N115" s="21">
        <v>3.6671024184222523E-2</v>
      </c>
      <c r="O115" s="21">
        <v>3.3542209871641582E-2</v>
      </c>
      <c r="P115" s="21">
        <v>-2.8408065752478007E-2</v>
      </c>
      <c r="R115" s="43">
        <v>0</v>
      </c>
      <c r="S115" s="42">
        <v>412367</v>
      </c>
      <c r="U115" s="19">
        <v>291609</v>
      </c>
      <c r="V115" s="19">
        <v>292492</v>
      </c>
      <c r="X115" s="19">
        <v>409073.91634499934</v>
      </c>
      <c r="Y115" s="19">
        <v>409929.05192327552</v>
      </c>
      <c r="Z115" s="19">
        <v>424424.06679648877</v>
      </c>
      <c r="AA115" s="19">
        <v>282530.45304434461</v>
      </c>
    </row>
    <row r="116" spans="1:27" x14ac:dyDescent="0.2">
      <c r="A116" s="18" t="s">
        <v>235</v>
      </c>
      <c r="B116" s="18" t="s">
        <v>236</v>
      </c>
      <c r="D116" s="19">
        <v>282850</v>
      </c>
      <c r="E116" s="20">
        <v>0</v>
      </c>
      <c r="F116" s="20">
        <v>282850</v>
      </c>
      <c r="G116" s="21">
        <v>-2.1428698649969991E-2</v>
      </c>
      <c r="I116" s="21">
        <v>-1.8760006046546152E-2</v>
      </c>
      <c r="J116" s="19">
        <v>292957</v>
      </c>
      <c r="K116" s="21">
        <v>3.5732720523245609E-2</v>
      </c>
      <c r="L116" s="21">
        <v>3.180482214689051E-2</v>
      </c>
      <c r="M116" s="19">
        <v>293151</v>
      </c>
      <c r="N116" s="21">
        <v>3.6418596429202754E-2</v>
      </c>
      <c r="O116" s="21">
        <v>3.248809694659327E-2</v>
      </c>
      <c r="P116" s="21">
        <v>-2.1481613755927387E-2</v>
      </c>
      <c r="R116" s="43">
        <v>0</v>
      </c>
      <c r="S116" s="42">
        <v>293151</v>
      </c>
      <c r="U116" s="19">
        <v>194544</v>
      </c>
      <c r="V116" s="19">
        <v>195284</v>
      </c>
      <c r="X116" s="19">
        <v>289043.83319823723</v>
      </c>
      <c r="Y116" s="19">
        <v>289355.06262308749</v>
      </c>
      <c r="Z116" s="19">
        <v>299586.60370729008</v>
      </c>
      <c r="AA116" s="19">
        <v>199428.69760027813</v>
      </c>
    </row>
    <row r="117" spans="1:27" ht="25.5" customHeight="1" x14ac:dyDescent="0.2">
      <c r="A117" s="22" t="s">
        <v>237</v>
      </c>
      <c r="B117" s="22" t="s">
        <v>238</v>
      </c>
      <c r="C117" s="54"/>
      <c r="D117" s="24">
        <v>1413366</v>
      </c>
      <c r="E117" s="25">
        <v>0</v>
      </c>
      <c r="F117" s="25">
        <v>1413366</v>
      </c>
      <c r="G117" s="26">
        <v>-1.7053845443408155E-2</v>
      </c>
      <c r="H117" s="23"/>
      <c r="I117" s="26">
        <v>-1.2233719819971123E-2</v>
      </c>
      <c r="J117" s="24">
        <v>1466972</v>
      </c>
      <c r="K117" s="26">
        <v>3.7927896949551565E-2</v>
      </c>
      <c r="L117" s="26">
        <v>3.0303316528881075E-2</v>
      </c>
      <c r="M117" s="24">
        <v>1467166</v>
      </c>
      <c r="N117" s="26">
        <v>3.8065157927953619E-2</v>
      </c>
      <c r="O117" s="26">
        <v>3.0439569193149163E-2</v>
      </c>
      <c r="P117" s="26">
        <v>-1.6927789910999524E-2</v>
      </c>
      <c r="Q117" s="23"/>
      <c r="R117" s="24">
        <v>1739</v>
      </c>
      <c r="S117" s="41">
        <v>1468905</v>
      </c>
      <c r="T117" s="23"/>
      <c r="U117" s="24">
        <v>1026880</v>
      </c>
      <c r="V117" s="24">
        <v>1034480</v>
      </c>
      <c r="W117" s="23"/>
      <c r="X117" s="24">
        <v>1437887.5113841521</v>
      </c>
      <c r="Y117" s="24">
        <v>1441459.7842893486</v>
      </c>
      <c r="Z117" s="24">
        <v>1492429.5336017821</v>
      </c>
      <c r="AA117" s="24">
        <f>SUM(AA114:AA116)</f>
        <v>993479.93022143049</v>
      </c>
    </row>
    <row r="118" spans="1:27" x14ac:dyDescent="0.2">
      <c r="A118" s="18" t="s">
        <v>239</v>
      </c>
      <c r="B118" s="18" t="s">
        <v>240</v>
      </c>
      <c r="D118" s="19">
        <v>282857</v>
      </c>
      <c r="E118" s="20">
        <v>0</v>
      </c>
      <c r="F118" s="20">
        <v>282857</v>
      </c>
      <c r="G118" s="21">
        <v>-3.5397692282371773E-3</v>
      </c>
      <c r="I118" s="21">
        <v>-5.0727485317947352E-4</v>
      </c>
      <c r="J118" s="19">
        <v>291941</v>
      </c>
      <c r="K118" s="21">
        <v>3.211516773493317E-2</v>
      </c>
      <c r="L118" s="21">
        <v>2.7810836130254257E-2</v>
      </c>
      <c r="M118" s="19">
        <v>292521</v>
      </c>
      <c r="N118" s="21">
        <v>3.4165673821047404E-2</v>
      </c>
      <c r="O118" s="21">
        <v>2.9852790788748695E-2</v>
      </c>
      <c r="P118" s="21">
        <v>-5.8235225808962454E-3</v>
      </c>
      <c r="R118" s="43">
        <v>1119</v>
      </c>
      <c r="S118" s="42">
        <v>293640</v>
      </c>
      <c r="U118" s="19">
        <v>190942</v>
      </c>
      <c r="V118" s="19">
        <v>191742</v>
      </c>
      <c r="X118" s="19">
        <v>283861.80528341408</v>
      </c>
      <c r="Y118" s="19">
        <v>284185.72681165254</v>
      </c>
      <c r="Z118" s="19">
        <v>294234.48114502634</v>
      </c>
      <c r="AA118" s="19">
        <v>195865.89866741197</v>
      </c>
    </row>
    <row r="119" spans="1:27" x14ac:dyDescent="0.2">
      <c r="A119" s="18" t="s">
        <v>241</v>
      </c>
      <c r="B119" s="18" t="s">
        <v>242</v>
      </c>
      <c r="D119" s="19">
        <v>247623</v>
      </c>
      <c r="E119" s="20">
        <v>0</v>
      </c>
      <c r="F119" s="20">
        <v>247623</v>
      </c>
      <c r="G119" s="21">
        <v>-3.8411432118170219E-2</v>
      </c>
      <c r="I119" s="21">
        <v>-3.7199567837885805E-2</v>
      </c>
      <c r="J119" s="19">
        <v>257784</v>
      </c>
      <c r="K119" s="21">
        <v>4.1034152724100714E-2</v>
      </c>
      <c r="L119" s="21">
        <v>3.772660437248132E-2</v>
      </c>
      <c r="M119" s="19">
        <v>257784</v>
      </c>
      <c r="N119" s="21">
        <v>4.1034152724100714E-2</v>
      </c>
      <c r="O119" s="21">
        <v>3.772660437248132E-2</v>
      </c>
      <c r="P119" s="21">
        <v>-3.4998644902824227E-2</v>
      </c>
      <c r="R119" s="43">
        <v>0</v>
      </c>
      <c r="S119" s="42">
        <v>257784</v>
      </c>
      <c r="U119" s="19">
        <v>180447</v>
      </c>
      <c r="V119" s="19">
        <v>181023</v>
      </c>
      <c r="X119" s="19">
        <v>257514.50076560242</v>
      </c>
      <c r="Y119" s="19">
        <v>258010.11408951919</v>
      </c>
      <c r="Z119" s="19">
        <v>267133.30363566289</v>
      </c>
      <c r="AA119" s="19">
        <v>177825.19702306544</v>
      </c>
    </row>
    <row r="120" spans="1:27" x14ac:dyDescent="0.2">
      <c r="A120" s="18" t="s">
        <v>243</v>
      </c>
      <c r="B120" s="18" t="s">
        <v>244</v>
      </c>
      <c r="D120" s="19">
        <v>442371</v>
      </c>
      <c r="E120" s="20">
        <v>0</v>
      </c>
      <c r="F120" s="20">
        <v>442371</v>
      </c>
      <c r="G120" s="21">
        <v>-3.8724871280296891E-2</v>
      </c>
      <c r="I120" s="21">
        <v>-3.7922129321645737E-2</v>
      </c>
      <c r="J120" s="19">
        <v>461895</v>
      </c>
      <c r="K120" s="21">
        <v>4.4134900343828942E-2</v>
      </c>
      <c r="L120" s="21">
        <v>3.8504675967235613E-2</v>
      </c>
      <c r="M120" s="19">
        <v>461895</v>
      </c>
      <c r="N120" s="21">
        <v>4.4134900343828942E-2</v>
      </c>
      <c r="O120" s="21">
        <v>3.8504675967235613E-2</v>
      </c>
      <c r="P120" s="21">
        <v>-3.4999857825964265E-2</v>
      </c>
      <c r="R120" s="43">
        <v>1755</v>
      </c>
      <c r="S120" s="42">
        <v>463650</v>
      </c>
      <c r="U120" s="19">
        <v>319073</v>
      </c>
      <c r="V120" s="19">
        <v>320803</v>
      </c>
      <c r="X120" s="19">
        <v>460191.87096745364</v>
      </c>
      <c r="Y120" s="19">
        <v>462300.73021769832</v>
      </c>
      <c r="Z120" s="19">
        <v>478647.59787434124</v>
      </c>
      <c r="AA120" s="19">
        <v>318625.95280410635</v>
      </c>
    </row>
    <row r="121" spans="1:27" x14ac:dyDescent="0.2">
      <c r="A121" s="18" t="s">
        <v>245</v>
      </c>
      <c r="B121" s="18" t="s">
        <v>246</v>
      </c>
      <c r="D121" s="19">
        <v>177199</v>
      </c>
      <c r="E121" s="20">
        <v>0</v>
      </c>
      <c r="F121" s="20">
        <v>177199</v>
      </c>
      <c r="G121" s="21">
        <v>-3.8726675120919318E-2</v>
      </c>
      <c r="I121" s="21">
        <v>-3.7905671375412897E-2</v>
      </c>
      <c r="J121" s="19">
        <v>184561</v>
      </c>
      <c r="K121" s="21">
        <v>4.1546509856150493E-2</v>
      </c>
      <c r="L121" s="21">
        <v>3.8486931470361752E-2</v>
      </c>
      <c r="M121" s="19">
        <v>184864</v>
      </c>
      <c r="N121" s="21">
        <v>4.3256451785845362E-2</v>
      </c>
      <c r="O121" s="21">
        <v>4.0191850387335082E-2</v>
      </c>
      <c r="P121" s="21">
        <v>-3.3415565511813461E-2</v>
      </c>
      <c r="R121" s="43">
        <v>0</v>
      </c>
      <c r="S121" s="42">
        <v>184864</v>
      </c>
      <c r="U121" s="19">
        <v>117912</v>
      </c>
      <c r="V121" s="19">
        <v>118259</v>
      </c>
      <c r="X121" s="19">
        <v>184337.7896939874</v>
      </c>
      <c r="Y121" s="19">
        <v>184723.1153855944</v>
      </c>
      <c r="Z121" s="19">
        <v>191254.89031683697</v>
      </c>
      <c r="AA121" s="19">
        <v>127314.48340339361</v>
      </c>
    </row>
    <row r="122" spans="1:27" ht="25.5" customHeight="1" x14ac:dyDescent="0.2">
      <c r="A122" s="22" t="s">
        <v>247</v>
      </c>
      <c r="B122" s="22" t="s">
        <v>248</v>
      </c>
      <c r="C122" s="54"/>
      <c r="D122" s="24">
        <v>1150050</v>
      </c>
      <c r="E122" s="25">
        <v>0</v>
      </c>
      <c r="F122" s="25">
        <v>1150050</v>
      </c>
      <c r="G122" s="26">
        <v>-3.0235084160945003E-2</v>
      </c>
      <c r="H122" s="23"/>
      <c r="I122" s="26">
        <v>-2.8807635708229529E-2</v>
      </c>
      <c r="J122" s="24">
        <v>1196181</v>
      </c>
      <c r="K122" s="26">
        <v>4.0112169036128797E-2</v>
      </c>
      <c r="L122" s="26">
        <v>3.5689445948386966E-2</v>
      </c>
      <c r="M122" s="24">
        <v>1197064</v>
      </c>
      <c r="N122" s="26">
        <v>4.087996174079378E-2</v>
      </c>
      <c r="O122" s="26">
        <v>3.6453973875826495E-2</v>
      </c>
      <c r="P122" s="26">
        <v>-2.7781287116845022E-2</v>
      </c>
      <c r="Q122" s="23"/>
      <c r="R122" s="24">
        <v>2874</v>
      </c>
      <c r="S122" s="41">
        <v>1199938</v>
      </c>
      <c r="T122" s="23"/>
      <c r="U122" s="24">
        <v>808374</v>
      </c>
      <c r="V122" s="24">
        <v>811826</v>
      </c>
      <c r="W122" s="23"/>
      <c r="X122" s="24">
        <v>1185905.9667104576</v>
      </c>
      <c r="Y122" s="24">
        <v>1189219.6865044644</v>
      </c>
      <c r="Z122" s="24">
        <v>1231270.2729718676</v>
      </c>
      <c r="AA122" s="24">
        <f>SUM(AA118:AA121)</f>
        <v>819631.53189797734</v>
      </c>
    </row>
    <row r="123" spans="1:27" x14ac:dyDescent="0.2">
      <c r="A123" s="18" t="s">
        <v>249</v>
      </c>
      <c r="B123" s="18" t="s">
        <v>250</v>
      </c>
      <c r="D123" s="19">
        <v>122843</v>
      </c>
      <c r="E123" s="20">
        <v>0</v>
      </c>
      <c r="F123" s="20">
        <v>122843</v>
      </c>
      <c r="G123" s="21">
        <v>6.2635594672455497E-5</v>
      </c>
      <c r="I123" s="21">
        <v>3.6594956420881175E-3</v>
      </c>
      <c r="J123" s="19">
        <v>127907</v>
      </c>
      <c r="K123" s="21">
        <v>4.1223350129840464E-2</v>
      </c>
      <c r="L123" s="21">
        <v>2.7701445978240535E-2</v>
      </c>
      <c r="M123" s="19">
        <v>128254</v>
      </c>
      <c r="N123" s="21">
        <v>4.4048093908484853E-2</v>
      </c>
      <c r="O123" s="21">
        <v>3.0489506066855299E-2</v>
      </c>
      <c r="P123" s="21">
        <v>-1.0616943805298318E-3</v>
      </c>
      <c r="R123" s="43">
        <v>0</v>
      </c>
      <c r="S123" s="42">
        <v>128254</v>
      </c>
      <c r="U123" s="19">
        <v>83501</v>
      </c>
      <c r="V123" s="19">
        <v>84600</v>
      </c>
      <c r="X123" s="19">
        <v>122835.3061375533</v>
      </c>
      <c r="Y123" s="19">
        <v>124005.49990747438</v>
      </c>
      <c r="Z123" s="19">
        <v>128390.31127199194</v>
      </c>
      <c r="AA123" s="19">
        <v>85466.814085200691</v>
      </c>
    </row>
    <row r="124" spans="1:27" x14ac:dyDescent="0.2">
      <c r="A124" s="18" t="s">
        <v>251</v>
      </c>
      <c r="B124" s="18" t="s">
        <v>252</v>
      </c>
      <c r="D124" s="19">
        <v>957659</v>
      </c>
      <c r="E124" s="20">
        <v>0</v>
      </c>
      <c r="F124" s="20">
        <v>957659</v>
      </c>
      <c r="G124" s="21">
        <v>-1.5517901759193875E-2</v>
      </c>
      <c r="I124" s="21">
        <v>-1.3660227020257709E-2</v>
      </c>
      <c r="J124" s="19">
        <v>993047</v>
      </c>
      <c r="K124" s="21">
        <v>3.6952610480348369E-2</v>
      </c>
      <c r="L124" s="21">
        <v>3.0689583152265332E-2</v>
      </c>
      <c r="M124" s="19">
        <v>994364</v>
      </c>
      <c r="N124" s="21">
        <v>3.8327839032473943E-2</v>
      </c>
      <c r="O124" s="21">
        <v>3.2056505544671099E-2</v>
      </c>
      <c r="P124" s="21">
        <v>-1.6807137006255024E-2</v>
      </c>
      <c r="R124" s="43">
        <v>0</v>
      </c>
      <c r="S124" s="42">
        <v>994364</v>
      </c>
      <c r="U124" s="19">
        <v>705243</v>
      </c>
      <c r="V124" s="19">
        <v>709528</v>
      </c>
      <c r="X124" s="19">
        <v>972754.10259999963</v>
      </c>
      <c r="Y124" s="19">
        <v>976821.86240704649</v>
      </c>
      <c r="Z124" s="19">
        <v>1011362.1014011836</v>
      </c>
      <c r="AA124" s="19">
        <v>673243.1430137757</v>
      </c>
    </row>
    <row r="125" spans="1:27" ht="25.5" customHeight="1" x14ac:dyDescent="0.2">
      <c r="A125" s="22" t="s">
        <v>253</v>
      </c>
      <c r="B125" s="22" t="s">
        <v>254</v>
      </c>
      <c r="C125" s="54"/>
      <c r="D125" s="24">
        <v>1080502</v>
      </c>
      <c r="E125" s="25">
        <v>0</v>
      </c>
      <c r="F125" s="25">
        <v>1080502</v>
      </c>
      <c r="G125" s="26">
        <v>-1.3771042889998419E-2</v>
      </c>
      <c r="H125" s="23"/>
      <c r="I125" s="26">
        <v>-1.1763583279745915E-2</v>
      </c>
      <c r="J125" s="24">
        <v>1120954</v>
      </c>
      <c r="K125" s="26">
        <v>3.7438153747054503E-2</v>
      </c>
      <c r="L125" s="26">
        <v>3.0404440135797017E-2</v>
      </c>
      <c r="M125" s="24">
        <v>1122618</v>
      </c>
      <c r="N125" s="26">
        <v>3.8978178661400076E-2</v>
      </c>
      <c r="O125" s="26">
        <v>3.193402385500943E-2</v>
      </c>
      <c r="P125" s="26">
        <v>-1.5033451548471355E-2</v>
      </c>
      <c r="Q125" s="23"/>
      <c r="R125" s="24">
        <v>0</v>
      </c>
      <c r="S125" s="41">
        <v>1122618</v>
      </c>
      <c r="T125" s="23"/>
      <c r="U125" s="24">
        <v>788744</v>
      </c>
      <c r="V125" s="24">
        <v>794128</v>
      </c>
      <c r="W125" s="23"/>
      <c r="X125" s="24">
        <v>1095589.4087375528</v>
      </c>
      <c r="Y125" s="24">
        <v>1100827.3623145209</v>
      </c>
      <c r="Z125" s="24">
        <v>1139752.4126731756</v>
      </c>
      <c r="AA125" s="24">
        <f>SUM(AA123:AA124)</f>
        <v>758709.95709897636</v>
      </c>
    </row>
    <row r="126" spans="1:27" ht="25.5" customHeight="1" x14ac:dyDescent="0.2">
      <c r="A126" s="22" t="s">
        <v>255</v>
      </c>
      <c r="B126" s="22" t="s">
        <v>256</v>
      </c>
      <c r="C126" s="54"/>
      <c r="D126" s="24">
        <v>16211680</v>
      </c>
      <c r="E126" s="25">
        <v>0</v>
      </c>
      <c r="F126" s="25">
        <v>16211680</v>
      </c>
      <c r="G126" s="26">
        <v>-1.5898065424651664E-2</v>
      </c>
      <c r="H126" s="23"/>
      <c r="I126" s="26">
        <v>-1.3033013441730246E-2</v>
      </c>
      <c r="J126" s="24">
        <v>16807256</v>
      </c>
      <c r="K126" s="26">
        <v>3.6737463359750588E-2</v>
      </c>
      <c r="L126" s="26">
        <v>3.1386976374836451E-2</v>
      </c>
      <c r="M126" s="24">
        <v>16826143</v>
      </c>
      <c r="N126" s="26">
        <v>3.79024875891949E-2</v>
      </c>
      <c r="O126" s="26">
        <v>3.2545988043534146E-2</v>
      </c>
      <c r="P126" s="26">
        <v>-1.5715320513001729E-2</v>
      </c>
      <c r="Q126" s="23"/>
      <c r="R126" s="24">
        <v>21552</v>
      </c>
      <c r="S126" s="41">
        <v>16847695</v>
      </c>
      <c r="T126" s="23"/>
      <c r="U126" s="24">
        <v>11272594</v>
      </c>
      <c r="V126" s="24">
        <v>11331072</v>
      </c>
      <c r="W126" s="23"/>
      <c r="X126" s="24">
        <v>16473578.021158481</v>
      </c>
      <c r="Y126" s="24">
        <v>16510968.388612591</v>
      </c>
      <c r="Z126" s="24">
        <v>17094793.153510891</v>
      </c>
      <c r="AA126" s="24">
        <f>AA125+AA122+AA117+AA113+AA111+AA106+AA102+AA95+AA90+AA88+AA85</f>
        <v>11379655.472451523</v>
      </c>
    </row>
    <row r="127" spans="1:27" x14ac:dyDescent="0.2">
      <c r="A127" s="18" t="s">
        <v>257</v>
      </c>
      <c r="B127" s="18" t="s">
        <v>258</v>
      </c>
      <c r="D127" s="19">
        <v>1240895</v>
      </c>
      <c r="E127" s="20">
        <v>0</v>
      </c>
      <c r="F127" s="20">
        <v>1240895</v>
      </c>
      <c r="G127" s="21">
        <v>-3.1481213333063751E-2</v>
      </c>
      <c r="I127" s="21">
        <v>-2.8345473764936013E-2</v>
      </c>
      <c r="J127" s="19">
        <v>1288612</v>
      </c>
      <c r="K127" s="21">
        <v>3.8453696726959086E-2</v>
      </c>
      <c r="L127" s="21">
        <v>3.3903415057137787E-2</v>
      </c>
      <c r="M127" s="19">
        <v>1289054</v>
      </c>
      <c r="N127" s="21">
        <v>3.8809891247849393E-2</v>
      </c>
      <c r="O127" s="21">
        <v>3.4258048809931774E-2</v>
      </c>
      <c r="P127" s="21">
        <v>-2.9379447413471205E-2</v>
      </c>
      <c r="R127" s="43">
        <v>1503</v>
      </c>
      <c r="S127" s="42">
        <v>1290557</v>
      </c>
      <c r="U127" s="19">
        <v>988084</v>
      </c>
      <c r="V127" s="19">
        <v>992432</v>
      </c>
      <c r="X127" s="19">
        <v>1281229.6643934189</v>
      </c>
      <c r="Y127" s="19">
        <v>1282715.4431394101</v>
      </c>
      <c r="Z127" s="19">
        <v>1328072.0221356363</v>
      </c>
      <c r="AA127" s="19">
        <v>884070.48384798225</v>
      </c>
    </row>
    <row r="128" spans="1:27" ht="25.5" customHeight="1" x14ac:dyDescent="0.2">
      <c r="A128" s="22" t="s">
        <v>259</v>
      </c>
      <c r="B128" s="22" t="s">
        <v>260</v>
      </c>
      <c r="C128" s="54"/>
      <c r="D128" s="24">
        <v>1240895</v>
      </c>
      <c r="E128" s="25">
        <v>0</v>
      </c>
      <c r="F128" s="25">
        <v>1240895</v>
      </c>
      <c r="G128" s="26">
        <v>-3.1481213333063751E-2</v>
      </c>
      <c r="H128" s="23"/>
      <c r="I128" s="26">
        <v>-2.8345473764936013E-2</v>
      </c>
      <c r="J128" s="24">
        <v>1288612</v>
      </c>
      <c r="K128" s="26">
        <v>3.8453696726959086E-2</v>
      </c>
      <c r="L128" s="26">
        <v>3.3903415057137787E-2</v>
      </c>
      <c r="M128" s="24">
        <v>1289054</v>
      </c>
      <c r="N128" s="26">
        <v>3.8809891247849393E-2</v>
      </c>
      <c r="O128" s="26">
        <v>3.4258048809931774E-2</v>
      </c>
      <c r="P128" s="26">
        <v>-2.9379447413471205E-2</v>
      </c>
      <c r="Q128" s="23"/>
      <c r="R128" s="24">
        <v>1503</v>
      </c>
      <c r="S128" s="41">
        <v>1290557</v>
      </c>
      <c r="T128" s="23"/>
      <c r="U128" s="24">
        <v>988084</v>
      </c>
      <c r="V128" s="24">
        <v>992432</v>
      </c>
      <c r="W128" s="23"/>
      <c r="X128" s="24">
        <v>1281229.6643934189</v>
      </c>
      <c r="Y128" s="24">
        <v>1282715.4431394101</v>
      </c>
      <c r="Z128" s="24">
        <v>1328072.0221356363</v>
      </c>
      <c r="AA128" s="24">
        <f>AA127</f>
        <v>884070.48384798225</v>
      </c>
    </row>
    <row r="129" spans="1:27" x14ac:dyDescent="0.2">
      <c r="A129" s="18" t="s">
        <v>261</v>
      </c>
      <c r="B129" s="18" t="s">
        <v>262</v>
      </c>
      <c r="D129" s="19">
        <v>394782</v>
      </c>
      <c r="E129" s="20">
        <v>0</v>
      </c>
      <c r="F129" s="20">
        <v>394782</v>
      </c>
      <c r="G129" s="21">
        <v>-2.1038098501524827E-2</v>
      </c>
      <c r="I129" s="21">
        <v>-2.0564487795080577E-2</v>
      </c>
      <c r="J129" s="19">
        <v>408747</v>
      </c>
      <c r="K129" s="21">
        <v>3.5373953219751675E-2</v>
      </c>
      <c r="L129" s="21">
        <v>3.2201519147867064E-2</v>
      </c>
      <c r="M129" s="19">
        <v>410343</v>
      </c>
      <c r="N129" s="21">
        <v>3.9416690730580406E-2</v>
      </c>
      <c r="O129" s="21">
        <v>3.6231869522450832E-2</v>
      </c>
      <c r="P129" s="21">
        <v>-1.973953543671092E-2</v>
      </c>
      <c r="R129" s="43">
        <v>0</v>
      </c>
      <c r="S129" s="42">
        <v>410343</v>
      </c>
      <c r="U129" s="19">
        <v>242886</v>
      </c>
      <c r="V129" s="19">
        <v>243632</v>
      </c>
      <c r="X129" s="19">
        <v>403265.94875215879</v>
      </c>
      <c r="Y129" s="19">
        <v>404309.77157506975</v>
      </c>
      <c r="Z129" s="19">
        <v>418606.08974249498</v>
      </c>
      <c r="AA129" s="19">
        <v>278657.54426875751</v>
      </c>
    </row>
    <row r="130" spans="1:27" x14ac:dyDescent="0.2">
      <c r="A130" s="18" t="s">
        <v>263</v>
      </c>
      <c r="B130" s="18" t="s">
        <v>264</v>
      </c>
      <c r="D130" s="19">
        <v>278023</v>
      </c>
      <c r="E130" s="20">
        <v>0</v>
      </c>
      <c r="F130" s="20">
        <v>278023</v>
      </c>
      <c r="G130" s="21">
        <v>-2.2301496557069478E-2</v>
      </c>
      <c r="I130" s="21">
        <v>-2.220874811692275E-2</v>
      </c>
      <c r="J130" s="19">
        <v>288299</v>
      </c>
      <c r="K130" s="21">
        <v>3.696097085492922E-2</v>
      </c>
      <c r="L130" s="21">
        <v>3.2561811005733521E-2</v>
      </c>
      <c r="M130" s="19">
        <v>288713</v>
      </c>
      <c r="N130" s="21">
        <v>3.8450056290306955E-2</v>
      </c>
      <c r="O130" s="21">
        <v>3.404457920734516E-2</v>
      </c>
      <c r="P130" s="21">
        <v>-2.3450852248679932E-2</v>
      </c>
      <c r="R130" s="43">
        <v>0</v>
      </c>
      <c r="S130" s="42">
        <v>288713</v>
      </c>
      <c r="U130" s="19">
        <v>176688</v>
      </c>
      <c r="V130" s="19">
        <v>177440</v>
      </c>
      <c r="X130" s="19">
        <v>284364.7597096159</v>
      </c>
      <c r="Y130" s="19">
        <v>285549.18820773979</v>
      </c>
      <c r="Z130" s="19">
        <v>295646.15428195661</v>
      </c>
      <c r="AA130" s="19">
        <v>196805.62070989143</v>
      </c>
    </row>
    <row r="131" spans="1:27" x14ac:dyDescent="0.2">
      <c r="A131" s="18" t="s">
        <v>265</v>
      </c>
      <c r="B131" s="18" t="s">
        <v>266</v>
      </c>
      <c r="D131" s="19">
        <v>314276</v>
      </c>
      <c r="E131" s="20">
        <v>0</v>
      </c>
      <c r="F131" s="20">
        <v>314276</v>
      </c>
      <c r="G131" s="21">
        <v>-1.4786299249894719E-2</v>
      </c>
      <c r="I131" s="21">
        <v>-1.2817442605868923E-2</v>
      </c>
      <c r="J131" s="19">
        <v>325220</v>
      </c>
      <c r="K131" s="21">
        <v>3.4822894525830872E-2</v>
      </c>
      <c r="L131" s="21">
        <v>3.0505436905156058E-2</v>
      </c>
      <c r="M131" s="19">
        <v>325797</v>
      </c>
      <c r="N131" s="21">
        <v>3.6658860364774837E-2</v>
      </c>
      <c r="O131" s="21">
        <v>3.2333742781468056E-2</v>
      </c>
      <c r="P131" s="21">
        <v>-1.5702704627263753E-2</v>
      </c>
      <c r="R131" s="43">
        <v>0</v>
      </c>
      <c r="S131" s="42">
        <v>325797</v>
      </c>
      <c r="U131" s="19">
        <v>240052</v>
      </c>
      <c r="V131" s="19">
        <v>241058</v>
      </c>
      <c r="X131" s="19">
        <v>318992.72184371966</v>
      </c>
      <c r="Y131" s="19">
        <v>319690.3189154042</v>
      </c>
      <c r="Z131" s="19">
        <v>330994.509008202</v>
      </c>
      <c r="AA131" s="19">
        <v>220336.30017997688</v>
      </c>
    </row>
    <row r="132" spans="1:27" x14ac:dyDescent="0.2">
      <c r="A132" s="18" t="s">
        <v>267</v>
      </c>
      <c r="B132" s="18" t="s">
        <v>268</v>
      </c>
      <c r="D132" s="19">
        <v>320768</v>
      </c>
      <c r="E132" s="20">
        <v>0</v>
      </c>
      <c r="F132" s="20">
        <v>320768</v>
      </c>
      <c r="G132" s="21">
        <v>-3.6670932311847926E-2</v>
      </c>
      <c r="I132" s="21">
        <v>-3.6352830705855488E-2</v>
      </c>
      <c r="J132" s="19">
        <v>335393</v>
      </c>
      <c r="K132" s="21">
        <v>4.5593700119712643E-2</v>
      </c>
      <c r="L132" s="21">
        <v>3.6814621439321238E-2</v>
      </c>
      <c r="M132" s="19">
        <v>335393</v>
      </c>
      <c r="N132" s="21">
        <v>4.5593700119712643E-2</v>
      </c>
      <c r="O132" s="21">
        <v>3.6814621439321238E-2</v>
      </c>
      <c r="P132" s="21">
        <v>-3.4998787967258749E-2</v>
      </c>
      <c r="R132" s="43">
        <v>0</v>
      </c>
      <c r="S132" s="42">
        <v>335393</v>
      </c>
      <c r="U132" s="19">
        <v>236620</v>
      </c>
      <c r="V132" s="19">
        <v>238624</v>
      </c>
      <c r="X132" s="19">
        <v>332978.6370609536</v>
      </c>
      <c r="Y132" s="19">
        <v>335687.23824549862</v>
      </c>
      <c r="Z132" s="19">
        <v>347557.07642429421</v>
      </c>
      <c r="AA132" s="19">
        <v>231361.66382385767</v>
      </c>
    </row>
    <row r="133" spans="1:27" x14ac:dyDescent="0.2">
      <c r="A133" s="18" t="s">
        <v>269</v>
      </c>
      <c r="B133" s="18" t="s">
        <v>270</v>
      </c>
      <c r="D133" s="19">
        <v>297705</v>
      </c>
      <c r="E133" s="20">
        <v>0</v>
      </c>
      <c r="F133" s="20">
        <v>297705</v>
      </c>
      <c r="G133" s="21">
        <v>-1.7279758439086246E-2</v>
      </c>
      <c r="I133" s="21">
        <v>-1.594737468382923E-2</v>
      </c>
      <c r="J133" s="19">
        <v>308550</v>
      </c>
      <c r="K133" s="21">
        <v>3.6428679397390029E-2</v>
      </c>
      <c r="L133" s="21">
        <v>3.1188879896527633E-2</v>
      </c>
      <c r="M133" s="19">
        <v>310837</v>
      </c>
      <c r="N133" s="21">
        <v>4.4110780806503103E-2</v>
      </c>
      <c r="O133" s="21">
        <v>3.8832143446433154E-2</v>
      </c>
      <c r="P133" s="21">
        <v>-1.2647115935866982E-2</v>
      </c>
      <c r="R133" s="43">
        <v>0</v>
      </c>
      <c r="S133" s="42">
        <v>310837</v>
      </c>
      <c r="U133" s="19">
        <v>179521</v>
      </c>
      <c r="V133" s="19">
        <v>180433</v>
      </c>
      <c r="X133" s="19">
        <v>302939.7252743438</v>
      </c>
      <c r="Y133" s="19">
        <v>304066.8012386809</v>
      </c>
      <c r="Z133" s="19">
        <v>314818.54665834928</v>
      </c>
      <c r="AA133" s="19">
        <v>209568.29165108362</v>
      </c>
    </row>
    <row r="134" spans="1:27" ht="25.5" customHeight="1" x14ac:dyDescent="0.2">
      <c r="A134" s="22" t="s">
        <v>271</v>
      </c>
      <c r="B134" s="22" t="s">
        <v>272</v>
      </c>
      <c r="C134" s="54"/>
      <c r="D134" s="24">
        <v>1605554</v>
      </c>
      <c r="E134" s="25">
        <v>0</v>
      </c>
      <c r="F134" s="25">
        <v>1605554</v>
      </c>
      <c r="G134" s="26">
        <v>-2.2518631067112604E-2</v>
      </c>
      <c r="H134" s="23"/>
      <c r="I134" s="26">
        <v>-2.1620635634167829E-2</v>
      </c>
      <c r="J134" s="24">
        <v>1666209</v>
      </c>
      <c r="K134" s="26">
        <v>3.7778237293793815E-2</v>
      </c>
      <c r="L134" s="26">
        <v>3.2575126293275636E-2</v>
      </c>
      <c r="M134" s="24">
        <v>1671083</v>
      </c>
      <c r="N134" s="26">
        <v>4.0813949577529041E-2</v>
      </c>
      <c r="O134" s="26">
        <v>3.55956184197459E-2</v>
      </c>
      <c r="P134" s="26">
        <v>-2.139780821941506E-2</v>
      </c>
      <c r="Q134" s="23"/>
      <c r="R134" s="24">
        <v>0</v>
      </c>
      <c r="S134" s="41">
        <v>1671083</v>
      </c>
      <c r="T134" s="23"/>
      <c r="U134" s="24">
        <v>1075766</v>
      </c>
      <c r="V134" s="24">
        <v>1081187</v>
      </c>
      <c r="W134" s="23"/>
      <c r="X134" s="24">
        <v>1642541.7926407917</v>
      </c>
      <c r="Y134" s="24">
        <v>1649303.3181823932</v>
      </c>
      <c r="Z134" s="24">
        <v>1707622.376115297</v>
      </c>
      <c r="AA134" s="24">
        <f>SUM(AA129:AA133)</f>
        <v>1136729.420633567</v>
      </c>
    </row>
    <row r="135" spans="1:27" x14ac:dyDescent="0.2">
      <c r="A135" s="18" t="s">
        <v>273</v>
      </c>
      <c r="B135" s="18" t="s">
        <v>274</v>
      </c>
      <c r="D135" s="19">
        <v>579471</v>
      </c>
      <c r="E135" s="20">
        <v>0</v>
      </c>
      <c r="F135" s="20">
        <v>579471</v>
      </c>
      <c r="G135" s="21">
        <v>-3.1882301399008051E-2</v>
      </c>
      <c r="I135" s="21">
        <v>-3.0368231437707949E-2</v>
      </c>
      <c r="J135" s="19">
        <v>602098</v>
      </c>
      <c r="K135" s="21">
        <v>3.9047683145489565E-2</v>
      </c>
      <c r="L135" s="21">
        <v>3.4346380708858204E-2</v>
      </c>
      <c r="M135" s="19">
        <v>602495</v>
      </c>
      <c r="N135" s="21">
        <v>3.9732790769512194E-2</v>
      </c>
      <c r="O135" s="21">
        <v>3.5028388476931571E-2</v>
      </c>
      <c r="P135" s="21">
        <v>-3.0678616622528465E-2</v>
      </c>
      <c r="R135" s="43">
        <v>2320</v>
      </c>
      <c r="S135" s="42">
        <v>604815</v>
      </c>
      <c r="U135" s="19">
        <v>415893</v>
      </c>
      <c r="V135" s="19">
        <v>417783</v>
      </c>
      <c r="X135" s="19">
        <v>598554.28822072176</v>
      </c>
      <c r="Y135" s="19">
        <v>600335.94769676868</v>
      </c>
      <c r="Z135" s="19">
        <v>621563.71491639467</v>
      </c>
      <c r="AA135" s="19">
        <v>413762.29980723525</v>
      </c>
    </row>
    <row r="136" spans="1:27" x14ac:dyDescent="0.2">
      <c r="A136" s="18" t="s">
        <v>275</v>
      </c>
      <c r="B136" s="18" t="s">
        <v>276</v>
      </c>
      <c r="D136" s="19">
        <v>565499</v>
      </c>
      <c r="E136" s="20">
        <v>0</v>
      </c>
      <c r="F136" s="20">
        <v>565499</v>
      </c>
      <c r="G136" s="21">
        <v>-8.3902828056566792E-3</v>
      </c>
      <c r="I136" s="21">
        <v>-3.6640760149779794E-3</v>
      </c>
      <c r="J136" s="19">
        <v>587017</v>
      </c>
      <c r="K136" s="21">
        <v>3.8051349339256024E-2</v>
      </c>
      <c r="L136" s="21">
        <v>2.8502054374511587E-2</v>
      </c>
      <c r="M136" s="19">
        <v>587735</v>
      </c>
      <c r="N136" s="21">
        <v>3.9321024440361452E-2</v>
      </c>
      <c r="O136" s="21">
        <v>2.9760049415610723E-2</v>
      </c>
      <c r="P136" s="21">
        <v>-9.0527787333563037E-3</v>
      </c>
      <c r="R136" s="43">
        <v>0</v>
      </c>
      <c r="S136" s="42">
        <v>587735</v>
      </c>
      <c r="U136" s="19">
        <v>365919</v>
      </c>
      <c r="V136" s="19">
        <v>369317</v>
      </c>
      <c r="X136" s="19">
        <v>570283.84271991672</v>
      </c>
      <c r="Y136" s="19">
        <v>572848.42782373284</v>
      </c>
      <c r="Z136" s="19">
        <v>593104.24146378681</v>
      </c>
      <c r="AA136" s="19">
        <v>394817.40823061246</v>
      </c>
    </row>
    <row r="137" spans="1:27" x14ac:dyDescent="0.2">
      <c r="A137" s="18" t="s">
        <v>277</v>
      </c>
      <c r="B137" s="18" t="s">
        <v>278</v>
      </c>
      <c r="D137" s="19">
        <v>368773</v>
      </c>
      <c r="E137" s="20">
        <v>0</v>
      </c>
      <c r="F137" s="20">
        <v>368773</v>
      </c>
      <c r="G137" s="21">
        <v>-2.6593807724118901E-2</v>
      </c>
      <c r="I137" s="21">
        <v>-2.5692618284082758E-2</v>
      </c>
      <c r="J137" s="19">
        <v>383029</v>
      </c>
      <c r="K137" s="21">
        <v>3.8657927776708068E-2</v>
      </c>
      <c r="L137" s="21">
        <v>3.3322587866529529E-2</v>
      </c>
      <c r="M137" s="19">
        <v>383450</v>
      </c>
      <c r="N137" s="21">
        <v>3.9799551485602214E-2</v>
      </c>
      <c r="O137" s="21">
        <v>3.4458347324669347E-2</v>
      </c>
      <c r="P137" s="21">
        <v>-2.6540927493923894E-2</v>
      </c>
      <c r="R137" s="43">
        <v>0</v>
      </c>
      <c r="S137" s="42">
        <v>383450</v>
      </c>
      <c r="U137" s="19">
        <v>256610</v>
      </c>
      <c r="V137" s="19">
        <v>257935</v>
      </c>
      <c r="X137" s="19">
        <v>378848.01116560289</v>
      </c>
      <c r="Y137" s="19">
        <v>380451.88548694918</v>
      </c>
      <c r="Z137" s="19">
        <v>393904.5932489438</v>
      </c>
      <c r="AA137" s="19">
        <v>262214.26137984754</v>
      </c>
    </row>
    <row r="138" spans="1:27" ht="25.5" customHeight="1" x14ac:dyDescent="0.2">
      <c r="A138" s="22" t="s">
        <v>279</v>
      </c>
      <c r="B138" s="22" t="s">
        <v>280</v>
      </c>
      <c r="C138" s="54"/>
      <c r="D138" s="24">
        <v>1513743</v>
      </c>
      <c r="E138" s="25">
        <v>0</v>
      </c>
      <c r="F138" s="25">
        <v>1513743</v>
      </c>
      <c r="G138" s="26">
        <v>-2.1931541016480427E-2</v>
      </c>
      <c r="H138" s="23"/>
      <c r="I138" s="26">
        <v>-1.9472836281697825E-2</v>
      </c>
      <c r="J138" s="24">
        <v>1572144</v>
      </c>
      <c r="K138" s="26">
        <v>3.8580525227862372E-2</v>
      </c>
      <c r="L138" s="26">
        <v>3.2008666068692682E-2</v>
      </c>
      <c r="M138" s="24">
        <v>1573680</v>
      </c>
      <c r="N138" s="26">
        <v>3.9595228516333458E-2</v>
      </c>
      <c r="O138" s="26">
        <v>3.3016948586758188E-2</v>
      </c>
      <c r="P138" s="26">
        <v>-2.1691623195466136E-2</v>
      </c>
      <c r="Q138" s="23"/>
      <c r="R138" s="24">
        <v>2320</v>
      </c>
      <c r="S138" s="41">
        <v>1576000</v>
      </c>
      <c r="T138" s="23"/>
      <c r="U138" s="24">
        <v>1038423</v>
      </c>
      <c r="V138" s="24">
        <v>1045035</v>
      </c>
      <c r="W138" s="23"/>
      <c r="X138" s="24">
        <v>1547686.1421062413</v>
      </c>
      <c r="Y138" s="24">
        <v>1553636.2610074508</v>
      </c>
      <c r="Z138" s="24">
        <v>1608572.5496291253</v>
      </c>
      <c r="AA138" s="24">
        <f>SUM(AA135:AA137)</f>
        <v>1070793.9694176952</v>
      </c>
    </row>
    <row r="139" spans="1:27" x14ac:dyDescent="0.2">
      <c r="A139" s="18" t="s">
        <v>281</v>
      </c>
      <c r="B139" s="18" t="s">
        <v>282</v>
      </c>
      <c r="D139" s="19">
        <v>688705</v>
      </c>
      <c r="E139" s="20">
        <v>0</v>
      </c>
      <c r="F139" s="20">
        <v>688705</v>
      </c>
      <c r="G139" s="21">
        <v>1.4926376442954137E-3</v>
      </c>
      <c r="I139" s="21">
        <v>8.4460035410409695E-3</v>
      </c>
      <c r="J139" s="19">
        <v>715249</v>
      </c>
      <c r="K139" s="21">
        <v>3.8541901104246268E-2</v>
      </c>
      <c r="L139" s="21">
        <v>2.7700247594634186E-2</v>
      </c>
      <c r="M139" s="19">
        <v>715493</v>
      </c>
      <c r="N139" s="21">
        <v>3.8896189224704392E-2</v>
      </c>
      <c r="O139" s="21">
        <v>2.8050837194078859E-2</v>
      </c>
      <c r="P139" s="21">
        <v>1.3270213580307555E-3</v>
      </c>
      <c r="R139" s="43">
        <v>0</v>
      </c>
      <c r="S139" s="42">
        <v>715493</v>
      </c>
      <c r="U139" s="19">
        <v>503442</v>
      </c>
      <c r="V139" s="19">
        <v>508753</v>
      </c>
      <c r="X139" s="19">
        <v>687678.54511638498</v>
      </c>
      <c r="Y139" s="19">
        <v>690141.50869219762</v>
      </c>
      <c r="Z139" s="19">
        <v>714544.78381061391</v>
      </c>
      <c r="AA139" s="19">
        <v>475657.90275339817</v>
      </c>
    </row>
    <row r="140" spans="1:27" x14ac:dyDescent="0.2">
      <c r="A140" s="18" t="s">
        <v>283</v>
      </c>
      <c r="B140" s="18" t="s">
        <v>284</v>
      </c>
      <c r="D140" s="19">
        <v>334869</v>
      </c>
      <c r="E140" s="20">
        <v>0</v>
      </c>
      <c r="F140" s="20">
        <v>334869</v>
      </c>
      <c r="G140" s="21">
        <v>-1.0211725131965221E-2</v>
      </c>
      <c r="I140" s="21">
        <v>-1.1891174415118444E-3</v>
      </c>
      <c r="J140" s="19">
        <v>346343</v>
      </c>
      <c r="K140" s="21">
        <v>3.4264145083599873E-2</v>
      </c>
      <c r="L140" s="21">
        <v>2.7959546897612375E-2</v>
      </c>
      <c r="M140" s="19">
        <v>346769</v>
      </c>
      <c r="N140" s="21">
        <v>3.5536284338054669E-2</v>
      </c>
      <c r="O140" s="21">
        <v>2.9223931530702796E-2</v>
      </c>
      <c r="P140" s="21">
        <v>-7.1083985684587958E-3</v>
      </c>
      <c r="R140" s="43">
        <v>0</v>
      </c>
      <c r="S140" s="42">
        <v>346769</v>
      </c>
      <c r="U140" s="19">
        <v>241517</v>
      </c>
      <c r="V140" s="19">
        <v>242998</v>
      </c>
      <c r="X140" s="19">
        <v>338323.87036979903</v>
      </c>
      <c r="Y140" s="19">
        <v>337323.90915644111</v>
      </c>
      <c r="Z140" s="19">
        <v>349251.6197136041</v>
      </c>
      <c r="AA140" s="19">
        <v>232489.68676290917</v>
      </c>
    </row>
    <row r="141" spans="1:27" x14ac:dyDescent="0.2">
      <c r="A141" s="18" t="s">
        <v>285</v>
      </c>
      <c r="B141" s="18" t="s">
        <v>286</v>
      </c>
      <c r="D141" s="19">
        <v>388066</v>
      </c>
      <c r="E141" s="20">
        <v>0</v>
      </c>
      <c r="F141" s="20">
        <v>388066</v>
      </c>
      <c r="G141" s="21">
        <v>-2.822500694756902E-2</v>
      </c>
      <c r="I141" s="21">
        <v>-2.4553680140103284E-2</v>
      </c>
      <c r="J141" s="19">
        <v>404167</v>
      </c>
      <c r="K141" s="21">
        <v>4.1490365040998123E-2</v>
      </c>
      <c r="L141" s="21">
        <v>3.3073742292724306E-2</v>
      </c>
      <c r="M141" s="19">
        <v>404491</v>
      </c>
      <c r="N141" s="21">
        <v>4.2325274566697324E-2</v>
      </c>
      <c r="O141" s="21">
        <v>3.3901904642700487E-2</v>
      </c>
      <c r="P141" s="21">
        <v>-2.5927223837061475E-2</v>
      </c>
      <c r="R141" s="43">
        <v>1323</v>
      </c>
      <c r="S141" s="42">
        <v>405814</v>
      </c>
      <c r="U141" s="19">
        <v>305532</v>
      </c>
      <c r="V141" s="19">
        <v>308021</v>
      </c>
      <c r="X141" s="19">
        <v>399337.29801077762</v>
      </c>
      <c r="Y141" s="19">
        <v>401075.5179041056</v>
      </c>
      <c r="Z141" s="19">
        <v>415257.4734645274</v>
      </c>
      <c r="AA141" s="19">
        <v>276428.43864516082</v>
      </c>
    </row>
    <row r="142" spans="1:27" ht="25.5" customHeight="1" x14ac:dyDescent="0.2">
      <c r="A142" s="22" t="s">
        <v>287</v>
      </c>
      <c r="B142" s="22" t="s">
        <v>288</v>
      </c>
      <c r="C142" s="54"/>
      <c r="D142" s="24">
        <v>1411640</v>
      </c>
      <c r="E142" s="25">
        <v>0</v>
      </c>
      <c r="F142" s="25">
        <v>1411640</v>
      </c>
      <c r="G142" s="26">
        <v>-9.6115426850420516E-3</v>
      </c>
      <c r="H142" s="23"/>
      <c r="I142" s="26">
        <v>-3.1000450150802106E-3</v>
      </c>
      <c r="J142" s="24">
        <v>1465759</v>
      </c>
      <c r="K142" s="26">
        <v>3.8337678161570965E-2</v>
      </c>
      <c r="L142" s="26">
        <v>2.9243903510333569E-2</v>
      </c>
      <c r="M142" s="24">
        <v>1466753</v>
      </c>
      <c r="N142" s="26">
        <v>3.9041823694426325E-2</v>
      </c>
      <c r="O142" s="26">
        <v>2.994188212761606E-2</v>
      </c>
      <c r="P142" s="26">
        <v>-8.3167200195500834E-3</v>
      </c>
      <c r="Q142" s="23"/>
      <c r="R142" s="24">
        <v>1323</v>
      </c>
      <c r="S142" s="41">
        <v>1468076</v>
      </c>
      <c r="T142" s="23"/>
      <c r="U142" s="24">
        <v>1050491</v>
      </c>
      <c r="V142" s="24">
        <v>1059772</v>
      </c>
      <c r="W142" s="23"/>
      <c r="X142" s="24">
        <v>1425339.7134969616</v>
      </c>
      <c r="Y142" s="24">
        <v>1428540.9357527443</v>
      </c>
      <c r="Z142" s="24">
        <v>1479053.8769887455</v>
      </c>
      <c r="AA142" s="24">
        <f>SUM(AA139:AA141)</f>
        <v>984576.02816146822</v>
      </c>
    </row>
    <row r="143" spans="1:27" x14ac:dyDescent="0.2">
      <c r="A143" s="18" t="s">
        <v>289</v>
      </c>
      <c r="B143" s="18" t="s">
        <v>290</v>
      </c>
      <c r="D143" s="19">
        <v>875349</v>
      </c>
      <c r="E143" s="20">
        <v>0</v>
      </c>
      <c r="F143" s="20">
        <v>875349</v>
      </c>
      <c r="G143" s="21">
        <v>3.7240625895172519E-2</v>
      </c>
      <c r="I143" s="21">
        <v>4.7665137617186604E-2</v>
      </c>
      <c r="J143" s="19">
        <v>906264</v>
      </c>
      <c r="K143" s="21">
        <v>3.5317341997306295E-2</v>
      </c>
      <c r="L143" s="21">
        <v>2.7699606289916634E-2</v>
      </c>
      <c r="M143" s="19">
        <v>906680</v>
      </c>
      <c r="N143" s="21">
        <v>3.5792581016257596E-2</v>
      </c>
      <c r="O143" s="21">
        <v>2.8171348559516529E-2</v>
      </c>
      <c r="P143" s="21">
        <v>4.0391237145846803E-2</v>
      </c>
      <c r="R143" s="43">
        <v>0</v>
      </c>
      <c r="S143" s="42">
        <v>906680</v>
      </c>
      <c r="U143" s="19">
        <v>617798</v>
      </c>
      <c r="V143" s="19">
        <v>622377</v>
      </c>
      <c r="X143" s="19">
        <v>843920.85900467425</v>
      </c>
      <c r="Y143" s="19">
        <v>841716.89804789436</v>
      </c>
      <c r="Z143" s="19">
        <v>871479.85068322672</v>
      </c>
      <c r="AA143" s="19">
        <v>580126.37900341325</v>
      </c>
    </row>
    <row r="144" spans="1:27" x14ac:dyDescent="0.2">
      <c r="A144" s="18" t="s">
        <v>291</v>
      </c>
      <c r="B144" s="18" t="s">
        <v>292</v>
      </c>
      <c r="D144" s="19">
        <v>926200</v>
      </c>
      <c r="E144" s="20">
        <v>0</v>
      </c>
      <c r="F144" s="20">
        <v>926200</v>
      </c>
      <c r="G144" s="21">
        <v>4.1523544455147388E-2</v>
      </c>
      <c r="I144" s="21">
        <v>5.3433540482394459E-2</v>
      </c>
      <c r="J144" s="19">
        <v>957326</v>
      </c>
      <c r="K144" s="21">
        <v>3.3606132584754977E-2</v>
      </c>
      <c r="L144" s="21">
        <v>2.6838530056592536E-2</v>
      </c>
      <c r="M144" s="19">
        <v>957747</v>
      </c>
      <c r="N144" s="21">
        <v>3.4060678039300463E-2</v>
      </c>
      <c r="O144" s="21">
        <v>2.7290099345584906E-2</v>
      </c>
      <c r="P144" s="21">
        <v>4.5222957488543658E-2</v>
      </c>
      <c r="R144" s="43">
        <v>652</v>
      </c>
      <c r="S144" s="42">
        <v>958399</v>
      </c>
      <c r="U144" s="19">
        <v>665965</v>
      </c>
      <c r="V144" s="19">
        <v>670354</v>
      </c>
      <c r="X144" s="19">
        <v>889274.1838923319</v>
      </c>
      <c r="Y144" s="19">
        <v>885014.84582870919</v>
      </c>
      <c r="Z144" s="19">
        <v>916308.80582767678</v>
      </c>
      <c r="AA144" s="19">
        <v>609968.10099166993</v>
      </c>
    </row>
    <row r="145" spans="1:27" x14ac:dyDescent="0.2">
      <c r="A145" s="18" t="s">
        <v>293</v>
      </c>
      <c r="B145" s="18" t="s">
        <v>294</v>
      </c>
      <c r="D145" s="19">
        <v>469036</v>
      </c>
      <c r="E145" s="20">
        <v>0</v>
      </c>
      <c r="F145" s="20">
        <v>469036</v>
      </c>
      <c r="G145" s="21">
        <v>1.8728313641822592E-2</v>
      </c>
      <c r="I145" s="21">
        <v>2.8496062079822693E-2</v>
      </c>
      <c r="J145" s="19">
        <v>485794</v>
      </c>
      <c r="K145" s="21">
        <v>3.5728600789704856E-2</v>
      </c>
      <c r="L145" s="21">
        <v>2.7699382755799862E-2</v>
      </c>
      <c r="M145" s="19">
        <v>485885</v>
      </c>
      <c r="N145" s="21">
        <v>3.5922615748045006E-2</v>
      </c>
      <c r="O145" s="21">
        <v>2.7891893663367417E-2</v>
      </c>
      <c r="P145" s="21">
        <v>2.1077649499244844E-2</v>
      </c>
      <c r="R145" s="43">
        <v>1792</v>
      </c>
      <c r="S145" s="42">
        <v>487677</v>
      </c>
      <c r="U145" s="19">
        <v>324123</v>
      </c>
      <c r="V145" s="19">
        <v>326656</v>
      </c>
      <c r="X145" s="19">
        <v>460413.23650194495</v>
      </c>
      <c r="Y145" s="19">
        <v>459603.59565334022</v>
      </c>
      <c r="Z145" s="19">
        <v>475855.09313448088</v>
      </c>
      <c r="AA145" s="19">
        <v>316767.03929989273</v>
      </c>
    </row>
    <row r="146" spans="1:27" ht="25.5" customHeight="1" x14ac:dyDescent="0.2">
      <c r="A146" s="22" t="s">
        <v>295</v>
      </c>
      <c r="B146" s="22" t="s">
        <v>296</v>
      </c>
      <c r="C146" s="54"/>
      <c r="D146" s="24">
        <v>2270585</v>
      </c>
      <c r="E146" s="25">
        <v>0</v>
      </c>
      <c r="F146" s="25">
        <v>2270585</v>
      </c>
      <c r="G146" s="26">
        <v>3.5091370380011977E-2</v>
      </c>
      <c r="H146" s="23"/>
      <c r="I146" s="26">
        <v>4.5963068556557518E-2</v>
      </c>
      <c r="J146" s="24">
        <v>2349384</v>
      </c>
      <c r="K146" s="26">
        <v>3.4704272247020107E-2</v>
      </c>
      <c r="L146" s="26">
        <v>2.7355810545844461E-2</v>
      </c>
      <c r="M146" s="24">
        <v>2350312</v>
      </c>
      <c r="N146" s="26">
        <v>3.5112977492584463E-2</v>
      </c>
      <c r="O146" s="26">
        <v>2.7761613169930754E-2</v>
      </c>
      <c r="P146" s="26">
        <v>3.8287053944858984E-2</v>
      </c>
      <c r="Q146" s="23"/>
      <c r="R146" s="24">
        <v>2444</v>
      </c>
      <c r="S146" s="41">
        <v>2352756</v>
      </c>
      <c r="T146" s="23"/>
      <c r="U146" s="24">
        <v>1607886</v>
      </c>
      <c r="V146" s="24">
        <v>1619387</v>
      </c>
      <c r="W146" s="23"/>
      <c r="X146" s="24">
        <v>2193608.2793989507</v>
      </c>
      <c r="Y146" s="24">
        <v>2186335.3395299437</v>
      </c>
      <c r="Z146" s="24">
        <v>2263643.7496453845</v>
      </c>
      <c r="AA146" s="24">
        <f>SUM(AA143:AA145)</f>
        <v>1506861.5192949758</v>
      </c>
    </row>
    <row r="147" spans="1:27" x14ac:dyDescent="0.2">
      <c r="A147" s="18" t="s">
        <v>297</v>
      </c>
      <c r="B147" s="18" t="s">
        <v>298</v>
      </c>
      <c r="D147" s="19">
        <v>415819</v>
      </c>
      <c r="E147" s="20">
        <v>0</v>
      </c>
      <c r="F147" s="20">
        <v>415819</v>
      </c>
      <c r="G147" s="21">
        <v>3.0192129475352214E-2</v>
      </c>
      <c r="I147" s="21">
        <v>4.2361808031945225E-2</v>
      </c>
      <c r="J147" s="19">
        <v>430753</v>
      </c>
      <c r="K147" s="21">
        <v>3.5914664794057138E-2</v>
      </c>
      <c r="L147" s="21">
        <v>2.7699494072414899E-2</v>
      </c>
      <c r="M147" s="19">
        <v>430753</v>
      </c>
      <c r="N147" s="21">
        <v>3.5914664794057138E-2</v>
      </c>
      <c r="O147" s="21">
        <v>2.7699494072414899E-2</v>
      </c>
      <c r="P147" s="21">
        <v>3.4649682809258397E-2</v>
      </c>
      <c r="R147" s="43">
        <v>474</v>
      </c>
      <c r="S147" s="42">
        <v>431227</v>
      </c>
      <c r="U147" s="19">
        <v>288745</v>
      </c>
      <c r="V147" s="19">
        <v>291053</v>
      </c>
      <c r="X147" s="19">
        <v>403632.47602344322</v>
      </c>
      <c r="Y147" s="19">
        <v>402108.89256318449</v>
      </c>
      <c r="Z147" s="19">
        <v>416327.38805895037</v>
      </c>
      <c r="AA147" s="19">
        <v>277140.65898969187</v>
      </c>
    </row>
    <row r="148" spans="1:27" x14ac:dyDescent="0.2">
      <c r="A148" s="18" t="s">
        <v>299</v>
      </c>
      <c r="B148" s="18" t="s">
        <v>300</v>
      </c>
      <c r="D148" s="19">
        <v>276156</v>
      </c>
      <c r="E148" s="20">
        <v>0</v>
      </c>
      <c r="F148" s="20">
        <v>276156</v>
      </c>
      <c r="G148" s="21">
        <v>9.4694012640408332E-3</v>
      </c>
      <c r="I148" s="21">
        <v>1.577602156156277E-2</v>
      </c>
      <c r="J148" s="19">
        <v>285287</v>
      </c>
      <c r="K148" s="21">
        <v>3.3064644621156214E-2</v>
      </c>
      <c r="L148" s="21">
        <v>2.7701751307890987E-2</v>
      </c>
      <c r="M148" s="19">
        <v>285582</v>
      </c>
      <c r="N148" s="21">
        <v>3.4132881414852489E-2</v>
      </c>
      <c r="O148" s="21">
        <v>2.8764442620974995E-2</v>
      </c>
      <c r="P148" s="21">
        <v>9.3054017582365756E-3</v>
      </c>
      <c r="R148" s="43">
        <v>0</v>
      </c>
      <c r="S148" s="42">
        <v>285582</v>
      </c>
      <c r="U148" s="19">
        <v>189105</v>
      </c>
      <c r="V148" s="19">
        <v>190092</v>
      </c>
      <c r="X148" s="19">
        <v>273565.49852249312</v>
      </c>
      <c r="Y148" s="19">
        <v>273285.71355863498</v>
      </c>
      <c r="Z148" s="19">
        <v>282949.04545493232</v>
      </c>
      <c r="AA148" s="19">
        <v>188353.41408473643</v>
      </c>
    </row>
    <row r="149" spans="1:27" x14ac:dyDescent="0.2">
      <c r="A149" s="18" t="s">
        <v>301</v>
      </c>
      <c r="B149" s="18" t="s">
        <v>302</v>
      </c>
      <c r="D149" s="19">
        <v>545851</v>
      </c>
      <c r="E149" s="20">
        <v>0</v>
      </c>
      <c r="F149" s="20">
        <v>545851</v>
      </c>
      <c r="G149" s="21">
        <v>-1.2154488179557665E-3</v>
      </c>
      <c r="I149" s="21">
        <v>5.1715918201100664E-3</v>
      </c>
      <c r="J149" s="19">
        <v>563901</v>
      </c>
      <c r="K149" s="21">
        <v>3.3067632009467829E-2</v>
      </c>
      <c r="L149" s="21">
        <v>2.7699102962024602E-2</v>
      </c>
      <c r="M149" s="19">
        <v>563901</v>
      </c>
      <c r="N149" s="21">
        <v>3.3067632009467829E-2</v>
      </c>
      <c r="O149" s="21">
        <v>2.7699102962024602E-2</v>
      </c>
      <c r="P149" s="21">
        <v>-2.2657537526323823E-3</v>
      </c>
      <c r="R149" s="43">
        <v>0</v>
      </c>
      <c r="S149" s="42">
        <v>563901</v>
      </c>
      <c r="U149" s="19">
        <v>399976</v>
      </c>
      <c r="V149" s="19">
        <v>402065</v>
      </c>
      <c r="X149" s="19">
        <v>546515.26132837636</v>
      </c>
      <c r="Y149" s="19">
        <v>545879.36948197964</v>
      </c>
      <c r="Z149" s="19">
        <v>565181.56224557653</v>
      </c>
      <c r="AA149" s="19">
        <v>376229.84963790991</v>
      </c>
    </row>
    <row r="150" spans="1:27" x14ac:dyDescent="0.2">
      <c r="A150" s="18" t="s">
        <v>303</v>
      </c>
      <c r="B150" s="18" t="s">
        <v>304</v>
      </c>
      <c r="D150" s="19">
        <v>293713</v>
      </c>
      <c r="E150" s="20">
        <v>0</v>
      </c>
      <c r="F150" s="20">
        <v>293713</v>
      </c>
      <c r="G150" s="21">
        <v>-6.1821847902358007E-3</v>
      </c>
      <c r="I150" s="21">
        <v>4.2679482409457847E-4</v>
      </c>
      <c r="J150" s="19">
        <v>303907</v>
      </c>
      <c r="K150" s="21">
        <v>3.470735037264272E-2</v>
      </c>
      <c r="L150" s="21">
        <v>2.7700793529031209E-2</v>
      </c>
      <c r="M150" s="19">
        <v>304357</v>
      </c>
      <c r="N150" s="21">
        <v>3.6239458246655643E-2</v>
      </c>
      <c r="O150" s="21">
        <v>2.9222526681238925E-2</v>
      </c>
      <c r="P150" s="21">
        <v>-5.503420179195917E-3</v>
      </c>
      <c r="R150" s="43">
        <v>0</v>
      </c>
      <c r="S150" s="42">
        <v>304357</v>
      </c>
      <c r="U150" s="19">
        <v>193696</v>
      </c>
      <c r="V150" s="19">
        <v>195017</v>
      </c>
      <c r="X150" s="19">
        <v>295540.08340855339</v>
      </c>
      <c r="Y150" s="19">
        <v>295589.29146727151</v>
      </c>
      <c r="Z150" s="19">
        <v>306041.27372146555</v>
      </c>
      <c r="AA150" s="19">
        <v>203725.4399059664</v>
      </c>
    </row>
    <row r="151" spans="1:27" x14ac:dyDescent="0.2">
      <c r="A151" s="18" t="s">
        <v>305</v>
      </c>
      <c r="B151" s="18" t="s">
        <v>306</v>
      </c>
      <c r="D151" s="19">
        <v>254873</v>
      </c>
      <c r="E151" s="20">
        <v>0</v>
      </c>
      <c r="F151" s="20">
        <v>254873</v>
      </c>
      <c r="G151" s="21">
        <v>3.4774527913949749E-2</v>
      </c>
      <c r="I151" s="21">
        <v>4.6141039964065822E-2</v>
      </c>
      <c r="J151" s="19">
        <v>264606</v>
      </c>
      <c r="K151" s="21">
        <v>3.8187646396440567E-2</v>
      </c>
      <c r="L151" s="21">
        <v>2.769808658492634E-2</v>
      </c>
      <c r="M151" s="19">
        <v>264606</v>
      </c>
      <c r="N151" s="21">
        <v>3.8187646396440567E-2</v>
      </c>
      <c r="O151" s="21">
        <v>2.769808658492634E-2</v>
      </c>
      <c r="P151" s="21">
        <v>3.839953118382966E-2</v>
      </c>
      <c r="R151" s="43">
        <v>0</v>
      </c>
      <c r="S151" s="42">
        <v>264606</v>
      </c>
      <c r="U151" s="19">
        <v>184554</v>
      </c>
      <c r="V151" s="19">
        <v>186438</v>
      </c>
      <c r="X151" s="19">
        <v>246307.76379257266</v>
      </c>
      <c r="Y151" s="19">
        <v>246118.296237392</v>
      </c>
      <c r="Z151" s="19">
        <v>254820.99332068782</v>
      </c>
      <c r="AA151" s="19">
        <v>169629.14292658449</v>
      </c>
    </row>
    <row r="152" spans="1:27" ht="25.5" customHeight="1" x14ac:dyDescent="0.2">
      <c r="A152" s="22" t="s">
        <v>307</v>
      </c>
      <c r="B152" s="22" t="s">
        <v>308</v>
      </c>
      <c r="C152" s="54"/>
      <c r="D152" s="24">
        <v>1786412</v>
      </c>
      <c r="E152" s="25">
        <v>0</v>
      </c>
      <c r="F152" s="25">
        <v>1786412</v>
      </c>
      <c r="G152" s="26">
        <v>1.1809796400949812E-2</v>
      </c>
      <c r="H152" s="23"/>
      <c r="I152" s="26">
        <v>2.021879533878379E-2</v>
      </c>
      <c r="J152" s="24">
        <v>1848454</v>
      </c>
      <c r="K152" s="26">
        <v>3.4729950313813429E-2</v>
      </c>
      <c r="L152" s="26">
        <v>2.7702839614291541E-2</v>
      </c>
      <c r="M152" s="24">
        <v>1849199</v>
      </c>
      <c r="N152" s="26">
        <v>3.5146987369095051E-2</v>
      </c>
      <c r="O152" s="26">
        <v>2.8117044466298813E-2</v>
      </c>
      <c r="P152" s="26">
        <v>1.3081943856656064E-2</v>
      </c>
      <c r="Q152" s="23"/>
      <c r="R152" s="24">
        <v>474</v>
      </c>
      <c r="S152" s="41">
        <v>1849673</v>
      </c>
      <c r="T152" s="23"/>
      <c r="U152" s="24">
        <v>1256076</v>
      </c>
      <c r="V152" s="24">
        <v>1264665</v>
      </c>
      <c r="W152" s="23"/>
      <c r="X152" s="24">
        <v>1765561.0830754386</v>
      </c>
      <c r="Y152" s="24">
        <v>1762981.5633084625</v>
      </c>
      <c r="Z152" s="24">
        <v>1825320.2628016127</v>
      </c>
      <c r="AA152" s="24">
        <f>SUM(AA147:AA151)</f>
        <v>1215078.505544889</v>
      </c>
    </row>
    <row r="153" spans="1:27" ht="25.5" customHeight="1" x14ac:dyDescent="0.2">
      <c r="A153" s="22" t="s">
        <v>309</v>
      </c>
      <c r="B153" s="22" t="s">
        <v>310</v>
      </c>
      <c r="C153" s="54"/>
      <c r="D153" s="24">
        <v>9828829</v>
      </c>
      <c r="E153" s="25">
        <v>0</v>
      </c>
      <c r="F153" s="25">
        <v>9828829</v>
      </c>
      <c r="G153" s="26">
        <v>-2.7534260216538486E-3</v>
      </c>
      <c r="H153" s="23"/>
      <c r="I153" s="26">
        <v>2.9812692681923103E-3</v>
      </c>
      <c r="J153" s="24">
        <v>10190562</v>
      </c>
      <c r="K153" s="26">
        <v>3.680326517024568E-2</v>
      </c>
      <c r="L153" s="26">
        <v>3.008650549758185E-2</v>
      </c>
      <c r="M153" s="24">
        <v>10200081</v>
      </c>
      <c r="N153" s="26">
        <v>3.7771742696917299E-2</v>
      </c>
      <c r="O153" s="26">
        <v>3.1048708901656008E-2</v>
      </c>
      <c r="P153" s="26">
        <v>-1.1950153672964925E-3</v>
      </c>
      <c r="Q153" s="23"/>
      <c r="R153" s="24">
        <v>8064</v>
      </c>
      <c r="S153" s="41">
        <v>10208145</v>
      </c>
      <c r="T153" s="23"/>
      <c r="U153" s="24">
        <v>7016726</v>
      </c>
      <c r="V153" s="24">
        <v>7062479</v>
      </c>
      <c r="W153" s="23"/>
      <c r="X153" s="24">
        <v>9855966.675111806</v>
      </c>
      <c r="Y153" s="24">
        <v>9863512.8609204032</v>
      </c>
      <c r="Z153" s="24">
        <v>10212284.837315802</v>
      </c>
      <c r="AA153" s="24">
        <f>AA152+AA146+AA142+AA138+AA134+AA128</f>
        <v>6798109.9269005777</v>
      </c>
    </row>
    <row r="154" spans="1:27" x14ac:dyDescent="0.2">
      <c r="A154" s="18" t="s">
        <v>311</v>
      </c>
      <c r="B154" s="18" t="s">
        <v>312</v>
      </c>
      <c r="D154" s="19">
        <v>511792</v>
      </c>
      <c r="E154" s="20">
        <v>0</v>
      </c>
      <c r="F154" s="20">
        <v>511792</v>
      </c>
      <c r="G154" s="21">
        <v>-2.621016435514445E-2</v>
      </c>
      <c r="I154" s="21">
        <v>-1.7647371250290478E-2</v>
      </c>
      <c r="J154" s="19">
        <v>529165</v>
      </c>
      <c r="K154" s="21">
        <v>3.3945430956326073E-2</v>
      </c>
      <c r="L154" s="21">
        <v>3.1562704435684097E-2</v>
      </c>
      <c r="M154" s="19">
        <v>529165</v>
      </c>
      <c r="N154" s="21">
        <v>3.3945430956326073E-2</v>
      </c>
      <c r="O154" s="21">
        <v>3.1562704435684097E-2</v>
      </c>
      <c r="P154" s="21">
        <v>-2.1250080317491316E-2</v>
      </c>
      <c r="R154" s="43">
        <v>0</v>
      </c>
      <c r="S154" s="42">
        <v>529165</v>
      </c>
      <c r="U154" s="19">
        <v>387949</v>
      </c>
      <c r="V154" s="19">
        <v>388845</v>
      </c>
      <c r="X154" s="19">
        <v>525567.20276412112</v>
      </c>
      <c r="Y154" s="19">
        <v>522189.41910764098</v>
      </c>
      <c r="Z154" s="19">
        <v>540653.93964134669</v>
      </c>
      <c r="AA154" s="19">
        <v>359902.31105420226</v>
      </c>
    </row>
    <row r="155" spans="1:27" x14ac:dyDescent="0.2">
      <c r="A155" s="18" t="s">
        <v>313</v>
      </c>
      <c r="B155" s="18" t="s">
        <v>314</v>
      </c>
      <c r="D155" s="19">
        <v>314304</v>
      </c>
      <c r="E155" s="20">
        <v>0</v>
      </c>
      <c r="F155" s="20">
        <v>314304</v>
      </c>
      <c r="G155" s="21">
        <v>6.8865396603492002E-2</v>
      </c>
      <c r="I155" s="21">
        <v>8.0936101362884427E-2</v>
      </c>
      <c r="J155" s="19">
        <v>321619</v>
      </c>
      <c r="K155" s="21">
        <v>2.3273645896966011E-2</v>
      </c>
      <c r="L155" s="21">
        <v>1.9935297964901677E-2</v>
      </c>
      <c r="M155" s="19">
        <v>322728</v>
      </c>
      <c r="N155" s="21">
        <v>2.6802076970067201E-2</v>
      </c>
      <c r="O155" s="21">
        <v>2.3452217815541854E-2</v>
      </c>
      <c r="P155" s="21">
        <v>6.8504336081298689E-2</v>
      </c>
      <c r="R155" s="43">
        <v>0</v>
      </c>
      <c r="S155" s="42">
        <v>322728</v>
      </c>
      <c r="U155" s="19">
        <v>235275</v>
      </c>
      <c r="V155" s="19">
        <v>236045</v>
      </c>
      <c r="X155" s="19">
        <v>294053.86403073417</v>
      </c>
      <c r="Y155" s="19">
        <v>291721.91336620488</v>
      </c>
      <c r="Z155" s="19">
        <v>302037.14585154923</v>
      </c>
      <c r="AA155" s="19">
        <v>201059.97357255651</v>
      </c>
    </row>
    <row r="156" spans="1:27" x14ac:dyDescent="0.2">
      <c r="A156" s="18" t="s">
        <v>315</v>
      </c>
      <c r="B156" s="18" t="s">
        <v>316</v>
      </c>
      <c r="D156" s="19">
        <v>580188</v>
      </c>
      <c r="E156" s="20">
        <v>0</v>
      </c>
      <c r="F156" s="20">
        <v>580188</v>
      </c>
      <c r="G156" s="21">
        <v>-1.5720593091315238E-2</v>
      </c>
      <c r="I156" s="21">
        <v>-7.5186100173465498E-3</v>
      </c>
      <c r="J156" s="19">
        <v>597517</v>
      </c>
      <c r="K156" s="21">
        <v>2.9867904886002439E-2</v>
      </c>
      <c r="L156" s="21">
        <v>2.9344874499271256E-2</v>
      </c>
      <c r="M156" s="19">
        <v>597517</v>
      </c>
      <c r="N156" s="21">
        <v>2.9867904886002439E-2</v>
      </c>
      <c r="O156" s="21">
        <v>2.9344874499271256E-2</v>
      </c>
      <c r="P156" s="21">
        <v>-1.328444626108416E-2</v>
      </c>
      <c r="R156" s="43">
        <v>0</v>
      </c>
      <c r="S156" s="42">
        <v>597517</v>
      </c>
      <c r="U156" s="19">
        <v>439611</v>
      </c>
      <c r="V156" s="19">
        <v>439834</v>
      </c>
      <c r="X156" s="19">
        <v>589454.57552768465</v>
      </c>
      <c r="Y156" s="19">
        <v>584880.29176062939</v>
      </c>
      <c r="Z156" s="19">
        <v>605561.54986698681</v>
      </c>
      <c r="AA156" s="19">
        <v>403109.98459988995</v>
      </c>
    </row>
    <row r="157" spans="1:27" x14ac:dyDescent="0.2">
      <c r="A157" s="18" t="s">
        <v>317</v>
      </c>
      <c r="B157" s="18" t="s">
        <v>318</v>
      </c>
      <c r="D157" s="19">
        <v>307671</v>
      </c>
      <c r="E157" s="20">
        <v>0</v>
      </c>
      <c r="F157" s="20">
        <v>307671</v>
      </c>
      <c r="G157" s="21">
        <v>-1.7385773578243335E-2</v>
      </c>
      <c r="I157" s="21">
        <v>-7.4266298360449179E-3</v>
      </c>
      <c r="J157" s="19">
        <v>316136</v>
      </c>
      <c r="K157" s="21">
        <v>2.751315528600351E-2</v>
      </c>
      <c r="L157" s="21">
        <v>2.9325942276169581E-2</v>
      </c>
      <c r="M157" s="19">
        <v>316136</v>
      </c>
      <c r="N157" s="21">
        <v>2.751315528600351E-2</v>
      </c>
      <c r="O157" s="21">
        <v>2.9325942276169581E-2</v>
      </c>
      <c r="P157" s="21">
        <v>-1.3211150285432516E-2</v>
      </c>
      <c r="R157" s="43">
        <v>0</v>
      </c>
      <c r="S157" s="42">
        <v>316136</v>
      </c>
      <c r="U157" s="19">
        <v>238384</v>
      </c>
      <c r="V157" s="19">
        <v>237964</v>
      </c>
      <c r="X157" s="19">
        <v>313114.74200857111</v>
      </c>
      <c r="Y157" s="19">
        <v>309427.14922339981</v>
      </c>
      <c r="Z157" s="19">
        <v>320368.43554874335</v>
      </c>
      <c r="AA157" s="19">
        <v>213262.73959882613</v>
      </c>
    </row>
    <row r="158" spans="1:27" x14ac:dyDescent="0.2">
      <c r="A158" s="18" t="s">
        <v>319</v>
      </c>
      <c r="B158" s="18" t="s">
        <v>320</v>
      </c>
      <c r="D158" s="19">
        <v>350932</v>
      </c>
      <c r="E158" s="20">
        <v>0</v>
      </c>
      <c r="F158" s="20">
        <v>350932</v>
      </c>
      <c r="G158" s="21">
        <v>-4.95134174257994E-3</v>
      </c>
      <c r="I158" s="21">
        <v>4.5567335667755504E-3</v>
      </c>
      <c r="J158" s="19">
        <v>361574</v>
      </c>
      <c r="K158" s="21">
        <v>3.0324963240741853E-2</v>
      </c>
      <c r="L158" s="21">
        <v>2.7700384033689351E-2</v>
      </c>
      <c r="M158" s="19">
        <v>361574</v>
      </c>
      <c r="N158" s="21">
        <v>3.0324963240741853E-2</v>
      </c>
      <c r="O158" s="21">
        <v>2.7700384033689351E-2</v>
      </c>
      <c r="P158" s="21">
        <v>-2.8748196618351152E-3</v>
      </c>
      <c r="R158" s="43">
        <v>0</v>
      </c>
      <c r="S158" s="42">
        <v>361574</v>
      </c>
      <c r="U158" s="19">
        <v>271210</v>
      </c>
      <c r="V158" s="19">
        <v>271902</v>
      </c>
      <c r="X158" s="19">
        <v>352678.23044409708</v>
      </c>
      <c r="Y158" s="19">
        <v>350232.30779298185</v>
      </c>
      <c r="Z158" s="19">
        <v>362616.45692005876</v>
      </c>
      <c r="AA158" s="19">
        <v>241386.38656437007</v>
      </c>
    </row>
    <row r="159" spans="1:27" x14ac:dyDescent="0.2">
      <c r="A159" s="18" t="s">
        <v>321</v>
      </c>
      <c r="B159" s="18" t="s">
        <v>322</v>
      </c>
      <c r="D159" s="19">
        <v>443448</v>
      </c>
      <c r="E159" s="20">
        <v>0</v>
      </c>
      <c r="F159" s="20">
        <v>443448</v>
      </c>
      <c r="G159" s="21">
        <v>-2.2292660518772323E-3</v>
      </c>
      <c r="I159" s="21">
        <v>8.7804736040257847E-3</v>
      </c>
      <c r="J159" s="19">
        <v>459776</v>
      </c>
      <c r="K159" s="21">
        <v>3.6820551676859603E-2</v>
      </c>
      <c r="L159" s="21">
        <v>2.7700884011009119E-2</v>
      </c>
      <c r="M159" s="19">
        <v>459776</v>
      </c>
      <c r="N159" s="21">
        <v>3.6820551676859603E-2</v>
      </c>
      <c r="O159" s="21">
        <v>2.7700884011009119E-2</v>
      </c>
      <c r="P159" s="21">
        <v>1.318160950887437E-3</v>
      </c>
      <c r="R159" s="43">
        <v>0</v>
      </c>
      <c r="S159" s="42">
        <v>459776</v>
      </c>
      <c r="U159" s="19">
        <v>327148</v>
      </c>
      <c r="V159" s="19">
        <v>330051</v>
      </c>
      <c r="X159" s="19">
        <v>444438.77226715314</v>
      </c>
      <c r="Y159" s="19">
        <v>443489.04894887016</v>
      </c>
      <c r="Z159" s="19">
        <v>459170.73906197841</v>
      </c>
      <c r="AA159" s="19">
        <v>305660.60476040974</v>
      </c>
    </row>
    <row r="160" spans="1:27" x14ac:dyDescent="0.2">
      <c r="A160" s="18" t="s">
        <v>323</v>
      </c>
      <c r="B160" s="18" t="s">
        <v>324</v>
      </c>
      <c r="D160" s="19">
        <v>414650</v>
      </c>
      <c r="E160" s="20">
        <v>0</v>
      </c>
      <c r="F160" s="20">
        <v>414650</v>
      </c>
      <c r="G160" s="21">
        <v>-6.0216737733488346E-3</v>
      </c>
      <c r="I160" s="21">
        <v>4.5361543996380593E-3</v>
      </c>
      <c r="J160" s="19">
        <v>427852</v>
      </c>
      <c r="K160" s="21">
        <v>3.1838900277342264E-2</v>
      </c>
      <c r="L160" s="21">
        <v>2.7701053663098385E-2</v>
      </c>
      <c r="M160" s="19">
        <v>427852</v>
      </c>
      <c r="N160" s="21">
        <v>3.1838900277342264E-2</v>
      </c>
      <c r="O160" s="21">
        <v>2.7701053663098385E-2</v>
      </c>
      <c r="P160" s="21">
        <v>-2.89459689362348E-3</v>
      </c>
      <c r="R160" s="43">
        <v>0</v>
      </c>
      <c r="S160" s="42">
        <v>427852</v>
      </c>
      <c r="U160" s="19">
        <v>324126</v>
      </c>
      <c r="V160" s="19">
        <v>325431</v>
      </c>
      <c r="X160" s="19">
        <v>417162.01355626917</v>
      </c>
      <c r="Y160" s="19">
        <v>414439.54910384794</v>
      </c>
      <c r="Z160" s="19">
        <v>429094.05431669741</v>
      </c>
      <c r="AA160" s="19">
        <v>285639.16857915104</v>
      </c>
    </row>
    <row r="161" spans="1:27" x14ac:dyDescent="0.2">
      <c r="A161" s="18" t="s">
        <v>325</v>
      </c>
      <c r="B161" s="18" t="s">
        <v>326</v>
      </c>
      <c r="D161" s="19">
        <v>398333</v>
      </c>
      <c r="E161" s="20">
        <v>0</v>
      </c>
      <c r="F161" s="20">
        <v>398333</v>
      </c>
      <c r="G161" s="21">
        <v>0.16044373890138952</v>
      </c>
      <c r="I161" s="21">
        <v>0.17094041004395488</v>
      </c>
      <c r="J161" s="19">
        <v>405885</v>
      </c>
      <c r="K161" s="21">
        <v>1.8959011681181304E-2</v>
      </c>
      <c r="L161" s="21">
        <v>1.9682154692982401E-2</v>
      </c>
      <c r="M161" s="19">
        <v>405885</v>
      </c>
      <c r="N161" s="21">
        <v>1.8959011681181304E-2</v>
      </c>
      <c r="O161" s="21">
        <v>1.9682154692982401E-2</v>
      </c>
      <c r="P161" s="21">
        <v>0.15320975821603056</v>
      </c>
      <c r="R161" s="43">
        <v>0</v>
      </c>
      <c r="S161" s="42">
        <v>405885</v>
      </c>
      <c r="U161" s="19">
        <v>250464</v>
      </c>
      <c r="V161" s="19">
        <v>250286</v>
      </c>
      <c r="X161" s="19">
        <v>343259.20908247406</v>
      </c>
      <c r="Y161" s="19">
        <v>339940.87564600375</v>
      </c>
      <c r="Z161" s="19">
        <v>351961.12165048608</v>
      </c>
      <c r="AA161" s="19">
        <v>234293.34699247588</v>
      </c>
    </row>
    <row r="162" spans="1:27" ht="25.5" customHeight="1" x14ac:dyDescent="0.2">
      <c r="A162" s="22" t="s">
        <v>327</v>
      </c>
      <c r="B162" s="22" t="s">
        <v>328</v>
      </c>
      <c r="C162" s="54"/>
      <c r="D162" s="24">
        <v>3321318</v>
      </c>
      <c r="E162" s="25">
        <v>0</v>
      </c>
      <c r="F162" s="25">
        <v>3321318</v>
      </c>
      <c r="G162" s="26">
        <v>1.2680741386995376E-2</v>
      </c>
      <c r="H162" s="23"/>
      <c r="I162" s="26">
        <v>2.2513345483814895E-2</v>
      </c>
      <c r="J162" s="24">
        <v>3419524</v>
      </c>
      <c r="K162" s="26">
        <v>2.9568382190443776E-2</v>
      </c>
      <c r="L162" s="26">
        <v>2.6997817273696434E-2</v>
      </c>
      <c r="M162" s="24">
        <v>3420633</v>
      </c>
      <c r="N162" s="26">
        <v>2.9902285779320081E-2</v>
      </c>
      <c r="O162" s="26">
        <v>2.7330887192011488E-2</v>
      </c>
      <c r="P162" s="26">
        <v>1.4584039831816664E-2</v>
      </c>
      <c r="Q162" s="23"/>
      <c r="R162" s="24">
        <v>0</v>
      </c>
      <c r="S162" s="41">
        <v>3420633</v>
      </c>
      <c r="T162" s="23"/>
      <c r="U162" s="24">
        <v>2474166</v>
      </c>
      <c r="V162" s="24">
        <v>2480359</v>
      </c>
      <c r="W162" s="23"/>
      <c r="X162" s="24">
        <v>3279728.6096811038</v>
      </c>
      <c r="Y162" s="24">
        <v>3256320.5549495788</v>
      </c>
      <c r="Z162" s="24">
        <v>3371463.4428578475</v>
      </c>
      <c r="AA162" s="24">
        <f>SUM(AA154:AA161)</f>
        <v>2244314.5157218818</v>
      </c>
    </row>
    <row r="163" spans="1:27" x14ac:dyDescent="0.2">
      <c r="A163" s="18" t="s">
        <v>329</v>
      </c>
      <c r="B163" s="18" t="s">
        <v>330</v>
      </c>
      <c r="D163" s="19">
        <v>594819</v>
      </c>
      <c r="E163" s="20">
        <v>0</v>
      </c>
      <c r="F163" s="20">
        <v>594819</v>
      </c>
      <c r="G163" s="21">
        <v>3.627246923868932E-2</v>
      </c>
      <c r="I163" s="21">
        <v>4.7758382275350675E-2</v>
      </c>
      <c r="J163" s="19">
        <v>616339</v>
      </c>
      <c r="K163" s="21">
        <v>3.6179072961690872E-2</v>
      </c>
      <c r="L163" s="21">
        <v>2.7699947413274639E-2</v>
      </c>
      <c r="M163" s="19">
        <v>616339</v>
      </c>
      <c r="N163" s="21">
        <v>3.6179072961690872E-2</v>
      </c>
      <c r="O163" s="21">
        <v>2.7699947413274639E-2</v>
      </c>
      <c r="P163" s="21">
        <v>4.0006788173399865E-2</v>
      </c>
      <c r="R163" s="43">
        <v>0</v>
      </c>
      <c r="S163" s="42">
        <v>616339</v>
      </c>
      <c r="U163" s="19">
        <v>441643</v>
      </c>
      <c r="V163" s="19">
        <v>445287</v>
      </c>
      <c r="X163" s="19">
        <v>573998.65156795224</v>
      </c>
      <c r="Y163" s="19">
        <v>572390.17576563125</v>
      </c>
      <c r="Z163" s="19">
        <v>592629.78569832002</v>
      </c>
      <c r="AA163" s="19">
        <v>394501.57269522769</v>
      </c>
    </row>
    <row r="164" spans="1:27" x14ac:dyDescent="0.2">
      <c r="A164" s="18" t="s">
        <v>331</v>
      </c>
      <c r="B164" s="18" t="s">
        <v>332</v>
      </c>
      <c r="D164" s="19">
        <v>415801</v>
      </c>
      <c r="E164" s="20">
        <v>0</v>
      </c>
      <c r="F164" s="20">
        <v>415801</v>
      </c>
      <c r="G164" s="21">
        <v>8.4701028904655251E-2</v>
      </c>
      <c r="I164" s="21">
        <v>9.7398045861448734E-2</v>
      </c>
      <c r="J164" s="19">
        <v>425051</v>
      </c>
      <c r="K164" s="21">
        <v>2.2246218744062629E-2</v>
      </c>
      <c r="L164" s="21">
        <v>1.580349995020125E-2</v>
      </c>
      <c r="M164" s="19">
        <v>425897</v>
      </c>
      <c r="N164" s="21">
        <v>2.4280845885411573E-2</v>
      </c>
      <c r="O164" s="21">
        <v>1.7825303830107275E-2</v>
      </c>
      <c r="P164" s="21">
        <v>7.8812877183984664E-2</v>
      </c>
      <c r="R164" s="43">
        <v>0</v>
      </c>
      <c r="S164" s="42">
        <v>425897</v>
      </c>
      <c r="U164" s="19">
        <v>295596</v>
      </c>
      <c r="V164" s="19">
        <v>297471</v>
      </c>
      <c r="X164" s="19">
        <v>383332.35510975879</v>
      </c>
      <c r="Y164" s="19">
        <v>381300.30695754418</v>
      </c>
      <c r="Z164" s="19">
        <v>394783.01474460983</v>
      </c>
      <c r="AA164" s="19">
        <v>262799.00867047044</v>
      </c>
    </row>
    <row r="165" spans="1:27" x14ac:dyDescent="0.2">
      <c r="A165" s="18" t="s">
        <v>333</v>
      </c>
      <c r="B165" s="18" t="s">
        <v>334</v>
      </c>
      <c r="D165" s="19">
        <v>493181</v>
      </c>
      <c r="E165" s="20">
        <v>0</v>
      </c>
      <c r="F165" s="20">
        <v>493181</v>
      </c>
      <c r="G165" s="21">
        <v>1.1441065635389158E-3</v>
      </c>
      <c r="I165" s="21">
        <v>1.239734440676532E-2</v>
      </c>
      <c r="J165" s="19">
        <v>510795</v>
      </c>
      <c r="K165" s="21">
        <v>3.5715082292302469E-2</v>
      </c>
      <c r="L165" s="21">
        <v>2.7699762271574002E-2</v>
      </c>
      <c r="M165" s="19">
        <v>510795</v>
      </c>
      <c r="N165" s="21">
        <v>3.5715082292302469E-2</v>
      </c>
      <c r="O165" s="21">
        <v>2.7699762271574002E-2</v>
      </c>
      <c r="P165" s="21">
        <v>4.907179595829092E-3</v>
      </c>
      <c r="R165" s="43">
        <v>0</v>
      </c>
      <c r="S165" s="42">
        <v>510795</v>
      </c>
      <c r="U165" s="19">
        <v>352777</v>
      </c>
      <c r="V165" s="19">
        <v>355528</v>
      </c>
      <c r="X165" s="19">
        <v>492617.39320711826</v>
      </c>
      <c r="Y165" s="19">
        <v>490941.09178423689</v>
      </c>
      <c r="Z165" s="19">
        <v>508300.67728786689</v>
      </c>
      <c r="AA165" s="19">
        <v>338365.40354755468</v>
      </c>
    </row>
    <row r="166" spans="1:27" x14ac:dyDescent="0.2">
      <c r="A166" s="18" t="s">
        <v>335</v>
      </c>
      <c r="B166" s="18" t="s">
        <v>336</v>
      </c>
      <c r="D166" s="19">
        <v>442408</v>
      </c>
      <c r="E166" s="20">
        <v>0</v>
      </c>
      <c r="F166" s="20">
        <v>442408</v>
      </c>
      <c r="G166" s="21">
        <v>-2.0853780195038363E-2</v>
      </c>
      <c r="I166" s="21">
        <v>-1.115465281858985E-2</v>
      </c>
      <c r="J166" s="19">
        <v>458759</v>
      </c>
      <c r="K166" s="21">
        <v>3.695909658053198E-2</v>
      </c>
      <c r="L166" s="21">
        <v>3.0140808359708782E-2</v>
      </c>
      <c r="M166" s="19">
        <v>458759</v>
      </c>
      <c r="N166" s="21">
        <v>3.695909658053198E-2</v>
      </c>
      <c r="O166" s="21">
        <v>3.0140808359708782E-2</v>
      </c>
      <c r="P166" s="21">
        <v>-1.6139189595219872E-2</v>
      </c>
      <c r="R166" s="43">
        <v>0</v>
      </c>
      <c r="S166" s="42">
        <v>458759</v>
      </c>
      <c r="U166" s="19">
        <v>329762</v>
      </c>
      <c r="V166" s="19">
        <v>331944</v>
      </c>
      <c r="X166" s="19">
        <v>451830.37124743662</v>
      </c>
      <c r="Y166" s="19">
        <v>450359.81410690484</v>
      </c>
      <c r="Z166" s="19">
        <v>466284.4531954244</v>
      </c>
      <c r="AA166" s="19">
        <v>310396.05930736917</v>
      </c>
    </row>
    <row r="167" spans="1:27" x14ac:dyDescent="0.2">
      <c r="A167" s="18" t="s">
        <v>337</v>
      </c>
      <c r="B167" s="18" t="s">
        <v>338</v>
      </c>
      <c r="D167" s="19">
        <v>411092</v>
      </c>
      <c r="E167" s="20">
        <v>0</v>
      </c>
      <c r="F167" s="20">
        <v>411092</v>
      </c>
      <c r="G167" s="21">
        <v>6.7178352381824347E-2</v>
      </c>
      <c r="I167" s="21">
        <v>8.1635157639220024E-2</v>
      </c>
      <c r="J167" s="19">
        <v>422565</v>
      </c>
      <c r="K167" s="21">
        <v>2.790859466980633E-2</v>
      </c>
      <c r="L167" s="21">
        <v>1.9761139587941123E-2</v>
      </c>
      <c r="M167" s="19">
        <v>422565</v>
      </c>
      <c r="N167" s="21">
        <v>2.790859466980633E-2</v>
      </c>
      <c r="O167" s="21">
        <v>1.9761139587941123E-2</v>
      </c>
      <c r="P167" s="21">
        <v>6.5339301818745366E-2</v>
      </c>
      <c r="R167" s="43">
        <v>0</v>
      </c>
      <c r="S167" s="42">
        <v>422565</v>
      </c>
      <c r="U167" s="19">
        <v>264313</v>
      </c>
      <c r="V167" s="19">
        <v>266425</v>
      </c>
      <c r="X167" s="19">
        <v>385213.96079904359</v>
      </c>
      <c r="Y167" s="19">
        <v>383101.86777848529</v>
      </c>
      <c r="Z167" s="19">
        <v>396648.27842040354</v>
      </c>
      <c r="AA167" s="19">
        <v>264040.67669214238</v>
      </c>
    </row>
    <row r="168" spans="1:27" ht="25.5" customHeight="1" x14ac:dyDescent="0.2">
      <c r="A168" s="22" t="s">
        <v>339</v>
      </c>
      <c r="B168" s="22" t="s">
        <v>340</v>
      </c>
      <c r="C168" s="54"/>
      <c r="D168" s="24">
        <v>2357301</v>
      </c>
      <c r="E168" s="25">
        <v>0</v>
      </c>
      <c r="F168" s="25">
        <v>2357301</v>
      </c>
      <c r="G168" s="26">
        <v>3.0742672281829586E-2</v>
      </c>
      <c r="H168" s="23"/>
      <c r="I168" s="26">
        <v>4.248936392338698E-2</v>
      </c>
      <c r="J168" s="24">
        <v>2433509</v>
      </c>
      <c r="K168" s="26">
        <v>3.2328497718365101E-2</v>
      </c>
      <c r="L168" s="26">
        <v>2.4683694741103768E-2</v>
      </c>
      <c r="M168" s="24">
        <v>2434355</v>
      </c>
      <c r="N168" s="26">
        <v>3.2687382731352521E-2</v>
      </c>
      <c r="O168" s="26">
        <v>2.5039922067878084E-2</v>
      </c>
      <c r="P168" s="26">
        <v>3.2098408974336134E-2</v>
      </c>
      <c r="Q168" s="23"/>
      <c r="R168" s="24">
        <v>0</v>
      </c>
      <c r="S168" s="41">
        <v>2434355</v>
      </c>
      <c r="T168" s="23"/>
      <c r="U168" s="24">
        <v>1684091</v>
      </c>
      <c r="V168" s="24">
        <v>1696655</v>
      </c>
      <c r="W168" s="23"/>
      <c r="X168" s="24">
        <v>2286992.7319313097</v>
      </c>
      <c r="Y168" s="24">
        <v>2278093.2563928026</v>
      </c>
      <c r="Z168" s="24">
        <v>2358646.2093466246</v>
      </c>
      <c r="AA168" s="24">
        <f>SUM(AA163:AA167)</f>
        <v>1570102.7209127643</v>
      </c>
    </row>
    <row r="169" spans="1:27" x14ac:dyDescent="0.2">
      <c r="A169" s="18" t="s">
        <v>341</v>
      </c>
      <c r="B169" s="18" t="s">
        <v>342</v>
      </c>
      <c r="D169" s="19">
        <v>346195</v>
      </c>
      <c r="E169" s="20">
        <v>0</v>
      </c>
      <c r="F169" s="20">
        <v>346195</v>
      </c>
      <c r="G169" s="21">
        <v>6.3139680702653633E-2</v>
      </c>
      <c r="I169" s="21">
        <v>7.458842004823607E-2</v>
      </c>
      <c r="J169" s="19">
        <v>358174</v>
      </c>
      <c r="K169" s="21">
        <v>3.4601886220193778E-2</v>
      </c>
      <c r="L169" s="21">
        <v>2.1529978432303309E-2</v>
      </c>
      <c r="M169" s="19">
        <v>359273</v>
      </c>
      <c r="N169" s="21">
        <v>3.7776397694940789E-2</v>
      </c>
      <c r="O169" s="21">
        <v>2.4664380835317301E-2</v>
      </c>
      <c r="P169" s="21">
        <v>6.3487749473552846E-2</v>
      </c>
      <c r="R169" s="43">
        <v>0</v>
      </c>
      <c r="S169" s="42">
        <v>359273</v>
      </c>
      <c r="U169" s="19">
        <v>238262</v>
      </c>
      <c r="V169" s="19">
        <v>241310</v>
      </c>
      <c r="X169" s="19">
        <v>325634.53917098808</v>
      </c>
      <c r="Y169" s="19">
        <v>326287.76161106292</v>
      </c>
      <c r="Z169" s="19">
        <v>337825.23604794429</v>
      </c>
      <c r="AA169" s="19">
        <v>224883.37598490767</v>
      </c>
    </row>
    <row r="170" spans="1:27" x14ac:dyDescent="0.2">
      <c r="A170" s="18" t="s">
        <v>343</v>
      </c>
      <c r="B170" s="18" t="s">
        <v>344</v>
      </c>
      <c r="D170" s="19">
        <v>478181</v>
      </c>
      <c r="E170" s="20">
        <v>0</v>
      </c>
      <c r="F170" s="20">
        <v>478181</v>
      </c>
      <c r="G170" s="21">
        <v>5.1409311665422619E-2</v>
      </c>
      <c r="I170" s="21">
        <v>6.2695754184948216E-2</v>
      </c>
      <c r="J170" s="19">
        <v>495177</v>
      </c>
      <c r="K170" s="21">
        <v>3.5543026594532234E-2</v>
      </c>
      <c r="L170" s="21">
        <v>2.4513023100931841E-2</v>
      </c>
      <c r="M170" s="19">
        <v>495177</v>
      </c>
      <c r="N170" s="21">
        <v>3.5543026594532234E-2</v>
      </c>
      <c r="O170" s="21">
        <v>2.4513023100931841E-2</v>
      </c>
      <c r="P170" s="21">
        <v>5.1562582818861724E-2</v>
      </c>
      <c r="R170" s="43">
        <v>0</v>
      </c>
      <c r="S170" s="42">
        <v>495177</v>
      </c>
      <c r="U170" s="19">
        <v>335826</v>
      </c>
      <c r="V170" s="19">
        <v>339441</v>
      </c>
      <c r="X170" s="19">
        <v>454800.0428515948</v>
      </c>
      <c r="Y170" s="19">
        <v>454814.22098804126</v>
      </c>
      <c r="Z170" s="19">
        <v>470896.3670736631</v>
      </c>
      <c r="AA170" s="19">
        <v>313466.11640204629</v>
      </c>
    </row>
    <row r="171" spans="1:27" x14ac:dyDescent="0.2">
      <c r="A171" s="18" t="s">
        <v>345</v>
      </c>
      <c r="B171" s="18" t="s">
        <v>346</v>
      </c>
      <c r="D171" s="19">
        <v>447649</v>
      </c>
      <c r="E171" s="20">
        <v>0</v>
      </c>
      <c r="F171" s="20">
        <v>447649</v>
      </c>
      <c r="G171" s="21">
        <v>3.3362809725285159E-2</v>
      </c>
      <c r="I171" s="21">
        <v>4.6266423324055284E-2</v>
      </c>
      <c r="J171" s="19">
        <v>465339</v>
      </c>
      <c r="K171" s="21">
        <v>3.9517568452068552E-2</v>
      </c>
      <c r="L171" s="21">
        <v>2.7700065110062955E-2</v>
      </c>
      <c r="M171" s="19">
        <v>465393</v>
      </c>
      <c r="N171" s="21">
        <v>3.9638198677982128E-2</v>
      </c>
      <c r="O171" s="21">
        <v>2.7819323980512012E-2</v>
      </c>
      <c r="P171" s="21">
        <v>3.8646501224620655E-2</v>
      </c>
      <c r="R171" s="43">
        <v>0</v>
      </c>
      <c r="S171" s="42">
        <v>465393</v>
      </c>
      <c r="U171" s="19">
        <v>291887</v>
      </c>
      <c r="V171" s="19">
        <v>295244</v>
      </c>
      <c r="X171" s="19">
        <v>433196.35251727852</v>
      </c>
      <c r="Y171" s="19">
        <v>432773.61977127119</v>
      </c>
      <c r="Z171" s="19">
        <v>448076.41430580697</v>
      </c>
      <c r="AA171" s="19">
        <v>298275.33883229923</v>
      </c>
    </row>
    <row r="172" spans="1:27" x14ac:dyDescent="0.2">
      <c r="A172" s="18" t="s">
        <v>347</v>
      </c>
      <c r="B172" s="18" t="s">
        <v>348</v>
      </c>
      <c r="D172" s="19">
        <v>532432</v>
      </c>
      <c r="E172" s="20">
        <v>0</v>
      </c>
      <c r="F172" s="20">
        <v>532432</v>
      </c>
      <c r="G172" s="21">
        <v>6.5271027847912944E-3</v>
      </c>
      <c r="I172" s="21">
        <v>1.4953128425418738E-2</v>
      </c>
      <c r="J172" s="19">
        <v>551147</v>
      </c>
      <c r="K172" s="21">
        <v>3.5150028548246448E-2</v>
      </c>
      <c r="L172" s="21">
        <v>2.7700045604268864E-2</v>
      </c>
      <c r="M172" s="19">
        <v>551147</v>
      </c>
      <c r="N172" s="21">
        <v>3.5150028548246448E-2</v>
      </c>
      <c r="O172" s="21">
        <v>2.7700045604268864E-2</v>
      </c>
      <c r="P172" s="21">
        <v>7.4443325384470072E-3</v>
      </c>
      <c r="R172" s="43">
        <v>0</v>
      </c>
      <c r="S172" s="42">
        <v>551147</v>
      </c>
      <c r="U172" s="19">
        <v>418246</v>
      </c>
      <c r="V172" s="19">
        <v>421278</v>
      </c>
      <c r="X172" s="19">
        <v>528979.29775254242</v>
      </c>
      <c r="Y172" s="19">
        <v>528390.60302948707</v>
      </c>
      <c r="Z172" s="19">
        <v>547074.39627088932</v>
      </c>
      <c r="AA172" s="19">
        <v>364176.27820688509</v>
      </c>
    </row>
    <row r="173" spans="1:27" x14ac:dyDescent="0.2">
      <c r="A173" s="18" t="s">
        <v>349</v>
      </c>
      <c r="B173" s="18" t="s">
        <v>350</v>
      </c>
      <c r="D173" s="19">
        <v>431251</v>
      </c>
      <c r="E173" s="20">
        <v>0</v>
      </c>
      <c r="F173" s="20">
        <v>431251</v>
      </c>
      <c r="G173" s="21">
        <v>1.4506341626584041E-2</v>
      </c>
      <c r="I173" s="21">
        <v>2.3948131365580938E-2</v>
      </c>
      <c r="J173" s="19">
        <v>447002</v>
      </c>
      <c r="K173" s="21">
        <v>3.6523973277743149E-2</v>
      </c>
      <c r="L173" s="21">
        <v>2.7699076688414648E-2</v>
      </c>
      <c r="M173" s="19">
        <v>447002</v>
      </c>
      <c r="N173" s="21">
        <v>3.6523973277743149E-2</v>
      </c>
      <c r="O173" s="21">
        <v>2.7699076688414648E-2</v>
      </c>
      <c r="P173" s="21">
        <v>1.6371830680299793E-2</v>
      </c>
      <c r="R173" s="43">
        <v>0</v>
      </c>
      <c r="S173" s="42">
        <v>447002</v>
      </c>
      <c r="U173" s="19">
        <v>334618</v>
      </c>
      <c r="V173" s="19">
        <v>337491</v>
      </c>
      <c r="X173" s="19">
        <v>425084.5778928934</v>
      </c>
      <c r="Y173" s="19">
        <v>424781.44911480369</v>
      </c>
      <c r="Z173" s="19">
        <v>439801.64198451175</v>
      </c>
      <c r="AA173" s="19">
        <v>292766.99150784046</v>
      </c>
    </row>
    <row r="174" spans="1:27" x14ac:dyDescent="0.2">
      <c r="A174" s="18" t="s">
        <v>351</v>
      </c>
      <c r="B174" s="18" t="s">
        <v>352</v>
      </c>
      <c r="D174" s="19">
        <v>453613</v>
      </c>
      <c r="E174" s="20">
        <v>0</v>
      </c>
      <c r="F174" s="20">
        <v>453613</v>
      </c>
      <c r="G174" s="21">
        <v>5.4712948790960336E-2</v>
      </c>
      <c r="I174" s="21">
        <v>6.4490937189352726E-2</v>
      </c>
      <c r="J174" s="19">
        <v>470117</v>
      </c>
      <c r="K174" s="21">
        <v>3.6383436982626138E-2</v>
      </c>
      <c r="L174" s="21">
        <v>2.4062888571719565E-2</v>
      </c>
      <c r="M174" s="19">
        <v>470117</v>
      </c>
      <c r="N174" s="21">
        <v>3.6383436982626138E-2</v>
      </c>
      <c r="O174" s="21">
        <v>2.4062888571719565E-2</v>
      </c>
      <c r="P174" s="21">
        <v>5.2876159241386222E-2</v>
      </c>
      <c r="R174" s="43">
        <v>0</v>
      </c>
      <c r="S174" s="42">
        <v>470117</v>
      </c>
      <c r="U174" s="19">
        <v>346486</v>
      </c>
      <c r="V174" s="19">
        <v>350655</v>
      </c>
      <c r="X174" s="19">
        <v>430081.94838224573</v>
      </c>
      <c r="Y174" s="19">
        <v>431258.19406942348</v>
      </c>
      <c r="Z174" s="19">
        <v>446507.40343358775</v>
      </c>
      <c r="AA174" s="19">
        <v>297230.88026540988</v>
      </c>
    </row>
    <row r="175" spans="1:27" x14ac:dyDescent="0.2">
      <c r="A175" s="18" t="s">
        <v>353</v>
      </c>
      <c r="B175" s="18" t="s">
        <v>354</v>
      </c>
      <c r="D175" s="19">
        <v>432606</v>
      </c>
      <c r="E175" s="20">
        <v>0</v>
      </c>
      <c r="F175" s="20">
        <v>432606</v>
      </c>
      <c r="G175" s="21">
        <v>-2.4727801282078077E-2</v>
      </c>
      <c r="I175" s="21">
        <v>-1.5249108186777716E-2</v>
      </c>
      <c r="J175" s="19">
        <v>448650</v>
      </c>
      <c r="K175" s="21">
        <v>3.7086864259857633E-2</v>
      </c>
      <c r="L175" s="21">
        <v>3.1037920247197759E-2</v>
      </c>
      <c r="M175" s="19">
        <v>448650</v>
      </c>
      <c r="N175" s="21">
        <v>3.7086864259857633E-2</v>
      </c>
      <c r="O175" s="21">
        <v>3.1037920247197759E-2</v>
      </c>
      <c r="P175" s="21">
        <v>-1.9359745181455779E-2</v>
      </c>
      <c r="R175" s="43">
        <v>0</v>
      </c>
      <c r="S175" s="42">
        <v>448650</v>
      </c>
      <c r="U175" s="19">
        <v>321377</v>
      </c>
      <c r="V175" s="19">
        <v>323262</v>
      </c>
      <c r="X175" s="19">
        <v>443574.62518535572</v>
      </c>
      <c r="Y175" s="19">
        <v>441882.34586933441</v>
      </c>
      <c r="Z175" s="19">
        <v>457507.2232610085</v>
      </c>
      <c r="AA175" s="19">
        <v>304553.23618811852</v>
      </c>
    </row>
    <row r="176" spans="1:27" ht="25.5" customHeight="1" x14ac:dyDescent="0.2">
      <c r="A176" s="22" t="s">
        <v>355</v>
      </c>
      <c r="B176" s="22" t="s">
        <v>356</v>
      </c>
      <c r="C176" s="54"/>
      <c r="D176" s="24">
        <v>3121927</v>
      </c>
      <c r="E176" s="25">
        <v>0</v>
      </c>
      <c r="F176" s="25">
        <v>3121927</v>
      </c>
      <c r="G176" s="26">
        <v>2.6493359720794363E-2</v>
      </c>
      <c r="H176" s="23"/>
      <c r="I176" s="26">
        <v>3.6756725479837549E-2</v>
      </c>
      <c r="J176" s="24">
        <v>3235606</v>
      </c>
      <c r="K176" s="26">
        <v>3.6413087173402747E-2</v>
      </c>
      <c r="L176" s="26">
        <v>2.6545733932150872E-2</v>
      </c>
      <c r="M176" s="24">
        <v>3236759</v>
      </c>
      <c r="N176" s="26">
        <v>3.6782410351042794E-2</v>
      </c>
      <c r="O176" s="26">
        <v>2.691154090346437E-2</v>
      </c>
      <c r="P176" s="26">
        <v>2.8297054318381587E-2</v>
      </c>
      <c r="Q176" s="23"/>
      <c r="R176" s="24">
        <v>0</v>
      </c>
      <c r="S176" s="41">
        <v>3236759</v>
      </c>
      <c r="T176" s="23"/>
      <c r="U176" s="24">
        <v>2286701</v>
      </c>
      <c r="V176" s="24">
        <v>2308681</v>
      </c>
      <c r="W176" s="23"/>
      <c r="X176" s="24">
        <v>3041351.3837528988</v>
      </c>
      <c r="Y176" s="24">
        <v>3040188.1944534238</v>
      </c>
      <c r="Z176" s="24">
        <v>3147688.6823774115</v>
      </c>
      <c r="AA176" s="24">
        <f>SUM(AA169:AA175)</f>
        <v>2095352.2173875072</v>
      </c>
    </row>
    <row r="177" spans="1:27" x14ac:dyDescent="0.2">
      <c r="A177" s="18" t="s">
        <v>357</v>
      </c>
      <c r="B177" s="18" t="s">
        <v>358</v>
      </c>
      <c r="D177" s="19">
        <v>371507</v>
      </c>
      <c r="E177" s="20">
        <v>0</v>
      </c>
      <c r="F177" s="20">
        <v>371507</v>
      </c>
      <c r="G177" s="21">
        <v>2.6444327245112698E-2</v>
      </c>
      <c r="I177" s="21">
        <v>3.9595974125524069E-2</v>
      </c>
      <c r="J177" s="19">
        <v>385537</v>
      </c>
      <c r="K177" s="21">
        <v>3.7765102676396323E-2</v>
      </c>
      <c r="L177" s="21">
        <v>2.7700603731528162E-2</v>
      </c>
      <c r="M177" s="19">
        <v>385537</v>
      </c>
      <c r="N177" s="21">
        <v>3.7765102676396323E-2</v>
      </c>
      <c r="O177" s="21">
        <v>2.7700603731528162E-2</v>
      </c>
      <c r="P177" s="21">
        <v>3.1905426685159943E-2</v>
      </c>
      <c r="R177" s="43">
        <v>0</v>
      </c>
      <c r="S177" s="42">
        <v>385537</v>
      </c>
      <c r="U177" s="19">
        <v>251494</v>
      </c>
      <c r="V177" s="19">
        <v>253957</v>
      </c>
      <c r="X177" s="19">
        <v>361935.84994238557</v>
      </c>
      <c r="Y177" s="19">
        <v>360856.77457646362</v>
      </c>
      <c r="Z177" s="19">
        <v>373616.60286881065</v>
      </c>
      <c r="AA177" s="19">
        <v>248708.95957940366</v>
      </c>
    </row>
    <row r="178" spans="1:27" x14ac:dyDescent="0.2">
      <c r="A178" s="18" t="s">
        <v>359</v>
      </c>
      <c r="B178" s="18" t="s">
        <v>360</v>
      </c>
      <c r="D178" s="19">
        <v>529243</v>
      </c>
      <c r="E178" s="20">
        <v>0</v>
      </c>
      <c r="F178" s="20">
        <v>529243</v>
      </c>
      <c r="G178" s="21">
        <v>4.3208817407193623E-2</v>
      </c>
      <c r="I178" s="21">
        <v>5.781854879877657E-2</v>
      </c>
      <c r="J178" s="19">
        <v>548072</v>
      </c>
      <c r="K178" s="21">
        <v>3.5577230119245851E-2</v>
      </c>
      <c r="L178" s="21">
        <v>2.5736982438528511E-2</v>
      </c>
      <c r="M178" s="19">
        <v>548072</v>
      </c>
      <c r="N178" s="21">
        <v>3.5577230119245851E-2</v>
      </c>
      <c r="O178" s="21">
        <v>2.5736982438528511E-2</v>
      </c>
      <c r="P178" s="21">
        <v>4.7986981858221922E-2</v>
      </c>
      <c r="R178" s="43">
        <v>0</v>
      </c>
      <c r="S178" s="42">
        <v>548072</v>
      </c>
      <c r="U178" s="19">
        <v>364165</v>
      </c>
      <c r="V178" s="19">
        <v>367659</v>
      </c>
      <c r="X178" s="19">
        <v>507322.20737492258</v>
      </c>
      <c r="Y178" s="19">
        <v>505115.183262721</v>
      </c>
      <c r="Z178" s="19">
        <v>522975.96199925552</v>
      </c>
      <c r="AA178" s="19">
        <v>348134.44155088614</v>
      </c>
    </row>
    <row r="179" spans="1:27" x14ac:dyDescent="0.2">
      <c r="A179" s="18" t="s">
        <v>361</v>
      </c>
      <c r="B179" s="18" t="s">
        <v>362</v>
      </c>
      <c r="D179" s="19">
        <v>458133</v>
      </c>
      <c r="E179" s="20">
        <v>0</v>
      </c>
      <c r="F179" s="20">
        <v>458133</v>
      </c>
      <c r="G179" s="21">
        <v>4.5832708859425697E-2</v>
      </c>
      <c r="I179" s="21">
        <v>5.7796479837757264E-2</v>
      </c>
      <c r="J179" s="19">
        <v>475001</v>
      </c>
      <c r="K179" s="21">
        <v>3.6819002342114659E-2</v>
      </c>
      <c r="L179" s="21">
        <v>2.5743639713050825E-2</v>
      </c>
      <c r="M179" s="19">
        <v>475001</v>
      </c>
      <c r="N179" s="21">
        <v>3.6819002342114659E-2</v>
      </c>
      <c r="O179" s="21">
        <v>2.5743639713050825E-2</v>
      </c>
      <c r="P179" s="21">
        <v>4.7971919550682696E-2</v>
      </c>
      <c r="R179" s="43">
        <v>0</v>
      </c>
      <c r="S179" s="42">
        <v>475001</v>
      </c>
      <c r="U179" s="19">
        <v>311805</v>
      </c>
      <c r="V179" s="19">
        <v>315172</v>
      </c>
      <c r="X179" s="19">
        <v>438055.71973325935</v>
      </c>
      <c r="Y179" s="19">
        <v>437777.63804360048</v>
      </c>
      <c r="Z179" s="19">
        <v>453257.37373159424</v>
      </c>
      <c r="AA179" s="19">
        <v>301724.19795289647</v>
      </c>
    </row>
    <row r="180" spans="1:27" x14ac:dyDescent="0.2">
      <c r="A180" s="18" t="s">
        <v>363</v>
      </c>
      <c r="B180" s="18" t="s">
        <v>364</v>
      </c>
      <c r="D180" s="19">
        <v>563595</v>
      </c>
      <c r="E180" s="20">
        <v>0</v>
      </c>
      <c r="F180" s="20">
        <v>563595</v>
      </c>
      <c r="G180" s="21">
        <v>-1.1697935019780115E-2</v>
      </c>
      <c r="I180" s="21">
        <v>1.0001586649401872E-3</v>
      </c>
      <c r="J180" s="19">
        <v>581691</v>
      </c>
      <c r="K180" s="21">
        <v>3.210816277646189E-2</v>
      </c>
      <c r="L180" s="21">
        <v>2.7699281170167067E-2</v>
      </c>
      <c r="M180" s="19">
        <v>581691</v>
      </c>
      <c r="N180" s="21">
        <v>3.210816277646189E-2</v>
      </c>
      <c r="O180" s="21">
        <v>2.7699281170167067E-2</v>
      </c>
      <c r="P180" s="21">
        <v>-6.4061498437935072E-3</v>
      </c>
      <c r="R180" s="43">
        <v>0</v>
      </c>
      <c r="S180" s="42">
        <v>581691</v>
      </c>
      <c r="U180" s="19">
        <v>423983</v>
      </c>
      <c r="V180" s="19">
        <v>425801</v>
      </c>
      <c r="X180" s="19">
        <v>570265.93383803149</v>
      </c>
      <c r="Y180" s="19">
        <v>565447.31386654335</v>
      </c>
      <c r="Z180" s="19">
        <v>585441.42549649463</v>
      </c>
      <c r="AA180" s="19">
        <v>389716.42778156407</v>
      </c>
    </row>
    <row r="181" spans="1:27" x14ac:dyDescent="0.2">
      <c r="A181" s="18" t="s">
        <v>365</v>
      </c>
      <c r="B181" s="18" t="s">
        <v>366</v>
      </c>
      <c r="D181" s="19">
        <v>512632</v>
      </c>
      <c r="E181" s="20">
        <v>0</v>
      </c>
      <c r="F181" s="20">
        <v>512632</v>
      </c>
      <c r="G181" s="21">
        <v>4.3675782961895226E-2</v>
      </c>
      <c r="I181" s="21">
        <v>5.6609337803310344E-2</v>
      </c>
      <c r="J181" s="19">
        <v>530909</v>
      </c>
      <c r="K181" s="21">
        <v>3.5653256136956024E-2</v>
      </c>
      <c r="L181" s="21">
        <v>2.6041177722223141E-2</v>
      </c>
      <c r="M181" s="19">
        <v>530909</v>
      </c>
      <c r="N181" s="21">
        <v>3.5653256136956024E-2</v>
      </c>
      <c r="O181" s="21">
        <v>2.6041177722223141E-2</v>
      </c>
      <c r="P181" s="21">
        <v>4.7099448028662616E-2</v>
      </c>
      <c r="R181" s="43">
        <v>0</v>
      </c>
      <c r="S181" s="42">
        <v>530909</v>
      </c>
      <c r="U181" s="19">
        <v>345634</v>
      </c>
      <c r="V181" s="19">
        <v>348872</v>
      </c>
      <c r="X181" s="19">
        <v>491179.35700795724</v>
      </c>
      <c r="Y181" s="19">
        <v>489712.1200305199</v>
      </c>
      <c r="Z181" s="19">
        <v>507028.2493219949</v>
      </c>
      <c r="AA181" s="19">
        <v>337518.37417813751</v>
      </c>
    </row>
    <row r="182" spans="1:27" x14ac:dyDescent="0.2">
      <c r="A182" s="18" t="s">
        <v>367</v>
      </c>
      <c r="B182" s="18" t="s">
        <v>368</v>
      </c>
      <c r="D182" s="19">
        <v>496090</v>
      </c>
      <c r="E182" s="20">
        <v>0</v>
      </c>
      <c r="F182" s="20">
        <v>496090</v>
      </c>
      <c r="G182" s="21">
        <v>3.4913795362517375E-2</v>
      </c>
      <c r="I182" s="21">
        <v>4.8453546384743973E-2</v>
      </c>
      <c r="J182" s="19">
        <v>513363</v>
      </c>
      <c r="K182" s="21">
        <v>3.4818278941321168E-2</v>
      </c>
      <c r="L182" s="21">
        <v>2.770030087398645E-2</v>
      </c>
      <c r="M182" s="19">
        <v>513363</v>
      </c>
      <c r="N182" s="21">
        <v>3.4818278941321168E-2</v>
      </c>
      <c r="O182" s="21">
        <v>2.770030087398645E-2</v>
      </c>
      <c r="P182" s="21">
        <v>4.0697167205309137E-2</v>
      </c>
      <c r="R182" s="43">
        <v>0</v>
      </c>
      <c r="S182" s="42">
        <v>513363</v>
      </c>
      <c r="U182" s="19">
        <v>343180</v>
      </c>
      <c r="V182" s="19">
        <v>345557</v>
      </c>
      <c r="X182" s="19">
        <v>479353.93481369712</v>
      </c>
      <c r="Y182" s="19">
        <v>476440.73672169365</v>
      </c>
      <c r="Z182" s="19">
        <v>493287.59237289592</v>
      </c>
      <c r="AA182" s="19">
        <v>328371.49883184064</v>
      </c>
    </row>
    <row r="183" spans="1:27" ht="25.5" customHeight="1" x14ac:dyDescent="0.2">
      <c r="A183" s="22" t="s">
        <v>369</v>
      </c>
      <c r="B183" s="22" t="s">
        <v>370</v>
      </c>
      <c r="C183" s="54"/>
      <c r="D183" s="24">
        <v>2931200</v>
      </c>
      <c r="E183" s="25">
        <v>0</v>
      </c>
      <c r="F183" s="25">
        <v>2931200</v>
      </c>
      <c r="G183" s="26">
        <v>2.9172647718219702E-2</v>
      </c>
      <c r="H183" s="23"/>
      <c r="I183" s="26">
        <v>4.2296218927000195E-2</v>
      </c>
      <c r="J183" s="24">
        <v>3034573</v>
      </c>
      <c r="K183" s="26">
        <v>3.5266443777292489E-2</v>
      </c>
      <c r="L183" s="26">
        <v>2.6832926453158601E-2</v>
      </c>
      <c r="M183" s="24">
        <v>3034573</v>
      </c>
      <c r="N183" s="26">
        <v>3.5266443777292489E-2</v>
      </c>
      <c r="O183" s="26">
        <v>2.6832926453158601E-2</v>
      </c>
      <c r="P183" s="26">
        <v>3.3712205779344417E-2</v>
      </c>
      <c r="Q183" s="23"/>
      <c r="R183" s="24">
        <v>0</v>
      </c>
      <c r="S183" s="41">
        <v>3034573</v>
      </c>
      <c r="T183" s="23"/>
      <c r="U183" s="24">
        <v>2040261</v>
      </c>
      <c r="V183" s="24">
        <v>2057018</v>
      </c>
      <c r="W183" s="23"/>
      <c r="X183" s="24">
        <v>2848113.002710253</v>
      </c>
      <c r="Y183" s="24">
        <v>2835349.7665015417</v>
      </c>
      <c r="Z183" s="24">
        <v>2935607.2057910459</v>
      </c>
      <c r="AA183" s="24">
        <f>SUM(AA177:AA182)</f>
        <v>1954173.8998747286</v>
      </c>
    </row>
    <row r="184" spans="1:27" x14ac:dyDescent="0.2">
      <c r="A184" s="18" t="s">
        <v>371</v>
      </c>
      <c r="B184" s="18" t="s">
        <v>372</v>
      </c>
      <c r="D184" s="19">
        <v>602714</v>
      </c>
      <c r="E184" s="20">
        <v>0</v>
      </c>
      <c r="F184" s="20">
        <v>602714</v>
      </c>
      <c r="G184" s="21">
        <v>-1.8648700283932951E-2</v>
      </c>
      <c r="I184" s="21">
        <v>-9.2422319633365113E-3</v>
      </c>
      <c r="J184" s="19">
        <v>624802</v>
      </c>
      <c r="K184" s="21">
        <v>3.66475641846713E-2</v>
      </c>
      <c r="L184" s="21">
        <v>2.9722894140220113E-2</v>
      </c>
      <c r="M184" s="19">
        <v>624802</v>
      </c>
      <c r="N184" s="21">
        <v>3.66475641846713E-2</v>
      </c>
      <c r="O184" s="21">
        <v>2.9722894140220113E-2</v>
      </c>
      <c r="P184" s="21">
        <v>-1.4636319785174101E-2</v>
      </c>
      <c r="R184" s="43">
        <v>0</v>
      </c>
      <c r="S184" s="42">
        <v>624802</v>
      </c>
      <c r="U184" s="19">
        <v>425218</v>
      </c>
      <c r="V184" s="19">
        <v>428077</v>
      </c>
      <c r="X184" s="19">
        <v>614167.42421840411</v>
      </c>
      <c r="Y184" s="19">
        <v>612427.32033174683</v>
      </c>
      <c r="Z184" s="19">
        <v>634082.63623414922</v>
      </c>
      <c r="AA184" s="19">
        <v>422095.89063828409</v>
      </c>
    </row>
    <row r="185" spans="1:27" x14ac:dyDescent="0.2">
      <c r="A185" s="18" t="s">
        <v>373</v>
      </c>
      <c r="B185" s="18" t="s">
        <v>374</v>
      </c>
      <c r="D185" s="19">
        <v>273644</v>
      </c>
      <c r="E185" s="20">
        <v>0</v>
      </c>
      <c r="F185" s="20">
        <v>273644</v>
      </c>
      <c r="G185" s="21">
        <v>6.6722013559019189E-2</v>
      </c>
      <c r="I185" s="21">
        <v>7.7930405568250816E-2</v>
      </c>
      <c r="J185" s="19">
        <v>281757</v>
      </c>
      <c r="K185" s="21">
        <v>2.9648009822981658E-2</v>
      </c>
      <c r="L185" s="21">
        <v>2.0691402858396879E-2</v>
      </c>
      <c r="M185" s="19">
        <v>282107</v>
      </c>
      <c r="N185" s="21">
        <v>3.0927043896449291E-2</v>
      </c>
      <c r="O185" s="21">
        <v>2.1959310988453717E-2</v>
      </c>
      <c r="P185" s="21">
        <v>6.3978918321152323E-2</v>
      </c>
      <c r="R185" s="43">
        <v>0</v>
      </c>
      <c r="S185" s="42">
        <v>282107</v>
      </c>
      <c r="U185" s="19">
        <v>218865</v>
      </c>
      <c r="V185" s="19">
        <v>220785</v>
      </c>
      <c r="X185" s="19">
        <v>256527.93935227056</v>
      </c>
      <c r="Y185" s="19">
        <v>256088.18099229992</v>
      </c>
      <c r="Z185" s="19">
        <v>265143.41134233691</v>
      </c>
      <c r="AA185" s="19">
        <v>176500.56627018115</v>
      </c>
    </row>
    <row r="186" spans="1:27" x14ac:dyDescent="0.2">
      <c r="A186" s="18" t="s">
        <v>375</v>
      </c>
      <c r="B186" s="18" t="s">
        <v>376</v>
      </c>
      <c r="D186" s="19">
        <v>303046</v>
      </c>
      <c r="E186" s="20">
        <v>0</v>
      </c>
      <c r="F186" s="20">
        <v>303046</v>
      </c>
      <c r="G186" s="21">
        <v>6.4875174112298151E-2</v>
      </c>
      <c r="I186" s="21">
        <v>7.6136044758022825E-2</v>
      </c>
      <c r="J186" s="19">
        <v>310924</v>
      </c>
      <c r="K186" s="21">
        <v>2.5996053404433672E-2</v>
      </c>
      <c r="L186" s="21">
        <v>2.1139446546823981E-2</v>
      </c>
      <c r="M186" s="19">
        <v>312459</v>
      </c>
      <c r="N186" s="21">
        <v>3.1061291025124893E-2</v>
      </c>
      <c r="O186" s="21">
        <v>2.6180707595985009E-2</v>
      </c>
      <c r="P186" s="21">
        <v>6.6595432189725301E-2</v>
      </c>
      <c r="R186" s="43">
        <v>0</v>
      </c>
      <c r="S186" s="42">
        <v>312459</v>
      </c>
      <c r="U186" s="19">
        <v>230765</v>
      </c>
      <c r="V186" s="19">
        <v>231862</v>
      </c>
      <c r="X186" s="19">
        <v>284583.59004624683</v>
      </c>
      <c r="Y186" s="19">
        <v>282944.99411649129</v>
      </c>
      <c r="Z186" s="19">
        <v>292949.87637301261</v>
      </c>
      <c r="AA186" s="19">
        <v>195010.76344626534</v>
      </c>
    </row>
    <row r="187" spans="1:27" x14ac:dyDescent="0.2">
      <c r="A187" s="18" t="s">
        <v>377</v>
      </c>
      <c r="B187" s="18" t="s">
        <v>378</v>
      </c>
      <c r="D187" s="19">
        <v>283477</v>
      </c>
      <c r="E187" s="20">
        <v>0</v>
      </c>
      <c r="F187" s="20">
        <v>283477</v>
      </c>
      <c r="G187" s="21">
        <v>6.4557388537698435E-2</v>
      </c>
      <c r="I187" s="21">
        <v>7.4862487933481159E-2</v>
      </c>
      <c r="J187" s="19">
        <v>291299</v>
      </c>
      <c r="K187" s="21">
        <v>2.7593067515177649E-2</v>
      </c>
      <c r="L187" s="21">
        <v>2.146165498171726E-2</v>
      </c>
      <c r="M187" s="19">
        <v>292573</v>
      </c>
      <c r="N187" s="21">
        <v>3.2087259283821945E-2</v>
      </c>
      <c r="O187" s="21">
        <v>2.5929030937167585E-2</v>
      </c>
      <c r="P187" s="21">
        <v>6.507188721311552E-2</v>
      </c>
      <c r="R187" s="43">
        <v>0</v>
      </c>
      <c r="S187" s="42">
        <v>292573</v>
      </c>
      <c r="U187" s="19">
        <v>224239</v>
      </c>
      <c r="V187" s="19">
        <v>225585</v>
      </c>
      <c r="X187" s="19">
        <v>266286.25478743878</v>
      </c>
      <c r="Y187" s="19">
        <v>265316.35309565184</v>
      </c>
      <c r="Z187" s="19">
        <v>274697.88989131176</v>
      </c>
      <c r="AA187" s="19">
        <v>182860.78795463787</v>
      </c>
    </row>
    <row r="188" spans="1:27" x14ac:dyDescent="0.2">
      <c r="A188" s="18" t="s">
        <v>379</v>
      </c>
      <c r="B188" s="18" t="s">
        <v>380</v>
      </c>
      <c r="D188" s="19">
        <v>298936</v>
      </c>
      <c r="E188" s="20">
        <v>0</v>
      </c>
      <c r="F188" s="20">
        <v>298936</v>
      </c>
      <c r="G188" s="21">
        <v>5.7222868866429355E-2</v>
      </c>
      <c r="I188" s="21">
        <v>6.874841513139085E-2</v>
      </c>
      <c r="J188" s="19">
        <v>308290</v>
      </c>
      <c r="K188" s="21">
        <v>3.129097867101982E-2</v>
      </c>
      <c r="L188" s="21">
        <v>2.2995292932226352E-2</v>
      </c>
      <c r="M188" s="19">
        <v>308797</v>
      </c>
      <c r="N188" s="21">
        <v>3.2986993871597869E-2</v>
      </c>
      <c r="O188" s="21">
        <v>2.4677665417602634E-2</v>
      </c>
      <c r="P188" s="21">
        <v>5.7721785730898256E-2</v>
      </c>
      <c r="R188" s="43">
        <v>0</v>
      </c>
      <c r="S188" s="42">
        <v>308797</v>
      </c>
      <c r="U188" s="19">
        <v>203704</v>
      </c>
      <c r="V188" s="19">
        <v>205355</v>
      </c>
      <c r="X188" s="19">
        <v>282755.89641805971</v>
      </c>
      <c r="Y188" s="19">
        <v>281974.81384909875</v>
      </c>
      <c r="Z188" s="19">
        <v>291945.39071218774</v>
      </c>
      <c r="AA188" s="19">
        <v>194342.09780962631</v>
      </c>
    </row>
    <row r="189" spans="1:27" x14ac:dyDescent="0.2">
      <c r="A189" s="18" t="s">
        <v>381</v>
      </c>
      <c r="B189" s="18" t="s">
        <v>382</v>
      </c>
      <c r="D189" s="19">
        <v>508702</v>
      </c>
      <c r="E189" s="20">
        <v>0</v>
      </c>
      <c r="F189" s="20">
        <v>508702</v>
      </c>
      <c r="G189" s="21">
        <v>5.8816902096941348E-2</v>
      </c>
      <c r="I189" s="21">
        <v>7.0876906645395144E-2</v>
      </c>
      <c r="J189" s="19">
        <v>522116</v>
      </c>
      <c r="K189" s="21">
        <v>2.6369072659435222E-2</v>
      </c>
      <c r="L189" s="21">
        <v>2.2459508581867071E-2</v>
      </c>
      <c r="M189" s="19">
        <v>523903</v>
      </c>
      <c r="N189" s="21">
        <v>2.9881934806625488E-2</v>
      </c>
      <c r="O189" s="21">
        <v>2.5958989811777133E-2</v>
      </c>
      <c r="P189" s="21">
        <v>6.1153595979214437E-2</v>
      </c>
      <c r="R189" s="43">
        <v>0</v>
      </c>
      <c r="S189" s="42">
        <v>523903</v>
      </c>
      <c r="U189" s="19">
        <v>413010</v>
      </c>
      <c r="V189" s="19">
        <v>414589</v>
      </c>
      <c r="X189" s="19">
        <v>480443.78493820562</v>
      </c>
      <c r="Y189" s="19">
        <v>476849.49925739702</v>
      </c>
      <c r="Z189" s="19">
        <v>493710.80867567647</v>
      </c>
      <c r="AA189" s="19">
        <v>328653.2253009894</v>
      </c>
    </row>
    <row r="190" spans="1:27" ht="25.5" customHeight="1" x14ac:dyDescent="0.2">
      <c r="A190" s="22" t="s">
        <v>383</v>
      </c>
      <c r="B190" s="22" t="s">
        <v>384</v>
      </c>
      <c r="C190" s="54"/>
      <c r="D190" s="24">
        <v>2270519</v>
      </c>
      <c r="E190" s="25">
        <v>0</v>
      </c>
      <c r="F190" s="25">
        <v>2270519</v>
      </c>
      <c r="G190" s="26">
        <v>3.9250955854005065E-2</v>
      </c>
      <c r="H190" s="23"/>
      <c r="I190" s="26">
        <v>4.9987350175656475E-2</v>
      </c>
      <c r="J190" s="24">
        <v>2339188</v>
      </c>
      <c r="K190" s="26">
        <v>3.0243746033395968E-2</v>
      </c>
      <c r="L190" s="26">
        <v>2.40042955159121E-2</v>
      </c>
      <c r="M190" s="24">
        <v>2344641</v>
      </c>
      <c r="N190" s="26">
        <v>3.2645399576044065E-2</v>
      </c>
      <c r="O190" s="26">
        <v>2.6391403958434978E-2</v>
      </c>
      <c r="P190" s="26">
        <v>4.0892235055859372E-2</v>
      </c>
      <c r="Q190" s="23"/>
      <c r="R190" s="24">
        <v>0</v>
      </c>
      <c r="S190" s="41">
        <v>2344641</v>
      </c>
      <c r="T190" s="23"/>
      <c r="U190" s="24">
        <v>1715799</v>
      </c>
      <c r="V190" s="24">
        <v>1726254</v>
      </c>
      <c r="W190" s="23"/>
      <c r="X190" s="24">
        <v>2184764.8897606255</v>
      </c>
      <c r="Y190" s="24">
        <v>2175601.1616426855</v>
      </c>
      <c r="Z190" s="24">
        <v>2252530.0132286749</v>
      </c>
      <c r="AA190" s="24">
        <f>SUM(AA184:AA189)</f>
        <v>1499463.3314199841</v>
      </c>
    </row>
    <row r="191" spans="1:27" ht="25.5" customHeight="1" x14ac:dyDescent="0.2">
      <c r="A191" s="22" t="s">
        <v>385</v>
      </c>
      <c r="B191" s="22" t="s">
        <v>386</v>
      </c>
      <c r="C191" s="54"/>
      <c r="D191" s="24">
        <v>14002265</v>
      </c>
      <c r="E191" s="25">
        <v>0</v>
      </c>
      <c r="F191" s="25">
        <v>14002265</v>
      </c>
      <c r="G191" s="26">
        <v>2.6487478203415682E-2</v>
      </c>
      <c r="H191" s="23"/>
      <c r="I191" s="26">
        <v>3.753849749561633E-2</v>
      </c>
      <c r="J191" s="24">
        <v>14462400</v>
      </c>
      <c r="K191" s="26">
        <v>3.2861469198019133E-2</v>
      </c>
      <c r="L191" s="26">
        <v>2.6027096002247285E-2</v>
      </c>
      <c r="M191" s="24">
        <v>14470961</v>
      </c>
      <c r="N191" s="26">
        <v>3.347287028205792E-2</v>
      </c>
      <c r="O191" s="26">
        <v>2.6634451487427713E-2</v>
      </c>
      <c r="P191" s="26">
        <v>2.8794774784438815E-2</v>
      </c>
      <c r="Q191" s="23"/>
      <c r="R191" s="24">
        <v>0</v>
      </c>
      <c r="S191" s="41">
        <v>14470961</v>
      </c>
      <c r="T191" s="23"/>
      <c r="U191" s="24">
        <v>10201018</v>
      </c>
      <c r="V191" s="24">
        <v>10268967</v>
      </c>
      <c r="W191" s="23"/>
      <c r="X191" s="24">
        <v>13640950.617836194</v>
      </c>
      <c r="Y191" s="24">
        <v>13585552.933940034</v>
      </c>
      <c r="Z191" s="24">
        <v>14065935.55360161</v>
      </c>
      <c r="AA191" s="24">
        <f>AA190+AA183+AA176+AA168+AA162</f>
        <v>9363406.6853168663</v>
      </c>
    </row>
    <row r="192" spans="1:27" x14ac:dyDescent="0.2">
      <c r="A192" s="18" t="s">
        <v>387</v>
      </c>
      <c r="B192" s="18" t="s">
        <v>388</v>
      </c>
      <c r="D192" s="19">
        <v>181352</v>
      </c>
      <c r="E192" s="20">
        <v>0</v>
      </c>
      <c r="F192" s="20">
        <v>181352</v>
      </c>
      <c r="G192" s="21">
        <v>-2.8027293245730389E-3</v>
      </c>
      <c r="I192" s="21">
        <v>8.7261416113593171E-5</v>
      </c>
      <c r="J192" s="19">
        <v>188025</v>
      </c>
      <c r="K192" s="21">
        <v>3.6795844545414402E-2</v>
      </c>
      <c r="L192" s="21">
        <v>2.7700434730870471E-2</v>
      </c>
      <c r="M192" s="19">
        <v>188691</v>
      </c>
      <c r="N192" s="21">
        <v>4.0468260620230234E-2</v>
      </c>
      <c r="O192" s="21">
        <v>3.134063411675414E-2</v>
      </c>
      <c r="P192" s="21">
        <v>-3.7949930128656773E-3</v>
      </c>
      <c r="R192" s="43">
        <v>0</v>
      </c>
      <c r="S192" s="42">
        <v>188691</v>
      </c>
      <c r="U192" s="19">
        <v>138788</v>
      </c>
      <c r="V192" s="19">
        <v>140017</v>
      </c>
      <c r="X192" s="19">
        <v>181861.70914523833</v>
      </c>
      <c r="Y192" s="19">
        <v>182941.04755640373</v>
      </c>
      <c r="Z192" s="19">
        <v>189409.80890134885</v>
      </c>
      <c r="AA192" s="19">
        <v>126086.25030116587</v>
      </c>
    </row>
    <row r="193" spans="1:27" x14ac:dyDescent="0.2">
      <c r="A193" s="18" t="s">
        <v>389</v>
      </c>
      <c r="B193" s="18" t="s">
        <v>390</v>
      </c>
      <c r="D193" s="19">
        <v>322956</v>
      </c>
      <c r="E193" s="20">
        <v>0</v>
      </c>
      <c r="F193" s="20">
        <v>322956</v>
      </c>
      <c r="G193" s="21">
        <v>-7.3573932196497882E-3</v>
      </c>
      <c r="I193" s="21">
        <v>-3.0633242290892815E-3</v>
      </c>
      <c r="J193" s="19">
        <v>334856</v>
      </c>
      <c r="K193" s="21">
        <v>3.6847124685715604E-2</v>
      </c>
      <c r="L193" s="21">
        <v>2.8370240117057355E-2</v>
      </c>
      <c r="M193" s="19">
        <v>335384</v>
      </c>
      <c r="N193" s="21">
        <v>3.8482022318829801E-2</v>
      </c>
      <c r="O193" s="21">
        <v>2.999177142240006E-2</v>
      </c>
      <c r="P193" s="21">
        <v>-8.2321535316649541E-3</v>
      </c>
      <c r="R193" s="43">
        <v>1285</v>
      </c>
      <c r="S193" s="42">
        <v>336669</v>
      </c>
      <c r="U193" s="19">
        <v>233047</v>
      </c>
      <c r="V193" s="19">
        <v>234968</v>
      </c>
      <c r="X193" s="19">
        <v>325349.72586710961</v>
      </c>
      <c r="Y193" s="19">
        <v>326618.67421304464</v>
      </c>
      <c r="Z193" s="19">
        <v>338167.84965785645</v>
      </c>
      <c r="AA193" s="19">
        <v>225111.44688380431</v>
      </c>
    </row>
    <row r="194" spans="1:27" x14ac:dyDescent="0.2">
      <c r="A194" s="18" t="s">
        <v>391</v>
      </c>
      <c r="B194" s="18" t="s">
        <v>392</v>
      </c>
      <c r="D194" s="19">
        <v>397492</v>
      </c>
      <c r="E194" s="20">
        <v>0</v>
      </c>
      <c r="F194" s="20">
        <v>397492</v>
      </c>
      <c r="G194" s="21">
        <v>-1.9405570683613815E-2</v>
      </c>
      <c r="I194" s="21">
        <v>-1.2392149008396025E-2</v>
      </c>
      <c r="J194" s="19">
        <v>413087</v>
      </c>
      <c r="K194" s="21">
        <v>3.9233494007426595E-2</v>
      </c>
      <c r="L194" s="21">
        <v>3.0413126606316787E-2</v>
      </c>
      <c r="M194" s="19">
        <v>413872</v>
      </c>
      <c r="N194" s="21">
        <v>4.120837652078535E-2</v>
      </c>
      <c r="O194" s="21">
        <v>3.2371247545455395E-2</v>
      </c>
      <c r="P194" s="21">
        <v>-1.5242879043577018E-2</v>
      </c>
      <c r="R194" s="43">
        <v>0</v>
      </c>
      <c r="S194" s="42">
        <v>413872</v>
      </c>
      <c r="U194" s="19">
        <v>279205</v>
      </c>
      <c r="V194" s="19">
        <v>281595</v>
      </c>
      <c r="X194" s="19">
        <v>405358.20734481275</v>
      </c>
      <c r="Y194" s="19">
        <v>405924.82440317795</v>
      </c>
      <c r="Z194" s="19">
        <v>420278.25053759065</v>
      </c>
      <c r="AA194" s="19">
        <v>279770.66763748467</v>
      </c>
    </row>
    <row r="195" spans="1:27" x14ac:dyDescent="0.2">
      <c r="A195" s="18" t="s">
        <v>393</v>
      </c>
      <c r="B195" s="18" t="s">
        <v>394</v>
      </c>
      <c r="D195" s="19">
        <v>445737</v>
      </c>
      <c r="E195" s="20">
        <v>0</v>
      </c>
      <c r="F195" s="20">
        <v>445737</v>
      </c>
      <c r="G195" s="21">
        <v>1.4871717541189655E-2</v>
      </c>
      <c r="I195" s="21">
        <v>2.4399323472420464E-2</v>
      </c>
      <c r="J195" s="19">
        <v>461711</v>
      </c>
      <c r="K195" s="21">
        <v>3.5837276241371008E-2</v>
      </c>
      <c r="L195" s="21">
        <v>2.7700819462044501E-2</v>
      </c>
      <c r="M195" s="19">
        <v>461798</v>
      </c>
      <c r="N195" s="21">
        <v>3.6032458602270001E-2</v>
      </c>
      <c r="O195" s="21">
        <v>2.789446867398282E-2</v>
      </c>
      <c r="P195" s="21">
        <v>1.701300790265603E-2</v>
      </c>
      <c r="R195" s="43">
        <v>0</v>
      </c>
      <c r="S195" s="42">
        <v>461798</v>
      </c>
      <c r="U195" s="19">
        <v>309787</v>
      </c>
      <c r="V195" s="19">
        <v>312239</v>
      </c>
      <c r="X195" s="19">
        <v>439205.26338040282</v>
      </c>
      <c r="Y195" s="19">
        <v>438565.26876710483</v>
      </c>
      <c r="Z195" s="19">
        <v>454072.85493068269</v>
      </c>
      <c r="AA195" s="19">
        <v>302267.04717058252</v>
      </c>
    </row>
    <row r="196" spans="1:27" x14ac:dyDescent="0.2">
      <c r="A196" s="18" t="s">
        <v>395</v>
      </c>
      <c r="B196" s="18" t="s">
        <v>396</v>
      </c>
      <c r="D196" s="19">
        <v>339149</v>
      </c>
      <c r="E196" s="20">
        <v>0</v>
      </c>
      <c r="F196" s="20">
        <v>339149</v>
      </c>
      <c r="G196" s="21">
        <v>8.9658738649540659E-3</v>
      </c>
      <c r="I196" s="21">
        <v>1.1017200516115322E-2</v>
      </c>
      <c r="J196" s="19">
        <v>350410</v>
      </c>
      <c r="K196" s="21">
        <v>3.3203695131048594E-2</v>
      </c>
      <c r="L196" s="21">
        <v>2.7699424031894626E-2</v>
      </c>
      <c r="M196" s="19">
        <v>350410</v>
      </c>
      <c r="N196" s="21">
        <v>3.3203695131048594E-2</v>
      </c>
      <c r="O196" s="21">
        <v>2.7699424031894626E-2</v>
      </c>
      <c r="P196" s="21">
        <v>3.5369163348903943E-3</v>
      </c>
      <c r="R196" s="43">
        <v>766</v>
      </c>
      <c r="S196" s="42">
        <v>351176</v>
      </c>
      <c r="U196" s="19">
        <v>210935</v>
      </c>
      <c r="V196" s="19">
        <v>212065</v>
      </c>
      <c r="X196" s="19">
        <v>336135.25371363916</v>
      </c>
      <c r="Y196" s="19">
        <v>337249.90351695265</v>
      </c>
      <c r="Z196" s="19">
        <v>349174.99724849651</v>
      </c>
      <c r="AA196" s="19">
        <v>232438.68074917482</v>
      </c>
    </row>
    <row r="197" spans="1:27" x14ac:dyDescent="0.2">
      <c r="A197" s="18" t="s">
        <v>397</v>
      </c>
      <c r="B197" s="18" t="s">
        <v>398</v>
      </c>
      <c r="D197" s="19">
        <v>178381</v>
      </c>
      <c r="E197" s="20">
        <v>0</v>
      </c>
      <c r="F197" s="20">
        <v>178381</v>
      </c>
      <c r="G197" s="21">
        <v>5.7398377991273453E-3</v>
      </c>
      <c r="I197" s="21">
        <v>1.3737246298436867E-2</v>
      </c>
      <c r="J197" s="19">
        <v>185018</v>
      </c>
      <c r="K197" s="21">
        <v>3.7206877414074357E-2</v>
      </c>
      <c r="L197" s="21">
        <v>2.7699460424511102E-2</v>
      </c>
      <c r="M197" s="19">
        <v>185041</v>
      </c>
      <c r="N197" s="21">
        <v>3.733581491302318E-2</v>
      </c>
      <c r="O197" s="21">
        <v>2.782721603526106E-2</v>
      </c>
      <c r="P197" s="21">
        <v>6.3619603040960815E-3</v>
      </c>
      <c r="R197" s="43">
        <v>0</v>
      </c>
      <c r="S197" s="42">
        <v>185041</v>
      </c>
      <c r="U197" s="19">
        <v>117803</v>
      </c>
      <c r="V197" s="19">
        <v>118893</v>
      </c>
      <c r="X197" s="19">
        <v>177362.96534733404</v>
      </c>
      <c r="Y197" s="19">
        <v>177591.61229502835</v>
      </c>
      <c r="Z197" s="19">
        <v>183871.21860616183</v>
      </c>
      <c r="AA197" s="19">
        <v>122399.32359802834</v>
      </c>
    </row>
    <row r="198" spans="1:27" x14ac:dyDescent="0.2">
      <c r="A198" s="18" t="s">
        <v>399</v>
      </c>
      <c r="B198" s="18" t="s">
        <v>400</v>
      </c>
      <c r="D198" s="19">
        <v>259409</v>
      </c>
      <c r="E198" s="20">
        <v>0</v>
      </c>
      <c r="F198" s="20">
        <v>259409</v>
      </c>
      <c r="G198" s="21">
        <v>7.0669275678261201E-3</v>
      </c>
      <c r="I198" s="21">
        <v>1.1059977377853025E-2</v>
      </c>
      <c r="J198" s="19">
        <v>268919</v>
      </c>
      <c r="K198" s="21">
        <v>3.6660254655775271E-2</v>
      </c>
      <c r="L198" s="21">
        <v>2.7701114738435839E-2</v>
      </c>
      <c r="M198" s="19">
        <v>269301</v>
      </c>
      <c r="N198" s="21">
        <v>3.8132832708194453E-2</v>
      </c>
      <c r="O198" s="21">
        <v>2.9160966313929171E-2</v>
      </c>
      <c r="P198" s="21">
        <v>5.0066166678217616E-3</v>
      </c>
      <c r="R198" s="43">
        <v>0</v>
      </c>
      <c r="S198" s="42">
        <v>269301</v>
      </c>
      <c r="U198" s="19">
        <v>150797</v>
      </c>
      <c r="V198" s="19">
        <v>152111</v>
      </c>
      <c r="X198" s="19">
        <v>257588.63974065791</v>
      </c>
      <c r="Y198" s="19">
        <v>258808.02627972775</v>
      </c>
      <c r="Z198" s="19">
        <v>267959.42985220195</v>
      </c>
      <c r="AA198" s="19">
        <v>178375.13241196153</v>
      </c>
    </row>
    <row r="199" spans="1:27" x14ac:dyDescent="0.2">
      <c r="A199" s="18" t="s">
        <v>401</v>
      </c>
      <c r="B199" s="18" t="s">
        <v>402</v>
      </c>
      <c r="D199" s="19">
        <v>681755</v>
      </c>
      <c r="E199" s="20">
        <v>0</v>
      </c>
      <c r="F199" s="20">
        <v>681755</v>
      </c>
      <c r="G199" s="21">
        <v>5.3199877965404152E-3</v>
      </c>
      <c r="I199" s="21">
        <v>1.4063285310416118E-2</v>
      </c>
      <c r="J199" s="19">
        <v>705278</v>
      </c>
      <c r="K199" s="21">
        <v>3.4503597333352953E-2</v>
      </c>
      <c r="L199" s="21">
        <v>2.7700116124558916E-2</v>
      </c>
      <c r="M199" s="19">
        <v>705278</v>
      </c>
      <c r="N199" s="21">
        <v>3.4503597333352953E-2</v>
      </c>
      <c r="O199" s="21">
        <v>2.7700116124558916E-2</v>
      </c>
      <c r="P199" s="21">
        <v>6.5611417039144193E-3</v>
      </c>
      <c r="R199" s="43">
        <v>0</v>
      </c>
      <c r="S199" s="42">
        <v>705278</v>
      </c>
      <c r="U199" s="19">
        <v>507224</v>
      </c>
      <c r="V199" s="19">
        <v>510582</v>
      </c>
      <c r="X199" s="19">
        <v>678147.26482686377</v>
      </c>
      <c r="Y199" s="19">
        <v>676750.94705756241</v>
      </c>
      <c r="Z199" s="19">
        <v>700680.73441231798</v>
      </c>
      <c r="AA199" s="19">
        <v>466428.88756796112</v>
      </c>
    </row>
    <row r="200" spans="1:27" ht="25.5" customHeight="1" x14ac:dyDescent="0.2">
      <c r="A200" s="22" t="s">
        <v>403</v>
      </c>
      <c r="B200" s="22" t="s">
        <v>404</v>
      </c>
      <c r="C200" s="54"/>
      <c r="D200" s="24">
        <v>2806231</v>
      </c>
      <c r="E200" s="25">
        <v>0</v>
      </c>
      <c r="F200" s="25">
        <v>2806231</v>
      </c>
      <c r="G200" s="26">
        <v>1.8643176723796007E-3</v>
      </c>
      <c r="H200" s="23"/>
      <c r="I200" s="26">
        <v>8.2820820032802889E-3</v>
      </c>
      <c r="J200" s="24">
        <v>2907304</v>
      </c>
      <c r="K200" s="26">
        <v>3.6017348536168337E-2</v>
      </c>
      <c r="L200" s="26">
        <v>2.8159867183658704E-2</v>
      </c>
      <c r="M200" s="24">
        <v>2909775</v>
      </c>
      <c r="N200" s="26">
        <v>3.6897889019114949E-2</v>
      </c>
      <c r="O200" s="26">
        <v>2.903372937069193E-2</v>
      </c>
      <c r="P200" s="26">
        <v>2.1214436306273843E-3</v>
      </c>
      <c r="Q200" s="23"/>
      <c r="R200" s="24">
        <v>2051</v>
      </c>
      <c r="S200" s="41">
        <v>2911826</v>
      </c>
      <c r="T200" s="23"/>
      <c r="U200" s="24">
        <v>1947585</v>
      </c>
      <c r="V200" s="24">
        <v>1962469</v>
      </c>
      <c r="W200" s="23"/>
      <c r="X200" s="24">
        <v>2801009.0293660583</v>
      </c>
      <c r="Y200" s="24">
        <v>2804450.3040890023</v>
      </c>
      <c r="Z200" s="24">
        <v>2903615.1441466571</v>
      </c>
      <c r="AA200" s="24">
        <f>SUM(AA192:AA199)</f>
        <v>1932877.4363201633</v>
      </c>
    </row>
    <row r="201" spans="1:27" x14ac:dyDescent="0.2">
      <c r="A201" s="18" t="s">
        <v>405</v>
      </c>
      <c r="B201" s="18" t="s">
        <v>406</v>
      </c>
      <c r="D201" s="19">
        <v>440168</v>
      </c>
      <c r="E201" s="20">
        <v>0</v>
      </c>
      <c r="F201" s="20">
        <v>440168</v>
      </c>
      <c r="G201" s="21">
        <v>4.3737630921438342E-2</v>
      </c>
      <c r="I201" s="21">
        <v>4.995006989156936E-2</v>
      </c>
      <c r="J201" s="19">
        <v>454528</v>
      </c>
      <c r="K201" s="21">
        <v>3.2623907235419303E-2</v>
      </c>
      <c r="L201" s="21">
        <v>2.7699698665018646E-2</v>
      </c>
      <c r="M201" s="19">
        <v>454528</v>
      </c>
      <c r="N201" s="21">
        <v>3.2623907235419303E-2</v>
      </c>
      <c r="O201" s="21">
        <v>2.7699698665018646E-2</v>
      </c>
      <c r="P201" s="21">
        <v>4.2182008850366381E-2</v>
      </c>
      <c r="R201" s="43">
        <v>802</v>
      </c>
      <c r="S201" s="42">
        <v>455330</v>
      </c>
      <c r="U201" s="19">
        <v>324854</v>
      </c>
      <c r="V201" s="19">
        <v>326410</v>
      </c>
      <c r="X201" s="19">
        <v>421722.84198607306</v>
      </c>
      <c r="Y201" s="19">
        <v>421236.27725645318</v>
      </c>
      <c r="Z201" s="19">
        <v>436131.11351000099</v>
      </c>
      <c r="AA201" s="19">
        <v>290323.59549440717</v>
      </c>
    </row>
    <row r="202" spans="1:27" x14ac:dyDescent="0.2">
      <c r="A202" s="18" t="s">
        <v>407</v>
      </c>
      <c r="B202" s="18" t="s">
        <v>408</v>
      </c>
      <c r="D202" s="19">
        <v>849179</v>
      </c>
      <c r="E202" s="20">
        <v>0</v>
      </c>
      <c r="F202" s="20">
        <v>849179</v>
      </c>
      <c r="G202" s="21">
        <v>1.9570674635525087E-3</v>
      </c>
      <c r="I202" s="21">
        <v>1.0686767471645764E-2</v>
      </c>
      <c r="J202" s="19">
        <v>879412</v>
      </c>
      <c r="K202" s="21">
        <v>3.5602623239623155E-2</v>
      </c>
      <c r="L202" s="21">
        <v>2.7699479578338959E-2</v>
      </c>
      <c r="M202" s="19">
        <v>879412</v>
      </c>
      <c r="N202" s="21">
        <v>3.5602623239623155E-2</v>
      </c>
      <c r="O202" s="21">
        <v>2.7699479578338959E-2</v>
      </c>
      <c r="P202" s="21">
        <v>3.208982311413644E-3</v>
      </c>
      <c r="R202" s="43">
        <v>1003</v>
      </c>
      <c r="S202" s="42">
        <v>880415</v>
      </c>
      <c r="U202" s="19">
        <v>531867</v>
      </c>
      <c r="V202" s="19">
        <v>535957</v>
      </c>
      <c r="X202" s="19">
        <v>847520.34550710919</v>
      </c>
      <c r="Y202" s="19">
        <v>846661.22613020532</v>
      </c>
      <c r="Z202" s="19">
        <v>876599.00928500178</v>
      </c>
      <c r="AA202" s="19">
        <v>583534.09857474209</v>
      </c>
    </row>
    <row r="203" spans="1:27" x14ac:dyDescent="0.2">
      <c r="A203" s="18" t="s">
        <v>409</v>
      </c>
      <c r="B203" s="18" t="s">
        <v>410</v>
      </c>
      <c r="D203" s="19">
        <v>194315</v>
      </c>
      <c r="E203" s="20">
        <v>0</v>
      </c>
      <c r="F203" s="20">
        <v>194315</v>
      </c>
      <c r="G203" s="21">
        <v>5.3236044158055051E-2</v>
      </c>
      <c r="I203" s="21">
        <v>6.3651849442423636E-2</v>
      </c>
      <c r="J203" s="19">
        <v>199991</v>
      </c>
      <c r="K203" s="21">
        <v>2.9210302858760251E-2</v>
      </c>
      <c r="L203" s="21">
        <v>2.4275047316024922E-2</v>
      </c>
      <c r="M203" s="19">
        <v>199991</v>
      </c>
      <c r="N203" s="21">
        <v>2.9210302858760251E-2</v>
      </c>
      <c r="O203" s="21">
        <v>2.4275047316024922E-2</v>
      </c>
      <c r="P203" s="21">
        <v>5.2264183025200195E-2</v>
      </c>
      <c r="R203" s="43">
        <v>0</v>
      </c>
      <c r="S203" s="42">
        <v>199991</v>
      </c>
      <c r="U203" s="19">
        <v>136576</v>
      </c>
      <c r="V203" s="19">
        <v>137234</v>
      </c>
      <c r="X203" s="19">
        <v>184493.30620405535</v>
      </c>
      <c r="Y203" s="19">
        <v>183566.89397481762</v>
      </c>
      <c r="Z203" s="19">
        <v>190057.78513247229</v>
      </c>
      <c r="AA203" s="19">
        <v>126517.59487482092</v>
      </c>
    </row>
    <row r="204" spans="1:27" x14ac:dyDescent="0.2">
      <c r="A204" s="18" t="s">
        <v>411</v>
      </c>
      <c r="B204" s="18" t="s">
        <v>412</v>
      </c>
      <c r="D204" s="19">
        <v>270470</v>
      </c>
      <c r="E204" s="20">
        <v>0</v>
      </c>
      <c r="F204" s="20">
        <v>270470</v>
      </c>
      <c r="G204" s="21">
        <v>2.9652410705810928E-2</v>
      </c>
      <c r="I204" s="21">
        <v>3.9091319800206303E-2</v>
      </c>
      <c r="J204" s="19">
        <v>279798</v>
      </c>
      <c r="K204" s="21">
        <v>3.4488113284282917E-2</v>
      </c>
      <c r="L204" s="21">
        <v>2.7700566816345695E-2</v>
      </c>
      <c r="M204" s="19">
        <v>279798</v>
      </c>
      <c r="N204" s="21">
        <v>3.4488113284282917E-2</v>
      </c>
      <c r="O204" s="21">
        <v>2.7700566816345695E-2</v>
      </c>
      <c r="P204" s="21">
        <v>3.1404468558112963E-2</v>
      </c>
      <c r="R204" s="43">
        <v>0</v>
      </c>
      <c r="S204" s="42">
        <v>279798</v>
      </c>
      <c r="U204" s="19">
        <v>187933</v>
      </c>
      <c r="V204" s="19">
        <v>189174</v>
      </c>
      <c r="X204" s="19">
        <v>262680.87870021781</v>
      </c>
      <c r="Y204" s="19">
        <v>262013.87668077764</v>
      </c>
      <c r="Z204" s="19">
        <v>271278.63852592488</v>
      </c>
      <c r="AA204" s="19">
        <v>180584.66199263284</v>
      </c>
    </row>
    <row r="205" spans="1:27" x14ac:dyDescent="0.2">
      <c r="A205" s="18" t="s">
        <v>413</v>
      </c>
      <c r="B205" s="18" t="s">
        <v>414</v>
      </c>
      <c r="D205" s="19">
        <v>325750</v>
      </c>
      <c r="E205" s="20">
        <v>0</v>
      </c>
      <c r="F205" s="20">
        <v>325750</v>
      </c>
      <c r="G205" s="21">
        <v>-8.1323120236548307E-3</v>
      </c>
      <c r="I205" s="21">
        <v>-4.8790267923247699E-3</v>
      </c>
      <c r="J205" s="19">
        <v>337831</v>
      </c>
      <c r="K205" s="21">
        <v>3.7086722947045292E-2</v>
      </c>
      <c r="L205" s="21">
        <v>2.8766271913307273E-2</v>
      </c>
      <c r="M205" s="19">
        <v>337831</v>
      </c>
      <c r="N205" s="21">
        <v>3.7086722947045292E-2</v>
      </c>
      <c r="O205" s="21">
        <v>2.8766271913307273E-2</v>
      </c>
      <c r="P205" s="21">
        <v>-1.1216313166792946E-2</v>
      </c>
      <c r="R205" s="43">
        <v>0</v>
      </c>
      <c r="S205" s="42">
        <v>337831</v>
      </c>
      <c r="U205" s="19">
        <v>203103</v>
      </c>
      <c r="V205" s="19">
        <v>204746</v>
      </c>
      <c r="X205" s="19">
        <v>328420.82058808708</v>
      </c>
      <c r="Y205" s="19">
        <v>329994.65207249729</v>
      </c>
      <c r="Z205" s="19">
        <v>341663.20146520279</v>
      </c>
      <c r="AA205" s="19">
        <v>227438.23135937096</v>
      </c>
    </row>
    <row r="206" spans="1:27" x14ac:dyDescent="0.2">
      <c r="A206" s="18" t="s">
        <v>415</v>
      </c>
      <c r="B206" s="18" t="s">
        <v>416</v>
      </c>
      <c r="D206" s="19">
        <v>330525</v>
      </c>
      <c r="E206" s="20">
        <v>0</v>
      </c>
      <c r="F206" s="20">
        <v>330525</v>
      </c>
      <c r="G206" s="21">
        <v>2.6242472260677996E-2</v>
      </c>
      <c r="I206" s="21">
        <v>2.9941054174858595E-2</v>
      </c>
      <c r="J206" s="19">
        <v>342041</v>
      </c>
      <c r="K206" s="21">
        <v>3.4841539974283409E-2</v>
      </c>
      <c r="L206" s="21">
        <v>2.7700379922861895E-2</v>
      </c>
      <c r="M206" s="19">
        <v>342361</v>
      </c>
      <c r="N206" s="21">
        <v>3.5809696694652393E-2</v>
      </c>
      <c r="O206" s="21">
        <v>2.8661855656985091E-2</v>
      </c>
      <c r="P206" s="21">
        <v>2.3278151294182869E-2</v>
      </c>
      <c r="R206" s="43">
        <v>0</v>
      </c>
      <c r="S206" s="42">
        <v>342361</v>
      </c>
      <c r="U206" s="19">
        <v>193872</v>
      </c>
      <c r="V206" s="19">
        <v>195219</v>
      </c>
      <c r="X206" s="19">
        <v>322073.00802109332</v>
      </c>
      <c r="Y206" s="19">
        <v>323146.36918142135</v>
      </c>
      <c r="Z206" s="19">
        <v>334572.76456748502</v>
      </c>
      <c r="AA206" s="19">
        <v>222718.27199393019</v>
      </c>
    </row>
    <row r="207" spans="1:27" x14ac:dyDescent="0.2">
      <c r="A207" s="18" t="s">
        <v>417</v>
      </c>
      <c r="B207" s="18" t="s">
        <v>418</v>
      </c>
      <c r="D207" s="19">
        <v>250785</v>
      </c>
      <c r="E207" s="20">
        <v>0</v>
      </c>
      <c r="F207" s="20">
        <v>250785</v>
      </c>
      <c r="G207" s="21">
        <v>-2.3567952708055673E-3</v>
      </c>
      <c r="I207" s="21">
        <v>2.603653537534445E-3</v>
      </c>
      <c r="J207" s="19">
        <v>259774</v>
      </c>
      <c r="K207" s="21">
        <v>3.5843451562095119E-2</v>
      </c>
      <c r="L207" s="21">
        <v>2.7699705864428825E-2</v>
      </c>
      <c r="M207" s="19">
        <v>259791</v>
      </c>
      <c r="N207" s="21">
        <v>3.5911238710449211E-2</v>
      </c>
      <c r="O207" s="21">
        <v>2.7766960073855707E-2</v>
      </c>
      <c r="P207" s="21">
        <v>-4.7489813681959037E-3</v>
      </c>
      <c r="R207" s="43">
        <v>0</v>
      </c>
      <c r="S207" s="42">
        <v>259791</v>
      </c>
      <c r="U207" s="19">
        <v>176239</v>
      </c>
      <c r="V207" s="19">
        <v>177636</v>
      </c>
      <c r="X207" s="19">
        <v>251377.44517397322</v>
      </c>
      <c r="Y207" s="19">
        <v>252115.8597840071</v>
      </c>
      <c r="Z207" s="19">
        <v>261030.62959648215</v>
      </c>
      <c r="AA207" s="19">
        <v>173762.7712655307</v>
      </c>
    </row>
    <row r="208" spans="1:27" x14ac:dyDescent="0.2">
      <c r="A208" s="18" t="s">
        <v>419</v>
      </c>
      <c r="B208" s="18" t="s">
        <v>420</v>
      </c>
      <c r="D208" s="19">
        <v>326533</v>
      </c>
      <c r="E208" s="20">
        <v>0</v>
      </c>
      <c r="F208" s="20">
        <v>326533</v>
      </c>
      <c r="G208" s="21">
        <v>-1.3068684870823577E-2</v>
      </c>
      <c r="I208" s="21">
        <v>-7.6407549148996834E-3</v>
      </c>
      <c r="J208" s="19">
        <v>338642</v>
      </c>
      <c r="K208" s="21">
        <v>3.7083541326603964E-2</v>
      </c>
      <c r="L208" s="21">
        <v>2.9372059116614002E-2</v>
      </c>
      <c r="M208" s="19">
        <v>338642</v>
      </c>
      <c r="N208" s="21">
        <v>3.7083541326603964E-2</v>
      </c>
      <c r="O208" s="21">
        <v>2.9372059116614002E-2</v>
      </c>
      <c r="P208" s="21">
        <v>-1.3379825970243675E-2</v>
      </c>
      <c r="R208" s="43">
        <v>0</v>
      </c>
      <c r="S208" s="42">
        <v>338642</v>
      </c>
      <c r="U208" s="19">
        <v>248844</v>
      </c>
      <c r="V208" s="19">
        <v>250709</v>
      </c>
      <c r="X208" s="19">
        <v>330856.86409419595</v>
      </c>
      <c r="Y208" s="19">
        <v>331512.2069142246</v>
      </c>
      <c r="Z208" s="19">
        <v>343234.41676329094</v>
      </c>
      <c r="AA208" s="19">
        <v>228484.15736764303</v>
      </c>
    </row>
    <row r="209" spans="1:27" ht="25.5" customHeight="1" x14ac:dyDescent="0.2">
      <c r="A209" s="22" t="s">
        <v>421</v>
      </c>
      <c r="B209" s="22" t="s">
        <v>422</v>
      </c>
      <c r="C209" s="54"/>
      <c r="D209" s="24">
        <v>2987725</v>
      </c>
      <c r="E209" s="25">
        <v>0</v>
      </c>
      <c r="F209" s="25">
        <v>2987725</v>
      </c>
      <c r="G209" s="26">
        <v>1.3081582306055717E-2</v>
      </c>
      <c r="H209" s="23"/>
      <c r="I209" s="26">
        <v>1.9677641969547466E-2</v>
      </c>
      <c r="J209" s="24">
        <v>3092017</v>
      </c>
      <c r="K209" s="26">
        <v>3.4906827100887883E-2</v>
      </c>
      <c r="L209" s="26">
        <v>2.7828238959153762E-2</v>
      </c>
      <c r="M209" s="24">
        <v>3092354</v>
      </c>
      <c r="N209" s="26">
        <v>3.5019621953158442E-2</v>
      </c>
      <c r="O209" s="26">
        <v>2.7940262313659758E-2</v>
      </c>
      <c r="P209" s="26">
        <v>1.2370471572878516E-2</v>
      </c>
      <c r="Q209" s="23"/>
      <c r="R209" s="24">
        <v>1805</v>
      </c>
      <c r="S209" s="41">
        <v>3094159</v>
      </c>
      <c r="T209" s="23"/>
      <c r="U209" s="24">
        <v>2003288</v>
      </c>
      <c r="V209" s="24">
        <v>2017084</v>
      </c>
      <c r="W209" s="23"/>
      <c r="X209" s="24">
        <v>2949145.5102748051</v>
      </c>
      <c r="Y209" s="24">
        <v>2950247.3619944043</v>
      </c>
      <c r="Z209" s="24">
        <v>3054567.5588458604</v>
      </c>
      <c r="AA209" s="24">
        <f>SUM(AA201:AA208)</f>
        <v>2033363.3829230778</v>
      </c>
    </row>
    <row r="210" spans="1:27" x14ac:dyDescent="0.2">
      <c r="A210" s="18" t="s">
        <v>423</v>
      </c>
      <c r="B210" s="18" t="s">
        <v>521</v>
      </c>
      <c r="D210" s="19">
        <v>612950</v>
      </c>
      <c r="E210" s="20">
        <v>0</v>
      </c>
      <c r="F210" s="20">
        <v>612950</v>
      </c>
      <c r="G210" s="21">
        <v>3.5022035632533699E-2</v>
      </c>
      <c r="I210" s="21">
        <v>4.2393818985683618E-2</v>
      </c>
      <c r="J210" s="19">
        <v>632628</v>
      </c>
      <c r="K210" s="21">
        <v>3.2103760502487866E-2</v>
      </c>
      <c r="L210" s="21">
        <v>2.7699390129869883E-2</v>
      </c>
      <c r="M210" s="19">
        <v>632920</v>
      </c>
      <c r="N210" s="21">
        <v>3.2580145199445409E-2</v>
      </c>
      <c r="O210" s="21">
        <v>2.8173741916256212E-2</v>
      </c>
      <c r="P210" s="21">
        <v>3.5158926702167026E-2</v>
      </c>
      <c r="R210" s="43">
        <v>1795</v>
      </c>
      <c r="S210" s="42">
        <v>634715</v>
      </c>
      <c r="U210" s="19">
        <v>469648</v>
      </c>
      <c r="V210" s="19">
        <v>471660</v>
      </c>
      <c r="X210" s="19">
        <v>592209.61380344664</v>
      </c>
      <c r="Y210" s="19">
        <v>590541.58246818359</v>
      </c>
      <c r="Z210" s="19">
        <v>611423.02275880578</v>
      </c>
      <c r="AA210" s="19">
        <v>407011.84766842989</v>
      </c>
    </row>
    <row r="211" spans="1:27" x14ac:dyDescent="0.2">
      <c r="A211" s="18" t="s">
        <v>425</v>
      </c>
      <c r="B211" s="18" t="s">
        <v>426</v>
      </c>
      <c r="D211" s="19">
        <v>319744</v>
      </c>
      <c r="E211" s="20">
        <v>0</v>
      </c>
      <c r="F211" s="20">
        <v>319744</v>
      </c>
      <c r="G211" s="21">
        <v>7.6084524965591704E-4</v>
      </c>
      <c r="I211" s="21">
        <v>6.1573112368369376E-3</v>
      </c>
      <c r="J211" s="19">
        <v>329274</v>
      </c>
      <c r="K211" s="21">
        <v>2.9805094075260108E-2</v>
      </c>
      <c r="L211" s="21">
        <v>2.7699766892002931E-2</v>
      </c>
      <c r="M211" s="19">
        <v>330244</v>
      </c>
      <c r="N211" s="21">
        <v>3.2838771016813428E-2</v>
      </c>
      <c r="O211" s="21">
        <v>3.0727241803126359E-2</v>
      </c>
      <c r="P211" s="21">
        <v>1.6554019087651195E-3</v>
      </c>
      <c r="R211" s="43">
        <v>1293</v>
      </c>
      <c r="S211" s="42">
        <v>331537</v>
      </c>
      <c r="U211" s="19">
        <v>229549</v>
      </c>
      <c r="V211" s="19">
        <v>230019</v>
      </c>
      <c r="X211" s="19">
        <v>319500.90925093566</v>
      </c>
      <c r="Y211" s="19">
        <v>318438.29807318788</v>
      </c>
      <c r="Z211" s="19">
        <v>329698.21694235719</v>
      </c>
      <c r="AA211" s="19">
        <v>219473.38496547152</v>
      </c>
    </row>
    <row r="212" spans="1:27" x14ac:dyDescent="0.2">
      <c r="A212" s="18" t="s">
        <v>427</v>
      </c>
      <c r="B212" s="18" t="s">
        <v>428</v>
      </c>
      <c r="D212" s="19">
        <v>139368</v>
      </c>
      <c r="E212" s="20">
        <v>0</v>
      </c>
      <c r="F212" s="20">
        <v>139368</v>
      </c>
      <c r="G212" s="21">
        <v>2.235177534923638E-2</v>
      </c>
      <c r="I212" s="21">
        <v>2.8818713983902233E-2</v>
      </c>
      <c r="J212" s="19">
        <v>143609</v>
      </c>
      <c r="K212" s="21">
        <v>3.0430227885884786E-2</v>
      </c>
      <c r="L212" s="21">
        <v>2.7696643694218981E-2</v>
      </c>
      <c r="M212" s="19">
        <v>143609</v>
      </c>
      <c r="N212" s="21">
        <v>3.0430227885884786E-2</v>
      </c>
      <c r="O212" s="21">
        <v>2.7696643694218981E-2</v>
      </c>
      <c r="P212" s="21">
        <v>2.1203957718661348E-2</v>
      </c>
      <c r="R212" s="43">
        <v>0</v>
      </c>
      <c r="S212" s="42">
        <v>143609</v>
      </c>
      <c r="U212" s="19">
        <v>98115</v>
      </c>
      <c r="V212" s="19">
        <v>98376</v>
      </c>
      <c r="X212" s="19">
        <v>136320.98399045842</v>
      </c>
      <c r="Y212" s="19">
        <v>135824.42166668794</v>
      </c>
      <c r="Z212" s="19">
        <v>140627.14790179441</v>
      </c>
      <c r="AA212" s="19">
        <v>93612.626887342005</v>
      </c>
    </row>
    <row r="213" spans="1:27" ht="25.5" customHeight="1" x14ac:dyDescent="0.2">
      <c r="A213" s="22" t="s">
        <v>429</v>
      </c>
      <c r="B213" s="22" t="s">
        <v>430</v>
      </c>
      <c r="C213" s="54"/>
      <c r="D213" s="24">
        <v>1072062</v>
      </c>
      <c r="E213" s="25">
        <v>0</v>
      </c>
      <c r="F213" s="25">
        <v>1072062</v>
      </c>
      <c r="G213" s="26">
        <v>2.2929170348054306E-2</v>
      </c>
      <c r="H213" s="23"/>
      <c r="I213" s="26">
        <v>2.9620129859752931E-2</v>
      </c>
      <c r="J213" s="24">
        <v>1105511</v>
      </c>
      <c r="K213" s="26">
        <v>3.1200620859614503E-2</v>
      </c>
      <c r="L213" s="26">
        <v>2.7663877335525555E-2</v>
      </c>
      <c r="M213" s="24">
        <v>1106773</v>
      </c>
      <c r="N213" s="26">
        <v>3.2377791582949511E-2</v>
      </c>
      <c r="O213" s="26">
        <v>2.8837010676756147E-2</v>
      </c>
      <c r="P213" s="26">
        <v>2.3133487124944674E-2</v>
      </c>
      <c r="Q213" s="23"/>
      <c r="R213" s="24">
        <v>3088</v>
      </c>
      <c r="S213" s="41">
        <v>1109861</v>
      </c>
      <c r="T213" s="23"/>
      <c r="U213" s="24">
        <v>797311</v>
      </c>
      <c r="V213" s="24">
        <v>800055</v>
      </c>
      <c r="W213" s="23"/>
      <c r="X213" s="24">
        <v>1048031.5070448407</v>
      </c>
      <c r="Y213" s="24">
        <v>1044804.3022080594</v>
      </c>
      <c r="Z213" s="24">
        <v>1081748.3876029574</v>
      </c>
      <c r="AA213" s="24">
        <f>SUM(AA210:AA212)</f>
        <v>720097.85952124337</v>
      </c>
    </row>
    <row r="214" spans="1:27" x14ac:dyDescent="0.2">
      <c r="A214" s="18" t="s">
        <v>431</v>
      </c>
      <c r="B214" s="18" t="s">
        <v>432</v>
      </c>
      <c r="D214" s="19">
        <v>300397</v>
      </c>
      <c r="E214" s="20">
        <v>0</v>
      </c>
      <c r="F214" s="20">
        <v>300397</v>
      </c>
      <c r="G214" s="21">
        <v>2.4165426545929014E-2</v>
      </c>
      <c r="I214" s="21">
        <v>3.4301631497133389E-2</v>
      </c>
      <c r="J214" s="19">
        <v>309933</v>
      </c>
      <c r="K214" s="21">
        <v>3.1744657902708751E-2</v>
      </c>
      <c r="L214" s="21">
        <v>2.7701106242788098E-2</v>
      </c>
      <c r="M214" s="19">
        <v>310027</v>
      </c>
      <c r="N214" s="21">
        <v>3.2057577139585236E-2</v>
      </c>
      <c r="O214" s="21">
        <v>2.8012799105396446E-2</v>
      </c>
      <c r="P214" s="21">
        <v>2.6962125946908166E-2</v>
      </c>
      <c r="R214" s="43">
        <v>0</v>
      </c>
      <c r="S214" s="42">
        <v>310027</v>
      </c>
      <c r="U214" s="19">
        <v>230017</v>
      </c>
      <c r="V214" s="19">
        <v>230922</v>
      </c>
      <c r="X214" s="19">
        <v>293309.06142097601</v>
      </c>
      <c r="Y214" s="19">
        <v>291577.35116634046</v>
      </c>
      <c r="Z214" s="19">
        <v>301887.4719592412</v>
      </c>
      <c r="AA214" s="19">
        <v>200960.33871225774</v>
      </c>
    </row>
    <row r="215" spans="1:27" x14ac:dyDescent="0.2">
      <c r="A215" s="18" t="s">
        <v>433</v>
      </c>
      <c r="B215" s="18" t="s">
        <v>434</v>
      </c>
      <c r="D215" s="19">
        <v>522073</v>
      </c>
      <c r="E215" s="20">
        <v>0</v>
      </c>
      <c r="F215" s="20">
        <v>522073</v>
      </c>
      <c r="G215" s="21">
        <v>1.239846724000393E-2</v>
      </c>
      <c r="I215" s="21">
        <v>2.0445703743389609E-2</v>
      </c>
      <c r="J215" s="19">
        <v>538737</v>
      </c>
      <c r="K215" s="21">
        <v>3.1918907892191317E-2</v>
      </c>
      <c r="L215" s="21">
        <v>2.7699416576485003E-2</v>
      </c>
      <c r="M215" s="19">
        <v>538812</v>
      </c>
      <c r="N215" s="21">
        <v>3.2062565962997613E-2</v>
      </c>
      <c r="O215" s="21">
        <v>2.7842487232933699E-2</v>
      </c>
      <c r="P215" s="21">
        <v>1.3036662641087604E-2</v>
      </c>
      <c r="R215" s="43">
        <v>0</v>
      </c>
      <c r="S215" s="42">
        <v>538812</v>
      </c>
      <c r="U215" s="19">
        <v>379444</v>
      </c>
      <c r="V215" s="19">
        <v>381002</v>
      </c>
      <c r="X215" s="19">
        <v>515679.36627094366</v>
      </c>
      <c r="Y215" s="19">
        <v>513713.27904099395</v>
      </c>
      <c r="Z215" s="19">
        <v>531878.08484173054</v>
      </c>
      <c r="AA215" s="19">
        <v>354060.40333416755</v>
      </c>
    </row>
    <row r="216" spans="1:27" x14ac:dyDescent="0.2">
      <c r="A216" s="18" t="s">
        <v>435</v>
      </c>
      <c r="B216" s="18" t="s">
        <v>436</v>
      </c>
      <c r="D216" s="19">
        <v>436270</v>
      </c>
      <c r="E216" s="20">
        <v>0</v>
      </c>
      <c r="F216" s="20">
        <v>436270</v>
      </c>
      <c r="G216" s="21">
        <v>1.6552210679870782E-2</v>
      </c>
      <c r="I216" s="21">
        <v>2.5690139752950758E-2</v>
      </c>
      <c r="J216" s="19">
        <v>450947</v>
      </c>
      <c r="K216" s="21">
        <v>3.3642010681458778E-2</v>
      </c>
      <c r="L216" s="21">
        <v>2.7699229712081497E-2</v>
      </c>
      <c r="M216" s="19">
        <v>450947</v>
      </c>
      <c r="N216" s="21">
        <v>3.3642010681458778E-2</v>
      </c>
      <c r="O216" s="21">
        <v>2.7699229712081497E-2</v>
      </c>
      <c r="P216" s="21">
        <v>1.8101101357602234E-2</v>
      </c>
      <c r="R216" s="43">
        <v>1149</v>
      </c>
      <c r="S216" s="42">
        <v>452096</v>
      </c>
      <c r="U216" s="19">
        <v>315180</v>
      </c>
      <c r="V216" s="19">
        <v>317003</v>
      </c>
      <c r="X216" s="19">
        <v>429166.34818808013</v>
      </c>
      <c r="Y216" s="19">
        <v>427802.47273374331</v>
      </c>
      <c r="Z216" s="19">
        <v>442929.48843555711</v>
      </c>
      <c r="AA216" s="19">
        <v>294849.13515614287</v>
      </c>
    </row>
    <row r="217" spans="1:27" ht="25.5" customHeight="1" x14ac:dyDescent="0.2">
      <c r="A217" s="22" t="s">
        <v>437</v>
      </c>
      <c r="B217" s="22" t="s">
        <v>438</v>
      </c>
      <c r="C217" s="54"/>
      <c r="D217" s="24">
        <v>1258740</v>
      </c>
      <c r="E217" s="25">
        <v>0</v>
      </c>
      <c r="F217" s="25">
        <v>1258740</v>
      </c>
      <c r="G217" s="26">
        <v>1.6625727672349822E-2</v>
      </c>
      <c r="H217" s="23"/>
      <c r="I217" s="26">
        <v>2.5529986341741306E-2</v>
      </c>
      <c r="J217" s="24">
        <v>1299617</v>
      </c>
      <c r="K217" s="26">
        <v>3.2474538030093481E-2</v>
      </c>
      <c r="L217" s="26">
        <v>2.7711346496682721E-2</v>
      </c>
      <c r="M217" s="24">
        <v>1299786</v>
      </c>
      <c r="N217" s="26">
        <v>3.2608799275466005E-2</v>
      </c>
      <c r="O217" s="26">
        <v>2.7844988344671862E-2</v>
      </c>
      <c r="P217" s="26">
        <v>1.8086507697845144E-2</v>
      </c>
      <c r="Q217" s="23"/>
      <c r="R217" s="24">
        <v>1149</v>
      </c>
      <c r="S217" s="41">
        <v>1300935</v>
      </c>
      <c r="T217" s="23"/>
      <c r="U217" s="24">
        <v>924641</v>
      </c>
      <c r="V217" s="24">
        <v>928926</v>
      </c>
      <c r="W217" s="23"/>
      <c r="X217" s="24">
        <v>1238154.7758799999</v>
      </c>
      <c r="Y217" s="24">
        <v>1233093.1029410777</v>
      </c>
      <c r="Z217" s="24">
        <v>1276695.0452365289</v>
      </c>
      <c r="AA217" s="24">
        <f>SUM(AA214:AA216)</f>
        <v>849869.87720256823</v>
      </c>
    </row>
    <row r="218" spans="1:27" x14ac:dyDescent="0.2">
      <c r="A218" s="18" t="s">
        <v>439</v>
      </c>
      <c r="B218" s="18" t="s">
        <v>440</v>
      </c>
      <c r="D218" s="19">
        <v>294816</v>
      </c>
      <c r="E218" s="20">
        <v>0</v>
      </c>
      <c r="F218" s="20">
        <v>294816</v>
      </c>
      <c r="G218" s="21">
        <v>-2.790661871265232E-2</v>
      </c>
      <c r="I218" s="21">
        <v>-2.2222399632368162E-2</v>
      </c>
      <c r="J218" s="19">
        <v>305844</v>
      </c>
      <c r="K218" s="21">
        <v>3.7406382285900319E-2</v>
      </c>
      <c r="L218" s="21">
        <v>3.2564109655391249E-2</v>
      </c>
      <c r="M218" s="19">
        <v>305844</v>
      </c>
      <c r="N218" s="21">
        <v>3.7406382285900319E-2</v>
      </c>
      <c r="O218" s="21">
        <v>3.2564109655391249E-2</v>
      </c>
      <c r="P218" s="21">
        <v>-2.4862618691846361E-2</v>
      </c>
      <c r="R218" s="43">
        <v>1177</v>
      </c>
      <c r="S218" s="42">
        <v>307021</v>
      </c>
      <c r="U218" s="19">
        <v>208981</v>
      </c>
      <c r="V218" s="19">
        <v>209961</v>
      </c>
      <c r="X218" s="19">
        <v>303279.50552402058</v>
      </c>
      <c r="Y218" s="19">
        <v>302930.39805403858</v>
      </c>
      <c r="Z218" s="19">
        <v>313641.96046890144</v>
      </c>
      <c r="AA218" s="19">
        <v>208785.06219932443</v>
      </c>
    </row>
    <row r="219" spans="1:27" x14ac:dyDescent="0.2">
      <c r="A219" s="18" t="s">
        <v>441</v>
      </c>
      <c r="B219" s="18" t="s">
        <v>442</v>
      </c>
      <c r="D219" s="19">
        <v>247730</v>
      </c>
      <c r="E219" s="20">
        <v>0</v>
      </c>
      <c r="F219" s="20">
        <v>247730</v>
      </c>
      <c r="G219" s="21">
        <v>2.0082121988002299E-2</v>
      </c>
      <c r="I219" s="21">
        <v>2.4175750642037919E-2</v>
      </c>
      <c r="J219" s="19">
        <v>255586</v>
      </c>
      <c r="K219" s="21">
        <v>3.1711944455657282E-2</v>
      </c>
      <c r="L219" s="21">
        <v>2.7701470978986675E-2</v>
      </c>
      <c r="M219" s="19">
        <v>256073</v>
      </c>
      <c r="N219" s="21">
        <v>3.3677794372906078E-2</v>
      </c>
      <c r="O219" s="21">
        <v>2.9659679239090186E-2</v>
      </c>
      <c r="P219" s="21">
        <v>1.8537189698303536E-2</v>
      </c>
      <c r="R219" s="43">
        <v>899</v>
      </c>
      <c r="S219" s="42">
        <v>256972</v>
      </c>
      <c r="U219" s="19">
        <v>146766</v>
      </c>
      <c r="V219" s="19">
        <v>147338</v>
      </c>
      <c r="X219" s="19">
        <v>242852.99649915216</v>
      </c>
      <c r="Y219" s="19">
        <v>242826.22827904415</v>
      </c>
      <c r="Z219" s="19">
        <v>251412.51845291015</v>
      </c>
      <c r="AA219" s="19">
        <v>167360.190659452</v>
      </c>
    </row>
    <row r="220" spans="1:27" x14ac:dyDescent="0.2">
      <c r="A220" s="18" t="s">
        <v>443</v>
      </c>
      <c r="B220" s="18" t="s">
        <v>444</v>
      </c>
      <c r="D220" s="19">
        <v>309329</v>
      </c>
      <c r="E220" s="20">
        <v>0</v>
      </c>
      <c r="F220" s="20">
        <v>309329</v>
      </c>
      <c r="G220" s="21">
        <v>-1.6164165122520835E-2</v>
      </c>
      <c r="I220" s="21">
        <v>-1.3884447178432402E-2</v>
      </c>
      <c r="J220" s="19">
        <v>320171</v>
      </c>
      <c r="K220" s="21">
        <v>3.5050059968512404E-2</v>
      </c>
      <c r="L220" s="21">
        <v>3.0737702721203464E-2</v>
      </c>
      <c r="M220" s="19">
        <v>320225</v>
      </c>
      <c r="N220" s="21">
        <v>3.5224631379534355E-2</v>
      </c>
      <c r="O220" s="21">
        <v>3.0911546810602486E-2</v>
      </c>
      <c r="P220" s="21">
        <v>-1.8121143470507306E-2</v>
      </c>
      <c r="R220" s="43">
        <v>0</v>
      </c>
      <c r="S220" s="42">
        <v>320225</v>
      </c>
      <c r="U220" s="19">
        <v>230729</v>
      </c>
      <c r="V220" s="19">
        <v>231694</v>
      </c>
      <c r="X220" s="19">
        <v>314411.19446367992</v>
      </c>
      <c r="Y220" s="19">
        <v>314996.71294191253</v>
      </c>
      <c r="Z220" s="19">
        <v>326134.93800228438</v>
      </c>
      <c r="AA220" s="19">
        <v>217101.38278175733</v>
      </c>
    </row>
    <row r="221" spans="1:27" x14ac:dyDescent="0.2">
      <c r="A221" s="18" t="s">
        <v>445</v>
      </c>
      <c r="B221" s="18" t="s">
        <v>446</v>
      </c>
      <c r="D221" s="19">
        <v>329166</v>
      </c>
      <c r="E221" s="20">
        <v>0</v>
      </c>
      <c r="F221" s="20">
        <v>329166</v>
      </c>
      <c r="G221" s="21">
        <v>8.7740017501720668E-3</v>
      </c>
      <c r="I221" s="21">
        <v>1.7558160365670261E-2</v>
      </c>
      <c r="J221" s="19">
        <v>339652</v>
      </c>
      <c r="K221" s="21">
        <v>3.1856267050667464E-2</v>
      </c>
      <c r="L221" s="21">
        <v>2.77000868954691E-2</v>
      </c>
      <c r="M221" s="19">
        <v>339652</v>
      </c>
      <c r="N221" s="21">
        <v>3.1856267050667464E-2</v>
      </c>
      <c r="O221" s="21">
        <v>2.77000868954691E-2</v>
      </c>
      <c r="P221" s="21">
        <v>1.0030132590542529E-2</v>
      </c>
      <c r="R221" s="43">
        <v>0</v>
      </c>
      <c r="S221" s="42">
        <v>339652</v>
      </c>
      <c r="U221" s="19">
        <v>234095</v>
      </c>
      <c r="V221" s="19">
        <v>235042</v>
      </c>
      <c r="X221" s="19">
        <v>326303.01675986254</v>
      </c>
      <c r="Y221" s="19">
        <v>324794.40659564297</v>
      </c>
      <c r="Z221" s="19">
        <v>336279.07627751143</v>
      </c>
      <c r="AA221" s="19">
        <v>223854.12893085499</v>
      </c>
    </row>
    <row r="222" spans="1:27" x14ac:dyDescent="0.2">
      <c r="A222" s="18" t="s">
        <v>447</v>
      </c>
      <c r="B222" s="18" t="s">
        <v>448</v>
      </c>
      <c r="D222" s="19">
        <v>318860</v>
      </c>
      <c r="E222" s="20">
        <v>0</v>
      </c>
      <c r="F222" s="20">
        <v>318860</v>
      </c>
      <c r="G222" s="21">
        <v>-2.0104396807260172E-2</v>
      </c>
      <c r="I222" s="21">
        <v>-1.3412732243747172E-2</v>
      </c>
      <c r="J222" s="19">
        <v>330144</v>
      </c>
      <c r="K222" s="21">
        <v>3.5388571786991063E-2</v>
      </c>
      <c r="L222" s="21">
        <v>3.0636788203039833E-2</v>
      </c>
      <c r="M222" s="19">
        <v>330144</v>
      </c>
      <c r="N222" s="21">
        <v>3.5388571786991063E-2</v>
      </c>
      <c r="O222" s="21">
        <v>3.0636788203039833E-2</v>
      </c>
      <c r="P222" s="21">
        <v>-1.7913270781021673E-2</v>
      </c>
      <c r="R222" s="43">
        <v>1302</v>
      </c>
      <c r="S222" s="42">
        <v>331446</v>
      </c>
      <c r="U222" s="19">
        <v>219545</v>
      </c>
      <c r="V222" s="19">
        <v>220557</v>
      </c>
      <c r="X222" s="19">
        <v>325402.011154123</v>
      </c>
      <c r="Y222" s="19">
        <v>324685.02747517382</v>
      </c>
      <c r="Z222" s="19">
        <v>336165.82953172864</v>
      </c>
      <c r="AA222" s="19">
        <v>223778.74287974508</v>
      </c>
    </row>
    <row r="223" spans="1:27" x14ac:dyDescent="0.2">
      <c r="A223" s="18" t="s">
        <v>449</v>
      </c>
      <c r="B223" s="18" t="s">
        <v>450</v>
      </c>
      <c r="D223" s="19">
        <v>402433</v>
      </c>
      <c r="E223" s="20">
        <v>0</v>
      </c>
      <c r="F223" s="20">
        <v>402433</v>
      </c>
      <c r="G223" s="21">
        <v>-2.3722000176761293E-2</v>
      </c>
      <c r="I223" s="21">
        <v>-1.8639150473903521E-2</v>
      </c>
      <c r="J223" s="19">
        <v>417111</v>
      </c>
      <c r="K223" s="21">
        <v>3.647315205263979E-2</v>
      </c>
      <c r="L223" s="21">
        <v>3.1778275497670094E-2</v>
      </c>
      <c r="M223" s="19">
        <v>417111</v>
      </c>
      <c r="N223" s="21">
        <v>3.647315205263979E-2</v>
      </c>
      <c r="O223" s="21">
        <v>3.1778275497670094E-2</v>
      </c>
      <c r="P223" s="21">
        <v>-2.2033894260155673E-2</v>
      </c>
      <c r="R223" s="43">
        <v>1679</v>
      </c>
      <c r="S223" s="42">
        <v>418790</v>
      </c>
      <c r="U223" s="19">
        <v>292276</v>
      </c>
      <c r="V223" s="19">
        <v>293606</v>
      </c>
      <c r="X223" s="19">
        <v>412211.48082089634</v>
      </c>
      <c r="Y223" s="19">
        <v>411942.43856651406</v>
      </c>
      <c r="Z223" s="19">
        <v>426508.64641617617</v>
      </c>
      <c r="AA223" s="19">
        <v>283918.11522100359</v>
      </c>
    </row>
    <row r="224" spans="1:27" x14ac:dyDescent="0.2">
      <c r="A224" s="18" t="s">
        <v>451</v>
      </c>
      <c r="B224" s="18" t="s">
        <v>452</v>
      </c>
      <c r="D224" s="19">
        <v>815254</v>
      </c>
      <c r="E224" s="20">
        <v>0</v>
      </c>
      <c r="F224" s="20">
        <v>815254</v>
      </c>
      <c r="G224" s="21">
        <v>-2.7635827182026618E-2</v>
      </c>
      <c r="I224" s="21">
        <v>-2.48848703081328E-2</v>
      </c>
      <c r="J224" s="19">
        <v>846645</v>
      </c>
      <c r="K224" s="21">
        <v>3.8504564221702786E-2</v>
      </c>
      <c r="L224" s="21">
        <v>3.3145830033325385E-2</v>
      </c>
      <c r="M224" s="19">
        <v>846645</v>
      </c>
      <c r="N224" s="21">
        <v>3.8504564221702786E-2</v>
      </c>
      <c r="O224" s="21">
        <v>3.3145830033325385E-2</v>
      </c>
      <c r="P224" s="21">
        <v>-2.6970028398432433E-2</v>
      </c>
      <c r="R224" s="43">
        <v>3149</v>
      </c>
      <c r="S224" s="42">
        <v>849794</v>
      </c>
      <c r="U224" s="19">
        <v>575823</v>
      </c>
      <c r="V224" s="19">
        <v>578810</v>
      </c>
      <c r="X224" s="19">
        <v>838424.55613861408</v>
      </c>
      <c r="Y224" s="19">
        <v>840395.7082255868</v>
      </c>
      <c r="Z224" s="19">
        <v>870111.94383504649</v>
      </c>
      <c r="AA224" s="19">
        <v>579215.79128755652</v>
      </c>
    </row>
    <row r="225" spans="1:27" ht="25.5" customHeight="1" x14ac:dyDescent="0.2">
      <c r="A225" s="22" t="s">
        <v>453</v>
      </c>
      <c r="B225" s="22" t="s">
        <v>454</v>
      </c>
      <c r="C225" s="54"/>
      <c r="D225" s="24">
        <v>2717588</v>
      </c>
      <c r="E225" s="25">
        <v>0</v>
      </c>
      <c r="F225" s="25">
        <v>2717588</v>
      </c>
      <c r="G225" s="26">
        <v>-1.6394734226282459E-2</v>
      </c>
      <c r="H225" s="23"/>
      <c r="I225" s="26">
        <v>-1.1749723188495875E-2</v>
      </c>
      <c r="J225" s="24">
        <v>2815153</v>
      </c>
      <c r="K225" s="26">
        <v>3.5901321318757562E-2</v>
      </c>
      <c r="L225" s="26">
        <v>3.1149469240774108E-2</v>
      </c>
      <c r="M225" s="24">
        <v>2815694</v>
      </c>
      <c r="N225" s="26">
        <v>3.6100394909014843E-2</v>
      </c>
      <c r="O225" s="26">
        <v>3.1347629647280995E-2</v>
      </c>
      <c r="P225" s="26">
        <v>-1.5579350211852749E-2</v>
      </c>
      <c r="Q225" s="23"/>
      <c r="R225" s="24">
        <v>8206</v>
      </c>
      <c r="S225" s="41">
        <v>2823900</v>
      </c>
      <c r="T225" s="23"/>
      <c r="U225" s="24">
        <v>1908216</v>
      </c>
      <c r="V225" s="24">
        <v>1917009</v>
      </c>
      <c r="W225" s="23"/>
      <c r="X225" s="24">
        <v>2762884.7613603487</v>
      </c>
      <c r="Y225" s="24">
        <v>2762570.920137913</v>
      </c>
      <c r="Z225" s="24">
        <v>2860254.9129845588</v>
      </c>
      <c r="AA225" s="24">
        <f>SUM(AA218:AA224)</f>
        <v>1904013.4139596939</v>
      </c>
    </row>
    <row r="226" spans="1:27" x14ac:dyDescent="0.2">
      <c r="A226" s="18" t="s">
        <v>455</v>
      </c>
      <c r="B226" s="18" t="s">
        <v>456</v>
      </c>
      <c r="D226" s="19">
        <v>681134</v>
      </c>
      <c r="E226" s="20">
        <v>0</v>
      </c>
      <c r="F226" s="20">
        <v>681134</v>
      </c>
      <c r="G226" s="21">
        <v>-1.2602537316241946E-3</v>
      </c>
      <c r="I226" s="21">
        <v>2.5591132829791974E-3</v>
      </c>
      <c r="J226" s="19">
        <v>703025</v>
      </c>
      <c r="K226" s="21">
        <v>3.2139050465840757E-2</v>
      </c>
      <c r="L226" s="21">
        <v>2.7700251360790684E-2</v>
      </c>
      <c r="M226" s="19">
        <v>703591</v>
      </c>
      <c r="N226" s="21">
        <v>3.297001764704155E-2</v>
      </c>
      <c r="O226" s="21">
        <v>2.8527644899100535E-2</v>
      </c>
      <c r="P226" s="21">
        <v>-4.0566090234032126E-3</v>
      </c>
      <c r="R226" s="43">
        <v>0</v>
      </c>
      <c r="S226" s="42">
        <v>703591</v>
      </c>
      <c r="U226" s="19">
        <v>555635</v>
      </c>
      <c r="V226" s="19">
        <v>558035</v>
      </c>
      <c r="X226" s="19">
        <v>681993.48483420571</v>
      </c>
      <c r="Y226" s="19">
        <v>682329.76576265006</v>
      </c>
      <c r="Z226" s="19">
        <v>706456.81910703436</v>
      </c>
      <c r="AA226" s="19">
        <v>470273.90945359145</v>
      </c>
    </row>
    <row r="227" spans="1:27" x14ac:dyDescent="0.2">
      <c r="A227" s="18" t="s">
        <v>457</v>
      </c>
      <c r="B227" s="18" t="s">
        <v>458</v>
      </c>
      <c r="D227" s="19">
        <v>734113</v>
      </c>
      <c r="E227" s="20">
        <v>0</v>
      </c>
      <c r="F227" s="20">
        <v>734113</v>
      </c>
      <c r="G227" s="21">
        <v>-1.7421708318419271E-2</v>
      </c>
      <c r="I227" s="21">
        <v>-1.002710430755871E-2</v>
      </c>
      <c r="J227" s="19">
        <v>760874</v>
      </c>
      <c r="K227" s="21">
        <v>3.6453516011840215E-2</v>
      </c>
      <c r="L227" s="21">
        <v>2.9895092897156195E-2</v>
      </c>
      <c r="M227" s="19">
        <v>760874</v>
      </c>
      <c r="N227" s="21">
        <v>3.6453516011840215E-2</v>
      </c>
      <c r="O227" s="21">
        <v>2.9895092897156195E-2</v>
      </c>
      <c r="P227" s="21">
        <v>-1.5252268860457385E-2</v>
      </c>
      <c r="R227" s="43">
        <v>0</v>
      </c>
      <c r="S227" s="42">
        <v>760874</v>
      </c>
      <c r="U227" s="19">
        <v>576432</v>
      </c>
      <c r="V227" s="19">
        <v>580103</v>
      </c>
      <c r="X227" s="19">
        <v>747129.26818649925</v>
      </c>
      <c r="Y227" s="19">
        <v>746270.80323901924</v>
      </c>
      <c r="Z227" s="19">
        <v>772658.79975120362</v>
      </c>
      <c r="AA227" s="19">
        <v>514343.2190123226</v>
      </c>
    </row>
    <row r="228" spans="1:27" x14ac:dyDescent="0.2">
      <c r="A228" s="18" t="s">
        <v>459</v>
      </c>
      <c r="B228" s="18" t="s">
        <v>460</v>
      </c>
      <c r="D228" s="19">
        <v>923658</v>
      </c>
      <c r="E228" s="20">
        <v>0</v>
      </c>
      <c r="F228" s="20">
        <v>923658</v>
      </c>
      <c r="G228" s="21">
        <v>-3.6154196434483588E-2</v>
      </c>
      <c r="I228" s="21">
        <v>-3.4247333915367606E-2</v>
      </c>
      <c r="J228" s="19">
        <v>958729</v>
      </c>
      <c r="K228" s="21">
        <v>3.796968141888013E-2</v>
      </c>
      <c r="L228" s="21">
        <v>3.5195400539608235E-2</v>
      </c>
      <c r="M228" s="19">
        <v>958729</v>
      </c>
      <c r="N228" s="21">
        <v>3.796968141888013E-2</v>
      </c>
      <c r="O228" s="21">
        <v>3.5195400539608235E-2</v>
      </c>
      <c r="P228" s="21">
        <v>-3.440069351859687E-2</v>
      </c>
      <c r="R228" s="43">
        <v>3986</v>
      </c>
      <c r="S228" s="42">
        <v>962715</v>
      </c>
      <c r="U228" s="19">
        <v>754489</v>
      </c>
      <c r="V228" s="19">
        <v>756511</v>
      </c>
      <c r="X228" s="19">
        <v>958304.73773206118</v>
      </c>
      <c r="Y228" s="19">
        <v>958975.72720294702</v>
      </c>
      <c r="Z228" s="19">
        <v>992884.93018243951</v>
      </c>
      <c r="AA228" s="19">
        <v>660943.26663114619</v>
      </c>
    </row>
    <row r="229" spans="1:27" ht="25.5" customHeight="1" x14ac:dyDescent="0.2">
      <c r="A229" s="22" t="s">
        <v>461</v>
      </c>
      <c r="B229" s="22" t="s">
        <v>462</v>
      </c>
      <c r="C229" s="54"/>
      <c r="D229" s="24">
        <v>2338905</v>
      </c>
      <c r="E229" s="25">
        <v>0</v>
      </c>
      <c r="F229" s="25">
        <v>2338905</v>
      </c>
      <c r="G229" s="26">
        <v>-2.0324173588813998E-2</v>
      </c>
      <c r="H229" s="23"/>
      <c r="I229" s="26">
        <v>-1.6183049429647101E-2</v>
      </c>
      <c r="J229" s="24">
        <v>2422628</v>
      </c>
      <c r="K229" s="26">
        <v>3.5795810432659669E-2</v>
      </c>
      <c r="L229" s="26">
        <v>3.137161050731585E-2</v>
      </c>
      <c r="M229" s="24">
        <v>2423194</v>
      </c>
      <c r="N229" s="26">
        <v>3.6037804015126795E-2</v>
      </c>
      <c r="O229" s="26">
        <v>3.1612570461360567E-2</v>
      </c>
      <c r="P229" s="26">
        <v>-1.9743745226763032E-2</v>
      </c>
      <c r="Q229" s="23"/>
      <c r="R229" s="24">
        <v>3986</v>
      </c>
      <c r="S229" s="41">
        <v>2427180</v>
      </c>
      <c r="T229" s="23"/>
      <c r="U229" s="24">
        <v>1886557</v>
      </c>
      <c r="V229" s="24">
        <v>1894649</v>
      </c>
      <c r="W229" s="23"/>
      <c r="X229" s="24">
        <v>2387427.4907527659</v>
      </c>
      <c r="Y229" s="24">
        <v>2387576.2962046163</v>
      </c>
      <c r="Z229" s="24">
        <v>2472000.5490406775</v>
      </c>
      <c r="AA229" s="24">
        <f>SUM(AA226:AA228)</f>
        <v>1645560.3950970601</v>
      </c>
    </row>
    <row r="230" spans="1:27" ht="25.5" customHeight="1" x14ac:dyDescent="0.2">
      <c r="A230" s="22" t="s">
        <v>463</v>
      </c>
      <c r="B230" s="22" t="s">
        <v>464</v>
      </c>
      <c r="C230" s="54"/>
      <c r="D230" s="24">
        <v>13181251</v>
      </c>
      <c r="E230" s="25">
        <v>0</v>
      </c>
      <c r="F230" s="25">
        <v>13181251</v>
      </c>
      <c r="G230" s="26">
        <v>-4.0966230386307867E-4</v>
      </c>
      <c r="H230" s="23"/>
      <c r="I230" s="26">
        <v>5.4416406859014721E-3</v>
      </c>
      <c r="J230" s="24">
        <v>13642230</v>
      </c>
      <c r="K230" s="26">
        <v>3.4972325464403875E-2</v>
      </c>
      <c r="L230" s="26">
        <v>2.9254412330380175E-2</v>
      </c>
      <c r="M230" s="24">
        <v>13647576</v>
      </c>
      <c r="N230" s="26">
        <v>3.5377901536052914E-2</v>
      </c>
      <c r="O230" s="26">
        <v>2.9657747715307714E-2</v>
      </c>
      <c r="P230" s="26">
        <v>-9.5656032172319883E-5</v>
      </c>
      <c r="Q230" s="23"/>
      <c r="R230" s="24">
        <v>20285</v>
      </c>
      <c r="S230" s="41">
        <v>13667861</v>
      </c>
      <c r="T230" s="23"/>
      <c r="U230" s="24">
        <v>9467597</v>
      </c>
      <c r="V230" s="24">
        <v>9520193</v>
      </c>
      <c r="W230" s="23"/>
      <c r="X230" s="24">
        <v>13186653.074678816</v>
      </c>
      <c r="Y230" s="24">
        <v>13182742.287575074</v>
      </c>
      <c r="Z230" s="24">
        <v>13648881.597857241</v>
      </c>
      <c r="AA230" s="24">
        <f>AA229+AA225+AA217+AA213+AA209+AA200</f>
        <v>9085782.3650238067</v>
      </c>
    </row>
    <row r="231" spans="1:27" x14ac:dyDescent="0.2">
      <c r="A231" s="18" t="s">
        <v>465</v>
      </c>
      <c r="B231" s="18" t="s">
        <v>466</v>
      </c>
      <c r="D231" s="19">
        <v>924806</v>
      </c>
      <c r="E231" s="20">
        <v>0</v>
      </c>
      <c r="F231" s="20">
        <v>924806</v>
      </c>
      <c r="G231" s="21">
        <v>-2.8070848518498281E-2</v>
      </c>
      <c r="I231" s="21">
        <v>-2.8493459018279932E-2</v>
      </c>
      <c r="J231" s="19">
        <v>962157</v>
      </c>
      <c r="K231" s="21">
        <v>4.0387930009104567E-2</v>
      </c>
      <c r="L231" s="21">
        <v>3.3936165134613061E-2</v>
      </c>
      <c r="M231" s="19">
        <v>962157</v>
      </c>
      <c r="N231" s="21">
        <v>4.0387930009104567E-2</v>
      </c>
      <c r="O231" s="21">
        <v>3.3936165134613061E-2</v>
      </c>
      <c r="P231" s="21">
        <v>-2.9829307480721767E-2</v>
      </c>
      <c r="R231" s="43">
        <v>525</v>
      </c>
      <c r="S231" s="42">
        <v>962682</v>
      </c>
      <c r="U231" s="19">
        <v>590535</v>
      </c>
      <c r="V231" s="19">
        <v>594220</v>
      </c>
      <c r="X231" s="19">
        <v>951515.8574987977</v>
      </c>
      <c r="Y231" s="19">
        <v>957869.81667206215</v>
      </c>
      <c r="Z231" s="19">
        <v>991739.91486130259</v>
      </c>
      <c r="AA231" s="19">
        <v>660181.05326312187</v>
      </c>
    </row>
    <row r="232" spans="1:27" ht="25.5" customHeight="1" x14ac:dyDescent="0.2">
      <c r="A232" s="22" t="s">
        <v>467</v>
      </c>
      <c r="B232" s="22" t="s">
        <v>468</v>
      </c>
      <c r="C232" s="54"/>
      <c r="D232" s="24">
        <v>924806</v>
      </c>
      <c r="E232" s="25">
        <v>0</v>
      </c>
      <c r="F232" s="25">
        <v>924806</v>
      </c>
      <c r="G232" s="26">
        <v>-2.8070848518498281E-2</v>
      </c>
      <c r="H232" s="23"/>
      <c r="I232" s="26">
        <v>-2.8493459018279932E-2</v>
      </c>
      <c r="J232" s="24">
        <v>962157</v>
      </c>
      <c r="K232" s="26">
        <v>4.0387930009104567E-2</v>
      </c>
      <c r="L232" s="26">
        <v>3.3936165134613061E-2</v>
      </c>
      <c r="M232" s="24">
        <v>962157</v>
      </c>
      <c r="N232" s="26">
        <v>4.0387930009104567E-2</v>
      </c>
      <c r="O232" s="26">
        <v>3.3936165134613061E-2</v>
      </c>
      <c r="P232" s="26">
        <v>-2.9829307480721767E-2</v>
      </c>
      <c r="Q232" s="23"/>
      <c r="R232" s="24">
        <v>525</v>
      </c>
      <c r="S232" s="41">
        <v>962682</v>
      </c>
      <c r="T232" s="23"/>
      <c r="U232" s="24">
        <v>590535</v>
      </c>
      <c r="V232" s="24">
        <v>594220</v>
      </c>
      <c r="W232" s="23"/>
      <c r="X232" s="24">
        <v>951515.8574987977</v>
      </c>
      <c r="Y232" s="24">
        <v>957869.81667206215</v>
      </c>
      <c r="Z232" s="24">
        <v>991739.91486130259</v>
      </c>
      <c r="AA232" s="24">
        <f>AA231</f>
        <v>660181.05326312187</v>
      </c>
    </row>
    <row r="233" spans="1:27" x14ac:dyDescent="0.2">
      <c r="A233" s="18" t="s">
        <v>469</v>
      </c>
      <c r="B233" s="18" t="s">
        <v>470</v>
      </c>
      <c r="D233" s="19">
        <v>1409640</v>
      </c>
      <c r="E233" s="20">
        <v>0</v>
      </c>
      <c r="F233" s="20">
        <v>1409640</v>
      </c>
      <c r="G233" s="21">
        <v>-1.4987912699856665E-2</v>
      </c>
      <c r="I233" s="21">
        <v>-1.2777807145006315E-2</v>
      </c>
      <c r="J233" s="19">
        <v>1459749</v>
      </c>
      <c r="K233" s="21">
        <v>3.554737379756534E-2</v>
      </c>
      <c r="L233" s="21">
        <v>3.0496764790161501E-2</v>
      </c>
      <c r="M233" s="19">
        <v>1460214</v>
      </c>
      <c r="N233" s="21">
        <v>3.5877245254107404E-2</v>
      </c>
      <c r="O233" s="21">
        <v>3.0825027385736004E-2</v>
      </c>
      <c r="P233" s="21">
        <v>-1.710175477259035E-2</v>
      </c>
      <c r="R233" s="43">
        <v>830</v>
      </c>
      <c r="S233" s="42">
        <v>1461044</v>
      </c>
      <c r="U233" s="19">
        <v>950072</v>
      </c>
      <c r="V233" s="19">
        <v>954729</v>
      </c>
      <c r="X233" s="19">
        <v>1431089.0375606813</v>
      </c>
      <c r="Y233" s="19">
        <v>1434883.507856607</v>
      </c>
      <c r="Z233" s="19">
        <v>1485620.7212600685</v>
      </c>
      <c r="AA233" s="19">
        <v>988947.44258443546</v>
      </c>
    </row>
    <row r="234" spans="1:27" x14ac:dyDescent="0.2">
      <c r="A234" s="18" t="s">
        <v>471</v>
      </c>
      <c r="B234" s="18" t="s">
        <v>472</v>
      </c>
      <c r="D234" s="19">
        <v>485145</v>
      </c>
      <c r="E234" s="20">
        <v>0</v>
      </c>
      <c r="F234" s="20">
        <v>485145</v>
      </c>
      <c r="G234" s="21">
        <v>7.8496196299180365E-3</v>
      </c>
      <c r="I234" s="21">
        <v>1.1450911655000118E-2</v>
      </c>
      <c r="J234" s="19">
        <v>501699</v>
      </c>
      <c r="K234" s="21">
        <v>3.4121757412732379E-2</v>
      </c>
      <c r="L234" s="21">
        <v>2.7700515907675971E-2</v>
      </c>
      <c r="M234" s="19">
        <v>501699</v>
      </c>
      <c r="N234" s="21">
        <v>3.4121757412732379E-2</v>
      </c>
      <c r="O234" s="21">
        <v>2.7700515907675971E-2</v>
      </c>
      <c r="P234" s="21">
        <v>3.9684852064116871E-3</v>
      </c>
      <c r="R234" s="43">
        <v>0</v>
      </c>
      <c r="S234" s="42">
        <v>501699</v>
      </c>
      <c r="U234" s="19">
        <v>301289</v>
      </c>
      <c r="V234" s="19">
        <v>303171</v>
      </c>
      <c r="X234" s="19">
        <v>481366.45641454426</v>
      </c>
      <c r="Y234" s="19">
        <v>482649.48893121176</v>
      </c>
      <c r="Z234" s="19">
        <v>499715.88490335213</v>
      </c>
      <c r="AA234" s="19">
        <v>332650.68218409439</v>
      </c>
    </row>
    <row r="235" spans="1:27" ht="25.5" customHeight="1" x14ac:dyDescent="0.2">
      <c r="A235" s="22" t="s">
        <v>473</v>
      </c>
      <c r="B235" s="22" t="s">
        <v>474</v>
      </c>
      <c r="C235" s="54"/>
      <c r="D235" s="24">
        <v>1894785</v>
      </c>
      <c r="E235" s="25">
        <v>0</v>
      </c>
      <c r="F235" s="25">
        <v>1894785</v>
      </c>
      <c r="G235" s="26">
        <v>-9.2396889919230674E-3</v>
      </c>
      <c r="H235" s="23"/>
      <c r="I235" s="26">
        <v>-6.6996871068578656E-3</v>
      </c>
      <c r="J235" s="24">
        <v>1961448</v>
      </c>
      <c r="K235" s="26">
        <v>3.518235578179052E-2</v>
      </c>
      <c r="L235" s="26">
        <v>2.9801169621637591E-2</v>
      </c>
      <c r="M235" s="24">
        <v>1961913</v>
      </c>
      <c r="N235" s="26">
        <v>3.5427766210942124E-2</v>
      </c>
      <c r="O235" s="26">
        <v>3.0045304334295642E-2</v>
      </c>
      <c r="P235" s="26">
        <v>-1.1798304675742499E-2</v>
      </c>
      <c r="Q235" s="23"/>
      <c r="R235" s="24">
        <v>830</v>
      </c>
      <c r="S235" s="41">
        <v>1962743</v>
      </c>
      <c r="T235" s="23"/>
      <c r="U235" s="24">
        <v>1251361</v>
      </c>
      <c r="V235" s="24">
        <v>1257900</v>
      </c>
      <c r="W235" s="23"/>
      <c r="X235" s="24">
        <v>1912455.4939752256</v>
      </c>
      <c r="Y235" s="24">
        <v>1917532.9967878186</v>
      </c>
      <c r="Z235" s="24">
        <v>1985336.6061634207</v>
      </c>
      <c r="AA235" s="24">
        <f>SUM(AA233:AA234)</f>
        <v>1321598.1247685298</v>
      </c>
    </row>
    <row r="236" spans="1:27" x14ac:dyDescent="0.2">
      <c r="A236" s="18" t="s">
        <v>475</v>
      </c>
      <c r="B236" s="18" t="s">
        <v>476</v>
      </c>
      <c r="D236" s="19">
        <v>886832</v>
      </c>
      <c r="E236" s="20">
        <v>0</v>
      </c>
      <c r="F236" s="20">
        <v>886832</v>
      </c>
      <c r="G236" s="21">
        <v>-2.9505030200686733E-2</v>
      </c>
      <c r="I236" s="21">
        <v>-3.0451527802524248E-2</v>
      </c>
      <c r="J236" s="19">
        <v>922876</v>
      </c>
      <c r="K236" s="21">
        <v>4.0643549172785898E-2</v>
      </c>
      <c r="L236" s="21">
        <v>3.4364458190632385E-2</v>
      </c>
      <c r="M236" s="19">
        <v>926337</v>
      </c>
      <c r="N236" s="21">
        <v>4.4546204918180621E-2</v>
      </c>
      <c r="O236" s="21">
        <v>3.8243565882020603E-2</v>
      </c>
      <c r="P236" s="21">
        <v>-2.7751077617407138E-2</v>
      </c>
      <c r="R236" s="43">
        <v>3302</v>
      </c>
      <c r="S236" s="42">
        <v>929639</v>
      </c>
      <c r="U236" s="19">
        <v>589770</v>
      </c>
      <c r="V236" s="19">
        <v>593350</v>
      </c>
      <c r="X236" s="19">
        <v>913793.50496106769</v>
      </c>
      <c r="Y236" s="19">
        <v>920238.15560831048</v>
      </c>
      <c r="Z236" s="19">
        <v>952777.60527614562</v>
      </c>
      <c r="AA236" s="19">
        <v>634244.63768274256</v>
      </c>
    </row>
    <row r="237" spans="1:27" ht="25.5" customHeight="1" x14ac:dyDescent="0.2">
      <c r="A237" s="22" t="s">
        <v>477</v>
      </c>
      <c r="B237" s="22" t="s">
        <v>478</v>
      </c>
      <c r="C237" s="54"/>
      <c r="D237" s="24">
        <v>886832</v>
      </c>
      <c r="E237" s="25">
        <v>0</v>
      </c>
      <c r="F237" s="25">
        <v>886832</v>
      </c>
      <c r="G237" s="26">
        <v>-2.9505030200686733E-2</v>
      </c>
      <c r="H237" s="23"/>
      <c r="I237" s="26">
        <v>-3.0451527802524248E-2</v>
      </c>
      <c r="J237" s="24">
        <v>922876</v>
      </c>
      <c r="K237" s="26">
        <v>4.0643549172785898E-2</v>
      </c>
      <c r="L237" s="26">
        <v>3.4364458190632385E-2</v>
      </c>
      <c r="M237" s="24">
        <v>926337</v>
      </c>
      <c r="N237" s="26">
        <v>4.4546204918180621E-2</v>
      </c>
      <c r="O237" s="26">
        <v>3.8243565882020603E-2</v>
      </c>
      <c r="P237" s="26">
        <v>-2.7751077617407138E-2</v>
      </c>
      <c r="Q237" s="23"/>
      <c r="R237" s="24">
        <v>3302</v>
      </c>
      <c r="S237" s="41">
        <v>929639</v>
      </c>
      <c r="T237" s="23"/>
      <c r="U237" s="24">
        <v>589770</v>
      </c>
      <c r="V237" s="24">
        <v>593350</v>
      </c>
      <c r="W237" s="23"/>
      <c r="X237" s="24">
        <v>913793.50496106769</v>
      </c>
      <c r="Y237" s="24">
        <v>920238.15560831048</v>
      </c>
      <c r="Z237" s="24">
        <v>952777.60527614562</v>
      </c>
      <c r="AA237" s="24">
        <f>AA236</f>
        <v>634244.63768274256</v>
      </c>
    </row>
    <row r="238" spans="1:27" x14ac:dyDescent="0.2">
      <c r="A238" s="18" t="s">
        <v>479</v>
      </c>
      <c r="B238" s="18" t="s">
        <v>480</v>
      </c>
      <c r="D238" s="19">
        <v>1407877</v>
      </c>
      <c r="E238" s="20">
        <v>0</v>
      </c>
      <c r="F238" s="20">
        <v>1407877</v>
      </c>
      <c r="G238" s="21">
        <v>-1.550159154945896E-2</v>
      </c>
      <c r="I238" s="21">
        <v>-8.7340199174198441E-3</v>
      </c>
      <c r="J238" s="19">
        <v>1461465</v>
      </c>
      <c r="K238" s="21">
        <v>3.8062984195352367E-2</v>
      </c>
      <c r="L238" s="21">
        <v>2.9611148554891775E-2</v>
      </c>
      <c r="M238" s="19">
        <v>1461465</v>
      </c>
      <c r="N238" s="21">
        <v>3.8062984195352367E-2</v>
      </c>
      <c r="O238" s="21">
        <v>2.9611148554891775E-2</v>
      </c>
      <c r="P238" s="21">
        <v>-1.4237861224032922E-2</v>
      </c>
      <c r="R238" s="43">
        <v>5472</v>
      </c>
      <c r="S238" s="42">
        <v>1466937</v>
      </c>
      <c r="U238" s="19">
        <v>1044295</v>
      </c>
      <c r="V238" s="19">
        <v>1052868</v>
      </c>
      <c r="X238" s="19">
        <v>1430044.9730698864</v>
      </c>
      <c r="Y238" s="19">
        <v>1431940.5280981222</v>
      </c>
      <c r="Z238" s="19">
        <v>1482573.6782858379</v>
      </c>
      <c r="AA238" s="19">
        <v>986919.0881641669</v>
      </c>
    </row>
    <row r="239" spans="1:27" ht="25.5" customHeight="1" x14ac:dyDescent="0.2">
      <c r="A239" s="22" t="s">
        <v>481</v>
      </c>
      <c r="B239" s="22" t="s">
        <v>482</v>
      </c>
      <c r="C239" s="54"/>
      <c r="D239" s="24">
        <v>1407877</v>
      </c>
      <c r="E239" s="25">
        <v>0</v>
      </c>
      <c r="F239" s="25">
        <v>1407877</v>
      </c>
      <c r="G239" s="26">
        <v>-1.550159154945896E-2</v>
      </c>
      <c r="H239" s="23"/>
      <c r="I239" s="26">
        <v>-8.7340199174198441E-3</v>
      </c>
      <c r="J239" s="24">
        <v>1461465</v>
      </c>
      <c r="K239" s="26">
        <v>3.8062984195352367E-2</v>
      </c>
      <c r="L239" s="26">
        <v>2.9611148554891775E-2</v>
      </c>
      <c r="M239" s="24">
        <v>1461465</v>
      </c>
      <c r="N239" s="26">
        <v>3.8062984195352367E-2</v>
      </c>
      <c r="O239" s="26">
        <v>2.9611148554891775E-2</v>
      </c>
      <c r="P239" s="26">
        <v>-1.4237861224032922E-2</v>
      </c>
      <c r="Q239" s="23"/>
      <c r="R239" s="24">
        <v>5472</v>
      </c>
      <c r="S239" s="41">
        <v>1466937</v>
      </c>
      <c r="T239" s="23"/>
      <c r="U239" s="24">
        <v>1044295</v>
      </c>
      <c r="V239" s="24">
        <v>1052868</v>
      </c>
      <c r="W239" s="23"/>
      <c r="X239" s="24">
        <v>1430044.9730698864</v>
      </c>
      <c r="Y239" s="24">
        <v>1431940.5280981222</v>
      </c>
      <c r="Z239" s="24">
        <v>1482573.6782858379</v>
      </c>
      <c r="AA239" s="24">
        <f>AA238</f>
        <v>986919.0881641669</v>
      </c>
    </row>
    <row r="240" spans="1:27" x14ac:dyDescent="0.2">
      <c r="A240" s="18" t="s">
        <v>483</v>
      </c>
      <c r="B240" s="18" t="s">
        <v>484</v>
      </c>
      <c r="D240" s="19">
        <v>279683</v>
      </c>
      <c r="E240" s="20">
        <v>0</v>
      </c>
      <c r="F240" s="20">
        <v>279683</v>
      </c>
      <c r="G240" s="21">
        <v>7.9606313201474599E-4</v>
      </c>
      <c r="I240" s="21">
        <v>7.6115523937145824E-3</v>
      </c>
      <c r="J240" s="19">
        <v>289177</v>
      </c>
      <c r="K240" s="21">
        <v>3.3945574096387654E-2</v>
      </c>
      <c r="L240" s="21">
        <v>2.7699279140980249E-2</v>
      </c>
      <c r="M240" s="19">
        <v>289398</v>
      </c>
      <c r="N240" s="21">
        <v>3.473575440766874E-2</v>
      </c>
      <c r="O240" s="21">
        <v>2.8484685797423026E-2</v>
      </c>
      <c r="P240" s="21">
        <v>9.2068210248608118E-4</v>
      </c>
      <c r="R240" s="43">
        <v>0</v>
      </c>
      <c r="S240" s="42">
        <v>289398</v>
      </c>
      <c r="U240" s="19">
        <v>212652</v>
      </c>
      <c r="V240" s="19">
        <v>213944</v>
      </c>
      <c r="X240" s="19">
        <v>279460.53177380166</v>
      </c>
      <c r="Y240" s="19">
        <v>279257.31491771224</v>
      </c>
      <c r="Z240" s="19">
        <v>289131.80152507633</v>
      </c>
      <c r="AA240" s="19">
        <v>192469.14881850223</v>
      </c>
    </row>
    <row r="241" spans="1:27" x14ac:dyDescent="0.2">
      <c r="A241" s="18" t="s">
        <v>485</v>
      </c>
      <c r="B241" s="18" t="s">
        <v>486</v>
      </c>
      <c r="D241" s="19">
        <v>326302</v>
      </c>
      <c r="E241" s="20">
        <v>0</v>
      </c>
      <c r="F241" s="20">
        <v>326302</v>
      </c>
      <c r="G241" s="21">
        <v>-1.0677386628312746E-3</v>
      </c>
      <c r="I241" s="21">
        <v>3.4678201064715086E-3</v>
      </c>
      <c r="J241" s="19">
        <v>336997</v>
      </c>
      <c r="K241" s="21">
        <v>3.2776385066594749E-2</v>
      </c>
      <c r="L241" s="21">
        <v>2.7700034956654074E-2</v>
      </c>
      <c r="M241" s="19">
        <v>337777</v>
      </c>
      <c r="N241" s="21">
        <v>3.5166808661914351E-2</v>
      </c>
      <c r="O241" s="21">
        <v>3.0078709031693629E-2</v>
      </c>
      <c r="P241" s="21">
        <v>-1.6506116104446633E-3</v>
      </c>
      <c r="R241" s="43">
        <v>1350</v>
      </c>
      <c r="S241" s="42">
        <v>339127</v>
      </c>
      <c r="U241" s="19">
        <v>243210</v>
      </c>
      <c r="V241" s="19">
        <v>244412</v>
      </c>
      <c r="X241" s="19">
        <v>326650.77766455634</v>
      </c>
      <c r="Y241" s="19">
        <v>326780.56071777939</v>
      </c>
      <c r="Z241" s="19">
        <v>338335.46043922612</v>
      </c>
      <c r="AA241" s="19">
        <v>225223.02196566272</v>
      </c>
    </row>
    <row r="242" spans="1:27" x14ac:dyDescent="0.2">
      <c r="A242" s="18" t="s">
        <v>487</v>
      </c>
      <c r="B242" s="18" t="s">
        <v>488</v>
      </c>
      <c r="D242" s="19">
        <v>725862</v>
      </c>
      <c r="E242" s="20">
        <v>0</v>
      </c>
      <c r="F242" s="20">
        <v>725862</v>
      </c>
      <c r="G242" s="21">
        <v>-1.9530461649006403E-2</v>
      </c>
      <c r="I242" s="21">
        <v>-1.6463781547074285E-2</v>
      </c>
      <c r="J242" s="19">
        <v>752274</v>
      </c>
      <c r="K242" s="21">
        <v>3.6387081842003122E-2</v>
      </c>
      <c r="L242" s="21">
        <v>3.1302884811750253E-2</v>
      </c>
      <c r="M242" s="19">
        <v>752968</v>
      </c>
      <c r="N242" s="21">
        <v>3.7343186445908394E-2</v>
      </c>
      <c r="O242" s="21">
        <v>3.2254299059829128E-2</v>
      </c>
      <c r="P242" s="21">
        <v>-1.9413853595614206E-2</v>
      </c>
      <c r="R242" s="43">
        <v>0</v>
      </c>
      <c r="S242" s="42">
        <v>752968</v>
      </c>
      <c r="U242" s="19">
        <v>507042</v>
      </c>
      <c r="V242" s="19">
        <v>509542</v>
      </c>
      <c r="X242" s="19">
        <v>740320.80713164608</v>
      </c>
      <c r="Y242" s="19">
        <v>741650.78739017318</v>
      </c>
      <c r="Z242" s="19">
        <v>767875.42100302328</v>
      </c>
      <c r="AA242" s="19">
        <v>511159.02124755713</v>
      </c>
    </row>
    <row r="243" spans="1:27" ht="25.5" customHeight="1" x14ac:dyDescent="0.2">
      <c r="A243" s="22" t="s">
        <v>489</v>
      </c>
      <c r="B243" s="22" t="s">
        <v>490</v>
      </c>
      <c r="C243" s="54"/>
      <c r="D243" s="24">
        <v>1331847</v>
      </c>
      <c r="E243" s="25">
        <v>0</v>
      </c>
      <c r="F243" s="25">
        <v>1331847</v>
      </c>
      <c r="G243" s="26">
        <v>-1.0832418798178534E-2</v>
      </c>
      <c r="H243" s="23"/>
      <c r="I243" s="26">
        <v>-6.6297913399245845E-3</v>
      </c>
      <c r="J243" s="24">
        <v>1378448</v>
      </c>
      <c r="K243" s="26">
        <v>3.4989754829195752E-2</v>
      </c>
      <c r="L243" s="26">
        <v>2.9650136222479917E-2</v>
      </c>
      <c r="M243" s="24">
        <v>1380143</v>
      </c>
      <c r="N243" s="26">
        <v>3.6262423536637556E-2</v>
      </c>
      <c r="O243" s="26">
        <v>3.0916239101150156E-2</v>
      </c>
      <c r="P243" s="26">
        <v>-1.0893154171276453E-2</v>
      </c>
      <c r="Q243" s="23"/>
      <c r="R243" s="24">
        <v>1350</v>
      </c>
      <c r="S243" s="41">
        <v>1381493</v>
      </c>
      <c r="T243" s="23"/>
      <c r="U243" s="24">
        <v>962904</v>
      </c>
      <c r="V243" s="24">
        <v>967898</v>
      </c>
      <c r="W243" s="23"/>
      <c r="X243" s="24">
        <v>1346432.1165700043</v>
      </c>
      <c r="Y243" s="24">
        <v>1347688.6630256649</v>
      </c>
      <c r="Z243" s="24">
        <v>1395342.6829673257</v>
      </c>
      <c r="AA243" s="24">
        <f>SUM(AA240:AA242)</f>
        <v>928851.19203172205</v>
      </c>
    </row>
    <row r="244" spans="1:27" x14ac:dyDescent="0.2">
      <c r="A244" s="18" t="s">
        <v>491</v>
      </c>
      <c r="B244" s="18" t="s">
        <v>492</v>
      </c>
      <c r="D244" s="19">
        <v>1243805</v>
      </c>
      <c r="E244" s="20">
        <v>0</v>
      </c>
      <c r="F244" s="20">
        <v>1243805</v>
      </c>
      <c r="G244" s="21">
        <v>-5.9537119039373421E-3</v>
      </c>
      <c r="I244" s="21">
        <v>-1.7171390649970419E-3</v>
      </c>
      <c r="J244" s="19">
        <v>1284487</v>
      </c>
      <c r="K244" s="21">
        <v>3.2707699358018427E-2</v>
      </c>
      <c r="L244" s="21">
        <v>2.8075833464688005E-2</v>
      </c>
      <c r="M244" s="19">
        <v>1286873</v>
      </c>
      <c r="N244" s="21">
        <v>3.4626006488155392E-2</v>
      </c>
      <c r="O244" s="21">
        <v>2.9985536668104551E-2</v>
      </c>
      <c r="P244" s="21">
        <v>-6.8989594330403081E-3</v>
      </c>
      <c r="R244" s="43">
        <v>0</v>
      </c>
      <c r="S244" s="42">
        <v>1286873</v>
      </c>
      <c r="U244" s="19">
        <v>815512</v>
      </c>
      <c r="V244" s="19">
        <v>819186</v>
      </c>
      <c r="X244" s="19">
        <v>1251254.6094632177</v>
      </c>
      <c r="Y244" s="19">
        <v>1251557.9053930489</v>
      </c>
      <c r="Z244" s="19">
        <v>1295812.7596617222</v>
      </c>
      <c r="AA244" s="19">
        <v>862596.15014578518</v>
      </c>
    </row>
    <row r="245" spans="1:27" ht="25.5" customHeight="1" x14ac:dyDescent="0.2">
      <c r="A245" s="22" t="s">
        <v>493</v>
      </c>
      <c r="B245" s="22" t="s">
        <v>494</v>
      </c>
      <c r="C245" s="54"/>
      <c r="D245" s="24">
        <v>1243805</v>
      </c>
      <c r="E245" s="25">
        <v>0</v>
      </c>
      <c r="F245" s="25">
        <v>1243805</v>
      </c>
      <c r="G245" s="26">
        <v>-5.9537119039373421E-3</v>
      </c>
      <c r="H245" s="23"/>
      <c r="I245" s="26">
        <v>-1.7171390649970419E-3</v>
      </c>
      <c r="J245" s="24">
        <v>1284487</v>
      </c>
      <c r="K245" s="26">
        <v>3.2707699358018427E-2</v>
      </c>
      <c r="L245" s="26">
        <v>2.8075833464688005E-2</v>
      </c>
      <c r="M245" s="24">
        <v>1286873</v>
      </c>
      <c r="N245" s="26">
        <v>3.4626006488155392E-2</v>
      </c>
      <c r="O245" s="26">
        <v>2.9985536668104551E-2</v>
      </c>
      <c r="P245" s="26">
        <v>-6.8989594330403081E-3</v>
      </c>
      <c r="Q245" s="23"/>
      <c r="R245" s="24">
        <v>0</v>
      </c>
      <c r="S245" s="41">
        <v>1286873</v>
      </c>
      <c r="T245" s="23"/>
      <c r="U245" s="24">
        <v>815512</v>
      </c>
      <c r="V245" s="24">
        <v>819186</v>
      </c>
      <c r="W245" s="23"/>
      <c r="X245" s="24">
        <v>1251254.6094632177</v>
      </c>
      <c r="Y245" s="24">
        <v>1251557.9053930489</v>
      </c>
      <c r="Z245" s="24">
        <v>1295812.7596617222</v>
      </c>
      <c r="AA245" s="24">
        <f>AA244</f>
        <v>862596.15014578518</v>
      </c>
    </row>
    <row r="246" spans="1:27" x14ac:dyDescent="0.2">
      <c r="A246" s="18" t="s">
        <v>495</v>
      </c>
      <c r="B246" s="18" t="s">
        <v>496</v>
      </c>
      <c r="D246" s="19">
        <v>915783</v>
      </c>
      <c r="E246" s="20">
        <v>0</v>
      </c>
      <c r="F246" s="20">
        <v>915783</v>
      </c>
      <c r="G246" s="21">
        <v>-2.3513919923958126E-2</v>
      </c>
      <c r="I246" s="21">
        <v>-2.163737288357992E-2</v>
      </c>
      <c r="J246" s="19">
        <v>951675</v>
      </c>
      <c r="K246" s="21">
        <v>3.9192690844883638E-2</v>
      </c>
      <c r="L246" s="21">
        <v>3.2435717512002249E-2</v>
      </c>
      <c r="M246" s="19">
        <v>952470</v>
      </c>
      <c r="N246" s="21">
        <v>4.0060800429796206E-2</v>
      </c>
      <c r="O246" s="21">
        <v>3.3298182529389431E-2</v>
      </c>
      <c r="P246" s="21">
        <v>-2.3585509930144966E-2</v>
      </c>
      <c r="R246" s="43">
        <v>3699</v>
      </c>
      <c r="S246" s="42">
        <v>956169</v>
      </c>
      <c r="U246" s="19">
        <v>665453</v>
      </c>
      <c r="V246" s="19">
        <v>669809</v>
      </c>
      <c r="X246" s="19">
        <v>937835.18135628232</v>
      </c>
      <c r="Y246" s="19">
        <v>942162.43724806362</v>
      </c>
      <c r="Z246" s="19">
        <v>975477.12542842131</v>
      </c>
      <c r="AA246" s="19">
        <v>649355.24571427726</v>
      </c>
    </row>
    <row r="247" spans="1:27" ht="25.5" customHeight="1" x14ac:dyDescent="0.2">
      <c r="A247" s="22" t="s">
        <v>497</v>
      </c>
      <c r="B247" s="22" t="s">
        <v>498</v>
      </c>
      <c r="C247" s="54"/>
      <c r="D247" s="24">
        <v>915783</v>
      </c>
      <c r="E247" s="25">
        <v>0</v>
      </c>
      <c r="F247" s="25">
        <v>915783</v>
      </c>
      <c r="G247" s="26">
        <v>-2.3513919923958126E-2</v>
      </c>
      <c r="H247" s="23"/>
      <c r="I247" s="26">
        <v>-2.163737288357992E-2</v>
      </c>
      <c r="J247" s="24">
        <v>951675</v>
      </c>
      <c r="K247" s="26">
        <v>3.9192690844883638E-2</v>
      </c>
      <c r="L247" s="26">
        <v>3.2435717512002249E-2</v>
      </c>
      <c r="M247" s="24">
        <v>952470</v>
      </c>
      <c r="N247" s="26">
        <v>4.0060800429796206E-2</v>
      </c>
      <c r="O247" s="26">
        <v>3.3298182529389431E-2</v>
      </c>
      <c r="P247" s="26">
        <v>-2.3585509930144966E-2</v>
      </c>
      <c r="Q247" s="23"/>
      <c r="R247" s="24">
        <v>3699</v>
      </c>
      <c r="S247" s="41">
        <v>956169</v>
      </c>
      <c r="T247" s="23"/>
      <c r="U247" s="24">
        <v>665453</v>
      </c>
      <c r="V247" s="24">
        <v>669809</v>
      </c>
      <c r="W247" s="23"/>
      <c r="X247" s="24">
        <v>937835.18135628232</v>
      </c>
      <c r="Y247" s="24">
        <v>942162.43724806362</v>
      </c>
      <c r="Z247" s="24">
        <v>975477.12542842131</v>
      </c>
      <c r="AA247" s="24">
        <f>AA246</f>
        <v>649355.24571427726</v>
      </c>
    </row>
    <row r="248" spans="1:27" ht="25.5" customHeight="1" x14ac:dyDescent="0.2">
      <c r="A248" s="27" t="s">
        <v>499</v>
      </c>
      <c r="B248" s="27" t="s">
        <v>500</v>
      </c>
      <c r="C248" s="54"/>
      <c r="D248" s="28">
        <v>8605735</v>
      </c>
      <c r="E248" s="29">
        <v>0</v>
      </c>
      <c r="F248" s="29">
        <v>8605735</v>
      </c>
      <c r="G248" s="30">
        <v>-1.5737334580805395E-2</v>
      </c>
      <c r="H248" s="23"/>
      <c r="I248" s="30">
        <v>-1.274891144017376E-2</v>
      </c>
      <c r="J248" s="28">
        <v>8922556</v>
      </c>
      <c r="K248" s="30">
        <v>3.6815100627662911E-2</v>
      </c>
      <c r="L248" s="30">
        <v>3.0652026164242674E-2</v>
      </c>
      <c r="M248" s="28">
        <v>8931358</v>
      </c>
      <c r="N248" s="30">
        <v>3.7837906930668908E-2</v>
      </c>
      <c r="O248" s="30">
        <v>3.1668752664395505E-2</v>
      </c>
      <c r="P248" s="30">
        <v>-1.6268464640813773E-2</v>
      </c>
      <c r="Q248" s="23"/>
      <c r="R248" s="28">
        <v>15178</v>
      </c>
      <c r="S248" s="40">
        <v>8946536</v>
      </c>
      <c r="T248" s="23"/>
      <c r="U248" s="28">
        <v>5919831</v>
      </c>
      <c r="V248" s="28">
        <v>5955230</v>
      </c>
      <c r="W248" s="23"/>
      <c r="X248" s="28">
        <v>8743331.7368944827</v>
      </c>
      <c r="Y248" s="28">
        <v>8768990.5028330907</v>
      </c>
      <c r="Z248" s="28">
        <v>9079060.3726441748</v>
      </c>
      <c r="AA248" s="28">
        <f>AA247+AA245+AA243+AA239+AA237+AA235+AA232</f>
        <v>6043745.4917703457</v>
      </c>
    </row>
    <row r="249" spans="1:27" x14ac:dyDescent="0.2">
      <c r="A249" s="23"/>
      <c r="B249" s="23"/>
      <c r="C249" s="54"/>
      <c r="D249" s="23"/>
      <c r="E249" s="23"/>
      <c r="F249" s="23"/>
      <c r="G249" s="23"/>
      <c r="H249" s="23"/>
      <c r="I249" s="23"/>
      <c r="J249" s="23"/>
      <c r="K249" s="23"/>
      <c r="L249" s="23"/>
      <c r="M249" s="23"/>
      <c r="N249" s="23"/>
      <c r="O249" s="23"/>
      <c r="P249" s="23"/>
      <c r="Q249" s="23"/>
      <c r="R249" s="39"/>
      <c r="S249" s="23"/>
      <c r="T249" s="23"/>
      <c r="U249" s="23"/>
      <c r="V249" s="23"/>
      <c r="W249" s="23"/>
      <c r="X249" s="23"/>
      <c r="Y249" s="23"/>
      <c r="Z249" s="23"/>
      <c r="AA249" s="23"/>
    </row>
    <row r="250" spans="1:27" x14ac:dyDescent="0.2">
      <c r="A250" s="31" t="s">
        <v>501</v>
      </c>
      <c r="B250" s="31" t="s">
        <v>502</v>
      </c>
      <c r="C250" s="55"/>
      <c r="D250" s="32">
        <v>88160862</v>
      </c>
      <c r="E250" s="33">
        <v>0</v>
      </c>
      <c r="F250" s="32">
        <v>88160862</v>
      </c>
      <c r="G250" s="34">
        <v>-4.5586214530657365E-5</v>
      </c>
      <c r="H250" s="24"/>
      <c r="I250" s="34">
        <v>5.0104003300968092E-3</v>
      </c>
      <c r="J250" s="32">
        <v>91190217</v>
      </c>
      <c r="K250" s="34">
        <v>3.4361676273083619E-2</v>
      </c>
      <c r="L250" s="34">
        <v>2.9158029907039751E-2</v>
      </c>
      <c r="M250" s="32">
        <v>91280922</v>
      </c>
      <c r="N250" s="34">
        <v>3.5390534180575584E-2</v>
      </c>
      <c r="O250" s="34">
        <v>3.0181711856417159E-2</v>
      </c>
      <c r="P250" s="34">
        <v>-1.5916180724717677E-5</v>
      </c>
      <c r="Q250" s="24"/>
      <c r="R250" s="32">
        <v>105010</v>
      </c>
      <c r="S250" s="32">
        <v>91385932</v>
      </c>
      <c r="T250" s="35"/>
      <c r="U250" s="32">
        <v>60459123</v>
      </c>
      <c r="V250" s="32">
        <v>60764817</v>
      </c>
      <c r="W250" s="35"/>
      <c r="X250" s="32">
        <v>88164881.103184044</v>
      </c>
      <c r="Y250" s="32">
        <v>88164881.103183985</v>
      </c>
      <c r="Z250" s="32">
        <v>91282374.866775364</v>
      </c>
      <c r="AA250" s="32">
        <f>SUM(AA248,AA230,AA191,AA153,AA126,AA78,AA44)</f>
        <v>60764816.9453125</v>
      </c>
    </row>
    <row r="252" spans="1:27" x14ac:dyDescent="0.2">
      <c r="Q252" s="74"/>
    </row>
    <row r="254" spans="1:27" x14ac:dyDescent="0.2">
      <c r="A254" s="134" t="s">
        <v>562</v>
      </c>
    </row>
    <row r="256" spans="1:27" x14ac:dyDescent="0.2">
      <c r="A256" s="121" t="s">
        <v>517</v>
      </c>
      <c r="B256" s="122"/>
      <c r="H256" s="74"/>
      <c r="Q256" s="74"/>
      <c r="T256" s="74"/>
      <c r="W256" s="74"/>
    </row>
    <row r="257" spans="1:30" x14ac:dyDescent="0.2">
      <c r="A257" s="78" t="s">
        <v>91</v>
      </c>
      <c r="B257" s="79" t="s">
        <v>92</v>
      </c>
      <c r="D257" s="63">
        <f>INDEX(D$8:D$248,MATCH($A257,$A$8:$A$248,0))</f>
        <v>14156343</v>
      </c>
      <c r="E257" s="64">
        <f t="shared" ref="E257:AA273" si="0">INDEX(E$8:E$248,MATCH($A257,$A$8:$A$248,0))</f>
        <v>0</v>
      </c>
      <c r="F257" s="64">
        <f t="shared" si="0"/>
        <v>14156343</v>
      </c>
      <c r="G257" s="65">
        <f t="shared" si="0"/>
        <v>7.2051622718918296E-3</v>
      </c>
      <c r="H257" s="68"/>
      <c r="I257" s="65">
        <f t="shared" si="0"/>
        <v>9.7255038010894967E-3</v>
      </c>
      <c r="J257" s="63">
        <f t="shared" si="0"/>
        <v>14594363</v>
      </c>
      <c r="K257" s="65">
        <f t="shared" si="0"/>
        <v>3.0941606882511907E-2</v>
      </c>
      <c r="L257" s="65">
        <f t="shared" si="0"/>
        <v>2.8518084082196138E-2</v>
      </c>
      <c r="M257" s="63">
        <f t="shared" si="0"/>
        <v>14624262</v>
      </c>
      <c r="N257" s="65">
        <f t="shared" si="0"/>
        <v>3.3053663647454767E-2</v>
      </c>
      <c r="O257" s="65">
        <f t="shared" si="0"/>
        <v>3.0625175854271047E-2</v>
      </c>
      <c r="P257" s="65">
        <f t="shared" si="0"/>
        <v>5.1080901832389891E-3</v>
      </c>
      <c r="Q257" s="68"/>
      <c r="R257" s="63">
        <f t="shared" si="0"/>
        <v>28405</v>
      </c>
      <c r="S257" s="67">
        <f t="shared" si="0"/>
        <v>14652667</v>
      </c>
      <c r="T257" s="68"/>
      <c r="U257" s="63">
        <f t="shared" si="0"/>
        <v>9035074</v>
      </c>
      <c r="V257" s="63">
        <f t="shared" si="0"/>
        <v>9056364</v>
      </c>
      <c r="W257" s="68"/>
      <c r="X257" s="63">
        <f t="shared" si="0"/>
        <v>14055073.911722604</v>
      </c>
      <c r="Y257" s="63">
        <f t="shared" si="0"/>
        <v>14053027.174694456</v>
      </c>
      <c r="Z257" s="63">
        <f t="shared" si="0"/>
        <v>14549939.596381005</v>
      </c>
      <c r="AA257" s="63">
        <f t="shared" si="0"/>
        <v>9685598.3143493645</v>
      </c>
      <c r="AC257" s="85"/>
    </row>
    <row r="258" spans="1:30" x14ac:dyDescent="0.2">
      <c r="A258" s="78" t="s">
        <v>159</v>
      </c>
      <c r="B258" s="79" t="s">
        <v>160</v>
      </c>
      <c r="D258" s="57">
        <f t="shared" ref="D258:S290" si="1">INDEX(D$8:D$248,MATCH($A258,$A$8:$A$248,0))</f>
        <v>12174759</v>
      </c>
      <c r="E258" s="58">
        <f t="shared" si="1"/>
        <v>0</v>
      </c>
      <c r="F258" s="58">
        <f t="shared" si="1"/>
        <v>12174759</v>
      </c>
      <c r="G258" s="59">
        <f t="shared" si="1"/>
        <v>-2.8312834602071124E-3</v>
      </c>
      <c r="H258" s="68"/>
      <c r="I258" s="59">
        <f t="shared" si="1"/>
        <v>1.1279791650984361E-3</v>
      </c>
      <c r="J258" s="57">
        <f t="shared" si="1"/>
        <v>12570850</v>
      </c>
      <c r="K258" s="59">
        <f t="shared" si="1"/>
        <v>3.2533785679043081E-2</v>
      </c>
      <c r="L258" s="59">
        <f t="shared" si="1"/>
        <v>2.9229247805153014E-2</v>
      </c>
      <c r="M258" s="57">
        <f t="shared" si="1"/>
        <v>12580541</v>
      </c>
      <c r="N258" s="59">
        <f t="shared" si="1"/>
        <v>3.3329776794760457E-2</v>
      </c>
      <c r="O258" s="59">
        <f t="shared" si="1"/>
        <v>3.0022691417993741E-2</v>
      </c>
      <c r="P258" s="59">
        <f t="shared" si="1"/>
        <v>-4.0326831417022424E-3</v>
      </c>
      <c r="Q258" s="68"/>
      <c r="R258" s="57">
        <f t="shared" si="1"/>
        <v>11526</v>
      </c>
      <c r="S258" s="60">
        <f t="shared" si="1"/>
        <v>12592067</v>
      </c>
      <c r="T258" s="68"/>
      <c r="U258" s="57">
        <f t="shared" si="0"/>
        <v>7546283</v>
      </c>
      <c r="V258" s="57">
        <f t="shared" si="0"/>
        <v>7570512</v>
      </c>
      <c r="W258" s="68"/>
      <c r="X258" s="57">
        <f t="shared" si="0"/>
        <v>12209327.065781606</v>
      </c>
      <c r="Y258" s="57">
        <f t="shared" si="0"/>
        <v>12200086.954608325</v>
      </c>
      <c r="Z258" s="57">
        <f t="shared" si="0"/>
        <v>12631479.755464615</v>
      </c>
      <c r="AA258" s="57">
        <f t="shared" si="0"/>
        <v>8408518.6895000283</v>
      </c>
      <c r="AC258" s="85"/>
    </row>
    <row r="259" spans="1:30" x14ac:dyDescent="0.2">
      <c r="A259" s="78" t="s">
        <v>255</v>
      </c>
      <c r="B259" s="79" t="s">
        <v>256</v>
      </c>
      <c r="D259" s="57">
        <f t="shared" si="1"/>
        <v>16211680</v>
      </c>
      <c r="E259" s="58">
        <f t="shared" si="0"/>
        <v>0</v>
      </c>
      <c r="F259" s="58">
        <f t="shared" si="0"/>
        <v>16211680</v>
      </c>
      <c r="G259" s="59">
        <f t="shared" si="0"/>
        <v>-1.5898065424651664E-2</v>
      </c>
      <c r="H259" s="68"/>
      <c r="I259" s="59">
        <f t="shared" si="0"/>
        <v>-1.3033013441730246E-2</v>
      </c>
      <c r="J259" s="57">
        <f t="shared" si="0"/>
        <v>16807256</v>
      </c>
      <c r="K259" s="59">
        <f t="shared" si="0"/>
        <v>3.6737463359750588E-2</v>
      </c>
      <c r="L259" s="59">
        <f t="shared" si="0"/>
        <v>3.1386976374836451E-2</v>
      </c>
      <c r="M259" s="57">
        <f t="shared" si="0"/>
        <v>16826143</v>
      </c>
      <c r="N259" s="59">
        <f t="shared" si="0"/>
        <v>3.79024875891949E-2</v>
      </c>
      <c r="O259" s="59">
        <f t="shared" si="0"/>
        <v>3.2545988043534146E-2</v>
      </c>
      <c r="P259" s="59">
        <f t="shared" si="0"/>
        <v>-1.5715320513001729E-2</v>
      </c>
      <c r="Q259" s="68"/>
      <c r="R259" s="57">
        <f t="shared" si="0"/>
        <v>21552</v>
      </c>
      <c r="S259" s="60">
        <f t="shared" si="0"/>
        <v>16847695</v>
      </c>
      <c r="T259" s="68"/>
      <c r="U259" s="57">
        <f t="shared" si="0"/>
        <v>11272594</v>
      </c>
      <c r="V259" s="57">
        <f t="shared" si="0"/>
        <v>11331072</v>
      </c>
      <c r="W259" s="68"/>
      <c r="X259" s="57">
        <f t="shared" si="0"/>
        <v>16473578.021158481</v>
      </c>
      <c r="Y259" s="57">
        <f t="shared" si="0"/>
        <v>16510968.388612591</v>
      </c>
      <c r="Z259" s="57">
        <f t="shared" si="0"/>
        <v>17094793.153510891</v>
      </c>
      <c r="AA259" s="57">
        <f t="shared" si="0"/>
        <v>11379655.472451523</v>
      </c>
      <c r="AC259" s="85"/>
    </row>
    <row r="260" spans="1:30" x14ac:dyDescent="0.2">
      <c r="A260" s="78" t="s">
        <v>309</v>
      </c>
      <c r="B260" s="79" t="s">
        <v>310</v>
      </c>
      <c r="D260" s="57">
        <f t="shared" si="1"/>
        <v>9828829</v>
      </c>
      <c r="E260" s="58">
        <f t="shared" si="0"/>
        <v>0</v>
      </c>
      <c r="F260" s="58">
        <f t="shared" si="0"/>
        <v>9828829</v>
      </c>
      <c r="G260" s="59">
        <f t="shared" si="0"/>
        <v>-2.7534260216538486E-3</v>
      </c>
      <c r="H260" s="68"/>
      <c r="I260" s="59">
        <f t="shared" si="0"/>
        <v>2.9812692681923103E-3</v>
      </c>
      <c r="J260" s="57">
        <f t="shared" si="0"/>
        <v>10190562</v>
      </c>
      <c r="K260" s="59">
        <f t="shared" si="0"/>
        <v>3.680326517024568E-2</v>
      </c>
      <c r="L260" s="59">
        <f t="shared" si="0"/>
        <v>3.008650549758185E-2</v>
      </c>
      <c r="M260" s="57">
        <f t="shared" si="0"/>
        <v>10200081</v>
      </c>
      <c r="N260" s="59">
        <f t="shared" si="0"/>
        <v>3.7771742696917299E-2</v>
      </c>
      <c r="O260" s="59">
        <f t="shared" si="0"/>
        <v>3.1048708901656008E-2</v>
      </c>
      <c r="P260" s="59">
        <f t="shared" si="0"/>
        <v>-1.1950153672964925E-3</v>
      </c>
      <c r="Q260" s="68"/>
      <c r="R260" s="57">
        <f t="shared" si="0"/>
        <v>8064</v>
      </c>
      <c r="S260" s="60">
        <f t="shared" si="0"/>
        <v>10208145</v>
      </c>
      <c r="T260" s="68"/>
      <c r="U260" s="57">
        <f t="shared" si="0"/>
        <v>7016726</v>
      </c>
      <c r="V260" s="57">
        <f t="shared" si="0"/>
        <v>7062479</v>
      </c>
      <c r="W260" s="68"/>
      <c r="X260" s="57">
        <f t="shared" si="0"/>
        <v>9855966.675111806</v>
      </c>
      <c r="Y260" s="57">
        <f t="shared" si="0"/>
        <v>9863512.8609204032</v>
      </c>
      <c r="Z260" s="57">
        <f t="shared" si="0"/>
        <v>10212284.837315802</v>
      </c>
      <c r="AA260" s="57">
        <f t="shared" si="0"/>
        <v>6798109.9269005777</v>
      </c>
      <c r="AC260" s="85"/>
    </row>
    <row r="261" spans="1:30" x14ac:dyDescent="0.2">
      <c r="A261" s="78" t="s">
        <v>385</v>
      </c>
      <c r="B261" s="79" t="s">
        <v>386</v>
      </c>
      <c r="D261" s="57">
        <f t="shared" si="1"/>
        <v>14002265</v>
      </c>
      <c r="E261" s="58">
        <f t="shared" si="0"/>
        <v>0</v>
      </c>
      <c r="F261" s="58">
        <f t="shared" si="0"/>
        <v>14002265</v>
      </c>
      <c r="G261" s="59">
        <f t="shared" si="0"/>
        <v>2.6487478203415682E-2</v>
      </c>
      <c r="H261" s="68"/>
      <c r="I261" s="59">
        <f t="shared" si="0"/>
        <v>3.753849749561633E-2</v>
      </c>
      <c r="J261" s="57">
        <f t="shared" si="0"/>
        <v>14462400</v>
      </c>
      <c r="K261" s="59">
        <f t="shared" si="0"/>
        <v>3.2861469198019133E-2</v>
      </c>
      <c r="L261" s="59">
        <f t="shared" si="0"/>
        <v>2.6027096002247285E-2</v>
      </c>
      <c r="M261" s="57">
        <f t="shared" si="0"/>
        <v>14470961</v>
      </c>
      <c r="N261" s="59">
        <f t="shared" si="0"/>
        <v>3.347287028205792E-2</v>
      </c>
      <c r="O261" s="59">
        <f t="shared" si="0"/>
        <v>2.6634451487427713E-2</v>
      </c>
      <c r="P261" s="59">
        <f t="shared" si="0"/>
        <v>2.8794774784438815E-2</v>
      </c>
      <c r="Q261" s="68"/>
      <c r="R261" s="57">
        <f t="shared" si="0"/>
        <v>0</v>
      </c>
      <c r="S261" s="60">
        <f t="shared" si="0"/>
        <v>14470961</v>
      </c>
      <c r="T261" s="68"/>
      <c r="U261" s="57">
        <f t="shared" si="0"/>
        <v>10201018</v>
      </c>
      <c r="V261" s="57">
        <f t="shared" si="0"/>
        <v>10268967</v>
      </c>
      <c r="W261" s="68"/>
      <c r="X261" s="57">
        <f t="shared" si="0"/>
        <v>13640950.617836194</v>
      </c>
      <c r="Y261" s="57">
        <f t="shared" si="0"/>
        <v>13585552.933940034</v>
      </c>
      <c r="Z261" s="57">
        <f t="shared" si="0"/>
        <v>14065935.55360161</v>
      </c>
      <c r="AA261" s="57">
        <f t="shared" si="0"/>
        <v>9363406.6853168663</v>
      </c>
      <c r="AC261" s="85"/>
    </row>
    <row r="262" spans="1:30" x14ac:dyDescent="0.2">
      <c r="A262" s="78" t="s">
        <v>463</v>
      </c>
      <c r="B262" s="79" t="s">
        <v>464</v>
      </c>
      <c r="D262" s="57">
        <f t="shared" si="1"/>
        <v>13181251</v>
      </c>
      <c r="E262" s="58">
        <f t="shared" si="0"/>
        <v>0</v>
      </c>
      <c r="F262" s="58">
        <f t="shared" si="0"/>
        <v>13181251</v>
      </c>
      <c r="G262" s="59">
        <f t="shared" si="0"/>
        <v>-4.0966230386307867E-4</v>
      </c>
      <c r="H262" s="68"/>
      <c r="I262" s="59">
        <f t="shared" si="0"/>
        <v>5.4416406859014721E-3</v>
      </c>
      <c r="J262" s="57">
        <f t="shared" si="0"/>
        <v>13642230</v>
      </c>
      <c r="K262" s="59">
        <f t="shared" si="0"/>
        <v>3.4972325464403875E-2</v>
      </c>
      <c r="L262" s="59">
        <f t="shared" si="0"/>
        <v>2.9254412330380175E-2</v>
      </c>
      <c r="M262" s="57">
        <f t="shared" si="0"/>
        <v>13647576</v>
      </c>
      <c r="N262" s="59">
        <f t="shared" si="0"/>
        <v>3.5377901536052914E-2</v>
      </c>
      <c r="O262" s="59">
        <f t="shared" si="0"/>
        <v>2.9657747715307714E-2</v>
      </c>
      <c r="P262" s="59">
        <f t="shared" si="0"/>
        <v>-9.5656032172319883E-5</v>
      </c>
      <c r="Q262" s="68"/>
      <c r="R262" s="57">
        <f t="shared" si="0"/>
        <v>20285</v>
      </c>
      <c r="S262" s="60">
        <f t="shared" si="0"/>
        <v>13667861</v>
      </c>
      <c r="T262" s="68"/>
      <c r="U262" s="57">
        <f t="shared" si="0"/>
        <v>9467597</v>
      </c>
      <c r="V262" s="57">
        <f t="shared" si="0"/>
        <v>9520193</v>
      </c>
      <c r="W262" s="68"/>
      <c r="X262" s="57">
        <f t="shared" si="0"/>
        <v>13186653.074678816</v>
      </c>
      <c r="Y262" s="57">
        <f t="shared" si="0"/>
        <v>13182742.287575074</v>
      </c>
      <c r="Z262" s="57">
        <f t="shared" si="0"/>
        <v>13648881.597857241</v>
      </c>
      <c r="AA262" s="57">
        <f t="shared" si="0"/>
        <v>9085782.3650238067</v>
      </c>
      <c r="AC262" s="84" t="s">
        <v>514</v>
      </c>
      <c r="AD262" s="84" t="s">
        <v>515</v>
      </c>
    </row>
    <row r="263" spans="1:30" x14ac:dyDescent="0.2">
      <c r="A263" s="80" t="s">
        <v>499</v>
      </c>
      <c r="B263" s="81" t="s">
        <v>500</v>
      </c>
      <c r="D263" s="69">
        <f t="shared" si="1"/>
        <v>8605735</v>
      </c>
      <c r="E263" s="70">
        <f t="shared" si="0"/>
        <v>0</v>
      </c>
      <c r="F263" s="70">
        <f t="shared" si="0"/>
        <v>8605735</v>
      </c>
      <c r="G263" s="71">
        <f t="shared" si="0"/>
        <v>-1.5737334580805395E-2</v>
      </c>
      <c r="H263" s="68"/>
      <c r="I263" s="71">
        <f t="shared" si="0"/>
        <v>-1.274891144017376E-2</v>
      </c>
      <c r="J263" s="69">
        <f t="shared" si="0"/>
        <v>8922556</v>
      </c>
      <c r="K263" s="71">
        <f t="shared" si="0"/>
        <v>3.6815100627662911E-2</v>
      </c>
      <c r="L263" s="71">
        <f t="shared" si="0"/>
        <v>3.0652026164242674E-2</v>
      </c>
      <c r="M263" s="69">
        <f t="shared" si="0"/>
        <v>8931358</v>
      </c>
      <c r="N263" s="71">
        <f t="shared" si="0"/>
        <v>3.7837906930668908E-2</v>
      </c>
      <c r="O263" s="71">
        <f t="shared" si="0"/>
        <v>3.1668752664395505E-2</v>
      </c>
      <c r="P263" s="71">
        <f t="shared" si="0"/>
        <v>-1.6268464640813773E-2</v>
      </c>
      <c r="Q263" s="68"/>
      <c r="R263" s="69">
        <f t="shared" si="0"/>
        <v>15178</v>
      </c>
      <c r="S263" s="73">
        <f t="shared" si="0"/>
        <v>8946536</v>
      </c>
      <c r="T263" s="68"/>
      <c r="U263" s="69">
        <f t="shared" si="0"/>
        <v>5919831</v>
      </c>
      <c r="V263" s="69">
        <f t="shared" si="0"/>
        <v>5955230</v>
      </c>
      <c r="W263" s="68"/>
      <c r="X263" s="69">
        <f t="shared" si="0"/>
        <v>8743331.7368944827</v>
      </c>
      <c r="Y263" s="69">
        <f t="shared" si="0"/>
        <v>8768990.5028330907</v>
      </c>
      <c r="Z263" s="69">
        <f t="shared" si="0"/>
        <v>9079060.3726441748</v>
      </c>
      <c r="AA263" s="69">
        <f t="shared" si="0"/>
        <v>6043745.4917703457</v>
      </c>
      <c r="AC263" s="84" t="s">
        <v>516</v>
      </c>
      <c r="AD263" s="84" t="s">
        <v>516</v>
      </c>
    </row>
    <row r="264" spans="1:30" x14ac:dyDescent="0.2">
      <c r="A264" s="31" t="s">
        <v>501</v>
      </c>
      <c r="B264" s="31" t="s">
        <v>502</v>
      </c>
      <c r="C264" s="118"/>
      <c r="D264" s="32">
        <f>SUM(D257:D263)</f>
        <v>88160862</v>
      </c>
      <c r="E264" s="33">
        <f t="shared" ref="E264:Z264" si="2">SUM(E257:E263)</f>
        <v>0</v>
      </c>
      <c r="F264" s="32">
        <f t="shared" si="2"/>
        <v>88160862</v>
      </c>
      <c r="G264" s="34">
        <f>F264/X264-1</f>
        <v>-4.5586214529991231E-5</v>
      </c>
      <c r="H264" s="24"/>
      <c r="I264" s="34">
        <f>AC264/AD264-1</f>
        <v>5.0103929231053446E-3</v>
      </c>
      <c r="J264" s="32">
        <f t="shared" si="2"/>
        <v>91190217</v>
      </c>
      <c r="K264" s="34">
        <f t="shared" ref="K264" si="3">J264/F264-1</f>
        <v>3.4361676273083619E-2</v>
      </c>
      <c r="L264" s="34">
        <f>(1+K264)/(V264/U264)-1</f>
        <v>2.915803749200041E-2</v>
      </c>
      <c r="M264" s="32">
        <f t="shared" si="2"/>
        <v>91280922</v>
      </c>
      <c r="N264" s="34">
        <f t="shared" ref="N264" si="4">M264/F264-1</f>
        <v>3.5390534180575584E-2</v>
      </c>
      <c r="O264" s="34">
        <f>(1+N264)/(V264/U264)-1</f>
        <v>3.0181719448922673E-2</v>
      </c>
      <c r="P264" s="34">
        <f>M264/Z264-1</f>
        <v>-1.591618072438461E-5</v>
      </c>
      <c r="Q264" s="24"/>
      <c r="R264" s="32">
        <f t="shared" si="2"/>
        <v>105010</v>
      </c>
      <c r="S264" s="32">
        <f t="shared" si="2"/>
        <v>91385932</v>
      </c>
      <c r="T264" s="35"/>
      <c r="U264" s="32">
        <f t="shared" si="2"/>
        <v>60459123</v>
      </c>
      <c r="V264" s="32">
        <f t="shared" si="2"/>
        <v>60764817</v>
      </c>
      <c r="W264" s="35"/>
      <c r="X264" s="32">
        <f t="shared" si="2"/>
        <v>88164881.103183985</v>
      </c>
      <c r="Y264" s="32">
        <f t="shared" si="2"/>
        <v>88164881.103183985</v>
      </c>
      <c r="Z264" s="32">
        <f t="shared" si="2"/>
        <v>91282374.866775334</v>
      </c>
      <c r="AA264" s="32">
        <f t="shared" ref="AA264" si="5">SUM(AA257:AA263)</f>
        <v>60764816.945312515</v>
      </c>
      <c r="AC264" s="85">
        <f>F264/U264*1000</f>
        <v>1458.1895605730174</v>
      </c>
      <c r="AD264" s="85">
        <f>Y264/V264*1000</f>
        <v>1450.9198818649284</v>
      </c>
    </row>
    <row r="265" spans="1:30"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30"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30" x14ac:dyDescent="0.2">
      <c r="A267" s="121" t="s">
        <v>518</v>
      </c>
      <c r="B267" s="123"/>
      <c r="D267" s="75"/>
      <c r="E267" s="75"/>
      <c r="F267" s="75"/>
      <c r="G267" s="75"/>
      <c r="H267" s="62"/>
      <c r="I267" s="75"/>
      <c r="J267" s="75"/>
      <c r="K267" s="75"/>
      <c r="L267" s="75"/>
      <c r="M267" s="75"/>
      <c r="N267" s="75"/>
      <c r="O267" s="75"/>
      <c r="P267" s="75"/>
      <c r="Q267" s="62"/>
      <c r="R267" s="75"/>
      <c r="S267" s="75"/>
      <c r="T267" s="62"/>
      <c r="U267" s="75"/>
      <c r="V267" s="75"/>
      <c r="W267" s="62"/>
      <c r="X267" s="75"/>
      <c r="Y267" s="75"/>
      <c r="Z267" s="75"/>
      <c r="AA267" s="75"/>
    </row>
    <row r="268" spans="1:30" x14ac:dyDescent="0.2">
      <c r="A268" s="78" t="s">
        <v>489</v>
      </c>
      <c r="B268" s="79" t="s">
        <v>490</v>
      </c>
      <c r="D268" s="63">
        <f t="shared" si="1"/>
        <v>1331847</v>
      </c>
      <c r="E268" s="64">
        <f t="shared" si="0"/>
        <v>0</v>
      </c>
      <c r="F268" s="64">
        <f t="shared" si="0"/>
        <v>1331847</v>
      </c>
      <c r="G268" s="65">
        <f t="shared" si="0"/>
        <v>-1.0832418798178534E-2</v>
      </c>
      <c r="H268" s="68"/>
      <c r="I268" s="65">
        <f t="shared" si="0"/>
        <v>-6.6297913399245845E-3</v>
      </c>
      <c r="J268" s="63">
        <f t="shared" si="0"/>
        <v>1378448</v>
      </c>
      <c r="K268" s="65">
        <f t="shared" si="0"/>
        <v>3.4989754829195752E-2</v>
      </c>
      <c r="L268" s="65">
        <f t="shared" si="0"/>
        <v>2.9650136222479917E-2</v>
      </c>
      <c r="M268" s="63">
        <f t="shared" si="0"/>
        <v>1380143</v>
      </c>
      <c r="N268" s="65">
        <f t="shared" si="0"/>
        <v>3.6262423536637556E-2</v>
      </c>
      <c r="O268" s="65">
        <f t="shared" si="0"/>
        <v>3.0916239101150156E-2</v>
      </c>
      <c r="P268" s="65">
        <f t="shared" si="0"/>
        <v>-1.0893154171276453E-2</v>
      </c>
      <c r="Q268" s="68"/>
      <c r="R268" s="63">
        <f t="shared" si="0"/>
        <v>1350</v>
      </c>
      <c r="S268" s="67">
        <f t="shared" si="0"/>
        <v>1381493</v>
      </c>
      <c r="T268" s="68"/>
      <c r="U268" s="63">
        <f t="shared" si="0"/>
        <v>962904</v>
      </c>
      <c r="V268" s="63">
        <f t="shared" si="0"/>
        <v>967898</v>
      </c>
      <c r="W268" s="68"/>
      <c r="X268" s="63">
        <f t="shared" si="0"/>
        <v>1346432.1165700043</v>
      </c>
      <c r="Y268" s="63">
        <f t="shared" si="0"/>
        <v>1347688.6630256649</v>
      </c>
      <c r="Z268" s="63">
        <f t="shared" si="0"/>
        <v>1395342.6829673257</v>
      </c>
      <c r="AA268" s="63">
        <f t="shared" si="0"/>
        <v>928851.19203172205</v>
      </c>
    </row>
    <row r="269" spans="1:30" x14ac:dyDescent="0.2">
      <c r="A269" s="78" t="s">
        <v>287</v>
      </c>
      <c r="B269" s="79" t="s">
        <v>288</v>
      </c>
      <c r="D269" s="57">
        <f t="shared" si="1"/>
        <v>1411640</v>
      </c>
      <c r="E269" s="58">
        <f t="shared" si="0"/>
        <v>0</v>
      </c>
      <c r="F269" s="58">
        <f t="shared" si="0"/>
        <v>1411640</v>
      </c>
      <c r="G269" s="59">
        <f t="shared" si="0"/>
        <v>-9.6115426850420516E-3</v>
      </c>
      <c r="H269" s="68"/>
      <c r="I269" s="59">
        <f t="shared" si="0"/>
        <v>-3.1000450150802106E-3</v>
      </c>
      <c r="J269" s="57">
        <f t="shared" si="0"/>
        <v>1465759</v>
      </c>
      <c r="K269" s="59">
        <f t="shared" si="0"/>
        <v>3.8337678161570965E-2</v>
      </c>
      <c r="L269" s="59">
        <f t="shared" si="0"/>
        <v>2.9243903510333569E-2</v>
      </c>
      <c r="M269" s="57">
        <f t="shared" si="0"/>
        <v>1466753</v>
      </c>
      <c r="N269" s="59">
        <f t="shared" si="0"/>
        <v>3.9041823694426325E-2</v>
      </c>
      <c r="O269" s="59">
        <f t="shared" si="0"/>
        <v>2.994188212761606E-2</v>
      </c>
      <c r="P269" s="59">
        <f t="shared" si="0"/>
        <v>-8.3167200195500834E-3</v>
      </c>
      <c r="Q269" s="68"/>
      <c r="R269" s="57">
        <f t="shared" si="0"/>
        <v>1323</v>
      </c>
      <c r="S269" s="60">
        <f t="shared" si="0"/>
        <v>1468076</v>
      </c>
      <c r="T269" s="68"/>
      <c r="U269" s="57">
        <f t="shared" si="0"/>
        <v>1050491</v>
      </c>
      <c r="V269" s="57">
        <f t="shared" si="0"/>
        <v>1059772</v>
      </c>
      <c r="W269" s="68"/>
      <c r="X269" s="57">
        <f t="shared" si="0"/>
        <v>1425339.7134969616</v>
      </c>
      <c r="Y269" s="57">
        <f t="shared" si="0"/>
        <v>1428540.9357527443</v>
      </c>
      <c r="Z269" s="57">
        <f t="shared" si="0"/>
        <v>1479053.8769887455</v>
      </c>
      <c r="AA269" s="57">
        <f t="shared" si="0"/>
        <v>984576.02816146822</v>
      </c>
    </row>
    <row r="270" spans="1:30" x14ac:dyDescent="0.2">
      <c r="A270" s="78" t="s">
        <v>229</v>
      </c>
      <c r="B270" s="79" t="s">
        <v>230</v>
      </c>
      <c r="D270" s="57">
        <f t="shared" si="1"/>
        <v>1932910</v>
      </c>
      <c r="E270" s="58">
        <f t="shared" si="0"/>
        <v>0</v>
      </c>
      <c r="F270" s="58">
        <f t="shared" si="0"/>
        <v>1932910</v>
      </c>
      <c r="G270" s="59">
        <f t="shared" si="0"/>
        <v>-2.1233844611505792E-2</v>
      </c>
      <c r="H270" s="68"/>
      <c r="I270" s="59">
        <f t="shared" si="0"/>
        <v>-1.6987607730459153E-2</v>
      </c>
      <c r="J270" s="57">
        <f t="shared" si="0"/>
        <v>2006228</v>
      </c>
      <c r="K270" s="59">
        <f t="shared" si="0"/>
        <v>3.7931409118893367E-2</v>
      </c>
      <c r="L270" s="59">
        <f t="shared" si="0"/>
        <v>3.1417870251045477E-2</v>
      </c>
      <c r="M270" s="57">
        <f t="shared" si="0"/>
        <v>2006228</v>
      </c>
      <c r="N270" s="59">
        <f t="shared" si="0"/>
        <v>3.7931409118893367E-2</v>
      </c>
      <c r="O270" s="59">
        <f t="shared" si="0"/>
        <v>3.1417870251045477E-2</v>
      </c>
      <c r="P270" s="59">
        <f t="shared" si="0"/>
        <v>-2.0730247854031658E-2</v>
      </c>
      <c r="Q270" s="68"/>
      <c r="R270" s="57">
        <f t="shared" si="0"/>
        <v>750</v>
      </c>
      <c r="S270" s="60">
        <f t="shared" si="0"/>
        <v>2006978</v>
      </c>
      <c r="T270" s="68"/>
      <c r="U270" s="57">
        <f t="shared" si="0"/>
        <v>1347419</v>
      </c>
      <c r="V270" s="57">
        <f t="shared" si="0"/>
        <v>1355928</v>
      </c>
      <c r="W270" s="68"/>
      <c r="X270" s="57">
        <f t="shared" si="0"/>
        <v>1974843.5204451717</v>
      </c>
      <c r="Y270" s="57">
        <f t="shared" si="0"/>
        <v>1978730.4768211062</v>
      </c>
      <c r="Z270" s="57">
        <f t="shared" si="0"/>
        <v>2048698.0176846664</v>
      </c>
      <c r="AA270" s="57">
        <f t="shared" si="0"/>
        <v>1363776.52534262</v>
      </c>
    </row>
    <row r="271" spans="1:30" x14ac:dyDescent="0.2">
      <c r="A271" s="78" t="s">
        <v>481</v>
      </c>
      <c r="B271" s="79" t="s">
        <v>482</v>
      </c>
      <c r="D271" s="57">
        <f t="shared" si="1"/>
        <v>1407877</v>
      </c>
      <c r="E271" s="58">
        <f t="shared" si="0"/>
        <v>0</v>
      </c>
      <c r="F271" s="58">
        <f t="shared" si="0"/>
        <v>1407877</v>
      </c>
      <c r="G271" s="59">
        <f t="shared" si="0"/>
        <v>-1.550159154945896E-2</v>
      </c>
      <c r="H271" s="68"/>
      <c r="I271" s="59">
        <f t="shared" si="0"/>
        <v>-8.7340199174198441E-3</v>
      </c>
      <c r="J271" s="57">
        <f t="shared" si="0"/>
        <v>1461465</v>
      </c>
      <c r="K271" s="59">
        <f t="shared" si="0"/>
        <v>3.8062984195352367E-2</v>
      </c>
      <c r="L271" s="59">
        <f t="shared" si="0"/>
        <v>2.9611148554891775E-2</v>
      </c>
      <c r="M271" s="57">
        <f t="shared" si="0"/>
        <v>1461465</v>
      </c>
      <c r="N271" s="59">
        <f t="shared" si="0"/>
        <v>3.8062984195352367E-2</v>
      </c>
      <c r="O271" s="59">
        <f t="shared" si="0"/>
        <v>2.9611148554891775E-2</v>
      </c>
      <c r="P271" s="59">
        <f t="shared" si="0"/>
        <v>-1.4237861224032922E-2</v>
      </c>
      <c r="Q271" s="68"/>
      <c r="R271" s="57">
        <f t="shared" si="0"/>
        <v>5472</v>
      </c>
      <c r="S271" s="60">
        <f t="shared" si="0"/>
        <v>1466937</v>
      </c>
      <c r="T271" s="68"/>
      <c r="U271" s="57">
        <f t="shared" si="0"/>
        <v>1044295</v>
      </c>
      <c r="V271" s="57">
        <f t="shared" si="0"/>
        <v>1052868</v>
      </c>
      <c r="W271" s="68"/>
      <c r="X271" s="57">
        <f t="shared" si="0"/>
        <v>1430044.9730698864</v>
      </c>
      <c r="Y271" s="57">
        <f t="shared" si="0"/>
        <v>1431940.5280981222</v>
      </c>
      <c r="Z271" s="57">
        <f t="shared" si="0"/>
        <v>1482573.6782858379</v>
      </c>
      <c r="AA271" s="57">
        <f t="shared" si="0"/>
        <v>986919.0881641669</v>
      </c>
    </row>
    <row r="272" spans="1:30" x14ac:dyDescent="0.2">
      <c r="A272" s="78" t="s">
        <v>461</v>
      </c>
      <c r="B272" s="79" t="s">
        <v>462</v>
      </c>
      <c r="D272" s="57">
        <f t="shared" si="1"/>
        <v>2338905</v>
      </c>
      <c r="E272" s="58">
        <f t="shared" si="0"/>
        <v>0</v>
      </c>
      <c r="F272" s="58">
        <f t="shared" si="0"/>
        <v>2338905</v>
      </c>
      <c r="G272" s="59">
        <f t="shared" si="0"/>
        <v>-2.0324173588813998E-2</v>
      </c>
      <c r="H272" s="68"/>
      <c r="I272" s="59">
        <f t="shared" si="0"/>
        <v>-1.6183049429647101E-2</v>
      </c>
      <c r="J272" s="57">
        <f t="shared" si="0"/>
        <v>2422628</v>
      </c>
      <c r="K272" s="59">
        <f t="shared" si="0"/>
        <v>3.5795810432659669E-2</v>
      </c>
      <c r="L272" s="59">
        <f t="shared" si="0"/>
        <v>3.137161050731585E-2</v>
      </c>
      <c r="M272" s="57">
        <f t="shared" si="0"/>
        <v>2423194</v>
      </c>
      <c r="N272" s="59">
        <f t="shared" si="0"/>
        <v>3.6037804015126795E-2</v>
      </c>
      <c r="O272" s="59">
        <f t="shared" si="0"/>
        <v>3.1612570461360567E-2</v>
      </c>
      <c r="P272" s="59">
        <f t="shared" si="0"/>
        <v>-1.9743745226763032E-2</v>
      </c>
      <c r="Q272" s="68"/>
      <c r="R272" s="57">
        <f t="shared" si="0"/>
        <v>3986</v>
      </c>
      <c r="S272" s="60">
        <f t="shared" si="0"/>
        <v>2427180</v>
      </c>
      <c r="T272" s="68"/>
      <c r="U272" s="57">
        <f t="shared" si="0"/>
        <v>1886557</v>
      </c>
      <c r="V272" s="57">
        <f t="shared" si="0"/>
        <v>1894649</v>
      </c>
      <c r="W272" s="68"/>
      <c r="X272" s="57">
        <f t="shared" si="0"/>
        <v>2387427.4907527659</v>
      </c>
      <c r="Y272" s="57">
        <f t="shared" si="0"/>
        <v>2387576.2962046163</v>
      </c>
      <c r="Z272" s="57">
        <f t="shared" si="0"/>
        <v>2472000.5490406775</v>
      </c>
      <c r="AA272" s="57">
        <f t="shared" si="0"/>
        <v>1645560.3950970601</v>
      </c>
    </row>
    <row r="273" spans="1:27" x14ac:dyDescent="0.2">
      <c r="A273" s="78" t="s">
        <v>259</v>
      </c>
      <c r="B273" s="79" t="s">
        <v>260</v>
      </c>
      <c r="D273" s="57">
        <f t="shared" si="1"/>
        <v>1240895</v>
      </c>
      <c r="E273" s="58">
        <f t="shared" si="0"/>
        <v>0</v>
      </c>
      <c r="F273" s="58">
        <f t="shared" si="0"/>
        <v>1240895</v>
      </c>
      <c r="G273" s="59">
        <f t="shared" si="0"/>
        <v>-3.1481213333063751E-2</v>
      </c>
      <c r="H273" s="68"/>
      <c r="I273" s="59">
        <f t="shared" si="0"/>
        <v>-2.8345473764936013E-2</v>
      </c>
      <c r="J273" s="57">
        <f t="shared" si="0"/>
        <v>1288612</v>
      </c>
      <c r="K273" s="59">
        <f t="shared" si="0"/>
        <v>3.8453696726959086E-2</v>
      </c>
      <c r="L273" s="59">
        <f t="shared" si="0"/>
        <v>3.3903415057137787E-2</v>
      </c>
      <c r="M273" s="57">
        <f t="shared" si="0"/>
        <v>1289054</v>
      </c>
      <c r="N273" s="59">
        <f t="shared" si="0"/>
        <v>3.8809891247849393E-2</v>
      </c>
      <c r="O273" s="59">
        <f t="shared" si="0"/>
        <v>3.4258048809931774E-2</v>
      </c>
      <c r="P273" s="59">
        <f t="shared" si="0"/>
        <v>-2.9379447413471205E-2</v>
      </c>
      <c r="Q273" s="68"/>
      <c r="R273" s="57">
        <f t="shared" si="0"/>
        <v>1503</v>
      </c>
      <c r="S273" s="60">
        <f t="shared" si="0"/>
        <v>1290557</v>
      </c>
      <c r="T273" s="68"/>
      <c r="U273" s="57">
        <f t="shared" si="0"/>
        <v>988084</v>
      </c>
      <c r="V273" s="57">
        <f t="shared" si="0"/>
        <v>992432</v>
      </c>
      <c r="W273" s="68"/>
      <c r="X273" s="57">
        <f t="shared" si="0"/>
        <v>1281229.6643934189</v>
      </c>
      <c r="Y273" s="57">
        <f t="shared" si="0"/>
        <v>1282715.4431394101</v>
      </c>
      <c r="Z273" s="57">
        <f t="shared" si="0"/>
        <v>1328072.0221356363</v>
      </c>
      <c r="AA273" s="57">
        <f t="shared" si="0"/>
        <v>884070.48384798225</v>
      </c>
    </row>
    <row r="274" spans="1:27" x14ac:dyDescent="0.2">
      <c r="A274" s="78" t="s">
        <v>157</v>
      </c>
      <c r="B274" s="79" t="s">
        <v>158</v>
      </c>
      <c r="D274" s="57">
        <f t="shared" si="1"/>
        <v>4429037</v>
      </c>
      <c r="E274" s="58">
        <f t="shared" si="1"/>
        <v>0</v>
      </c>
      <c r="F274" s="58">
        <f t="shared" si="1"/>
        <v>4429037</v>
      </c>
      <c r="G274" s="59">
        <f t="shared" si="1"/>
        <v>3.6475459482201433E-3</v>
      </c>
      <c r="H274" s="68"/>
      <c r="I274" s="59">
        <f t="shared" si="1"/>
        <v>7.3015816216388529E-3</v>
      </c>
      <c r="J274" s="57">
        <f t="shared" si="1"/>
        <v>4570474</v>
      </c>
      <c r="K274" s="59">
        <f t="shared" si="1"/>
        <v>3.1934029903114336E-2</v>
      </c>
      <c r="L274" s="59">
        <f t="shared" si="1"/>
        <v>2.8884323967987902E-2</v>
      </c>
      <c r="M274" s="57">
        <f t="shared" si="1"/>
        <v>4573489</v>
      </c>
      <c r="N274" s="59">
        <f t="shared" si="1"/>
        <v>3.2614764789727468E-2</v>
      </c>
      <c r="O274" s="59">
        <f t="shared" si="1"/>
        <v>2.9563047058145386E-2</v>
      </c>
      <c r="P274" s="59">
        <f t="shared" si="1"/>
        <v>1.6619073280215169E-3</v>
      </c>
      <c r="Q274" s="68"/>
      <c r="R274" s="57">
        <f t="shared" si="1"/>
        <v>6125</v>
      </c>
      <c r="S274" s="60">
        <f t="shared" si="1"/>
        <v>4579614</v>
      </c>
      <c r="T274" s="68"/>
      <c r="U274" s="57">
        <f t="shared" ref="U274:AA289" si="6">INDEX(U$8:U$248,MATCH($A274,$A$8:$A$248,0))</f>
        <v>2661841</v>
      </c>
      <c r="V274" s="57">
        <f t="shared" si="6"/>
        <v>2669731</v>
      </c>
      <c r="W274" s="68"/>
      <c r="X274" s="57">
        <f t="shared" si="6"/>
        <v>4412940.5964078363</v>
      </c>
      <c r="Y274" s="57">
        <f t="shared" si="6"/>
        <v>4409965.3432369949</v>
      </c>
      <c r="Z274" s="57">
        <f t="shared" si="6"/>
        <v>4565900.8958421797</v>
      </c>
      <c r="AA274" s="57">
        <f t="shared" si="6"/>
        <v>3039427.1898733471</v>
      </c>
    </row>
    <row r="275" spans="1:27" x14ac:dyDescent="0.2">
      <c r="A275" s="78" t="s">
        <v>467</v>
      </c>
      <c r="B275" s="79" t="s">
        <v>468</v>
      </c>
      <c r="D275" s="57">
        <f t="shared" si="1"/>
        <v>924806</v>
      </c>
      <c r="E275" s="58">
        <f t="shared" si="1"/>
        <v>0</v>
      </c>
      <c r="F275" s="58">
        <f t="shared" si="1"/>
        <v>924806</v>
      </c>
      <c r="G275" s="59">
        <f t="shared" si="1"/>
        <v>-2.8070848518498281E-2</v>
      </c>
      <c r="H275" s="68"/>
      <c r="I275" s="59">
        <f t="shared" si="1"/>
        <v>-2.8493459018279932E-2</v>
      </c>
      <c r="J275" s="57">
        <f t="shared" si="1"/>
        <v>962157</v>
      </c>
      <c r="K275" s="59">
        <f t="shared" si="1"/>
        <v>4.0387930009104567E-2</v>
      </c>
      <c r="L275" s="59">
        <f t="shared" si="1"/>
        <v>3.3936165134613061E-2</v>
      </c>
      <c r="M275" s="57">
        <f t="shared" si="1"/>
        <v>962157</v>
      </c>
      <c r="N275" s="59">
        <f t="shared" si="1"/>
        <v>4.0387930009104567E-2</v>
      </c>
      <c r="O275" s="59">
        <f t="shared" si="1"/>
        <v>3.3936165134613061E-2</v>
      </c>
      <c r="P275" s="59">
        <f t="shared" si="1"/>
        <v>-2.9829307480721767E-2</v>
      </c>
      <c r="Q275" s="68"/>
      <c r="R275" s="57">
        <f t="shared" si="1"/>
        <v>525</v>
      </c>
      <c r="S275" s="60">
        <f t="shared" si="1"/>
        <v>962682</v>
      </c>
      <c r="T275" s="68"/>
      <c r="U275" s="57">
        <f t="shared" si="6"/>
        <v>590535</v>
      </c>
      <c r="V275" s="57">
        <f t="shared" si="6"/>
        <v>594220</v>
      </c>
      <c r="W275" s="68"/>
      <c r="X275" s="57">
        <f t="shared" si="6"/>
        <v>951515.8574987977</v>
      </c>
      <c r="Y275" s="57">
        <f t="shared" si="6"/>
        <v>957869.81667206215</v>
      </c>
      <c r="Z275" s="57">
        <f t="shared" si="6"/>
        <v>991739.91486130259</v>
      </c>
      <c r="AA275" s="57">
        <f t="shared" si="6"/>
        <v>660181.05326312187</v>
      </c>
    </row>
    <row r="276" spans="1:27" x14ac:dyDescent="0.2">
      <c r="A276" s="78" t="s">
        <v>237</v>
      </c>
      <c r="B276" s="79" t="s">
        <v>238</v>
      </c>
      <c r="D276" s="57">
        <f t="shared" si="1"/>
        <v>1413366</v>
      </c>
      <c r="E276" s="58">
        <f t="shared" si="1"/>
        <v>0</v>
      </c>
      <c r="F276" s="58">
        <f t="shared" si="1"/>
        <v>1413366</v>
      </c>
      <c r="G276" s="59">
        <f t="shared" si="1"/>
        <v>-1.7053845443408155E-2</v>
      </c>
      <c r="H276" s="68"/>
      <c r="I276" s="59">
        <f t="shared" si="1"/>
        <v>-1.2233719819971123E-2</v>
      </c>
      <c r="J276" s="57">
        <f t="shared" si="1"/>
        <v>1466972</v>
      </c>
      <c r="K276" s="59">
        <f t="shared" si="1"/>
        <v>3.7927896949551565E-2</v>
      </c>
      <c r="L276" s="59">
        <f t="shared" si="1"/>
        <v>3.0303316528881075E-2</v>
      </c>
      <c r="M276" s="57">
        <f t="shared" si="1"/>
        <v>1467166</v>
      </c>
      <c r="N276" s="59">
        <f t="shared" si="1"/>
        <v>3.8065157927953619E-2</v>
      </c>
      <c r="O276" s="59">
        <f t="shared" si="1"/>
        <v>3.0439569193149163E-2</v>
      </c>
      <c r="P276" s="59">
        <f t="shared" si="1"/>
        <v>-1.6927789910999524E-2</v>
      </c>
      <c r="Q276" s="68"/>
      <c r="R276" s="57">
        <f t="shared" si="1"/>
        <v>1739</v>
      </c>
      <c r="S276" s="60">
        <f t="shared" si="1"/>
        <v>1468905</v>
      </c>
      <c r="T276" s="68"/>
      <c r="U276" s="57">
        <f t="shared" si="6"/>
        <v>1026880</v>
      </c>
      <c r="V276" s="57">
        <f t="shared" si="6"/>
        <v>1034480</v>
      </c>
      <c r="W276" s="68"/>
      <c r="X276" s="57">
        <f t="shared" si="6"/>
        <v>1437887.5113841521</v>
      </c>
      <c r="Y276" s="57">
        <f t="shared" si="6"/>
        <v>1441459.7842893486</v>
      </c>
      <c r="Z276" s="57">
        <f t="shared" si="6"/>
        <v>1492429.5336017821</v>
      </c>
      <c r="AA276" s="57">
        <f t="shared" si="6"/>
        <v>993479.93022143049</v>
      </c>
    </row>
    <row r="277" spans="1:27" x14ac:dyDescent="0.2">
      <c r="A277" s="78" t="s">
        <v>43</v>
      </c>
      <c r="B277" s="79" t="s">
        <v>44</v>
      </c>
      <c r="D277" s="57">
        <f t="shared" si="1"/>
        <v>5458924</v>
      </c>
      <c r="E277" s="58">
        <f t="shared" si="1"/>
        <v>0</v>
      </c>
      <c r="F277" s="58">
        <f t="shared" si="1"/>
        <v>5458924</v>
      </c>
      <c r="G277" s="59">
        <f t="shared" si="1"/>
        <v>8.3458154346833791E-3</v>
      </c>
      <c r="H277" s="68"/>
      <c r="I277" s="59">
        <f t="shared" si="1"/>
        <v>9.306055677363867E-3</v>
      </c>
      <c r="J277" s="57">
        <f t="shared" si="1"/>
        <v>5622850</v>
      </c>
      <c r="K277" s="59">
        <f t="shared" si="1"/>
        <v>3.0028994724967673E-2</v>
      </c>
      <c r="L277" s="59">
        <f t="shared" si="1"/>
        <v>2.884514941383598E-2</v>
      </c>
      <c r="M277" s="57">
        <f t="shared" si="1"/>
        <v>5635846</v>
      </c>
      <c r="N277" s="59">
        <f t="shared" si="1"/>
        <v>3.2409683666598132E-2</v>
      </c>
      <c r="O277" s="59">
        <f t="shared" si="1"/>
        <v>3.1223102153422388E-2</v>
      </c>
      <c r="P277" s="59">
        <f t="shared" si="1"/>
        <v>5.2734402731822172E-3</v>
      </c>
      <c r="Q277" s="68"/>
      <c r="R277" s="57">
        <f t="shared" si="1"/>
        <v>18084</v>
      </c>
      <c r="S277" s="60">
        <f t="shared" si="1"/>
        <v>5653930</v>
      </c>
      <c r="T277" s="68"/>
      <c r="U277" s="57">
        <f t="shared" si="6"/>
        <v>3252687</v>
      </c>
      <c r="V277" s="57">
        <f t="shared" si="6"/>
        <v>3256430</v>
      </c>
      <c r="W277" s="68"/>
      <c r="X277" s="57">
        <f t="shared" si="6"/>
        <v>5413741.9092146838</v>
      </c>
      <c r="Y277" s="57">
        <f t="shared" si="6"/>
        <v>5414814.7678078096</v>
      </c>
      <c r="Z277" s="57">
        <f t="shared" si="6"/>
        <v>5606281.6087814514</v>
      </c>
      <c r="AA277" s="57">
        <f t="shared" si="6"/>
        <v>3731987.4312940445</v>
      </c>
    </row>
    <row r="278" spans="1:27" x14ac:dyDescent="0.2">
      <c r="A278" s="78" t="s">
        <v>473</v>
      </c>
      <c r="B278" s="79" t="s">
        <v>474</v>
      </c>
      <c r="D278" s="57">
        <f t="shared" si="1"/>
        <v>1894785</v>
      </c>
      <c r="E278" s="58">
        <f t="shared" si="1"/>
        <v>0</v>
      </c>
      <c r="F278" s="58">
        <f t="shared" si="1"/>
        <v>1894785</v>
      </c>
      <c r="G278" s="59">
        <f t="shared" si="1"/>
        <v>-9.2396889919230674E-3</v>
      </c>
      <c r="H278" s="68"/>
      <c r="I278" s="59">
        <f t="shared" si="1"/>
        <v>-6.6996871068578656E-3</v>
      </c>
      <c r="J278" s="57">
        <f t="shared" si="1"/>
        <v>1961448</v>
      </c>
      <c r="K278" s="59">
        <f t="shared" si="1"/>
        <v>3.518235578179052E-2</v>
      </c>
      <c r="L278" s="59">
        <f t="shared" si="1"/>
        <v>2.9801169621637591E-2</v>
      </c>
      <c r="M278" s="57">
        <f t="shared" si="1"/>
        <v>1961913</v>
      </c>
      <c r="N278" s="59">
        <f t="shared" si="1"/>
        <v>3.5427766210942124E-2</v>
      </c>
      <c r="O278" s="59">
        <f t="shared" si="1"/>
        <v>3.0045304334295642E-2</v>
      </c>
      <c r="P278" s="59">
        <f t="shared" si="1"/>
        <v>-1.1798304675742499E-2</v>
      </c>
      <c r="Q278" s="68"/>
      <c r="R278" s="57">
        <f t="shared" si="1"/>
        <v>830</v>
      </c>
      <c r="S278" s="60">
        <f t="shared" si="1"/>
        <v>1962743</v>
      </c>
      <c r="T278" s="68"/>
      <c r="U278" s="57">
        <f t="shared" si="6"/>
        <v>1251361</v>
      </c>
      <c r="V278" s="57">
        <f t="shared" si="6"/>
        <v>1257900</v>
      </c>
      <c r="W278" s="68"/>
      <c r="X278" s="57">
        <f t="shared" si="6"/>
        <v>1912455.4939752256</v>
      </c>
      <c r="Y278" s="57">
        <f t="shared" si="6"/>
        <v>1917532.9967878186</v>
      </c>
      <c r="Z278" s="57">
        <f t="shared" si="6"/>
        <v>1985336.6061634207</v>
      </c>
      <c r="AA278" s="57">
        <f t="shared" si="6"/>
        <v>1321598.1247685298</v>
      </c>
    </row>
    <row r="279" spans="1:27" x14ac:dyDescent="0.2">
      <c r="A279" s="78" t="s">
        <v>493</v>
      </c>
      <c r="B279" s="79" t="s">
        <v>494</v>
      </c>
      <c r="D279" s="57">
        <f t="shared" si="1"/>
        <v>1243805</v>
      </c>
      <c r="E279" s="58">
        <f t="shared" si="1"/>
        <v>0</v>
      </c>
      <c r="F279" s="58">
        <f t="shared" si="1"/>
        <v>1243805</v>
      </c>
      <c r="G279" s="59">
        <f t="shared" si="1"/>
        <v>-5.9537119039373421E-3</v>
      </c>
      <c r="H279" s="68"/>
      <c r="I279" s="59">
        <f t="shared" si="1"/>
        <v>-1.7171390649970419E-3</v>
      </c>
      <c r="J279" s="57">
        <f t="shared" si="1"/>
        <v>1284487</v>
      </c>
      <c r="K279" s="59">
        <f t="shared" si="1"/>
        <v>3.2707699358018427E-2</v>
      </c>
      <c r="L279" s="59">
        <f t="shared" si="1"/>
        <v>2.8075833464688005E-2</v>
      </c>
      <c r="M279" s="57">
        <f t="shared" si="1"/>
        <v>1286873</v>
      </c>
      <c r="N279" s="59">
        <f t="shared" si="1"/>
        <v>3.4626006488155392E-2</v>
      </c>
      <c r="O279" s="59">
        <f t="shared" si="1"/>
        <v>2.9985536668104551E-2</v>
      </c>
      <c r="P279" s="59">
        <f t="shared" si="1"/>
        <v>-6.8989594330403081E-3</v>
      </c>
      <c r="Q279" s="68"/>
      <c r="R279" s="57">
        <f t="shared" si="1"/>
        <v>0</v>
      </c>
      <c r="S279" s="60">
        <f t="shared" si="1"/>
        <v>1286873</v>
      </c>
      <c r="T279" s="68"/>
      <c r="U279" s="57">
        <f t="shared" si="6"/>
        <v>815512</v>
      </c>
      <c r="V279" s="57">
        <f t="shared" si="6"/>
        <v>819186</v>
      </c>
      <c r="W279" s="68"/>
      <c r="X279" s="57">
        <f t="shared" si="6"/>
        <v>1251254.6094632177</v>
      </c>
      <c r="Y279" s="57">
        <f t="shared" si="6"/>
        <v>1251557.9053930489</v>
      </c>
      <c r="Z279" s="57">
        <f t="shared" si="6"/>
        <v>1295812.7596617222</v>
      </c>
      <c r="AA279" s="57">
        <f t="shared" si="6"/>
        <v>862596.15014578518</v>
      </c>
    </row>
    <row r="280" spans="1:27" x14ac:dyDescent="0.2">
      <c r="A280" s="78" t="s">
        <v>355</v>
      </c>
      <c r="B280" s="79" t="s">
        <v>356</v>
      </c>
      <c r="D280" s="57">
        <f t="shared" si="1"/>
        <v>3121927</v>
      </c>
      <c r="E280" s="58">
        <f t="shared" si="1"/>
        <v>0</v>
      </c>
      <c r="F280" s="58">
        <f t="shared" si="1"/>
        <v>3121927</v>
      </c>
      <c r="G280" s="59">
        <f t="shared" si="1"/>
        <v>2.6493359720794363E-2</v>
      </c>
      <c r="H280" s="68"/>
      <c r="I280" s="59">
        <f t="shared" si="1"/>
        <v>3.6756725479837549E-2</v>
      </c>
      <c r="J280" s="57">
        <f t="shared" si="1"/>
        <v>3235606</v>
      </c>
      <c r="K280" s="59">
        <f t="shared" si="1"/>
        <v>3.6413087173402747E-2</v>
      </c>
      <c r="L280" s="59">
        <f t="shared" si="1"/>
        <v>2.6545733932150872E-2</v>
      </c>
      <c r="M280" s="57">
        <f t="shared" si="1"/>
        <v>3236759</v>
      </c>
      <c r="N280" s="59">
        <f t="shared" si="1"/>
        <v>3.6782410351042794E-2</v>
      </c>
      <c r="O280" s="59">
        <f t="shared" si="1"/>
        <v>2.691154090346437E-2</v>
      </c>
      <c r="P280" s="59">
        <f t="shared" si="1"/>
        <v>2.8297054318381587E-2</v>
      </c>
      <c r="Q280" s="68"/>
      <c r="R280" s="57">
        <f t="shared" si="1"/>
        <v>0</v>
      </c>
      <c r="S280" s="60">
        <f t="shared" si="1"/>
        <v>3236759</v>
      </c>
      <c r="T280" s="68"/>
      <c r="U280" s="57">
        <f t="shared" si="6"/>
        <v>2286701</v>
      </c>
      <c r="V280" s="57">
        <f t="shared" si="6"/>
        <v>2308681</v>
      </c>
      <c r="W280" s="68"/>
      <c r="X280" s="57">
        <f t="shared" si="6"/>
        <v>3041351.3837528988</v>
      </c>
      <c r="Y280" s="57">
        <f t="shared" si="6"/>
        <v>3040188.1944534238</v>
      </c>
      <c r="Z280" s="57">
        <f t="shared" si="6"/>
        <v>3147688.6823774115</v>
      </c>
      <c r="AA280" s="57">
        <f t="shared" si="6"/>
        <v>2095352.2173875072</v>
      </c>
    </row>
    <row r="281" spans="1:27" x14ac:dyDescent="0.2">
      <c r="A281" s="78" t="s">
        <v>429</v>
      </c>
      <c r="B281" s="79" t="s">
        <v>430</v>
      </c>
      <c r="D281" s="57">
        <f t="shared" si="1"/>
        <v>1072062</v>
      </c>
      <c r="E281" s="58">
        <f t="shared" si="1"/>
        <v>0</v>
      </c>
      <c r="F281" s="58">
        <f t="shared" si="1"/>
        <v>1072062</v>
      </c>
      <c r="G281" s="59">
        <f t="shared" si="1"/>
        <v>2.2929170348054306E-2</v>
      </c>
      <c r="H281" s="68"/>
      <c r="I281" s="59">
        <f t="shared" si="1"/>
        <v>2.9620129859752931E-2</v>
      </c>
      <c r="J281" s="57">
        <f t="shared" si="1"/>
        <v>1105511</v>
      </c>
      <c r="K281" s="59">
        <f t="shared" si="1"/>
        <v>3.1200620859614503E-2</v>
      </c>
      <c r="L281" s="59">
        <f t="shared" si="1"/>
        <v>2.7663877335525555E-2</v>
      </c>
      <c r="M281" s="57">
        <f t="shared" si="1"/>
        <v>1106773</v>
      </c>
      <c r="N281" s="59">
        <f t="shared" si="1"/>
        <v>3.2377791582949511E-2</v>
      </c>
      <c r="O281" s="59">
        <f t="shared" si="1"/>
        <v>2.8837010676756147E-2</v>
      </c>
      <c r="P281" s="59">
        <f t="shared" si="1"/>
        <v>2.3133487124944674E-2</v>
      </c>
      <c r="Q281" s="68"/>
      <c r="R281" s="57">
        <f t="shared" si="1"/>
        <v>3088</v>
      </c>
      <c r="S281" s="60">
        <f t="shared" si="1"/>
        <v>1109861</v>
      </c>
      <c r="T281" s="68"/>
      <c r="U281" s="57">
        <f t="shared" si="6"/>
        <v>797311</v>
      </c>
      <c r="V281" s="57">
        <f t="shared" si="6"/>
        <v>800055</v>
      </c>
      <c r="W281" s="68"/>
      <c r="X281" s="57">
        <f t="shared" si="6"/>
        <v>1048031.5070448407</v>
      </c>
      <c r="Y281" s="57">
        <f t="shared" si="6"/>
        <v>1044804.3022080594</v>
      </c>
      <c r="Z281" s="57">
        <f t="shared" si="6"/>
        <v>1081748.3876029574</v>
      </c>
      <c r="AA281" s="57">
        <f t="shared" si="6"/>
        <v>720097.85952124337</v>
      </c>
    </row>
    <row r="282" spans="1:27" x14ac:dyDescent="0.2">
      <c r="A282" s="78" t="s">
        <v>497</v>
      </c>
      <c r="B282" s="79" t="s">
        <v>498</v>
      </c>
      <c r="D282" s="57">
        <f t="shared" si="1"/>
        <v>915783</v>
      </c>
      <c r="E282" s="58">
        <f t="shared" si="1"/>
        <v>0</v>
      </c>
      <c r="F282" s="58">
        <f t="shared" si="1"/>
        <v>915783</v>
      </c>
      <c r="G282" s="59">
        <f t="shared" si="1"/>
        <v>-2.3513919923958126E-2</v>
      </c>
      <c r="H282" s="68"/>
      <c r="I282" s="59">
        <f t="shared" si="1"/>
        <v>-2.163737288357992E-2</v>
      </c>
      <c r="J282" s="57">
        <f t="shared" si="1"/>
        <v>951675</v>
      </c>
      <c r="K282" s="59">
        <f t="shared" si="1"/>
        <v>3.9192690844883638E-2</v>
      </c>
      <c r="L282" s="59">
        <f t="shared" si="1"/>
        <v>3.2435717512002249E-2</v>
      </c>
      <c r="M282" s="57">
        <f t="shared" si="1"/>
        <v>952470</v>
      </c>
      <c r="N282" s="59">
        <f t="shared" si="1"/>
        <v>4.0060800429796206E-2</v>
      </c>
      <c r="O282" s="59">
        <f t="shared" si="1"/>
        <v>3.3298182529389431E-2</v>
      </c>
      <c r="P282" s="59">
        <f t="shared" si="1"/>
        <v>-2.3585509930144966E-2</v>
      </c>
      <c r="Q282" s="68"/>
      <c r="R282" s="57">
        <f t="shared" si="1"/>
        <v>3699</v>
      </c>
      <c r="S282" s="60">
        <f t="shared" si="1"/>
        <v>956169</v>
      </c>
      <c r="T282" s="68"/>
      <c r="U282" s="57">
        <f t="shared" si="6"/>
        <v>665453</v>
      </c>
      <c r="V282" s="57">
        <f t="shared" si="6"/>
        <v>669809</v>
      </c>
      <c r="W282" s="68"/>
      <c r="X282" s="57">
        <f t="shared" si="6"/>
        <v>937835.18135628232</v>
      </c>
      <c r="Y282" s="57">
        <f t="shared" si="6"/>
        <v>942162.43724806362</v>
      </c>
      <c r="Z282" s="57">
        <f t="shared" si="6"/>
        <v>975477.12542842131</v>
      </c>
      <c r="AA282" s="57">
        <f t="shared" si="6"/>
        <v>649355.24571427726</v>
      </c>
    </row>
    <row r="283" spans="1:27" x14ac:dyDescent="0.2">
      <c r="A283" s="78" t="s">
        <v>131</v>
      </c>
      <c r="B283" s="79" t="s">
        <v>132</v>
      </c>
      <c r="D283" s="57">
        <f t="shared" si="1"/>
        <v>4846451</v>
      </c>
      <c r="E283" s="58">
        <f t="shared" si="1"/>
        <v>0</v>
      </c>
      <c r="F283" s="58">
        <f t="shared" si="1"/>
        <v>4846451</v>
      </c>
      <c r="G283" s="59">
        <f t="shared" si="1"/>
        <v>-6.5312125360912354E-3</v>
      </c>
      <c r="H283" s="68"/>
      <c r="I283" s="59">
        <f t="shared" si="1"/>
        <v>-1.734985882185569E-3</v>
      </c>
      <c r="J283" s="57">
        <f t="shared" si="1"/>
        <v>5011564</v>
      </c>
      <c r="K283" s="59">
        <f t="shared" si="1"/>
        <v>3.4068847492732202E-2</v>
      </c>
      <c r="L283" s="59">
        <f t="shared" si="1"/>
        <v>2.9446818584817569E-2</v>
      </c>
      <c r="M283" s="57">
        <f t="shared" si="1"/>
        <v>5011895</v>
      </c>
      <c r="N283" s="59">
        <f t="shared" si="1"/>
        <v>3.4137144892210758E-2</v>
      </c>
      <c r="O283" s="59">
        <f t="shared" si="1"/>
        <v>2.9514810712016226E-2</v>
      </c>
      <c r="P283" s="59">
        <f t="shared" si="1"/>
        <v>-7.3705744313785626E-3</v>
      </c>
      <c r="Q283" s="68"/>
      <c r="R283" s="57">
        <f t="shared" si="1"/>
        <v>0</v>
      </c>
      <c r="S283" s="60">
        <f t="shared" si="1"/>
        <v>5011895</v>
      </c>
      <c r="T283" s="68"/>
      <c r="U283" s="57">
        <f t="shared" si="6"/>
        <v>3112710</v>
      </c>
      <c r="V283" s="57">
        <f t="shared" si="6"/>
        <v>3126685</v>
      </c>
      <c r="W283" s="68"/>
      <c r="X283" s="57">
        <f t="shared" si="6"/>
        <v>4878312.2944122329</v>
      </c>
      <c r="Y283" s="57">
        <f t="shared" si="6"/>
        <v>4876671.6396265412</v>
      </c>
      <c r="Z283" s="57">
        <f t="shared" si="6"/>
        <v>5049109.8398870938</v>
      </c>
      <c r="AA283" s="57">
        <f t="shared" si="6"/>
        <v>3361089.5378795243</v>
      </c>
    </row>
    <row r="284" spans="1:27" x14ac:dyDescent="0.2">
      <c r="A284" s="78" t="s">
        <v>453</v>
      </c>
      <c r="B284" s="79" t="s">
        <v>454</v>
      </c>
      <c r="D284" s="57">
        <f t="shared" si="1"/>
        <v>2717588</v>
      </c>
      <c r="E284" s="58">
        <f t="shared" si="1"/>
        <v>0</v>
      </c>
      <c r="F284" s="58">
        <f t="shared" si="1"/>
        <v>2717588</v>
      </c>
      <c r="G284" s="59">
        <f t="shared" si="1"/>
        <v>-1.6394734226282459E-2</v>
      </c>
      <c r="H284" s="68"/>
      <c r="I284" s="59">
        <f t="shared" si="1"/>
        <v>-1.1749723188495875E-2</v>
      </c>
      <c r="J284" s="57">
        <f t="shared" si="1"/>
        <v>2815153</v>
      </c>
      <c r="K284" s="59">
        <f t="shared" si="1"/>
        <v>3.5901321318757562E-2</v>
      </c>
      <c r="L284" s="59">
        <f t="shared" si="1"/>
        <v>3.1149469240774108E-2</v>
      </c>
      <c r="M284" s="57">
        <f t="shared" si="1"/>
        <v>2815694</v>
      </c>
      <c r="N284" s="59">
        <f t="shared" si="1"/>
        <v>3.6100394909014843E-2</v>
      </c>
      <c r="O284" s="59">
        <f t="shared" si="1"/>
        <v>3.1347629647280995E-2</v>
      </c>
      <c r="P284" s="59">
        <f t="shared" si="1"/>
        <v>-1.5579350211852749E-2</v>
      </c>
      <c r="Q284" s="68"/>
      <c r="R284" s="57">
        <f t="shared" si="1"/>
        <v>8206</v>
      </c>
      <c r="S284" s="60">
        <f t="shared" si="1"/>
        <v>2823900</v>
      </c>
      <c r="T284" s="68"/>
      <c r="U284" s="57">
        <f t="shared" si="6"/>
        <v>1908216</v>
      </c>
      <c r="V284" s="57">
        <f t="shared" si="6"/>
        <v>1917009</v>
      </c>
      <c r="W284" s="68"/>
      <c r="X284" s="57">
        <f t="shared" si="6"/>
        <v>2762884.7613603487</v>
      </c>
      <c r="Y284" s="57">
        <f t="shared" si="6"/>
        <v>2762570.920137913</v>
      </c>
      <c r="Z284" s="57">
        <f t="shared" si="6"/>
        <v>2860254.9129845588</v>
      </c>
      <c r="AA284" s="57">
        <f t="shared" si="6"/>
        <v>1904013.4139596939</v>
      </c>
    </row>
    <row r="285" spans="1:27" x14ac:dyDescent="0.2">
      <c r="A285" s="78" t="s">
        <v>109</v>
      </c>
      <c r="B285" s="79" t="s">
        <v>110</v>
      </c>
      <c r="D285" s="57">
        <f t="shared" si="1"/>
        <v>2899271</v>
      </c>
      <c r="E285" s="58">
        <f t="shared" si="1"/>
        <v>0</v>
      </c>
      <c r="F285" s="58">
        <f t="shared" si="1"/>
        <v>2899271</v>
      </c>
      <c r="G285" s="59">
        <f t="shared" si="1"/>
        <v>-6.4436932833560334E-3</v>
      </c>
      <c r="H285" s="68"/>
      <c r="I285" s="59">
        <f t="shared" si="1"/>
        <v>-3.5392995063125987E-3</v>
      </c>
      <c r="J285" s="57">
        <f t="shared" si="1"/>
        <v>2988812</v>
      </c>
      <c r="K285" s="59">
        <f t="shared" si="1"/>
        <v>3.0883970487753709E-2</v>
      </c>
      <c r="L285" s="59">
        <f t="shared" si="1"/>
        <v>2.951068413093183E-2</v>
      </c>
      <c r="M285" s="57">
        <f t="shared" si="1"/>
        <v>2995157</v>
      </c>
      <c r="N285" s="59">
        <f t="shared" si="1"/>
        <v>3.3072451661124491E-2</v>
      </c>
      <c r="O285" s="59">
        <f t="shared" si="1"/>
        <v>3.1696249931260079E-2</v>
      </c>
      <c r="P285" s="59">
        <f t="shared" si="1"/>
        <v>-7.0652208247143911E-3</v>
      </c>
      <c r="Q285" s="68"/>
      <c r="R285" s="57">
        <f t="shared" si="1"/>
        <v>5401</v>
      </c>
      <c r="S285" s="60">
        <f t="shared" si="1"/>
        <v>3000558</v>
      </c>
      <c r="T285" s="68"/>
      <c r="U285" s="57">
        <f t="shared" si="6"/>
        <v>1771732</v>
      </c>
      <c r="V285" s="57">
        <f t="shared" si="6"/>
        <v>1774096</v>
      </c>
      <c r="W285" s="68"/>
      <c r="X285" s="57">
        <f t="shared" si="6"/>
        <v>2918074.1749615343</v>
      </c>
      <c r="Y285" s="57">
        <f t="shared" si="6"/>
        <v>2913449.9717447925</v>
      </c>
      <c r="Z285" s="57">
        <f t="shared" si="6"/>
        <v>3016469.01973534</v>
      </c>
      <c r="AA285" s="57">
        <f t="shared" si="6"/>
        <v>2008001.9617471565</v>
      </c>
    </row>
    <row r="286" spans="1:27" x14ac:dyDescent="0.2">
      <c r="A286" s="78" t="s">
        <v>247</v>
      </c>
      <c r="B286" s="79" t="s">
        <v>248</v>
      </c>
      <c r="D286" s="57">
        <f t="shared" si="1"/>
        <v>1150050</v>
      </c>
      <c r="E286" s="58">
        <f t="shared" si="1"/>
        <v>0</v>
      </c>
      <c r="F286" s="58">
        <f t="shared" si="1"/>
        <v>1150050</v>
      </c>
      <c r="G286" s="59">
        <f t="shared" si="1"/>
        <v>-3.0235084160945003E-2</v>
      </c>
      <c r="H286" s="68"/>
      <c r="I286" s="59">
        <f t="shared" si="1"/>
        <v>-2.8807635708229529E-2</v>
      </c>
      <c r="J286" s="57">
        <f t="shared" si="1"/>
        <v>1196181</v>
      </c>
      <c r="K286" s="59">
        <f t="shared" si="1"/>
        <v>4.0112169036128797E-2</v>
      </c>
      <c r="L286" s="59">
        <f t="shared" si="1"/>
        <v>3.5689445948386966E-2</v>
      </c>
      <c r="M286" s="57">
        <f t="shared" si="1"/>
        <v>1197064</v>
      </c>
      <c r="N286" s="59">
        <f t="shared" si="1"/>
        <v>4.087996174079378E-2</v>
      </c>
      <c r="O286" s="59">
        <f t="shared" si="1"/>
        <v>3.6453973875826495E-2</v>
      </c>
      <c r="P286" s="59">
        <f t="shared" si="1"/>
        <v>-2.7781287116845022E-2</v>
      </c>
      <c r="Q286" s="68"/>
      <c r="R286" s="57">
        <f t="shared" si="1"/>
        <v>2874</v>
      </c>
      <c r="S286" s="60">
        <f t="shared" si="1"/>
        <v>1199938</v>
      </c>
      <c r="T286" s="68"/>
      <c r="U286" s="57">
        <f t="shared" si="6"/>
        <v>808374</v>
      </c>
      <c r="V286" s="57">
        <f t="shared" si="6"/>
        <v>811826</v>
      </c>
      <c r="W286" s="68"/>
      <c r="X286" s="57">
        <f t="shared" si="6"/>
        <v>1185905.9667104576</v>
      </c>
      <c r="Y286" s="57">
        <f t="shared" si="6"/>
        <v>1189219.6865044644</v>
      </c>
      <c r="Z286" s="57">
        <f t="shared" si="6"/>
        <v>1231270.2729718676</v>
      </c>
      <c r="AA286" s="57">
        <f t="shared" si="6"/>
        <v>819631.53189797734</v>
      </c>
    </row>
    <row r="287" spans="1:27" x14ac:dyDescent="0.2">
      <c r="A287" s="78" t="s">
        <v>295</v>
      </c>
      <c r="B287" s="79" t="s">
        <v>296</v>
      </c>
      <c r="D287" s="57">
        <f t="shared" si="1"/>
        <v>2270585</v>
      </c>
      <c r="E287" s="58">
        <f t="shared" si="1"/>
        <v>0</v>
      </c>
      <c r="F287" s="58">
        <f t="shared" si="1"/>
        <v>2270585</v>
      </c>
      <c r="G287" s="59">
        <f t="shared" si="1"/>
        <v>3.5091370380011977E-2</v>
      </c>
      <c r="H287" s="68"/>
      <c r="I287" s="59">
        <f t="shared" si="1"/>
        <v>4.5963068556557518E-2</v>
      </c>
      <c r="J287" s="57">
        <f t="shared" si="1"/>
        <v>2349384</v>
      </c>
      <c r="K287" s="59">
        <f t="shared" si="1"/>
        <v>3.4704272247020107E-2</v>
      </c>
      <c r="L287" s="59">
        <f t="shared" si="1"/>
        <v>2.7355810545844461E-2</v>
      </c>
      <c r="M287" s="57">
        <f t="shared" si="1"/>
        <v>2350312</v>
      </c>
      <c r="N287" s="59">
        <f t="shared" si="1"/>
        <v>3.5112977492584463E-2</v>
      </c>
      <c r="O287" s="59">
        <f t="shared" si="1"/>
        <v>2.7761613169930754E-2</v>
      </c>
      <c r="P287" s="59">
        <f t="shared" si="1"/>
        <v>3.8287053944858984E-2</v>
      </c>
      <c r="Q287" s="68"/>
      <c r="R287" s="57">
        <f t="shared" si="1"/>
        <v>2444</v>
      </c>
      <c r="S287" s="60">
        <f t="shared" si="1"/>
        <v>2352756</v>
      </c>
      <c r="T287" s="68"/>
      <c r="U287" s="57">
        <f t="shared" si="6"/>
        <v>1607886</v>
      </c>
      <c r="V287" s="57">
        <f t="shared" si="6"/>
        <v>1619387</v>
      </c>
      <c r="W287" s="68"/>
      <c r="X287" s="57">
        <f t="shared" si="6"/>
        <v>2193608.2793989507</v>
      </c>
      <c r="Y287" s="57">
        <f t="shared" si="6"/>
        <v>2186335.3395299437</v>
      </c>
      <c r="Z287" s="57">
        <f t="shared" si="6"/>
        <v>2263643.7496453845</v>
      </c>
      <c r="AA287" s="57">
        <f t="shared" si="6"/>
        <v>1506861.5192949758</v>
      </c>
    </row>
    <row r="288" spans="1:27" x14ac:dyDescent="0.2">
      <c r="A288" s="78" t="s">
        <v>77</v>
      </c>
      <c r="B288" s="79" t="s">
        <v>78</v>
      </c>
      <c r="D288" s="57">
        <f t="shared" si="1"/>
        <v>2152245</v>
      </c>
      <c r="E288" s="58">
        <f t="shared" si="1"/>
        <v>0</v>
      </c>
      <c r="F288" s="58">
        <f t="shared" si="1"/>
        <v>2152245</v>
      </c>
      <c r="G288" s="59">
        <f t="shared" si="1"/>
        <v>-9.5287324214109459E-3</v>
      </c>
      <c r="H288" s="68"/>
      <c r="I288" s="59">
        <f t="shared" si="1"/>
        <v>-7.3606743134646546E-3</v>
      </c>
      <c r="J288" s="57">
        <f t="shared" si="1"/>
        <v>2221158</v>
      </c>
      <c r="K288" s="59">
        <f t="shared" si="1"/>
        <v>3.2019124216806194E-2</v>
      </c>
      <c r="L288" s="59">
        <f t="shared" si="1"/>
        <v>2.9976828458715188E-2</v>
      </c>
      <c r="M288" s="57">
        <f t="shared" si="1"/>
        <v>2226947</v>
      </c>
      <c r="N288" s="59">
        <f t="shared" si="1"/>
        <v>3.470887375740217E-2</v>
      </c>
      <c r="O288" s="59">
        <f t="shared" si="1"/>
        <v>3.26612551676424E-2</v>
      </c>
      <c r="P288" s="59">
        <f t="shared" si="1"/>
        <v>-9.9478862244465338E-3</v>
      </c>
      <c r="Q288" s="68"/>
      <c r="R288" s="57">
        <f t="shared" si="1"/>
        <v>0</v>
      </c>
      <c r="S288" s="60">
        <f t="shared" si="1"/>
        <v>2226947</v>
      </c>
      <c r="T288" s="68"/>
      <c r="U288" s="57">
        <f t="shared" si="6"/>
        <v>1440563</v>
      </c>
      <c r="V288" s="57">
        <f t="shared" si="6"/>
        <v>1443420</v>
      </c>
      <c r="W288" s="68"/>
      <c r="X288" s="57">
        <f t="shared" si="6"/>
        <v>2172950.463531977</v>
      </c>
      <c r="Y288" s="57">
        <f t="shared" si="6"/>
        <v>2172503.684024612</v>
      </c>
      <c r="Z288" s="57">
        <f t="shared" si="6"/>
        <v>2249323.0093793352</v>
      </c>
      <c r="AA288" s="57">
        <f t="shared" si="6"/>
        <v>1497328.4943045781</v>
      </c>
    </row>
    <row r="289" spans="1:27" x14ac:dyDescent="0.2">
      <c r="A289" s="78" t="s">
        <v>183</v>
      </c>
      <c r="B289" s="79" t="s">
        <v>184</v>
      </c>
      <c r="D289" s="57">
        <f t="shared" si="1"/>
        <v>1623659</v>
      </c>
      <c r="E289" s="58">
        <f t="shared" si="1"/>
        <v>0</v>
      </c>
      <c r="F289" s="58">
        <f t="shared" si="1"/>
        <v>1623659</v>
      </c>
      <c r="G289" s="59">
        <f t="shared" si="1"/>
        <v>1.481179843455438E-2</v>
      </c>
      <c r="H289" s="68"/>
      <c r="I289" s="59">
        <f t="shared" si="1"/>
        <v>1.5996604756231658E-2</v>
      </c>
      <c r="J289" s="57">
        <f t="shared" si="1"/>
        <v>1674812</v>
      </c>
      <c r="K289" s="59">
        <f t="shared" si="1"/>
        <v>3.1504767934646294E-2</v>
      </c>
      <c r="L289" s="59">
        <f t="shared" si="1"/>
        <v>2.7699887427960146E-2</v>
      </c>
      <c r="M289" s="57">
        <f t="shared" si="1"/>
        <v>1677213</v>
      </c>
      <c r="N289" s="59">
        <f t="shared" si="1"/>
        <v>3.2983526713429301E-2</v>
      </c>
      <c r="O289" s="59">
        <f t="shared" si="1"/>
        <v>2.9173191553864886E-2</v>
      </c>
      <c r="P289" s="59">
        <f t="shared" si="1"/>
        <v>9.9256843564996533E-3</v>
      </c>
      <c r="Q289" s="68"/>
      <c r="R289" s="57">
        <f t="shared" si="1"/>
        <v>1782</v>
      </c>
      <c r="S289" s="60">
        <f t="shared" si="1"/>
        <v>1678995</v>
      </c>
      <c r="T289" s="68"/>
      <c r="U289" s="57">
        <f t="shared" si="6"/>
        <v>1066289</v>
      </c>
      <c r="V289" s="57">
        <f t="shared" si="6"/>
        <v>1070237</v>
      </c>
      <c r="W289" s="68"/>
      <c r="X289" s="57">
        <f t="shared" si="6"/>
        <v>1599960.7045411293</v>
      </c>
      <c r="Y289" s="57">
        <f t="shared" si="6"/>
        <v>1604011.5764965056</v>
      </c>
      <c r="Z289" s="57">
        <f t="shared" si="6"/>
        <v>1660729.1268848951</v>
      </c>
      <c r="AA289" s="57">
        <f t="shared" si="6"/>
        <v>1105513.5401351138</v>
      </c>
    </row>
    <row r="290" spans="1:27" x14ac:dyDescent="0.2">
      <c r="A290" s="78" t="s">
        <v>403</v>
      </c>
      <c r="B290" s="79" t="s">
        <v>404</v>
      </c>
      <c r="D290" s="57">
        <f t="shared" si="1"/>
        <v>2806231</v>
      </c>
      <c r="E290" s="58">
        <f t="shared" si="1"/>
        <v>0</v>
      </c>
      <c r="F290" s="58">
        <f t="shared" si="1"/>
        <v>2806231</v>
      </c>
      <c r="G290" s="59">
        <f t="shared" si="1"/>
        <v>1.8643176723796007E-3</v>
      </c>
      <c r="H290" s="68"/>
      <c r="I290" s="59">
        <f t="shared" si="1"/>
        <v>8.2820820032802889E-3</v>
      </c>
      <c r="J290" s="57">
        <f t="shared" si="1"/>
        <v>2907304</v>
      </c>
      <c r="K290" s="59">
        <f t="shared" ref="K290:AA305" si="7">INDEX(K$8:K$248,MATCH($A290,$A$8:$A$248,0))</f>
        <v>3.6017348536168337E-2</v>
      </c>
      <c r="L290" s="59">
        <f t="shared" si="7"/>
        <v>2.8159867183658704E-2</v>
      </c>
      <c r="M290" s="57">
        <f t="shared" si="7"/>
        <v>2909775</v>
      </c>
      <c r="N290" s="59">
        <f t="shared" si="7"/>
        <v>3.6897889019114949E-2</v>
      </c>
      <c r="O290" s="59">
        <f t="shared" si="7"/>
        <v>2.903372937069193E-2</v>
      </c>
      <c r="P290" s="59">
        <f t="shared" si="7"/>
        <v>2.1214436306273843E-3</v>
      </c>
      <c r="Q290" s="68"/>
      <c r="R290" s="57">
        <f t="shared" si="7"/>
        <v>2051</v>
      </c>
      <c r="S290" s="60">
        <f t="shared" si="7"/>
        <v>2911826</v>
      </c>
      <c r="T290" s="68"/>
      <c r="U290" s="57">
        <f t="shared" si="7"/>
        <v>1947585</v>
      </c>
      <c r="V290" s="57">
        <f t="shared" si="7"/>
        <v>1962469</v>
      </c>
      <c r="W290" s="68"/>
      <c r="X290" s="57">
        <f t="shared" si="7"/>
        <v>2801009.0293660583</v>
      </c>
      <c r="Y290" s="57">
        <f t="shared" si="7"/>
        <v>2804450.3040890023</v>
      </c>
      <c r="Z290" s="57">
        <f t="shared" si="7"/>
        <v>2903615.1441466571</v>
      </c>
      <c r="AA290" s="57">
        <f t="shared" si="7"/>
        <v>1932877.4363201633</v>
      </c>
    </row>
    <row r="291" spans="1:27" x14ac:dyDescent="0.2">
      <c r="A291" s="78" t="s">
        <v>215</v>
      </c>
      <c r="B291" s="79" t="s">
        <v>216</v>
      </c>
      <c r="D291" s="57">
        <f t="shared" ref="D291:S309" si="8">INDEX(D$8:D$248,MATCH($A291,$A$8:$A$248,0))</f>
        <v>1505285</v>
      </c>
      <c r="E291" s="58">
        <f t="shared" si="8"/>
        <v>0</v>
      </c>
      <c r="F291" s="58">
        <f t="shared" si="8"/>
        <v>1505285</v>
      </c>
      <c r="G291" s="59">
        <f t="shared" si="8"/>
        <v>-1.4590113315533393E-2</v>
      </c>
      <c r="H291" s="68"/>
      <c r="I291" s="59">
        <f t="shared" si="8"/>
        <v>-1.1444756414607182E-2</v>
      </c>
      <c r="J291" s="57">
        <f t="shared" si="8"/>
        <v>1560916</v>
      </c>
      <c r="K291" s="59">
        <f t="shared" si="8"/>
        <v>3.6957121076739652E-2</v>
      </c>
      <c r="L291" s="59">
        <f t="shared" si="8"/>
        <v>3.0225416634107383E-2</v>
      </c>
      <c r="M291" s="57">
        <f t="shared" si="8"/>
        <v>1564124</v>
      </c>
      <c r="N291" s="59">
        <f t="shared" si="8"/>
        <v>3.9088278963784306E-2</v>
      </c>
      <c r="O291" s="59">
        <f t="shared" si="8"/>
        <v>3.2342739498734341E-2</v>
      </c>
      <c r="P291" s="59">
        <f t="shared" si="8"/>
        <v>-1.4325440407849221E-2</v>
      </c>
      <c r="Q291" s="68"/>
      <c r="R291" s="57">
        <f t="shared" si="8"/>
        <v>2427</v>
      </c>
      <c r="S291" s="60">
        <f t="shared" si="8"/>
        <v>1566551</v>
      </c>
      <c r="T291" s="68"/>
      <c r="U291" s="57">
        <f t="shared" si="7"/>
        <v>1163115</v>
      </c>
      <c r="V291" s="57">
        <f t="shared" si="7"/>
        <v>1170715</v>
      </c>
      <c r="W291" s="68"/>
      <c r="X291" s="57">
        <f t="shared" si="7"/>
        <v>1527572.4552193377</v>
      </c>
      <c r="Y291" s="57">
        <f t="shared" si="7"/>
        <v>1532661.7820819877</v>
      </c>
      <c r="Z291" s="57">
        <f t="shared" si="7"/>
        <v>1586856.4170380924</v>
      </c>
      <c r="AA291" s="57">
        <f t="shared" si="7"/>
        <v>1056337.9824478105</v>
      </c>
    </row>
    <row r="292" spans="1:27" x14ac:dyDescent="0.2">
      <c r="A292" s="78" t="s">
        <v>193</v>
      </c>
      <c r="B292" s="79" t="s">
        <v>194</v>
      </c>
      <c r="D292" s="57">
        <f t="shared" si="8"/>
        <v>1203509</v>
      </c>
      <c r="E292" s="58">
        <f t="shared" si="8"/>
        <v>0</v>
      </c>
      <c r="F292" s="58">
        <f t="shared" si="8"/>
        <v>1203509</v>
      </c>
      <c r="G292" s="59">
        <f t="shared" si="8"/>
        <v>-1.6258054883478312E-2</v>
      </c>
      <c r="H292" s="68"/>
      <c r="I292" s="59">
        <f t="shared" si="8"/>
        <v>-1.445585929755433E-2</v>
      </c>
      <c r="J292" s="57">
        <f t="shared" si="8"/>
        <v>1246852</v>
      </c>
      <c r="K292" s="59">
        <f t="shared" si="8"/>
        <v>3.6013856148977785E-2</v>
      </c>
      <c r="L292" s="59">
        <f t="shared" si="8"/>
        <v>3.0807261147648202E-2</v>
      </c>
      <c r="M292" s="57">
        <f t="shared" si="8"/>
        <v>1251513</v>
      </c>
      <c r="N292" s="59">
        <f t="shared" si="8"/>
        <v>3.9886697980654917E-2</v>
      </c>
      <c r="O292" s="59">
        <f t="shared" si="8"/>
        <v>3.4660639611338251E-2</v>
      </c>
      <c r="P292" s="59">
        <f t="shared" si="8"/>
        <v>-1.5121392997029415E-2</v>
      </c>
      <c r="Q292" s="68"/>
      <c r="R292" s="57">
        <f t="shared" si="8"/>
        <v>0</v>
      </c>
      <c r="S292" s="60">
        <f t="shared" si="8"/>
        <v>1251513</v>
      </c>
      <c r="T292" s="68"/>
      <c r="U292" s="57">
        <f t="shared" si="7"/>
        <v>805897</v>
      </c>
      <c r="V292" s="57">
        <f t="shared" si="7"/>
        <v>809968</v>
      </c>
      <c r="W292" s="68"/>
      <c r="X292" s="57">
        <f t="shared" si="7"/>
        <v>1223399.089542174</v>
      </c>
      <c r="Y292" s="57">
        <f t="shared" si="7"/>
        <v>1227330.019467338</v>
      </c>
      <c r="Z292" s="57">
        <f t="shared" si="7"/>
        <v>1270728.1802052842</v>
      </c>
      <c r="AA292" s="57">
        <f t="shared" si="7"/>
        <v>845897.85673432169</v>
      </c>
    </row>
    <row r="293" spans="1:27" x14ac:dyDescent="0.2">
      <c r="A293" s="78" t="s">
        <v>307</v>
      </c>
      <c r="B293" s="79" t="s">
        <v>308</v>
      </c>
      <c r="D293" s="57">
        <f t="shared" si="8"/>
        <v>1786412</v>
      </c>
      <c r="E293" s="58">
        <f t="shared" si="8"/>
        <v>0</v>
      </c>
      <c r="F293" s="58">
        <f t="shared" si="8"/>
        <v>1786412</v>
      </c>
      <c r="G293" s="59">
        <f t="shared" si="8"/>
        <v>1.1809796400949812E-2</v>
      </c>
      <c r="H293" s="68"/>
      <c r="I293" s="59">
        <f t="shared" si="8"/>
        <v>2.021879533878379E-2</v>
      </c>
      <c r="J293" s="57">
        <f t="shared" si="8"/>
        <v>1848454</v>
      </c>
      <c r="K293" s="59">
        <f t="shared" si="8"/>
        <v>3.4729950313813429E-2</v>
      </c>
      <c r="L293" s="59">
        <f t="shared" si="8"/>
        <v>2.7702839614291541E-2</v>
      </c>
      <c r="M293" s="57">
        <f t="shared" si="8"/>
        <v>1849199</v>
      </c>
      <c r="N293" s="59">
        <f t="shared" si="8"/>
        <v>3.5146987369095051E-2</v>
      </c>
      <c r="O293" s="59">
        <f t="shared" si="8"/>
        <v>2.8117044466298813E-2</v>
      </c>
      <c r="P293" s="59">
        <f t="shared" si="8"/>
        <v>1.3081943856656064E-2</v>
      </c>
      <c r="Q293" s="68"/>
      <c r="R293" s="57">
        <f t="shared" si="8"/>
        <v>474</v>
      </c>
      <c r="S293" s="60">
        <f t="shared" si="8"/>
        <v>1849673</v>
      </c>
      <c r="T293" s="68"/>
      <c r="U293" s="57">
        <f t="shared" si="7"/>
        <v>1256076</v>
      </c>
      <c r="V293" s="57">
        <f t="shared" si="7"/>
        <v>1264665</v>
      </c>
      <c r="W293" s="68"/>
      <c r="X293" s="57">
        <f t="shared" si="7"/>
        <v>1765561.0830754386</v>
      </c>
      <c r="Y293" s="57">
        <f t="shared" si="7"/>
        <v>1762981.5633084625</v>
      </c>
      <c r="Z293" s="57">
        <f t="shared" si="7"/>
        <v>1825320.2628016127</v>
      </c>
      <c r="AA293" s="57">
        <f t="shared" si="7"/>
        <v>1215078.505544889</v>
      </c>
    </row>
    <row r="294" spans="1:27" x14ac:dyDescent="0.2">
      <c r="A294" s="78" t="s">
        <v>271</v>
      </c>
      <c r="B294" s="79" t="s">
        <v>272</v>
      </c>
      <c r="D294" s="57">
        <f t="shared" si="8"/>
        <v>1605554</v>
      </c>
      <c r="E294" s="58">
        <f t="shared" si="8"/>
        <v>0</v>
      </c>
      <c r="F294" s="58">
        <f t="shared" si="8"/>
        <v>1605554</v>
      </c>
      <c r="G294" s="59">
        <f t="shared" si="8"/>
        <v>-2.2518631067112604E-2</v>
      </c>
      <c r="H294" s="68"/>
      <c r="I294" s="59">
        <f t="shared" si="8"/>
        <v>-2.1620635634167829E-2</v>
      </c>
      <c r="J294" s="57">
        <f t="shared" si="8"/>
        <v>1666209</v>
      </c>
      <c r="K294" s="59">
        <f t="shared" si="8"/>
        <v>3.7778237293793815E-2</v>
      </c>
      <c r="L294" s="59">
        <f t="shared" si="8"/>
        <v>3.2575126293275636E-2</v>
      </c>
      <c r="M294" s="57">
        <f t="shared" si="8"/>
        <v>1671083</v>
      </c>
      <c r="N294" s="59">
        <f t="shared" si="8"/>
        <v>4.0813949577529041E-2</v>
      </c>
      <c r="O294" s="59">
        <f t="shared" si="8"/>
        <v>3.55956184197459E-2</v>
      </c>
      <c r="P294" s="59">
        <f t="shared" si="8"/>
        <v>-2.139780821941506E-2</v>
      </c>
      <c r="Q294" s="68"/>
      <c r="R294" s="57">
        <f t="shared" si="8"/>
        <v>0</v>
      </c>
      <c r="S294" s="60">
        <f t="shared" si="8"/>
        <v>1671083</v>
      </c>
      <c r="T294" s="68"/>
      <c r="U294" s="57">
        <f t="shared" si="7"/>
        <v>1075766</v>
      </c>
      <c r="V294" s="57">
        <f t="shared" si="7"/>
        <v>1081187</v>
      </c>
      <c r="W294" s="68"/>
      <c r="X294" s="57">
        <f t="shared" si="7"/>
        <v>1642541.7926407917</v>
      </c>
      <c r="Y294" s="57">
        <f t="shared" si="7"/>
        <v>1649303.3181823932</v>
      </c>
      <c r="Z294" s="57">
        <f t="shared" si="7"/>
        <v>1707622.376115297</v>
      </c>
      <c r="AA294" s="57">
        <f t="shared" si="7"/>
        <v>1136729.420633567</v>
      </c>
    </row>
    <row r="295" spans="1:27" x14ac:dyDescent="0.2">
      <c r="A295" s="78" t="s">
        <v>339</v>
      </c>
      <c r="B295" s="79" t="s">
        <v>340</v>
      </c>
      <c r="D295" s="57">
        <f t="shared" si="8"/>
        <v>2357301</v>
      </c>
      <c r="E295" s="58">
        <f t="shared" si="8"/>
        <v>0</v>
      </c>
      <c r="F295" s="58">
        <f t="shared" si="8"/>
        <v>2357301</v>
      </c>
      <c r="G295" s="59">
        <f t="shared" si="8"/>
        <v>3.0742672281829586E-2</v>
      </c>
      <c r="H295" s="68"/>
      <c r="I295" s="59">
        <f t="shared" si="8"/>
        <v>4.248936392338698E-2</v>
      </c>
      <c r="J295" s="57">
        <f t="shared" si="8"/>
        <v>2433509</v>
      </c>
      <c r="K295" s="59">
        <f t="shared" si="8"/>
        <v>3.2328497718365101E-2</v>
      </c>
      <c r="L295" s="59">
        <f t="shared" si="8"/>
        <v>2.4683694741103768E-2</v>
      </c>
      <c r="M295" s="57">
        <f t="shared" si="8"/>
        <v>2434355</v>
      </c>
      <c r="N295" s="59">
        <f t="shared" si="8"/>
        <v>3.2687382731352521E-2</v>
      </c>
      <c r="O295" s="59">
        <f t="shared" si="8"/>
        <v>2.5039922067878084E-2</v>
      </c>
      <c r="P295" s="59">
        <f t="shared" si="8"/>
        <v>3.2098408974336134E-2</v>
      </c>
      <c r="Q295" s="68"/>
      <c r="R295" s="57">
        <f t="shared" si="8"/>
        <v>0</v>
      </c>
      <c r="S295" s="60">
        <f t="shared" si="8"/>
        <v>2434355</v>
      </c>
      <c r="T295" s="68"/>
      <c r="U295" s="57">
        <f t="shared" si="7"/>
        <v>1684091</v>
      </c>
      <c r="V295" s="57">
        <f t="shared" si="7"/>
        <v>1696655</v>
      </c>
      <c r="W295" s="68"/>
      <c r="X295" s="57">
        <f t="shared" si="7"/>
        <v>2286992.7319313097</v>
      </c>
      <c r="Y295" s="57">
        <f t="shared" si="7"/>
        <v>2278093.2563928026</v>
      </c>
      <c r="Z295" s="57">
        <f t="shared" si="7"/>
        <v>2358646.2093466246</v>
      </c>
      <c r="AA295" s="57">
        <f t="shared" si="7"/>
        <v>1570102.7209127643</v>
      </c>
    </row>
    <row r="296" spans="1:27" x14ac:dyDescent="0.2">
      <c r="A296" s="78" t="s">
        <v>327</v>
      </c>
      <c r="B296" s="79" t="s">
        <v>328</v>
      </c>
      <c r="D296" s="57">
        <f t="shared" si="8"/>
        <v>3321318</v>
      </c>
      <c r="E296" s="58">
        <f t="shared" si="8"/>
        <v>0</v>
      </c>
      <c r="F296" s="58">
        <f t="shared" si="8"/>
        <v>3321318</v>
      </c>
      <c r="G296" s="59">
        <f t="shared" si="8"/>
        <v>1.2680741386995376E-2</v>
      </c>
      <c r="H296" s="68"/>
      <c r="I296" s="59">
        <f t="shared" si="8"/>
        <v>2.2513345483814895E-2</v>
      </c>
      <c r="J296" s="57">
        <f t="shared" si="8"/>
        <v>3419524</v>
      </c>
      <c r="K296" s="59">
        <f t="shared" si="8"/>
        <v>2.9568382190443776E-2</v>
      </c>
      <c r="L296" s="59">
        <f t="shared" si="8"/>
        <v>2.6997817273696434E-2</v>
      </c>
      <c r="M296" s="57">
        <f t="shared" si="8"/>
        <v>3420633</v>
      </c>
      <c r="N296" s="59">
        <f t="shared" si="8"/>
        <v>2.9902285779320081E-2</v>
      </c>
      <c r="O296" s="59">
        <f t="shared" si="8"/>
        <v>2.7330887192011488E-2</v>
      </c>
      <c r="P296" s="59">
        <f t="shared" si="8"/>
        <v>1.4584039831816664E-2</v>
      </c>
      <c r="Q296" s="68"/>
      <c r="R296" s="57">
        <f t="shared" si="8"/>
        <v>0</v>
      </c>
      <c r="S296" s="60">
        <f t="shared" si="8"/>
        <v>3420633</v>
      </c>
      <c r="T296" s="68"/>
      <c r="U296" s="57">
        <f t="shared" si="7"/>
        <v>2474166</v>
      </c>
      <c r="V296" s="57">
        <f t="shared" si="7"/>
        <v>2480359</v>
      </c>
      <c r="W296" s="68"/>
      <c r="X296" s="57">
        <f t="shared" si="7"/>
        <v>3279728.6096811038</v>
      </c>
      <c r="Y296" s="57">
        <f t="shared" si="7"/>
        <v>3256320.5549495788</v>
      </c>
      <c r="Z296" s="57">
        <f t="shared" si="7"/>
        <v>3371463.4428578475</v>
      </c>
      <c r="AA296" s="57">
        <f t="shared" si="7"/>
        <v>2244314.5157218818</v>
      </c>
    </row>
    <row r="297" spans="1:27" x14ac:dyDescent="0.2">
      <c r="A297" s="78" t="s">
        <v>253</v>
      </c>
      <c r="B297" s="79" t="s">
        <v>254</v>
      </c>
      <c r="D297" s="57">
        <f t="shared" si="8"/>
        <v>1080502</v>
      </c>
      <c r="E297" s="58">
        <f t="shared" si="8"/>
        <v>0</v>
      </c>
      <c r="F297" s="58">
        <f t="shared" si="8"/>
        <v>1080502</v>
      </c>
      <c r="G297" s="59">
        <f t="shared" si="8"/>
        <v>-1.3771042889998419E-2</v>
      </c>
      <c r="H297" s="68"/>
      <c r="I297" s="59">
        <f t="shared" si="8"/>
        <v>-1.1763583279745915E-2</v>
      </c>
      <c r="J297" s="57">
        <f t="shared" si="8"/>
        <v>1120954</v>
      </c>
      <c r="K297" s="59">
        <f t="shared" si="8"/>
        <v>3.7438153747054503E-2</v>
      </c>
      <c r="L297" s="59">
        <f t="shared" si="8"/>
        <v>3.0404440135797017E-2</v>
      </c>
      <c r="M297" s="57">
        <f t="shared" si="8"/>
        <v>1122618</v>
      </c>
      <c r="N297" s="59">
        <f t="shared" si="8"/>
        <v>3.8978178661400076E-2</v>
      </c>
      <c r="O297" s="59">
        <f t="shared" si="8"/>
        <v>3.193402385500943E-2</v>
      </c>
      <c r="P297" s="59">
        <f t="shared" si="8"/>
        <v>-1.5033451548471355E-2</v>
      </c>
      <c r="Q297" s="68"/>
      <c r="R297" s="57">
        <f t="shared" si="8"/>
        <v>0</v>
      </c>
      <c r="S297" s="60">
        <f t="shared" si="8"/>
        <v>1122618</v>
      </c>
      <c r="T297" s="68"/>
      <c r="U297" s="57">
        <f t="shared" si="7"/>
        <v>788744</v>
      </c>
      <c r="V297" s="57">
        <f t="shared" si="7"/>
        <v>794128</v>
      </c>
      <c r="W297" s="68"/>
      <c r="X297" s="57">
        <f t="shared" si="7"/>
        <v>1095589.4087375528</v>
      </c>
      <c r="Y297" s="57">
        <f t="shared" si="7"/>
        <v>1100827.3623145209</v>
      </c>
      <c r="Z297" s="57">
        <f t="shared" si="7"/>
        <v>1139752.4126731756</v>
      </c>
      <c r="AA297" s="57">
        <f t="shared" si="7"/>
        <v>758709.95709897636</v>
      </c>
    </row>
    <row r="298" spans="1:27" x14ac:dyDescent="0.2">
      <c r="A298" s="78" t="s">
        <v>207</v>
      </c>
      <c r="B298" s="79" t="s">
        <v>208</v>
      </c>
      <c r="D298" s="57">
        <f t="shared" si="8"/>
        <v>1593306</v>
      </c>
      <c r="E298" s="58">
        <f t="shared" si="8"/>
        <v>0</v>
      </c>
      <c r="F298" s="58">
        <f t="shared" si="8"/>
        <v>1593306</v>
      </c>
      <c r="G298" s="59">
        <f t="shared" si="8"/>
        <v>-1.4675031073591693E-2</v>
      </c>
      <c r="H298" s="68"/>
      <c r="I298" s="59">
        <f t="shared" si="8"/>
        <v>-1.1543519133016433E-2</v>
      </c>
      <c r="J298" s="57">
        <f t="shared" si="8"/>
        <v>1650885</v>
      </c>
      <c r="K298" s="59">
        <f t="shared" si="8"/>
        <v>3.613806764049099E-2</v>
      </c>
      <c r="L298" s="59">
        <f t="shared" si="8"/>
        <v>3.0667540843734464E-2</v>
      </c>
      <c r="M298" s="57">
        <f t="shared" si="8"/>
        <v>1652635</v>
      </c>
      <c r="N298" s="59">
        <f t="shared" si="8"/>
        <v>3.7236412842228672E-2</v>
      </c>
      <c r="O298" s="59">
        <f t="shared" si="8"/>
        <v>3.1760087081949884E-2</v>
      </c>
      <c r="P298" s="59">
        <f t="shared" si="8"/>
        <v>-1.498017272779173E-2</v>
      </c>
      <c r="Q298" s="68"/>
      <c r="R298" s="57">
        <f t="shared" si="8"/>
        <v>4862</v>
      </c>
      <c r="S298" s="60">
        <f t="shared" si="8"/>
        <v>1657497</v>
      </c>
      <c r="T298" s="68"/>
      <c r="U298" s="57">
        <f t="shared" si="7"/>
        <v>1106688</v>
      </c>
      <c r="V298" s="57">
        <f t="shared" si="7"/>
        <v>1112562</v>
      </c>
      <c r="W298" s="68"/>
      <c r="X298" s="57">
        <f t="shared" si="7"/>
        <v>1617036.0543446254</v>
      </c>
      <c r="Y298" s="57">
        <f t="shared" si="7"/>
        <v>1620468.7841238501</v>
      </c>
      <c r="Z298" s="57">
        <f t="shared" si="7"/>
        <v>1677768.2583066397</v>
      </c>
      <c r="AA298" s="57">
        <f t="shared" si="7"/>
        <v>1116856.1427269124</v>
      </c>
    </row>
    <row r="299" spans="1:27" x14ac:dyDescent="0.2">
      <c r="A299" s="78" t="s">
        <v>369</v>
      </c>
      <c r="B299" s="79" t="s">
        <v>370</v>
      </c>
      <c r="D299" s="57">
        <f t="shared" si="8"/>
        <v>2931200</v>
      </c>
      <c r="E299" s="58">
        <f t="shared" si="8"/>
        <v>0</v>
      </c>
      <c r="F299" s="58">
        <f t="shared" si="8"/>
        <v>2931200</v>
      </c>
      <c r="G299" s="59">
        <f t="shared" si="8"/>
        <v>2.9172647718219702E-2</v>
      </c>
      <c r="H299" s="68"/>
      <c r="I299" s="59">
        <f t="shared" si="8"/>
        <v>4.2296218927000195E-2</v>
      </c>
      <c r="J299" s="57">
        <f t="shared" si="8"/>
        <v>3034573</v>
      </c>
      <c r="K299" s="59">
        <f t="shared" si="8"/>
        <v>3.5266443777292489E-2</v>
      </c>
      <c r="L299" s="59">
        <f t="shared" si="8"/>
        <v>2.6832926453158601E-2</v>
      </c>
      <c r="M299" s="57">
        <f t="shared" si="8"/>
        <v>3034573</v>
      </c>
      <c r="N299" s="59">
        <f t="shared" si="8"/>
        <v>3.5266443777292489E-2</v>
      </c>
      <c r="O299" s="59">
        <f t="shared" si="8"/>
        <v>2.6832926453158601E-2</v>
      </c>
      <c r="P299" s="59">
        <f t="shared" si="8"/>
        <v>3.3712205779344417E-2</v>
      </c>
      <c r="Q299" s="68"/>
      <c r="R299" s="57">
        <f t="shared" si="8"/>
        <v>0</v>
      </c>
      <c r="S299" s="60">
        <f t="shared" si="8"/>
        <v>3034573</v>
      </c>
      <c r="T299" s="68"/>
      <c r="U299" s="57">
        <f t="shared" si="7"/>
        <v>2040261</v>
      </c>
      <c r="V299" s="57">
        <f t="shared" si="7"/>
        <v>2057018</v>
      </c>
      <c r="W299" s="68"/>
      <c r="X299" s="57">
        <f t="shared" si="7"/>
        <v>2848113.002710253</v>
      </c>
      <c r="Y299" s="57">
        <f t="shared" si="7"/>
        <v>2835349.7665015417</v>
      </c>
      <c r="Z299" s="57">
        <f t="shared" si="7"/>
        <v>2935607.2057910459</v>
      </c>
      <c r="AA299" s="57">
        <f t="shared" si="7"/>
        <v>1954173.8998747286</v>
      </c>
    </row>
    <row r="300" spans="1:27" x14ac:dyDescent="0.2">
      <c r="A300" s="78" t="s">
        <v>179</v>
      </c>
      <c r="B300" s="79" t="s">
        <v>180</v>
      </c>
      <c r="D300" s="57">
        <f t="shared" si="8"/>
        <v>735905</v>
      </c>
      <c r="E300" s="58">
        <f t="shared" si="8"/>
        <v>0</v>
      </c>
      <c r="F300" s="58">
        <f t="shared" si="8"/>
        <v>735905</v>
      </c>
      <c r="G300" s="59">
        <f t="shared" si="8"/>
        <v>-3.6000892482053404E-2</v>
      </c>
      <c r="H300" s="68"/>
      <c r="I300" s="59">
        <f t="shared" si="8"/>
        <v>-3.6704850243776455E-2</v>
      </c>
      <c r="J300" s="57">
        <f t="shared" si="8"/>
        <v>766582</v>
      </c>
      <c r="K300" s="59">
        <f t="shared" si="8"/>
        <v>4.1686087198755217E-2</v>
      </c>
      <c r="L300" s="59">
        <f t="shared" si="8"/>
        <v>3.7191281700847734E-2</v>
      </c>
      <c r="M300" s="57">
        <f t="shared" si="8"/>
        <v>767159</v>
      </c>
      <c r="N300" s="59">
        <f t="shared" si="8"/>
        <v>4.2470155794565922E-2</v>
      </c>
      <c r="O300" s="59">
        <f t="shared" si="8"/>
        <v>3.797196709333206E-2</v>
      </c>
      <c r="P300" s="59">
        <f t="shared" si="8"/>
        <v>-3.4274511786855588E-2</v>
      </c>
      <c r="Q300" s="68"/>
      <c r="R300" s="57">
        <f t="shared" si="8"/>
        <v>472</v>
      </c>
      <c r="S300" s="60">
        <f t="shared" si="8"/>
        <v>767631</v>
      </c>
      <c r="T300" s="68"/>
      <c r="U300" s="57">
        <f t="shared" si="7"/>
        <v>505862</v>
      </c>
      <c r="V300" s="57">
        <f t="shared" si="7"/>
        <v>508054</v>
      </c>
      <c r="W300" s="68"/>
      <c r="X300" s="57">
        <f t="shared" si="7"/>
        <v>763387.6362134493</v>
      </c>
      <c r="Y300" s="57">
        <f t="shared" si="7"/>
        <v>767256.16418207507</v>
      </c>
      <c r="Z300" s="57">
        <f t="shared" si="7"/>
        <v>794386.19914594304</v>
      </c>
      <c r="AA300" s="57">
        <f t="shared" si="7"/>
        <v>528806.70606385847</v>
      </c>
    </row>
    <row r="301" spans="1:27" x14ac:dyDescent="0.2">
      <c r="A301" s="78" t="s">
        <v>477</v>
      </c>
      <c r="B301" s="79" t="s">
        <v>478</v>
      </c>
      <c r="D301" s="57">
        <f t="shared" si="8"/>
        <v>886832</v>
      </c>
      <c r="E301" s="58">
        <f t="shared" si="8"/>
        <v>0</v>
      </c>
      <c r="F301" s="58">
        <f t="shared" si="8"/>
        <v>886832</v>
      </c>
      <c r="G301" s="59">
        <f t="shared" si="8"/>
        <v>-2.9505030200686733E-2</v>
      </c>
      <c r="H301" s="68"/>
      <c r="I301" s="59">
        <f t="shared" si="8"/>
        <v>-3.0451527802524248E-2</v>
      </c>
      <c r="J301" s="57">
        <f t="shared" si="8"/>
        <v>922876</v>
      </c>
      <c r="K301" s="59">
        <f t="shared" si="8"/>
        <v>4.0643549172785898E-2</v>
      </c>
      <c r="L301" s="59">
        <f t="shared" si="8"/>
        <v>3.4364458190632385E-2</v>
      </c>
      <c r="M301" s="57">
        <f t="shared" si="8"/>
        <v>926337</v>
      </c>
      <c r="N301" s="59">
        <f t="shared" si="8"/>
        <v>4.4546204918180621E-2</v>
      </c>
      <c r="O301" s="59">
        <f t="shared" si="8"/>
        <v>3.8243565882020603E-2</v>
      </c>
      <c r="P301" s="59">
        <f t="shared" si="8"/>
        <v>-2.7751077617407138E-2</v>
      </c>
      <c r="Q301" s="68"/>
      <c r="R301" s="57">
        <f t="shared" si="8"/>
        <v>3302</v>
      </c>
      <c r="S301" s="60">
        <f t="shared" si="8"/>
        <v>929639</v>
      </c>
      <c r="T301" s="68"/>
      <c r="U301" s="57">
        <f t="shared" si="7"/>
        <v>589770</v>
      </c>
      <c r="V301" s="57">
        <f t="shared" si="7"/>
        <v>593350</v>
      </c>
      <c r="W301" s="68"/>
      <c r="X301" s="57">
        <f t="shared" si="7"/>
        <v>913793.50496106769</v>
      </c>
      <c r="Y301" s="57">
        <f t="shared" si="7"/>
        <v>920238.15560831048</v>
      </c>
      <c r="Z301" s="57">
        <f t="shared" si="7"/>
        <v>952777.60527614562</v>
      </c>
      <c r="AA301" s="57">
        <f t="shared" si="7"/>
        <v>634244.63768274256</v>
      </c>
    </row>
    <row r="302" spans="1:27" x14ac:dyDescent="0.2">
      <c r="A302" s="78" t="s">
        <v>383</v>
      </c>
      <c r="B302" s="79" t="s">
        <v>384</v>
      </c>
      <c r="D302" s="57">
        <f t="shared" si="8"/>
        <v>2270519</v>
      </c>
      <c r="E302" s="58">
        <f t="shared" si="8"/>
        <v>0</v>
      </c>
      <c r="F302" s="58">
        <f t="shared" si="8"/>
        <v>2270519</v>
      </c>
      <c r="G302" s="59">
        <f t="shared" si="8"/>
        <v>3.9250955854005065E-2</v>
      </c>
      <c r="H302" s="68"/>
      <c r="I302" s="59">
        <f t="shared" si="8"/>
        <v>4.9987350175656475E-2</v>
      </c>
      <c r="J302" s="57">
        <f t="shared" si="8"/>
        <v>2339188</v>
      </c>
      <c r="K302" s="59">
        <f t="shared" si="8"/>
        <v>3.0243746033395968E-2</v>
      </c>
      <c r="L302" s="59">
        <f t="shared" si="8"/>
        <v>2.40042955159121E-2</v>
      </c>
      <c r="M302" s="57">
        <f t="shared" si="8"/>
        <v>2344641</v>
      </c>
      <c r="N302" s="59">
        <f t="shared" si="8"/>
        <v>3.2645399576044065E-2</v>
      </c>
      <c r="O302" s="59">
        <f t="shared" si="8"/>
        <v>2.6391403958434978E-2</v>
      </c>
      <c r="P302" s="59">
        <f t="shared" si="8"/>
        <v>4.0892235055859372E-2</v>
      </c>
      <c r="Q302" s="68"/>
      <c r="R302" s="57">
        <f t="shared" si="8"/>
        <v>0</v>
      </c>
      <c r="S302" s="60">
        <f t="shared" si="8"/>
        <v>2344641</v>
      </c>
      <c r="T302" s="68"/>
      <c r="U302" s="57">
        <f t="shared" si="7"/>
        <v>1715799</v>
      </c>
      <c r="V302" s="57">
        <f t="shared" si="7"/>
        <v>1726254</v>
      </c>
      <c r="W302" s="68"/>
      <c r="X302" s="57">
        <f t="shared" si="7"/>
        <v>2184764.8897606255</v>
      </c>
      <c r="Y302" s="57">
        <f t="shared" si="7"/>
        <v>2175601.1616426855</v>
      </c>
      <c r="Z302" s="57">
        <f t="shared" si="7"/>
        <v>2252530.0132286749</v>
      </c>
      <c r="AA302" s="57">
        <f t="shared" si="7"/>
        <v>1499463.3314199841</v>
      </c>
    </row>
    <row r="303" spans="1:27" x14ac:dyDescent="0.2">
      <c r="A303" s="78" t="s">
        <v>89</v>
      </c>
      <c r="B303" s="79" t="s">
        <v>90</v>
      </c>
      <c r="D303" s="57">
        <f t="shared" si="8"/>
        <v>2490489</v>
      </c>
      <c r="E303" s="58">
        <f t="shared" si="8"/>
        <v>0</v>
      </c>
      <c r="F303" s="58">
        <f t="shared" si="8"/>
        <v>2490489</v>
      </c>
      <c r="G303" s="59">
        <f t="shared" si="8"/>
        <v>2.6929446350279829E-2</v>
      </c>
      <c r="H303" s="68"/>
      <c r="I303" s="59">
        <f t="shared" si="8"/>
        <v>3.0295153555031762E-2</v>
      </c>
      <c r="J303" s="57">
        <f t="shared" si="8"/>
        <v>2569366</v>
      </c>
      <c r="K303" s="59">
        <f t="shared" si="8"/>
        <v>3.1671290256652496E-2</v>
      </c>
      <c r="L303" s="59">
        <f t="shared" si="8"/>
        <v>2.7795117930715652E-2</v>
      </c>
      <c r="M303" s="57">
        <f t="shared" si="8"/>
        <v>2572344</v>
      </c>
      <c r="N303" s="59">
        <f t="shared" si="8"/>
        <v>3.2867039364558481E-2</v>
      </c>
      <c r="O303" s="59">
        <f t="shared" si="8"/>
        <v>2.8986374396784642E-2</v>
      </c>
      <c r="P303" s="59">
        <f t="shared" si="8"/>
        <v>2.3952891226291184E-2</v>
      </c>
      <c r="Q303" s="68"/>
      <c r="R303" s="57">
        <f t="shared" si="8"/>
        <v>5028</v>
      </c>
      <c r="S303" s="60">
        <f t="shared" si="8"/>
        <v>2577372</v>
      </c>
      <c r="T303" s="68"/>
      <c r="U303" s="57">
        <f t="shared" si="7"/>
        <v>1589444</v>
      </c>
      <c r="V303" s="57">
        <f t="shared" si="7"/>
        <v>1595438</v>
      </c>
      <c r="W303" s="68"/>
      <c r="X303" s="57">
        <f t="shared" si="7"/>
        <v>2425180.2388676549</v>
      </c>
      <c r="Y303" s="57">
        <f t="shared" si="7"/>
        <v>2426374.1223073211</v>
      </c>
      <c r="Z303" s="57">
        <f t="shared" si="7"/>
        <v>2512170.2590432139</v>
      </c>
      <c r="AA303" s="57">
        <f t="shared" si="7"/>
        <v>1672300.5525328508</v>
      </c>
    </row>
    <row r="304" spans="1:27" x14ac:dyDescent="0.2">
      <c r="A304" s="78" t="s">
        <v>173</v>
      </c>
      <c r="B304" s="79" t="s">
        <v>174</v>
      </c>
      <c r="D304" s="57">
        <f t="shared" si="8"/>
        <v>1730802</v>
      </c>
      <c r="E304" s="58">
        <f t="shared" si="8"/>
        <v>0</v>
      </c>
      <c r="F304" s="58">
        <f t="shared" si="8"/>
        <v>1730802</v>
      </c>
      <c r="G304" s="59">
        <f t="shared" si="8"/>
        <v>-2.0036178371926505E-2</v>
      </c>
      <c r="H304" s="68"/>
      <c r="I304" s="59">
        <f t="shared" si="8"/>
        <v>-1.8666340781938739E-2</v>
      </c>
      <c r="J304" s="57">
        <f t="shared" si="8"/>
        <v>1792815</v>
      </c>
      <c r="K304" s="59">
        <f t="shared" si="8"/>
        <v>3.5829054969892526E-2</v>
      </c>
      <c r="L304" s="59">
        <f t="shared" si="8"/>
        <v>3.3465102433222871E-2</v>
      </c>
      <c r="M304" s="57">
        <f t="shared" si="8"/>
        <v>1794036</v>
      </c>
      <c r="N304" s="59">
        <f t="shared" si="8"/>
        <v>3.6534508279976619E-2</v>
      </c>
      <c r="O304" s="59">
        <f t="shared" si="8"/>
        <v>3.4168945769022185E-2</v>
      </c>
      <c r="P304" s="59">
        <f t="shared" si="8"/>
        <v>-1.9795067906512531E-2</v>
      </c>
      <c r="Q304" s="68"/>
      <c r="R304" s="57">
        <f t="shared" si="8"/>
        <v>1035</v>
      </c>
      <c r="S304" s="60">
        <f t="shared" si="8"/>
        <v>1795071</v>
      </c>
      <c r="T304" s="68"/>
      <c r="U304" s="57">
        <f t="shared" si="7"/>
        <v>1163778</v>
      </c>
      <c r="V304" s="57">
        <f t="shared" si="7"/>
        <v>1166440</v>
      </c>
      <c r="W304" s="68"/>
      <c r="X304" s="57">
        <f t="shared" si="7"/>
        <v>1766189.691701591</v>
      </c>
      <c r="Y304" s="57">
        <f t="shared" si="7"/>
        <v>1767758.6289547798</v>
      </c>
      <c r="Z304" s="57">
        <f t="shared" si="7"/>
        <v>1830266.2445988315</v>
      </c>
      <c r="AA304" s="57">
        <f t="shared" si="7"/>
        <v>1218370.9448461398</v>
      </c>
    </row>
    <row r="305" spans="1:30" x14ac:dyDescent="0.2">
      <c r="A305" s="78" t="s">
        <v>279</v>
      </c>
      <c r="B305" s="79" t="s">
        <v>280</v>
      </c>
      <c r="D305" s="57">
        <f t="shared" si="8"/>
        <v>1513743</v>
      </c>
      <c r="E305" s="58">
        <f t="shared" si="8"/>
        <v>0</v>
      </c>
      <c r="F305" s="58">
        <f t="shared" si="8"/>
        <v>1513743</v>
      </c>
      <c r="G305" s="59">
        <f t="shared" si="8"/>
        <v>-2.1931541016480427E-2</v>
      </c>
      <c r="H305" s="68"/>
      <c r="I305" s="59">
        <f t="shared" si="8"/>
        <v>-1.9472836281697825E-2</v>
      </c>
      <c r="J305" s="57">
        <f t="shared" si="8"/>
        <v>1572144</v>
      </c>
      <c r="K305" s="59">
        <f t="shared" si="8"/>
        <v>3.8580525227862372E-2</v>
      </c>
      <c r="L305" s="59">
        <f t="shared" si="8"/>
        <v>3.2008666068692682E-2</v>
      </c>
      <c r="M305" s="57">
        <f t="shared" si="8"/>
        <v>1573680</v>
      </c>
      <c r="N305" s="59">
        <f t="shared" si="8"/>
        <v>3.9595228516333458E-2</v>
      </c>
      <c r="O305" s="59">
        <f t="shared" si="8"/>
        <v>3.3016948586758188E-2</v>
      </c>
      <c r="P305" s="59">
        <f t="shared" si="8"/>
        <v>-2.1691623195466136E-2</v>
      </c>
      <c r="Q305" s="68"/>
      <c r="R305" s="57">
        <f t="shared" si="8"/>
        <v>2320</v>
      </c>
      <c r="S305" s="60">
        <f t="shared" si="8"/>
        <v>1576000</v>
      </c>
      <c r="T305" s="68"/>
      <c r="U305" s="57">
        <f t="shared" si="7"/>
        <v>1038423</v>
      </c>
      <c r="V305" s="57">
        <f t="shared" si="7"/>
        <v>1045035</v>
      </c>
      <c r="W305" s="68"/>
      <c r="X305" s="57">
        <f t="shared" si="7"/>
        <v>1547686.1421062413</v>
      </c>
      <c r="Y305" s="57">
        <f t="shared" si="7"/>
        <v>1553636.2610074508</v>
      </c>
      <c r="Z305" s="57">
        <f t="shared" si="7"/>
        <v>1608572.5496291253</v>
      </c>
      <c r="AA305" s="57">
        <f t="shared" si="7"/>
        <v>1070793.9694176952</v>
      </c>
    </row>
    <row r="306" spans="1:30" x14ac:dyDescent="0.2">
      <c r="A306" s="78" t="s">
        <v>437</v>
      </c>
      <c r="B306" s="79" t="s">
        <v>438</v>
      </c>
      <c r="D306" s="57">
        <f t="shared" si="8"/>
        <v>1258740</v>
      </c>
      <c r="E306" s="58">
        <f t="shared" si="8"/>
        <v>0</v>
      </c>
      <c r="F306" s="58">
        <f t="shared" si="8"/>
        <v>1258740</v>
      </c>
      <c r="G306" s="59">
        <f t="shared" si="8"/>
        <v>1.6625727672349822E-2</v>
      </c>
      <c r="H306" s="68"/>
      <c r="I306" s="59">
        <f t="shared" si="8"/>
        <v>2.5529986341741306E-2</v>
      </c>
      <c r="J306" s="57">
        <f t="shared" si="8"/>
        <v>1299617</v>
      </c>
      <c r="K306" s="59">
        <f t="shared" si="8"/>
        <v>3.2474538030093481E-2</v>
      </c>
      <c r="L306" s="59">
        <f t="shared" si="8"/>
        <v>2.7711346496682721E-2</v>
      </c>
      <c r="M306" s="57">
        <f t="shared" si="8"/>
        <v>1299786</v>
      </c>
      <c r="N306" s="59">
        <f t="shared" si="8"/>
        <v>3.2608799275466005E-2</v>
      </c>
      <c r="O306" s="59">
        <f t="shared" si="8"/>
        <v>2.7844988344671862E-2</v>
      </c>
      <c r="P306" s="59">
        <f t="shared" si="8"/>
        <v>1.8086507697845144E-2</v>
      </c>
      <c r="Q306" s="68"/>
      <c r="R306" s="57">
        <f t="shared" si="8"/>
        <v>1149</v>
      </c>
      <c r="S306" s="60">
        <f t="shared" si="8"/>
        <v>1300935</v>
      </c>
      <c r="T306" s="68"/>
      <c r="U306" s="57">
        <f t="shared" ref="U306:AA308" si="9">INDEX(U$8:U$248,MATCH($A306,$A$8:$A$248,0))</f>
        <v>924641</v>
      </c>
      <c r="V306" s="57">
        <f t="shared" si="9"/>
        <v>928926</v>
      </c>
      <c r="W306" s="68"/>
      <c r="X306" s="57">
        <f t="shared" si="9"/>
        <v>1238154.7758799999</v>
      </c>
      <c r="Y306" s="57">
        <f t="shared" si="9"/>
        <v>1233093.1029410777</v>
      </c>
      <c r="Z306" s="57">
        <f t="shared" si="9"/>
        <v>1276695.0452365289</v>
      </c>
      <c r="AA306" s="57">
        <f t="shared" si="9"/>
        <v>849869.87720256823</v>
      </c>
    </row>
    <row r="307" spans="1:30" x14ac:dyDescent="0.2">
      <c r="A307" s="78" t="s">
        <v>421</v>
      </c>
      <c r="B307" s="79" t="s">
        <v>422</v>
      </c>
      <c r="D307" s="57">
        <f t="shared" si="8"/>
        <v>2987725</v>
      </c>
      <c r="E307" s="58">
        <f t="shared" si="8"/>
        <v>0</v>
      </c>
      <c r="F307" s="58">
        <f t="shared" si="8"/>
        <v>2987725</v>
      </c>
      <c r="G307" s="59">
        <f t="shared" si="8"/>
        <v>1.3081582306055717E-2</v>
      </c>
      <c r="H307" s="68"/>
      <c r="I307" s="59">
        <f t="shared" si="8"/>
        <v>1.9677641969547466E-2</v>
      </c>
      <c r="J307" s="57">
        <f t="shared" si="8"/>
        <v>3092017</v>
      </c>
      <c r="K307" s="59">
        <f t="shared" si="8"/>
        <v>3.4906827100887883E-2</v>
      </c>
      <c r="L307" s="59">
        <f t="shared" si="8"/>
        <v>2.7828238959153762E-2</v>
      </c>
      <c r="M307" s="57">
        <f t="shared" si="8"/>
        <v>3092354</v>
      </c>
      <c r="N307" s="59">
        <f t="shared" si="8"/>
        <v>3.5019621953158442E-2</v>
      </c>
      <c r="O307" s="59">
        <f t="shared" si="8"/>
        <v>2.7940262313659758E-2</v>
      </c>
      <c r="P307" s="59">
        <f t="shared" si="8"/>
        <v>1.2370471572878516E-2</v>
      </c>
      <c r="Q307" s="68"/>
      <c r="R307" s="57">
        <f t="shared" si="8"/>
        <v>1805</v>
      </c>
      <c r="S307" s="60">
        <f t="shared" si="8"/>
        <v>3094159</v>
      </c>
      <c r="T307" s="68"/>
      <c r="U307" s="57">
        <f t="shared" si="9"/>
        <v>2003288</v>
      </c>
      <c r="V307" s="57">
        <f t="shared" si="9"/>
        <v>2017084</v>
      </c>
      <c r="W307" s="68"/>
      <c r="X307" s="57">
        <f t="shared" si="9"/>
        <v>2949145.5102748051</v>
      </c>
      <c r="Y307" s="57">
        <f t="shared" si="9"/>
        <v>2950247.3619944043</v>
      </c>
      <c r="Z307" s="57">
        <f t="shared" si="9"/>
        <v>3054567.5588458604</v>
      </c>
      <c r="AA307" s="57">
        <f t="shared" si="9"/>
        <v>2033363.3829230778</v>
      </c>
    </row>
    <row r="308" spans="1:30" x14ac:dyDescent="0.2">
      <c r="A308" s="78" t="s">
        <v>225</v>
      </c>
      <c r="B308" s="79" t="s">
        <v>226</v>
      </c>
      <c r="D308" s="57">
        <f t="shared" si="8"/>
        <v>2242386</v>
      </c>
      <c r="E308" s="58">
        <f t="shared" si="8"/>
        <v>0</v>
      </c>
      <c r="F308" s="58">
        <f t="shared" si="8"/>
        <v>2242386</v>
      </c>
      <c r="G308" s="59">
        <f t="shared" si="8"/>
        <v>-1.7275781825578873E-2</v>
      </c>
      <c r="H308" s="68"/>
      <c r="I308" s="59">
        <f t="shared" si="8"/>
        <v>-1.2290786319156255E-2</v>
      </c>
      <c r="J308" s="57">
        <f t="shared" si="8"/>
        <v>2324059</v>
      </c>
      <c r="K308" s="59">
        <f t="shared" si="8"/>
        <v>3.6422364392214357E-2</v>
      </c>
      <c r="L308" s="59">
        <f t="shared" si="8"/>
        <v>3.1445489555096851E-2</v>
      </c>
      <c r="M308" s="57">
        <f t="shared" si="8"/>
        <v>2326387</v>
      </c>
      <c r="N308" s="59">
        <f t="shared" si="8"/>
        <v>3.7460544259552142E-2</v>
      </c>
      <c r="O308" s="59">
        <f t="shared" si="8"/>
        <v>3.2478684108111278E-2</v>
      </c>
      <c r="P308" s="59">
        <f t="shared" si="8"/>
        <v>-1.5039316952414117E-2</v>
      </c>
      <c r="Q308" s="68"/>
      <c r="R308" s="57">
        <f t="shared" si="8"/>
        <v>5611</v>
      </c>
      <c r="S308" s="60">
        <f t="shared" si="8"/>
        <v>2331998</v>
      </c>
      <c r="T308" s="68"/>
      <c r="U308" s="57">
        <f t="shared" si="9"/>
        <v>1489547</v>
      </c>
      <c r="V308" s="57">
        <f t="shared" si="9"/>
        <v>1496734</v>
      </c>
      <c r="W308" s="68"/>
      <c r="X308" s="57">
        <f t="shared" si="9"/>
        <v>2281805.9823188409</v>
      </c>
      <c r="Y308" s="57">
        <f t="shared" si="9"/>
        <v>2281244.1233766098</v>
      </c>
      <c r="Z308" s="57">
        <f t="shared" si="9"/>
        <v>2361908.4903997192</v>
      </c>
      <c r="AA308" s="57">
        <f t="shared" si="9"/>
        <v>1572274.3549363615</v>
      </c>
      <c r="AC308" s="84" t="s">
        <v>514</v>
      </c>
      <c r="AD308" s="84" t="s">
        <v>515</v>
      </c>
    </row>
    <row r="309" spans="1:30" x14ac:dyDescent="0.2">
      <c r="A309" s="80" t="s">
        <v>63</v>
      </c>
      <c r="B309" s="81" t="s">
        <v>64</v>
      </c>
      <c r="D309" s="69">
        <f t="shared" si="8"/>
        <v>4054685</v>
      </c>
      <c r="E309" s="70">
        <f t="shared" si="8"/>
        <v>0</v>
      </c>
      <c r="F309" s="70">
        <f t="shared" si="8"/>
        <v>4054685</v>
      </c>
      <c r="G309" s="71">
        <f t="shared" ref="G309:AA309" si="10">INDEX(G$8:G$248,MATCH($A309,$A$8:$A$248,0))</f>
        <v>2.8402493567167841E-3</v>
      </c>
      <c r="H309" s="68"/>
      <c r="I309" s="71">
        <f t="shared" si="10"/>
        <v>6.9717118961800661E-3</v>
      </c>
      <c r="J309" s="69">
        <f t="shared" si="10"/>
        <v>4180989</v>
      </c>
      <c r="K309" s="71">
        <f t="shared" si="10"/>
        <v>3.1150138666752092E-2</v>
      </c>
      <c r="L309" s="71">
        <f t="shared" si="10"/>
        <v>2.7902505952690282E-2</v>
      </c>
      <c r="M309" s="69">
        <f t="shared" si="10"/>
        <v>4189125</v>
      </c>
      <c r="N309" s="71">
        <f t="shared" si="10"/>
        <v>3.3156706377930778E-2</v>
      </c>
      <c r="O309" s="71">
        <f t="shared" si="10"/>
        <v>2.9902753929528236E-2</v>
      </c>
      <c r="P309" s="71">
        <f t="shared" si="10"/>
        <v>1.6642770647170568E-3</v>
      </c>
      <c r="Q309" s="68"/>
      <c r="R309" s="69">
        <f t="shared" si="10"/>
        <v>5293</v>
      </c>
      <c r="S309" s="73">
        <f t="shared" si="10"/>
        <v>4194418</v>
      </c>
      <c r="T309" s="68"/>
      <c r="U309" s="69">
        <f t="shared" si="10"/>
        <v>2752380</v>
      </c>
      <c r="V309" s="69">
        <f t="shared" si="10"/>
        <v>2761076</v>
      </c>
      <c r="W309" s="68"/>
      <c r="X309" s="69">
        <f t="shared" si="10"/>
        <v>4043201.3001082912</v>
      </c>
      <c r="Y309" s="69">
        <f t="shared" si="10"/>
        <v>4039334.6005547121</v>
      </c>
      <c r="Z309" s="69">
        <f t="shared" si="10"/>
        <v>4182164.7191770044</v>
      </c>
      <c r="AA309" s="69">
        <f t="shared" si="10"/>
        <v>2783981.8362178905</v>
      </c>
      <c r="AC309" s="84" t="s">
        <v>516</v>
      </c>
      <c r="AD309" s="84" t="s">
        <v>516</v>
      </c>
    </row>
    <row r="310" spans="1:30" x14ac:dyDescent="0.2">
      <c r="A310" s="31" t="s">
        <v>501</v>
      </c>
      <c r="B310" s="31" t="s">
        <v>502</v>
      </c>
      <c r="C310" s="118"/>
      <c r="D310" s="32">
        <f>SUM(D268:D309)</f>
        <v>88160862</v>
      </c>
      <c r="E310" s="33">
        <f t="shared" ref="E310:Z310" si="11">SUM(E268:E309)</f>
        <v>0</v>
      </c>
      <c r="F310" s="32">
        <f t="shared" si="11"/>
        <v>88160862</v>
      </c>
      <c r="G310" s="34">
        <f>F310/X310-1</f>
        <v>-4.5586214529991231E-5</v>
      </c>
      <c r="H310" s="24"/>
      <c r="I310" s="34">
        <f>AC310/AD310-1</f>
        <v>5.0103930067317837E-3</v>
      </c>
      <c r="J310" s="32">
        <f t="shared" si="11"/>
        <v>91190217</v>
      </c>
      <c r="K310" s="34">
        <f>J310/F310-1</f>
        <v>3.4361676273083619E-2</v>
      </c>
      <c r="L310" s="34">
        <f>(1+K310)/(V310/U310)-1</f>
        <v>2.915803740636469E-2</v>
      </c>
      <c r="M310" s="32">
        <f t="shared" si="11"/>
        <v>91280922</v>
      </c>
      <c r="N310" s="34">
        <f t="shared" ref="N310" si="12">M310/F310-1</f>
        <v>3.5390534180575584E-2</v>
      </c>
      <c r="O310" s="34">
        <f>(1+N310)/(V310/U310)-1</f>
        <v>3.0181719363201687E-2</v>
      </c>
      <c r="P310" s="34">
        <f>M310/Z310-1</f>
        <v>-1.591618072438461E-5</v>
      </c>
      <c r="Q310" s="24"/>
      <c r="R310" s="32">
        <f t="shared" si="11"/>
        <v>105010</v>
      </c>
      <c r="S310" s="32">
        <f t="shared" si="11"/>
        <v>91385932</v>
      </c>
      <c r="T310" s="35"/>
      <c r="U310" s="32">
        <f t="shared" si="11"/>
        <v>60459122</v>
      </c>
      <c r="V310" s="32">
        <f t="shared" si="11"/>
        <v>60764816</v>
      </c>
      <c r="W310" s="35"/>
      <c r="X310" s="32">
        <f t="shared" si="11"/>
        <v>88164881.103183985</v>
      </c>
      <c r="Y310" s="32">
        <f t="shared" si="11"/>
        <v>88164881.103183985</v>
      </c>
      <c r="Z310" s="32">
        <f t="shared" si="11"/>
        <v>91282374.866775334</v>
      </c>
      <c r="AA310" s="32">
        <f t="shared" ref="AA310" si="13">SUM(AA268:AA309)</f>
        <v>60764816.945312507</v>
      </c>
      <c r="AC310" s="85">
        <f>F310/U310*1000</f>
        <v>1458.1895846916202</v>
      </c>
      <c r="AD310" s="85">
        <f>Y310/V310*1000</f>
        <v>1450.9199057425596</v>
      </c>
    </row>
  </sheetData>
  <printOptions horizontalCentered="1"/>
  <pageMargins left="0.39370078740157483" right="0.39370078740157483" top="0.35433070866141736" bottom="0.35433070866141736" header="0.31496062992125984" footer="0.19685039370078741"/>
  <pageSetup paperSize="9" scale="47" fitToHeight="0" orientation="landscape" r:id="rId1"/>
  <headerFooter>
    <oddFooter>&amp;RPage &amp;P of &amp;N</oddFooter>
  </headerFooter>
  <rowBreaks count="4" manualBreakCount="4">
    <brk id="78" max="21" man="1"/>
    <brk id="126" max="21" man="1"/>
    <brk id="191" max="21" man="1"/>
    <brk id="251" max="21" man="1"/>
  </rowBreaks>
  <ignoredErrors>
    <ignoredError sqref="D6:AA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EB8"/>
    <pageSetUpPr fitToPage="1"/>
  </sheetPr>
  <dimension ref="A1:AE310"/>
  <sheetViews>
    <sheetView zoomScaleNormal="100" workbookViewId="0">
      <pane xSplit="2" ySplit="6" topLeftCell="C7" activePane="bottomRight" state="frozen"/>
      <selection pane="topRight"/>
      <selection pane="bottomLeft"/>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20" width="11.375" style="1" customWidth="1"/>
    <col min="21" max="21" width="2.75" style="1" customWidth="1"/>
    <col min="22" max="23" width="11.375" style="1" customWidth="1"/>
    <col min="24" max="24" width="2.75" style="1" customWidth="1"/>
    <col min="25" max="27" width="12" style="1" customWidth="1"/>
    <col min="28" max="28" width="11.375" style="186" customWidth="1"/>
    <col min="29" max="29" width="2.875" style="1" customWidth="1"/>
    <col min="30" max="30" width="10.625" style="1" customWidth="1"/>
    <col min="31" max="16384" width="9" style="1"/>
  </cols>
  <sheetData>
    <row r="1" spans="1:28" x14ac:dyDescent="0.2">
      <c r="B1" s="2"/>
      <c r="C1" s="48"/>
      <c r="D1" s="4"/>
      <c r="E1" s="5"/>
      <c r="F1" s="5"/>
      <c r="G1" s="5"/>
      <c r="H1" s="5"/>
      <c r="I1" s="4"/>
      <c r="J1" s="5"/>
      <c r="K1" s="5"/>
      <c r="L1" s="5"/>
      <c r="M1" s="5"/>
      <c r="N1" s="5"/>
      <c r="O1" s="5"/>
      <c r="P1" s="5"/>
      <c r="Q1" s="5"/>
      <c r="R1" s="5"/>
      <c r="S1" s="5"/>
      <c r="T1" s="5"/>
      <c r="U1" s="5"/>
      <c r="V1" s="5"/>
      <c r="W1" s="5"/>
      <c r="X1" s="5"/>
      <c r="Y1" s="5"/>
      <c r="Z1" s="5"/>
      <c r="AA1" s="5"/>
      <c r="AB1" s="5"/>
    </row>
    <row r="2" spans="1:28" x14ac:dyDescent="0.2">
      <c r="A2" s="4" t="s">
        <v>0</v>
      </c>
      <c r="B2" s="38"/>
      <c r="C2" s="49"/>
      <c r="D2" s="2" t="s">
        <v>593</v>
      </c>
      <c r="E2" s="37"/>
      <c r="F2" s="37"/>
      <c r="G2" s="37"/>
      <c r="H2" s="37"/>
      <c r="I2" s="2" t="s">
        <v>594</v>
      </c>
      <c r="J2" s="37"/>
      <c r="K2" s="37"/>
      <c r="L2" s="37"/>
      <c r="M2" s="37"/>
      <c r="N2" s="37"/>
      <c r="O2" s="46"/>
      <c r="P2" s="46"/>
      <c r="Q2" s="46"/>
      <c r="R2" s="37"/>
      <c r="S2" s="37"/>
      <c r="T2" s="37"/>
      <c r="U2" s="46"/>
      <c r="V2" s="46"/>
      <c r="W2" s="46"/>
      <c r="X2" s="46"/>
      <c r="Y2" s="46"/>
      <c r="Z2" s="46"/>
      <c r="AA2" s="46"/>
      <c r="AB2" s="46"/>
    </row>
    <row r="3" spans="1:28" x14ac:dyDescent="0.2">
      <c r="A3" s="86" t="s">
        <v>609</v>
      </c>
      <c r="B3" s="2"/>
      <c r="C3" s="50"/>
      <c r="D3" s="9">
        <v>1</v>
      </c>
      <c r="E3" s="9">
        <v>2</v>
      </c>
      <c r="F3" s="9">
        <v>3</v>
      </c>
      <c r="G3" s="9">
        <v>4</v>
      </c>
      <c r="H3" s="44"/>
      <c r="I3" s="9">
        <v>5</v>
      </c>
      <c r="J3" s="9">
        <v>6</v>
      </c>
      <c r="K3" s="9">
        <v>7</v>
      </c>
      <c r="L3" s="9">
        <v>8</v>
      </c>
      <c r="M3" s="9">
        <v>9</v>
      </c>
      <c r="N3" s="9">
        <v>10</v>
      </c>
      <c r="O3" s="9">
        <v>11</v>
      </c>
      <c r="P3" s="9">
        <v>12</v>
      </c>
      <c r="Q3" s="44"/>
      <c r="R3" s="9">
        <v>13</v>
      </c>
      <c r="S3" s="9">
        <v>14</v>
      </c>
      <c r="T3" s="9">
        <v>15</v>
      </c>
      <c r="U3" s="44"/>
      <c r="V3" s="9">
        <v>16</v>
      </c>
      <c r="W3" s="9">
        <v>17</v>
      </c>
      <c r="X3" s="44"/>
      <c r="Y3" s="9">
        <v>18</v>
      </c>
      <c r="Z3" s="9">
        <v>19</v>
      </c>
      <c r="AA3" s="9">
        <v>20</v>
      </c>
      <c r="AB3" s="178">
        <v>18</v>
      </c>
    </row>
    <row r="4" spans="1:28" x14ac:dyDescent="0.2">
      <c r="A4" s="2" t="s">
        <v>513</v>
      </c>
      <c r="B4" s="7"/>
      <c r="C4" s="48"/>
      <c r="D4" s="9" t="s">
        <v>593</v>
      </c>
      <c r="E4" s="9" t="s">
        <v>593</v>
      </c>
      <c r="F4" s="9" t="s">
        <v>593</v>
      </c>
      <c r="G4" s="9" t="s">
        <v>593</v>
      </c>
      <c r="H4" s="44"/>
      <c r="I4" s="9" t="s">
        <v>594</v>
      </c>
      <c r="J4" s="9" t="s">
        <v>594</v>
      </c>
      <c r="K4" s="9" t="s">
        <v>594</v>
      </c>
      <c r="L4" s="9" t="s">
        <v>594</v>
      </c>
      <c r="M4" s="9" t="s">
        <v>594</v>
      </c>
      <c r="N4" s="9" t="s">
        <v>594</v>
      </c>
      <c r="O4" s="9" t="s">
        <v>594</v>
      </c>
      <c r="P4" s="9" t="s">
        <v>594</v>
      </c>
      <c r="Q4" s="44"/>
      <c r="R4" s="9" t="s">
        <v>594</v>
      </c>
      <c r="S4" s="9" t="s">
        <v>594</v>
      </c>
      <c r="T4" s="9" t="s">
        <v>594</v>
      </c>
      <c r="U4" s="44"/>
      <c r="V4" s="9" t="s">
        <v>593</v>
      </c>
      <c r="W4" s="9" t="s">
        <v>594</v>
      </c>
      <c r="X4" s="44"/>
      <c r="Y4" s="9" t="s">
        <v>593</v>
      </c>
      <c r="Z4" s="9" t="s">
        <v>594</v>
      </c>
      <c r="AA4" s="9" t="s">
        <v>594</v>
      </c>
      <c r="AB4" s="178" t="s">
        <v>587</v>
      </c>
    </row>
    <row r="5" spans="1:28" s="147" customFormat="1" ht="87" customHeight="1" x14ac:dyDescent="0.2">
      <c r="A5" s="139"/>
      <c r="B5" s="139"/>
      <c r="C5" s="140"/>
      <c r="D5" s="141" t="s">
        <v>503</v>
      </c>
      <c r="E5" s="141" t="s">
        <v>3</v>
      </c>
      <c r="F5" s="141" t="s">
        <v>4</v>
      </c>
      <c r="G5" s="141" t="s">
        <v>504</v>
      </c>
      <c r="H5" s="142"/>
      <c r="I5" s="141" t="s">
        <v>5</v>
      </c>
      <c r="J5" s="143" t="s">
        <v>6</v>
      </c>
      <c r="K5" s="144" t="s">
        <v>7</v>
      </c>
      <c r="L5" s="141" t="s">
        <v>8</v>
      </c>
      <c r="M5" s="145" t="s">
        <v>9</v>
      </c>
      <c r="N5" s="141" t="s">
        <v>10</v>
      </c>
      <c r="O5" s="141" t="s">
        <v>11</v>
      </c>
      <c r="P5" s="146" t="s">
        <v>12</v>
      </c>
      <c r="Q5" s="148"/>
      <c r="R5" s="141" t="s">
        <v>595</v>
      </c>
      <c r="S5" s="141" t="s">
        <v>596</v>
      </c>
      <c r="T5" s="141" t="s">
        <v>597</v>
      </c>
      <c r="U5" s="142"/>
      <c r="V5" s="141" t="s">
        <v>13</v>
      </c>
      <c r="W5" s="141" t="s">
        <v>13</v>
      </c>
      <c r="X5" s="142"/>
      <c r="Y5" s="141" t="s">
        <v>14</v>
      </c>
      <c r="Z5" s="141" t="s">
        <v>15</v>
      </c>
      <c r="AA5" s="141" t="s">
        <v>14</v>
      </c>
      <c r="AB5" s="145" t="s">
        <v>520</v>
      </c>
    </row>
    <row r="6" spans="1:28"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3" t="s">
        <v>17</v>
      </c>
      <c r="S6" s="93" t="s">
        <v>17</v>
      </c>
      <c r="T6" s="93" t="s">
        <v>17</v>
      </c>
      <c r="U6" s="94"/>
      <c r="V6" s="93"/>
      <c r="W6" s="93"/>
      <c r="X6" s="94"/>
      <c r="Y6" s="93" t="s">
        <v>17</v>
      </c>
      <c r="Z6" s="93" t="s">
        <v>17</v>
      </c>
      <c r="AA6" s="93" t="s">
        <v>17</v>
      </c>
      <c r="AB6" s="179"/>
    </row>
    <row r="7" spans="1:28" x14ac:dyDescent="0.2">
      <c r="A7" s="12"/>
      <c r="B7" s="12"/>
      <c r="C7" s="52"/>
      <c r="D7" s="14"/>
      <c r="E7" s="14"/>
      <c r="F7" s="14"/>
      <c r="G7" s="14"/>
      <c r="H7" s="15"/>
      <c r="I7" s="16"/>
      <c r="J7" s="17"/>
      <c r="K7" s="16"/>
      <c r="L7" s="16"/>
      <c r="M7" s="16"/>
      <c r="N7" s="16"/>
      <c r="O7" s="16"/>
      <c r="P7" s="14"/>
      <c r="Q7" s="17"/>
      <c r="R7" s="14"/>
      <c r="S7" s="14"/>
      <c r="T7" s="14"/>
      <c r="U7" s="15"/>
      <c r="V7" s="16"/>
      <c r="W7" s="16"/>
      <c r="X7" s="15"/>
      <c r="Y7" s="16"/>
      <c r="Z7" s="16"/>
      <c r="AA7" s="16"/>
      <c r="AB7" s="180"/>
    </row>
    <row r="8" spans="1:28" x14ac:dyDescent="0.2">
      <c r="A8" s="18" t="s">
        <v>19</v>
      </c>
      <c r="B8" s="18" t="s">
        <v>20</v>
      </c>
      <c r="D8" s="19">
        <v>14619</v>
      </c>
      <c r="E8" s="20">
        <v>-62</v>
      </c>
      <c r="F8" s="20">
        <v>14557</v>
      </c>
      <c r="G8" s="21">
        <v>1.8890605499206403E-2</v>
      </c>
      <c r="I8" s="21">
        <v>2.351805942981211E-2</v>
      </c>
      <c r="J8" s="19">
        <v>15356</v>
      </c>
      <c r="K8" s="21">
        <v>5.4887682901696877E-2</v>
      </c>
      <c r="L8" s="21">
        <v>5.4522532909076382E-2</v>
      </c>
      <c r="M8" s="19">
        <v>15380</v>
      </c>
      <c r="N8" s="21">
        <v>5.6536374252936783E-2</v>
      </c>
      <c r="O8" s="21">
        <v>5.6170653564834083E-2</v>
      </c>
      <c r="P8" s="21">
        <v>1.5256366098226115E-2</v>
      </c>
      <c r="R8" s="20">
        <v>-443</v>
      </c>
      <c r="S8" s="20">
        <v>0</v>
      </c>
      <c r="T8" s="20">
        <v>14937</v>
      </c>
      <c r="V8" s="19">
        <v>108354.66748046875</v>
      </c>
      <c r="W8" s="19">
        <v>108392.1875</v>
      </c>
      <c r="Y8" s="19">
        <v>14287.107881289949</v>
      </c>
      <c r="Z8" s="19">
        <v>14227.438905241641</v>
      </c>
      <c r="AA8" s="19">
        <v>15148.883093545641</v>
      </c>
      <c r="AB8" s="181">
        <v>109020.90911361453</v>
      </c>
    </row>
    <row r="9" spans="1:28" x14ac:dyDescent="0.2">
      <c r="A9" s="18" t="s">
        <v>21</v>
      </c>
      <c r="B9" s="18" t="s">
        <v>22</v>
      </c>
      <c r="D9" s="19">
        <v>44149</v>
      </c>
      <c r="E9" s="20">
        <v>-112</v>
      </c>
      <c r="F9" s="20">
        <v>44037</v>
      </c>
      <c r="G9" s="21">
        <v>7.4667438237160155E-2</v>
      </c>
      <c r="I9" s="21">
        <v>8.0788256492467125E-2</v>
      </c>
      <c r="J9" s="19">
        <v>46345</v>
      </c>
      <c r="K9" s="21">
        <v>5.2410473011331282E-2</v>
      </c>
      <c r="L9" s="21">
        <v>4.9061889061930541E-2</v>
      </c>
      <c r="M9" s="19">
        <v>46460</v>
      </c>
      <c r="N9" s="21">
        <v>5.5021913391012145E-2</v>
      </c>
      <c r="O9" s="21">
        <v>5.1665020300297737E-2</v>
      </c>
      <c r="P9" s="21">
        <v>6.7490850571750416E-2</v>
      </c>
      <c r="R9" s="20">
        <v>-1337</v>
      </c>
      <c r="S9" s="20">
        <v>0</v>
      </c>
      <c r="T9" s="20">
        <v>45123</v>
      </c>
      <c r="V9" s="19">
        <v>292189.83605957031</v>
      </c>
      <c r="W9" s="19">
        <v>293122.5</v>
      </c>
      <c r="Y9" s="19">
        <v>40977.327899909636</v>
      </c>
      <c r="Z9" s="19">
        <v>40875.31940866667</v>
      </c>
      <c r="AA9" s="19">
        <v>43522.621271288575</v>
      </c>
      <c r="AB9" s="181">
        <v>313216.20932074048</v>
      </c>
    </row>
    <row r="10" spans="1:28" x14ac:dyDescent="0.2">
      <c r="A10" s="18" t="s">
        <v>23</v>
      </c>
      <c r="B10" s="18" t="s">
        <v>24</v>
      </c>
      <c r="D10" s="19">
        <v>20631</v>
      </c>
      <c r="E10" s="20">
        <v>979</v>
      </c>
      <c r="F10" s="20">
        <v>21610</v>
      </c>
      <c r="G10" s="21">
        <v>4.4678610486357906E-2</v>
      </c>
      <c r="I10" s="21">
        <v>4.6566374828894697E-2</v>
      </c>
      <c r="J10" s="19">
        <v>22780</v>
      </c>
      <c r="K10" s="21">
        <v>5.4141601110596849E-2</v>
      </c>
      <c r="L10" s="21">
        <v>5.4497493779253281E-2</v>
      </c>
      <c r="M10" s="19">
        <v>22803</v>
      </c>
      <c r="N10" s="21">
        <v>5.5205923183711203E-2</v>
      </c>
      <c r="O10" s="21">
        <v>5.5562175182103157E-2</v>
      </c>
      <c r="P10" s="21">
        <v>3.7520560446783646E-2</v>
      </c>
      <c r="R10" s="20">
        <v>-656</v>
      </c>
      <c r="S10" s="20">
        <v>107</v>
      </c>
      <c r="T10" s="20">
        <v>22254</v>
      </c>
      <c r="V10" s="19">
        <v>144071.99926757813</v>
      </c>
      <c r="W10" s="19">
        <v>144023.375</v>
      </c>
      <c r="Y10" s="19">
        <v>20685.787746663354</v>
      </c>
      <c r="Z10" s="19">
        <v>20641.506501064392</v>
      </c>
      <c r="AA10" s="19">
        <v>21978.359629018269</v>
      </c>
      <c r="AB10" s="181">
        <v>158170.12599446505</v>
      </c>
    </row>
    <row r="11" spans="1:28" x14ac:dyDescent="0.2">
      <c r="A11" s="18" t="s">
        <v>25</v>
      </c>
      <c r="B11" s="18" t="s">
        <v>26</v>
      </c>
      <c r="D11" s="19">
        <v>40968</v>
      </c>
      <c r="E11" s="20">
        <v>-249</v>
      </c>
      <c r="F11" s="20">
        <v>40719</v>
      </c>
      <c r="G11" s="21">
        <v>-1.7151600805689671E-2</v>
      </c>
      <c r="I11" s="21">
        <v>-1.112122351452971E-2</v>
      </c>
      <c r="J11" s="19">
        <v>43059</v>
      </c>
      <c r="K11" s="21">
        <v>5.7467030133353081E-2</v>
      </c>
      <c r="L11" s="21">
        <v>5.4511337459179021E-2</v>
      </c>
      <c r="M11" s="19">
        <v>43129</v>
      </c>
      <c r="N11" s="21">
        <v>5.9186129325376369E-2</v>
      </c>
      <c r="O11" s="21">
        <v>5.6225631651383834E-2</v>
      </c>
      <c r="P11" s="21">
        <v>-1.9052253679974207E-2</v>
      </c>
      <c r="R11" s="20">
        <v>-1241</v>
      </c>
      <c r="S11" s="20">
        <v>0</v>
      </c>
      <c r="T11" s="20">
        <v>41888</v>
      </c>
      <c r="V11" s="19">
        <v>297298.9188079834</v>
      </c>
      <c r="W11" s="19">
        <v>298132.21875</v>
      </c>
      <c r="Y11" s="19">
        <v>41429.583680839678</v>
      </c>
      <c r="Z11" s="19">
        <v>41292.352880840182</v>
      </c>
      <c r="AA11" s="19">
        <v>43966.664036689202</v>
      </c>
      <c r="AB11" s="181">
        <v>316411.82088301633</v>
      </c>
    </row>
    <row r="12" spans="1:28" x14ac:dyDescent="0.2">
      <c r="A12" s="18" t="s">
        <v>27</v>
      </c>
      <c r="B12" s="18" t="s">
        <v>28</v>
      </c>
      <c r="D12" s="19">
        <v>69144</v>
      </c>
      <c r="E12" s="20">
        <v>-930</v>
      </c>
      <c r="F12" s="20">
        <v>68214</v>
      </c>
      <c r="G12" s="21">
        <v>-4.3071033731302277E-2</v>
      </c>
      <c r="I12" s="21">
        <v>-3.5668648763529598E-2</v>
      </c>
      <c r="J12" s="19">
        <v>72531</v>
      </c>
      <c r="K12" s="21">
        <v>6.3286128947136921E-2</v>
      </c>
      <c r="L12" s="21">
        <v>5.8896455437975614E-2</v>
      </c>
      <c r="M12" s="19">
        <v>73270</v>
      </c>
      <c r="N12" s="21">
        <v>7.4119682176679191E-2</v>
      </c>
      <c r="O12" s="21">
        <v>6.968528339524438E-2</v>
      </c>
      <c r="P12" s="21">
        <v>-3.1212732353538164E-2</v>
      </c>
      <c r="R12" s="20">
        <v>-2109</v>
      </c>
      <c r="S12" s="20">
        <v>0</v>
      </c>
      <c r="T12" s="20">
        <v>71161</v>
      </c>
      <c r="V12" s="19">
        <v>525567.0029296875</v>
      </c>
      <c r="W12" s="19">
        <v>527745.75</v>
      </c>
      <c r="Y12" s="19">
        <v>71284.2879717428</v>
      </c>
      <c r="Z12" s="19">
        <v>71030.33850868656</v>
      </c>
      <c r="AA12" s="19">
        <v>75630.638889381356</v>
      </c>
      <c r="AB12" s="181">
        <v>544285.73761169636</v>
      </c>
    </row>
    <row r="13" spans="1:28" x14ac:dyDescent="0.2">
      <c r="A13" s="18" t="s">
        <v>29</v>
      </c>
      <c r="B13" s="18" t="s">
        <v>30</v>
      </c>
      <c r="D13" s="19">
        <v>74144</v>
      </c>
      <c r="E13" s="20">
        <v>-27395</v>
      </c>
      <c r="F13" s="20">
        <v>46749</v>
      </c>
      <c r="G13" s="21">
        <v>2.3712276415913447E-2</v>
      </c>
      <c r="I13" s="21">
        <v>2.7395975764673342E-2</v>
      </c>
      <c r="J13" s="19">
        <v>49233</v>
      </c>
      <c r="K13" s="21">
        <v>5.3134826413399283E-2</v>
      </c>
      <c r="L13" s="21">
        <v>5.4498071626850164E-2</v>
      </c>
      <c r="M13" s="19">
        <v>49303</v>
      </c>
      <c r="N13" s="21">
        <v>5.4632184645660775E-2</v>
      </c>
      <c r="O13" s="21">
        <v>5.5997368135571213E-2</v>
      </c>
      <c r="P13" s="21">
        <v>1.8935776686377803E-2</v>
      </c>
      <c r="R13" s="20">
        <v>-1419</v>
      </c>
      <c r="S13" s="20">
        <v>274</v>
      </c>
      <c r="T13" s="20">
        <v>48158</v>
      </c>
      <c r="V13" s="19">
        <v>324183.16345214844</v>
      </c>
      <c r="W13" s="19">
        <v>323764.0625</v>
      </c>
      <c r="Y13" s="19">
        <v>45666.151590631933</v>
      </c>
      <c r="Z13" s="19">
        <v>45443.591792016312</v>
      </c>
      <c r="AA13" s="19">
        <v>48386.759134452455</v>
      </c>
      <c r="AB13" s="181">
        <v>348221.61061808222</v>
      </c>
    </row>
    <row r="14" spans="1:28" x14ac:dyDescent="0.2">
      <c r="A14" s="18" t="s">
        <v>31</v>
      </c>
      <c r="B14" s="18" t="s">
        <v>32</v>
      </c>
      <c r="D14" s="19">
        <v>34554</v>
      </c>
      <c r="E14" s="20">
        <v>-97</v>
      </c>
      <c r="F14" s="20">
        <v>34457</v>
      </c>
      <c r="G14" s="21">
        <v>4.2088834474782955E-2</v>
      </c>
      <c r="I14" s="21">
        <v>4.7863126339535045E-2</v>
      </c>
      <c r="J14" s="19">
        <v>36431</v>
      </c>
      <c r="K14" s="21">
        <v>5.7288794729662973E-2</v>
      </c>
      <c r="L14" s="21">
        <v>5.448955278504708E-2</v>
      </c>
      <c r="M14" s="19">
        <v>36495</v>
      </c>
      <c r="N14" s="21">
        <v>5.9146182198102082E-2</v>
      </c>
      <c r="O14" s="21">
        <v>5.6342022697436267E-2</v>
      </c>
      <c r="P14" s="21">
        <v>3.957357186996302E-2</v>
      </c>
      <c r="R14" s="20">
        <v>-1050</v>
      </c>
      <c r="S14" s="20">
        <v>0</v>
      </c>
      <c r="T14" s="20">
        <v>35445</v>
      </c>
      <c r="V14" s="19">
        <v>259367.9208984375</v>
      </c>
      <c r="W14" s="19">
        <v>260056.4375</v>
      </c>
      <c r="Y14" s="19">
        <v>33065.319251181179</v>
      </c>
      <c r="Z14" s="19">
        <v>32970.402800700234</v>
      </c>
      <c r="AA14" s="19">
        <v>35105.740456977532</v>
      </c>
      <c r="AB14" s="181">
        <v>252643.03091473039</v>
      </c>
    </row>
    <row r="15" spans="1:28" x14ac:dyDescent="0.2">
      <c r="A15" s="18" t="s">
        <v>33</v>
      </c>
      <c r="B15" s="18" t="s">
        <v>34</v>
      </c>
      <c r="D15" s="19">
        <v>28975</v>
      </c>
      <c r="E15" s="20">
        <v>-1312</v>
      </c>
      <c r="F15" s="20">
        <v>27663</v>
      </c>
      <c r="G15" s="21">
        <v>-3.9141579076676702E-2</v>
      </c>
      <c r="I15" s="21">
        <v>-3.3542492116934275E-2</v>
      </c>
      <c r="J15" s="19">
        <v>29352</v>
      </c>
      <c r="K15" s="21">
        <v>6.1056284567834185E-2</v>
      </c>
      <c r="L15" s="21">
        <v>5.8038798654945545E-2</v>
      </c>
      <c r="M15" s="19">
        <v>29807</v>
      </c>
      <c r="N15" s="21">
        <v>7.7504247550880256E-2</v>
      </c>
      <c r="O15" s="21">
        <v>7.4439986082991405E-2</v>
      </c>
      <c r="P15" s="21">
        <v>-2.4761041395709782E-2</v>
      </c>
      <c r="R15" s="20">
        <v>-858</v>
      </c>
      <c r="S15" s="20">
        <v>0</v>
      </c>
      <c r="T15" s="20">
        <v>28949</v>
      </c>
      <c r="V15" s="19">
        <v>219095.58532714844</v>
      </c>
      <c r="W15" s="19">
        <v>219720.4375</v>
      </c>
      <c r="Y15" s="19">
        <v>28789.881420217593</v>
      </c>
      <c r="Z15" s="19">
        <v>28704.721712570343</v>
      </c>
      <c r="AA15" s="19">
        <v>30563.791301629481</v>
      </c>
      <c r="AB15" s="181">
        <v>219956.30259250643</v>
      </c>
    </row>
    <row r="16" spans="1:28" x14ac:dyDescent="0.2">
      <c r="A16" s="18" t="s">
        <v>35</v>
      </c>
      <c r="B16" s="18" t="s">
        <v>36</v>
      </c>
      <c r="D16" s="19">
        <v>44783</v>
      </c>
      <c r="E16" s="20">
        <v>-249</v>
      </c>
      <c r="F16" s="20">
        <v>44534</v>
      </c>
      <c r="G16" s="21">
        <v>1.7220018419114913E-2</v>
      </c>
      <c r="I16" s="21">
        <v>1.9935612513183765E-2</v>
      </c>
      <c r="J16" s="19">
        <v>46969</v>
      </c>
      <c r="K16" s="21">
        <v>5.4677325189742776E-2</v>
      </c>
      <c r="L16" s="21">
        <v>5.4493937158791583E-2</v>
      </c>
      <c r="M16" s="19">
        <v>47016</v>
      </c>
      <c r="N16" s="21">
        <v>5.5732698612296128E-2</v>
      </c>
      <c r="O16" s="21">
        <v>5.5549127072275883E-2</v>
      </c>
      <c r="P16" s="21">
        <v>1.1107477745067484E-2</v>
      </c>
      <c r="R16" s="20">
        <v>-1353</v>
      </c>
      <c r="S16" s="20">
        <v>0</v>
      </c>
      <c r="T16" s="20">
        <v>45663</v>
      </c>
      <c r="V16" s="19">
        <v>325418</v>
      </c>
      <c r="W16" s="19">
        <v>325474.59375</v>
      </c>
      <c r="Y16" s="19">
        <v>43780.105772211711</v>
      </c>
      <c r="Z16" s="19">
        <v>43671.134141508228</v>
      </c>
      <c r="AA16" s="19">
        <v>46499.507752482707</v>
      </c>
      <c r="AB16" s="181">
        <v>334639.76038412476</v>
      </c>
    </row>
    <row r="17" spans="1:28" x14ac:dyDescent="0.2">
      <c r="A17" s="18" t="s">
        <v>37</v>
      </c>
      <c r="B17" s="18" t="s">
        <v>38</v>
      </c>
      <c r="D17" s="19">
        <v>44784</v>
      </c>
      <c r="E17" s="20">
        <v>-289</v>
      </c>
      <c r="F17" s="20">
        <v>44495</v>
      </c>
      <c r="G17" s="21">
        <v>7.5382807522306194E-4</v>
      </c>
      <c r="I17" s="21">
        <v>7.3128480690147768E-3</v>
      </c>
      <c r="J17" s="19">
        <v>46966</v>
      </c>
      <c r="K17" s="21">
        <v>5.553432969996619E-2</v>
      </c>
      <c r="L17" s="21">
        <v>5.4497329486800528E-2</v>
      </c>
      <c r="M17" s="19">
        <v>47011</v>
      </c>
      <c r="N17" s="21">
        <v>5.6545679289807804E-2</v>
      </c>
      <c r="O17" s="21">
        <v>5.5507685485329361E-2</v>
      </c>
      <c r="P17" s="21">
        <v>-1.4452348339163423E-3</v>
      </c>
      <c r="R17" s="20">
        <v>-1353</v>
      </c>
      <c r="S17" s="20">
        <v>0</v>
      </c>
      <c r="T17" s="20">
        <v>45658</v>
      </c>
      <c r="V17" s="19">
        <v>296987.75262069702</v>
      </c>
      <c r="W17" s="19">
        <v>297279.8125</v>
      </c>
      <c r="Y17" s="19">
        <v>44461.483685331921</v>
      </c>
      <c r="Z17" s="19">
        <v>44215.416081017509</v>
      </c>
      <c r="AA17" s="19">
        <v>47079.040268944031</v>
      </c>
      <c r="AB17" s="181">
        <v>338810.44157661695</v>
      </c>
    </row>
    <row r="18" spans="1:28" x14ac:dyDescent="0.2">
      <c r="A18" s="18" t="s">
        <v>39</v>
      </c>
      <c r="B18" s="18" t="s">
        <v>40</v>
      </c>
      <c r="D18" s="19">
        <v>21994</v>
      </c>
      <c r="E18" s="20">
        <v>-77</v>
      </c>
      <c r="F18" s="20">
        <v>21917</v>
      </c>
      <c r="G18" s="21">
        <v>1.132828253857654E-2</v>
      </c>
      <c r="I18" s="21">
        <v>1.7707748977200399E-2</v>
      </c>
      <c r="J18" s="19">
        <v>23134</v>
      </c>
      <c r="K18" s="21">
        <v>5.5527672582926568E-2</v>
      </c>
      <c r="L18" s="21">
        <v>5.4508797161606948E-2</v>
      </c>
      <c r="M18" s="19">
        <v>23176</v>
      </c>
      <c r="N18" s="21">
        <v>5.7443993247251024E-2</v>
      </c>
      <c r="O18" s="21">
        <v>5.6423268047782527E-2</v>
      </c>
      <c r="P18" s="21">
        <v>9.7344057810637707E-3</v>
      </c>
      <c r="R18" s="20">
        <v>-667</v>
      </c>
      <c r="S18" s="20">
        <v>0</v>
      </c>
      <c r="T18" s="20">
        <v>22509</v>
      </c>
      <c r="V18" s="19">
        <v>157204.24853515625</v>
      </c>
      <c r="W18" s="19">
        <v>157356.140625</v>
      </c>
      <c r="Y18" s="19">
        <v>21671.499134766844</v>
      </c>
      <c r="Z18" s="19">
        <v>21556.460010205879</v>
      </c>
      <c r="AA18" s="19">
        <v>22952.570366335669</v>
      </c>
      <c r="AB18" s="181">
        <v>165181.16037863292</v>
      </c>
    </row>
    <row r="19" spans="1:28" x14ac:dyDescent="0.2">
      <c r="A19" s="18" t="s">
        <v>41</v>
      </c>
      <c r="B19" s="18" t="s">
        <v>42</v>
      </c>
      <c r="D19" s="19">
        <v>41016</v>
      </c>
      <c r="E19" s="20">
        <v>-228</v>
      </c>
      <c r="F19" s="20">
        <v>40788</v>
      </c>
      <c r="G19" s="21">
        <v>3.3536553056713325E-2</v>
      </c>
      <c r="I19" s="21">
        <v>4.0041739949973287E-2</v>
      </c>
      <c r="J19" s="19">
        <v>43047</v>
      </c>
      <c r="K19" s="21">
        <v>5.5383936451897542E-2</v>
      </c>
      <c r="L19" s="21">
        <v>5.4503310984925557E-2</v>
      </c>
      <c r="M19" s="19">
        <v>43304</v>
      </c>
      <c r="N19" s="21">
        <v>6.1684809257624762E-2</v>
      </c>
      <c r="O19" s="21">
        <v>6.0798926264111763E-2</v>
      </c>
      <c r="P19" s="21">
        <v>3.616747531776765E-2</v>
      </c>
      <c r="R19" s="20">
        <v>-1246</v>
      </c>
      <c r="S19" s="20">
        <v>0</v>
      </c>
      <c r="T19" s="20">
        <v>42058</v>
      </c>
      <c r="V19" s="19">
        <v>284072.08127784729</v>
      </c>
      <c r="W19" s="19">
        <v>284309.3125</v>
      </c>
      <c r="Y19" s="19">
        <v>39464.496808911448</v>
      </c>
      <c r="Z19" s="19">
        <v>39250.40781340946</v>
      </c>
      <c r="AA19" s="19">
        <v>41792.471807436057</v>
      </c>
      <c r="AB19" s="181">
        <v>300764.96349047869</v>
      </c>
    </row>
    <row r="20" spans="1:28" ht="25.5" customHeight="1" x14ac:dyDescent="0.2">
      <c r="A20" s="22" t="s">
        <v>43</v>
      </c>
      <c r="B20" s="22" t="s">
        <v>44</v>
      </c>
      <c r="C20" s="54"/>
      <c r="D20" s="24">
        <v>479761</v>
      </c>
      <c r="E20" s="25">
        <v>-30021</v>
      </c>
      <c r="F20" s="25">
        <v>449740</v>
      </c>
      <c r="G20" s="26">
        <v>9.3745819298416411E-3</v>
      </c>
      <c r="H20" s="23"/>
      <c r="I20" s="26">
        <v>1.4947648183836204E-2</v>
      </c>
      <c r="J20" s="24">
        <v>475203</v>
      </c>
      <c r="K20" s="26">
        <v>5.6617156579356953E-2</v>
      </c>
      <c r="L20" s="26">
        <v>5.480175715504032E-2</v>
      </c>
      <c r="M20" s="24">
        <v>477154</v>
      </c>
      <c r="N20" s="26">
        <v>6.095521857072983E-2</v>
      </c>
      <c r="O20" s="26">
        <v>5.9132365817463617E-2</v>
      </c>
      <c r="P20" s="26">
        <v>9.5782753249040731E-3</v>
      </c>
      <c r="Q20" s="23"/>
      <c r="R20" s="25">
        <v>-13732</v>
      </c>
      <c r="S20" s="25">
        <v>381</v>
      </c>
      <c r="T20" s="25">
        <v>463803</v>
      </c>
      <c r="U20" s="23"/>
      <c r="V20" s="24">
        <v>3233811.176656723</v>
      </c>
      <c r="W20" s="24">
        <v>3239376.828125</v>
      </c>
      <c r="X20" s="23"/>
      <c r="Y20" s="24">
        <v>445563.03284369799</v>
      </c>
      <c r="Z20" s="24">
        <v>443879.09055592743</v>
      </c>
      <c r="AA20" s="24">
        <v>472627.04800818104</v>
      </c>
      <c r="AB20" s="182">
        <f>SUM(AB8:AB19)</f>
        <v>3401322.0728787053</v>
      </c>
    </row>
    <row r="21" spans="1:28" x14ac:dyDescent="0.2">
      <c r="A21" s="18" t="s">
        <v>45</v>
      </c>
      <c r="B21" s="18" t="s">
        <v>46</v>
      </c>
      <c r="D21" s="19">
        <v>20078</v>
      </c>
      <c r="E21" s="20">
        <v>1537</v>
      </c>
      <c r="F21" s="20">
        <v>21615</v>
      </c>
      <c r="G21" s="21">
        <v>4.9672805981508361E-2</v>
      </c>
      <c r="I21" s="21">
        <v>5.4602273235821119E-2</v>
      </c>
      <c r="J21" s="19">
        <v>22850</v>
      </c>
      <c r="K21" s="21">
        <v>5.7136247975942522E-2</v>
      </c>
      <c r="L21" s="21">
        <v>5.3665474691373172E-2</v>
      </c>
      <c r="M21" s="19">
        <v>22850</v>
      </c>
      <c r="N21" s="21">
        <v>5.7136247975942522E-2</v>
      </c>
      <c r="O21" s="21">
        <v>5.3665474691373172E-2</v>
      </c>
      <c r="P21" s="21">
        <v>4.3608405177934406E-2</v>
      </c>
      <c r="R21" s="20">
        <v>-658</v>
      </c>
      <c r="S21" s="20">
        <v>0</v>
      </c>
      <c r="T21" s="20">
        <v>22192</v>
      </c>
      <c r="V21" s="19">
        <v>159178.16723632813</v>
      </c>
      <c r="W21" s="19">
        <v>159702.5</v>
      </c>
      <c r="Y21" s="19">
        <v>20592.131068679682</v>
      </c>
      <c r="Z21" s="19">
        <v>20563.391853189929</v>
      </c>
      <c r="AA21" s="19">
        <v>21895.185863421724</v>
      </c>
      <c r="AB21" s="181">
        <v>157571.55516361605</v>
      </c>
    </row>
    <row r="22" spans="1:28" x14ac:dyDescent="0.2">
      <c r="A22" s="18" t="s">
        <v>47</v>
      </c>
      <c r="B22" s="18" t="s">
        <v>48</v>
      </c>
      <c r="D22" s="19">
        <v>18326</v>
      </c>
      <c r="E22" s="20">
        <v>1772</v>
      </c>
      <c r="F22" s="20">
        <v>20098</v>
      </c>
      <c r="G22" s="21">
        <v>1.0114169449349175E-2</v>
      </c>
      <c r="I22" s="21">
        <v>1.6929704748850805E-2</v>
      </c>
      <c r="J22" s="19">
        <v>21183</v>
      </c>
      <c r="K22" s="21">
        <v>5.398547119116337E-2</v>
      </c>
      <c r="L22" s="21">
        <v>5.4511830258743732E-2</v>
      </c>
      <c r="M22" s="19">
        <v>21183</v>
      </c>
      <c r="N22" s="21">
        <v>5.398547119116337E-2</v>
      </c>
      <c r="O22" s="21">
        <v>5.4511830258743732E-2</v>
      </c>
      <c r="P22" s="21">
        <v>7.1368925805701533E-3</v>
      </c>
      <c r="R22" s="20">
        <v>-598</v>
      </c>
      <c r="S22" s="20">
        <v>0</v>
      </c>
      <c r="T22" s="20">
        <v>20585</v>
      </c>
      <c r="V22" s="19">
        <v>140422.67003250122</v>
      </c>
      <c r="W22" s="19">
        <v>140352.578125</v>
      </c>
      <c r="Y22" s="19">
        <v>19896.760789878008</v>
      </c>
      <c r="Z22" s="19">
        <v>19753.546385026417</v>
      </c>
      <c r="AA22" s="19">
        <v>21032.890519701996</v>
      </c>
      <c r="AB22" s="181">
        <v>151365.93447750655</v>
      </c>
    </row>
    <row r="23" spans="1:28" x14ac:dyDescent="0.2">
      <c r="A23" s="18" t="s">
        <v>49</v>
      </c>
      <c r="B23" s="18" t="s">
        <v>50</v>
      </c>
      <c r="D23" s="19">
        <v>50630</v>
      </c>
      <c r="E23" s="20">
        <v>-1457</v>
      </c>
      <c r="F23" s="20">
        <v>49173</v>
      </c>
      <c r="G23" s="21">
        <v>0.10547923258179059</v>
      </c>
      <c r="I23" s="21">
        <v>0.11215096204335606</v>
      </c>
      <c r="J23" s="19">
        <v>51566</v>
      </c>
      <c r="K23" s="21">
        <v>4.8664917739409841E-2</v>
      </c>
      <c r="L23" s="21">
        <v>4.5680015666629048E-2</v>
      </c>
      <c r="M23" s="19">
        <v>51695</v>
      </c>
      <c r="N23" s="21">
        <v>5.1288308624651835E-2</v>
      </c>
      <c r="O23" s="21">
        <v>4.8295939376457264E-2</v>
      </c>
      <c r="P23" s="21">
        <v>9.4948670702807991E-2</v>
      </c>
      <c r="R23" s="20">
        <v>-1488</v>
      </c>
      <c r="S23" s="20">
        <v>0</v>
      </c>
      <c r="T23" s="20">
        <v>50207</v>
      </c>
      <c r="V23" s="19">
        <v>333179.24963378906</v>
      </c>
      <c r="W23" s="19">
        <v>334130.3125</v>
      </c>
      <c r="Y23" s="19">
        <v>44481.161247289063</v>
      </c>
      <c r="Z23" s="19">
        <v>44340.531465356296</v>
      </c>
      <c r="AA23" s="19">
        <v>47212.258787271596</v>
      </c>
      <c r="AB23" s="181">
        <v>339769.16598482284</v>
      </c>
    </row>
    <row r="24" spans="1:28" x14ac:dyDescent="0.2">
      <c r="A24" s="18" t="s">
        <v>51</v>
      </c>
      <c r="B24" s="18" t="s">
        <v>52</v>
      </c>
      <c r="D24" s="19">
        <v>29449</v>
      </c>
      <c r="E24" s="20">
        <v>0</v>
      </c>
      <c r="F24" s="20">
        <v>29449</v>
      </c>
      <c r="G24" s="21">
        <v>2.6417773006576439E-2</v>
      </c>
      <c r="I24" s="21">
        <v>3.1650028513293238E-2</v>
      </c>
      <c r="J24" s="19">
        <v>31164</v>
      </c>
      <c r="K24" s="21">
        <v>5.8236272878535722E-2</v>
      </c>
      <c r="L24" s="21">
        <v>5.4501323273483004E-2</v>
      </c>
      <c r="M24" s="19">
        <v>31208</v>
      </c>
      <c r="N24" s="21">
        <v>5.9730381337226968E-2</v>
      </c>
      <c r="O24" s="21">
        <v>5.5990158410950119E-2</v>
      </c>
      <c r="P24" s="21">
        <v>2.3147813499932113E-2</v>
      </c>
      <c r="R24" s="20">
        <v>-898</v>
      </c>
      <c r="S24" s="20">
        <v>0</v>
      </c>
      <c r="T24" s="20">
        <v>30310</v>
      </c>
      <c r="V24" s="19">
        <v>220614.66503953934</v>
      </c>
      <c r="W24" s="19">
        <v>221396.0625</v>
      </c>
      <c r="Y24" s="19">
        <v>28691.046447625486</v>
      </c>
      <c r="Z24" s="19">
        <v>28646.638795878152</v>
      </c>
      <c r="AA24" s="19">
        <v>30501.946628068588</v>
      </c>
      <c r="AB24" s="181">
        <v>219511.22934890105</v>
      </c>
    </row>
    <row r="25" spans="1:28" x14ac:dyDescent="0.2">
      <c r="A25" s="18" t="s">
        <v>53</v>
      </c>
      <c r="B25" s="18" t="s">
        <v>54</v>
      </c>
      <c r="D25" s="19">
        <v>32870</v>
      </c>
      <c r="E25" s="20">
        <v>0</v>
      </c>
      <c r="F25" s="20">
        <v>32870</v>
      </c>
      <c r="G25" s="21">
        <v>5.8641566265550615E-2</v>
      </c>
      <c r="I25" s="21">
        <v>6.480131905801767E-2</v>
      </c>
      <c r="J25" s="19">
        <v>34737</v>
      </c>
      <c r="K25" s="21">
        <v>5.6799513233951826E-2</v>
      </c>
      <c r="L25" s="21">
        <v>5.1881817714691802E-2</v>
      </c>
      <c r="M25" s="19">
        <v>34809</v>
      </c>
      <c r="N25" s="21">
        <v>5.8989960450258616E-2</v>
      </c>
      <c r="O25" s="21">
        <v>5.4062071935708556E-2</v>
      </c>
      <c r="P25" s="21">
        <v>5.4097740099883884E-2</v>
      </c>
      <c r="R25" s="20">
        <v>-1002</v>
      </c>
      <c r="S25" s="20">
        <v>0</v>
      </c>
      <c r="T25" s="20">
        <v>33807</v>
      </c>
      <c r="V25" s="19">
        <v>248802.74963378906</v>
      </c>
      <c r="W25" s="19">
        <v>249965.9375</v>
      </c>
      <c r="Y25" s="19">
        <v>31049.224824934619</v>
      </c>
      <c r="Z25" s="19">
        <v>31013.928405630446</v>
      </c>
      <c r="AA25" s="19">
        <v>33022.554432857032</v>
      </c>
      <c r="AB25" s="181">
        <v>237651.11152371232</v>
      </c>
    </row>
    <row r="26" spans="1:28" x14ac:dyDescent="0.2">
      <c r="A26" s="18" t="s">
        <v>55</v>
      </c>
      <c r="B26" s="18" t="s">
        <v>56</v>
      </c>
      <c r="D26" s="19">
        <v>20609</v>
      </c>
      <c r="E26" s="20">
        <v>755</v>
      </c>
      <c r="F26" s="20">
        <v>21364</v>
      </c>
      <c r="G26" s="21">
        <v>2.6152902933791466E-2</v>
      </c>
      <c r="I26" s="21">
        <v>2.8144909310172217E-2</v>
      </c>
      <c r="J26" s="19">
        <v>22544</v>
      </c>
      <c r="K26" s="21">
        <v>5.5233102415278124E-2</v>
      </c>
      <c r="L26" s="21">
        <v>5.4502778574381239E-2</v>
      </c>
      <c r="M26" s="19">
        <v>22576</v>
      </c>
      <c r="N26" s="21">
        <v>5.6730949260438202E-2</v>
      </c>
      <c r="O26" s="21">
        <v>5.599958876398281E-2</v>
      </c>
      <c r="P26" s="21">
        <v>1.9680687315191348E-2</v>
      </c>
      <c r="R26" s="20">
        <v>-650</v>
      </c>
      <c r="S26" s="20">
        <v>0</v>
      </c>
      <c r="T26" s="20">
        <v>21926</v>
      </c>
      <c r="V26" s="19">
        <v>163132.0810546875</v>
      </c>
      <c r="W26" s="19">
        <v>163245.0625</v>
      </c>
      <c r="Y26" s="19">
        <v>20819.509391748441</v>
      </c>
      <c r="Z26" s="19">
        <v>20793.56325231888</v>
      </c>
      <c r="AA26" s="19">
        <v>22140.264379668082</v>
      </c>
      <c r="AB26" s="181">
        <v>159335.29460766638</v>
      </c>
    </row>
    <row r="27" spans="1:28" x14ac:dyDescent="0.2">
      <c r="A27" s="18" t="s">
        <v>57</v>
      </c>
      <c r="B27" s="18" t="s">
        <v>58</v>
      </c>
      <c r="D27" s="19">
        <v>112484</v>
      </c>
      <c r="E27" s="20">
        <v>0</v>
      </c>
      <c r="F27" s="20">
        <v>112484</v>
      </c>
      <c r="G27" s="21">
        <v>-4.4403808853672899E-2</v>
      </c>
      <c r="I27" s="21">
        <v>-3.6859370950003023E-2</v>
      </c>
      <c r="J27" s="19">
        <v>119827</v>
      </c>
      <c r="K27" s="21">
        <v>6.5280395434017313E-2</v>
      </c>
      <c r="L27" s="21">
        <v>5.9391989257506106E-2</v>
      </c>
      <c r="M27" s="19">
        <v>119874</v>
      </c>
      <c r="N27" s="21">
        <v>6.5698232637530607E-2</v>
      </c>
      <c r="O27" s="21">
        <v>5.9807516838895181E-2</v>
      </c>
      <c r="P27" s="21">
        <v>-4.1343956961020778E-2</v>
      </c>
      <c r="R27" s="20">
        <v>-3450</v>
      </c>
      <c r="S27" s="20">
        <v>0</v>
      </c>
      <c r="T27" s="20">
        <v>116424</v>
      </c>
      <c r="V27" s="19">
        <v>879777.00818443298</v>
      </c>
      <c r="W27" s="19">
        <v>884667.0625</v>
      </c>
      <c r="Y27" s="19">
        <v>117710.80822859383</v>
      </c>
      <c r="Z27" s="19">
        <v>117437.90584447999</v>
      </c>
      <c r="AA27" s="19">
        <v>125043.80572201316</v>
      </c>
      <c r="AB27" s="181">
        <v>899894.02483727061</v>
      </c>
    </row>
    <row r="28" spans="1:28" x14ac:dyDescent="0.2">
      <c r="A28" s="18" t="s">
        <v>59</v>
      </c>
      <c r="B28" s="18" t="s">
        <v>60</v>
      </c>
      <c r="D28" s="19">
        <v>25281</v>
      </c>
      <c r="E28" s="20">
        <v>0</v>
      </c>
      <c r="F28" s="20">
        <v>25281</v>
      </c>
      <c r="G28" s="21">
        <v>3.4119336469613737E-2</v>
      </c>
      <c r="I28" s="21">
        <v>4.0435317285778094E-2</v>
      </c>
      <c r="J28" s="19">
        <v>26780</v>
      </c>
      <c r="K28" s="21">
        <v>5.9293540603615469E-2</v>
      </c>
      <c r="L28" s="21">
        <v>5.4513308568591601E-2</v>
      </c>
      <c r="M28" s="19">
        <v>26824</v>
      </c>
      <c r="N28" s="21">
        <v>6.1033978086309837E-2</v>
      </c>
      <c r="O28" s="21">
        <v>5.6245892047942281E-2</v>
      </c>
      <c r="P28" s="21">
        <v>3.2110589514021681E-2</v>
      </c>
      <c r="R28" s="20">
        <v>-772</v>
      </c>
      <c r="S28" s="20">
        <v>0</v>
      </c>
      <c r="T28" s="20">
        <v>26052</v>
      </c>
      <c r="V28" s="19">
        <v>193733.75102114677</v>
      </c>
      <c r="W28" s="19">
        <v>194611.96875</v>
      </c>
      <c r="Y28" s="19">
        <v>24446.88838940674</v>
      </c>
      <c r="Z28" s="19">
        <v>24408.630988261026</v>
      </c>
      <c r="AA28" s="19">
        <v>25989.463021235271</v>
      </c>
      <c r="AB28" s="181">
        <v>187036.55368209537</v>
      </c>
    </row>
    <row r="29" spans="1:28" x14ac:dyDescent="0.2">
      <c r="A29" s="18" t="s">
        <v>61</v>
      </c>
      <c r="B29" s="18" t="s">
        <v>62</v>
      </c>
      <c r="D29" s="19">
        <v>56883</v>
      </c>
      <c r="E29" s="20">
        <v>0</v>
      </c>
      <c r="F29" s="20">
        <v>56883</v>
      </c>
      <c r="G29" s="21">
        <v>0.13577574546876026</v>
      </c>
      <c r="I29" s="21">
        <v>0.14226206633398442</v>
      </c>
      <c r="J29" s="19">
        <v>59800</v>
      </c>
      <c r="K29" s="21">
        <v>5.128069897860521E-2</v>
      </c>
      <c r="L29" s="21">
        <v>4.5690044612467062E-2</v>
      </c>
      <c r="M29" s="19">
        <v>59843</v>
      </c>
      <c r="N29" s="21">
        <v>5.2036636604961162E-2</v>
      </c>
      <c r="O29" s="21">
        <v>4.6441962203074727E-2</v>
      </c>
      <c r="P29" s="21">
        <v>0.12260511374545757</v>
      </c>
      <c r="R29" s="20">
        <v>-1722</v>
      </c>
      <c r="S29" s="20">
        <v>0</v>
      </c>
      <c r="T29" s="20">
        <v>58121</v>
      </c>
      <c r="V29" s="19">
        <v>373747.33666992188</v>
      </c>
      <c r="W29" s="19">
        <v>375745.53125</v>
      </c>
      <c r="Y29" s="19">
        <v>50082.950113116829</v>
      </c>
      <c r="Z29" s="19">
        <v>50064.796609823643</v>
      </c>
      <c r="AA29" s="19">
        <v>53307.25761647382</v>
      </c>
      <c r="AB29" s="181">
        <v>383632.61844549654</v>
      </c>
    </row>
    <row r="30" spans="1:28" ht="25.5" customHeight="1" x14ac:dyDescent="0.2">
      <c r="A30" s="22" t="s">
        <v>63</v>
      </c>
      <c r="B30" s="22" t="s">
        <v>64</v>
      </c>
      <c r="C30" s="54"/>
      <c r="D30" s="24">
        <v>366610</v>
      </c>
      <c r="E30" s="25">
        <v>2607</v>
      </c>
      <c r="F30" s="25">
        <v>369217</v>
      </c>
      <c r="G30" s="26">
        <v>3.1994030034813381E-2</v>
      </c>
      <c r="H30" s="23"/>
      <c r="I30" s="26">
        <v>3.8435959942592746E-2</v>
      </c>
      <c r="J30" s="24">
        <v>390451</v>
      </c>
      <c r="K30" s="26">
        <v>5.75108946771139E-2</v>
      </c>
      <c r="L30" s="26">
        <v>5.3151150143953441E-2</v>
      </c>
      <c r="M30" s="24">
        <v>390862</v>
      </c>
      <c r="N30" s="26">
        <v>5.8624061188948584E-2</v>
      </c>
      <c r="O30" s="26">
        <v>5.4259727462769858E-2</v>
      </c>
      <c r="P30" s="26">
        <v>2.81901783658145E-2</v>
      </c>
      <c r="Q30" s="23"/>
      <c r="R30" s="25">
        <v>-11238</v>
      </c>
      <c r="S30" s="25">
        <v>0</v>
      </c>
      <c r="T30" s="25">
        <v>379624</v>
      </c>
      <c r="U30" s="23"/>
      <c r="V30" s="24">
        <v>2712587.6785061359</v>
      </c>
      <c r="W30" s="24">
        <v>2723817.015625</v>
      </c>
      <c r="X30" s="23"/>
      <c r="Y30" s="24">
        <v>357770.48050127266</v>
      </c>
      <c r="Z30" s="24">
        <v>357022.93359996477</v>
      </c>
      <c r="AA30" s="24">
        <v>380145.62697071128</v>
      </c>
      <c r="AB30" s="182">
        <f>SUM(AB21:AB29)</f>
        <v>2735767.4880710877</v>
      </c>
    </row>
    <row r="31" spans="1:28" x14ac:dyDescent="0.2">
      <c r="A31" s="18" t="s">
        <v>65</v>
      </c>
      <c r="B31" s="18" t="s">
        <v>66</v>
      </c>
      <c r="D31" s="19">
        <v>38094</v>
      </c>
      <c r="E31" s="20">
        <v>3968</v>
      </c>
      <c r="F31" s="20">
        <v>42062</v>
      </c>
      <c r="G31" s="21">
        <v>3.0213722115028929E-3</v>
      </c>
      <c r="I31" s="21">
        <v>6.2524908208165808E-3</v>
      </c>
      <c r="J31" s="19">
        <v>44439</v>
      </c>
      <c r="K31" s="21">
        <v>5.6511815890827766E-2</v>
      </c>
      <c r="L31" s="21">
        <v>5.4506462529090527E-2</v>
      </c>
      <c r="M31" s="19">
        <v>44491</v>
      </c>
      <c r="N31" s="21">
        <v>5.7748086158527778E-2</v>
      </c>
      <c r="O31" s="21">
        <v>5.5740386245904716E-2</v>
      </c>
      <c r="P31" s="21">
        <v>-2.2764598130480262E-3</v>
      </c>
      <c r="R31" s="20">
        <v>-1280</v>
      </c>
      <c r="S31" s="20">
        <v>968</v>
      </c>
      <c r="T31" s="20">
        <v>44179</v>
      </c>
      <c r="V31" s="19">
        <v>304284.99792480469</v>
      </c>
      <c r="W31" s="19">
        <v>304863.65625</v>
      </c>
      <c r="Y31" s="19">
        <v>41935.297856375648</v>
      </c>
      <c r="Z31" s="19">
        <v>41880.134088491926</v>
      </c>
      <c r="AA31" s="19">
        <v>44592.513063952909</v>
      </c>
      <c r="AB31" s="181">
        <v>320915.82487452059</v>
      </c>
    </row>
    <row r="32" spans="1:28" x14ac:dyDescent="0.2">
      <c r="A32" s="18" t="s">
        <v>67</v>
      </c>
      <c r="B32" s="18" t="s">
        <v>68</v>
      </c>
      <c r="D32" s="19">
        <v>42256</v>
      </c>
      <c r="E32" s="20">
        <v>2795</v>
      </c>
      <c r="F32" s="20">
        <v>45051</v>
      </c>
      <c r="G32" s="21">
        <v>6.1904406053565175E-2</v>
      </c>
      <c r="I32" s="21">
        <v>7.0127267180631891E-2</v>
      </c>
      <c r="J32" s="19">
        <v>47439</v>
      </c>
      <c r="K32" s="21">
        <v>5.3006592528467733E-2</v>
      </c>
      <c r="L32" s="21">
        <v>5.0944993408819528E-2</v>
      </c>
      <c r="M32" s="19">
        <v>47439</v>
      </c>
      <c r="N32" s="21">
        <v>5.3006592528467733E-2</v>
      </c>
      <c r="O32" s="21">
        <v>5.0944993408819528E-2</v>
      </c>
      <c r="P32" s="21">
        <v>5.6237375202317974E-2</v>
      </c>
      <c r="R32" s="20">
        <v>-1365</v>
      </c>
      <c r="S32" s="20">
        <v>0</v>
      </c>
      <c r="T32" s="20">
        <v>46074</v>
      </c>
      <c r="V32" s="19">
        <v>299081.3346862793</v>
      </c>
      <c r="W32" s="19">
        <v>299668.03125</v>
      </c>
      <c r="Y32" s="19">
        <v>42424.722736980068</v>
      </c>
      <c r="Z32" s="19">
        <v>42181.314531791453</v>
      </c>
      <c r="AA32" s="19">
        <v>44913.199545616582</v>
      </c>
      <c r="AB32" s="181">
        <v>323223.68688358949</v>
      </c>
    </row>
    <row r="33" spans="1:28" x14ac:dyDescent="0.2">
      <c r="A33" s="18" t="s">
        <v>69</v>
      </c>
      <c r="B33" s="18" t="s">
        <v>70</v>
      </c>
      <c r="D33" s="19">
        <v>27603</v>
      </c>
      <c r="E33" s="20">
        <v>688</v>
      </c>
      <c r="F33" s="20">
        <v>28291</v>
      </c>
      <c r="G33" s="21">
        <v>0.18151988300795208</v>
      </c>
      <c r="I33" s="21">
        <v>0.18774487430656439</v>
      </c>
      <c r="J33" s="19">
        <v>29568</v>
      </c>
      <c r="K33" s="21">
        <v>4.5138029762115117E-2</v>
      </c>
      <c r="L33" s="21">
        <v>4.5672263948199232E-2</v>
      </c>
      <c r="M33" s="19">
        <v>29585</v>
      </c>
      <c r="N33" s="21">
        <v>4.573892757414022E-2</v>
      </c>
      <c r="O33" s="21">
        <v>4.6273468915972504E-2</v>
      </c>
      <c r="P33" s="21">
        <v>0.16711726331096033</v>
      </c>
      <c r="R33" s="20">
        <v>-851</v>
      </c>
      <c r="S33" s="20">
        <v>0</v>
      </c>
      <c r="T33" s="20">
        <v>28734</v>
      </c>
      <c r="V33" s="19">
        <v>169648.75170898438</v>
      </c>
      <c r="W33" s="19">
        <v>169562.078125</v>
      </c>
      <c r="Y33" s="19">
        <v>23944.582234177764</v>
      </c>
      <c r="Z33" s="19">
        <v>23806.919089827556</v>
      </c>
      <c r="AA33" s="19">
        <v>25348.781077979424</v>
      </c>
      <c r="AB33" s="181">
        <v>182425.80267985223</v>
      </c>
    </row>
    <row r="34" spans="1:28" x14ac:dyDescent="0.2">
      <c r="A34" s="18" t="s">
        <v>71</v>
      </c>
      <c r="B34" s="18" t="s">
        <v>72</v>
      </c>
      <c r="D34" s="19">
        <v>22543</v>
      </c>
      <c r="E34" s="20">
        <v>0</v>
      </c>
      <c r="F34" s="20">
        <v>22543</v>
      </c>
      <c r="G34" s="21">
        <v>-0.11304819095572483</v>
      </c>
      <c r="I34" s="21">
        <v>-0.10882285263188041</v>
      </c>
      <c r="J34" s="19">
        <v>25659</v>
      </c>
      <c r="K34" s="21">
        <v>0.13822472607904901</v>
      </c>
      <c r="L34" s="21">
        <v>0.13518255310072358</v>
      </c>
      <c r="M34" s="19">
        <v>25659</v>
      </c>
      <c r="N34" s="21">
        <v>0.13822472607904901</v>
      </c>
      <c r="O34" s="21">
        <v>0.13518255310072358</v>
      </c>
      <c r="P34" s="21">
        <v>-4.9885678899369235E-2</v>
      </c>
      <c r="R34" s="20">
        <v>-738</v>
      </c>
      <c r="S34" s="20">
        <v>0</v>
      </c>
      <c r="T34" s="20">
        <v>24921</v>
      </c>
      <c r="V34" s="19">
        <v>177178.1650390625</v>
      </c>
      <c r="W34" s="19">
        <v>177652.984375</v>
      </c>
      <c r="Y34" s="19">
        <v>25416.262496032286</v>
      </c>
      <c r="Z34" s="19">
        <v>25363.546403683955</v>
      </c>
      <c r="AA34" s="19">
        <v>27006.22380923184</v>
      </c>
      <c r="AB34" s="181">
        <v>194353.8050447182</v>
      </c>
    </row>
    <row r="35" spans="1:28" x14ac:dyDescent="0.2">
      <c r="A35" s="18" t="s">
        <v>73</v>
      </c>
      <c r="B35" s="18" t="s">
        <v>74</v>
      </c>
      <c r="D35" s="19">
        <v>16472</v>
      </c>
      <c r="E35" s="20">
        <v>837</v>
      </c>
      <c r="F35" s="20">
        <v>17309</v>
      </c>
      <c r="G35" s="21">
        <v>1.4207675655963925E-6</v>
      </c>
      <c r="I35" s="21">
        <v>4.1376521758094142E-3</v>
      </c>
      <c r="J35" s="19">
        <v>18275</v>
      </c>
      <c r="K35" s="21">
        <v>5.5809116644520262E-2</v>
      </c>
      <c r="L35" s="21">
        <v>5.4521264983438789E-2</v>
      </c>
      <c r="M35" s="19">
        <v>18303</v>
      </c>
      <c r="N35" s="21">
        <v>5.7426772199433929E-2</v>
      </c>
      <c r="O35" s="21">
        <v>5.6136947359336942E-2</v>
      </c>
      <c r="P35" s="21">
        <v>-3.9993922207754995E-3</v>
      </c>
      <c r="R35" s="20">
        <v>-527</v>
      </c>
      <c r="S35" s="20">
        <v>0</v>
      </c>
      <c r="T35" s="20">
        <v>17776</v>
      </c>
      <c r="V35" s="19">
        <v>120479.5810546875</v>
      </c>
      <c r="W35" s="19">
        <v>120626.71875</v>
      </c>
      <c r="Y35" s="19">
        <v>17308.975407969148</v>
      </c>
      <c r="Z35" s="19">
        <v>17258.728289922899</v>
      </c>
      <c r="AA35" s="19">
        <v>18376.494810389795</v>
      </c>
      <c r="AB35" s="181">
        <v>132248.83697227133</v>
      </c>
    </row>
    <row r="36" spans="1:28" x14ac:dyDescent="0.2">
      <c r="A36" s="18" t="s">
        <v>75</v>
      </c>
      <c r="B36" s="18" t="s">
        <v>76</v>
      </c>
      <c r="D36" s="19">
        <v>42065</v>
      </c>
      <c r="E36" s="20">
        <v>1824</v>
      </c>
      <c r="F36" s="20">
        <v>43889</v>
      </c>
      <c r="G36" s="21">
        <v>-1.9936680192506606E-2</v>
      </c>
      <c r="I36" s="21">
        <v>-1.4494404194200894E-2</v>
      </c>
      <c r="J36" s="19">
        <v>46510</v>
      </c>
      <c r="K36" s="21">
        <v>5.9718836154845079E-2</v>
      </c>
      <c r="L36" s="21">
        <v>5.4508486638408904E-2</v>
      </c>
      <c r="M36" s="19">
        <v>47164</v>
      </c>
      <c r="N36" s="21">
        <v>7.4620064253001939E-2</v>
      </c>
      <c r="O36" s="21">
        <v>6.9336449447729986E-2</v>
      </c>
      <c r="P36" s="21">
        <v>-1.0263514500501558E-2</v>
      </c>
      <c r="R36" s="20">
        <v>-1357</v>
      </c>
      <c r="S36" s="20">
        <v>0</v>
      </c>
      <c r="T36" s="20">
        <v>45807</v>
      </c>
      <c r="V36" s="19">
        <v>357151.74291992188</v>
      </c>
      <c r="W36" s="19">
        <v>358916.4375</v>
      </c>
      <c r="Y36" s="19">
        <v>44781.800433691154</v>
      </c>
      <c r="Z36" s="19">
        <v>44754.547003560016</v>
      </c>
      <c r="AA36" s="19">
        <v>47653.088161337568</v>
      </c>
      <c r="AB36" s="181">
        <v>342941.65195807157</v>
      </c>
    </row>
    <row r="37" spans="1:28" ht="25.5" customHeight="1" x14ac:dyDescent="0.2">
      <c r="A37" s="22" t="s">
        <v>77</v>
      </c>
      <c r="B37" s="22" t="s">
        <v>78</v>
      </c>
      <c r="C37" s="54"/>
      <c r="D37" s="24">
        <v>189033</v>
      </c>
      <c r="E37" s="25">
        <v>10112</v>
      </c>
      <c r="F37" s="25">
        <v>199145</v>
      </c>
      <c r="G37" s="26">
        <v>1.7023292460744077E-2</v>
      </c>
      <c r="H37" s="23"/>
      <c r="I37" s="26">
        <v>2.244939245043942E-2</v>
      </c>
      <c r="J37" s="24">
        <v>211890</v>
      </c>
      <c r="K37" s="26">
        <v>6.3998593989304187E-2</v>
      </c>
      <c r="L37" s="26">
        <v>6.1422519544494181E-2</v>
      </c>
      <c r="M37" s="24">
        <v>212641</v>
      </c>
      <c r="N37" s="26">
        <v>6.7769715533907426E-2</v>
      </c>
      <c r="O37" s="26">
        <v>6.5184510729438871E-2</v>
      </c>
      <c r="P37" s="26">
        <v>2.2851953750538501E-2</v>
      </c>
      <c r="Q37" s="23"/>
      <c r="R37" s="25">
        <v>-6118</v>
      </c>
      <c r="S37" s="25">
        <v>968</v>
      </c>
      <c r="T37" s="25">
        <v>207491</v>
      </c>
      <c r="U37" s="23"/>
      <c r="V37" s="24">
        <v>1427824.5733337402</v>
      </c>
      <c r="W37" s="24">
        <v>1431289.90625</v>
      </c>
      <c r="X37" s="23"/>
      <c r="Y37" s="24">
        <v>195811.64116522609</v>
      </c>
      <c r="Z37" s="24">
        <v>195245.18940727779</v>
      </c>
      <c r="AA37" s="24">
        <v>207890.3004685081</v>
      </c>
      <c r="AB37" s="182">
        <f>SUM(AB31:AB36)</f>
        <v>1496109.6084130234</v>
      </c>
    </row>
    <row r="38" spans="1:28" x14ac:dyDescent="0.2">
      <c r="A38" s="18" t="s">
        <v>79</v>
      </c>
      <c r="B38" s="18" t="s">
        <v>80</v>
      </c>
      <c r="D38" s="19">
        <v>35917</v>
      </c>
      <c r="E38" s="20">
        <v>-88</v>
      </c>
      <c r="F38" s="20">
        <v>35829</v>
      </c>
      <c r="G38" s="21">
        <v>3.399667984529664E-2</v>
      </c>
      <c r="I38" s="21">
        <v>4.0318317237334922E-2</v>
      </c>
      <c r="J38" s="19">
        <v>38055</v>
      </c>
      <c r="K38" s="21">
        <v>6.2128443439671832E-2</v>
      </c>
      <c r="L38" s="21">
        <v>5.4508625932214505E-2</v>
      </c>
      <c r="M38" s="19">
        <v>38113</v>
      </c>
      <c r="N38" s="21">
        <v>6.3747243852744884E-2</v>
      </c>
      <c r="O38" s="21">
        <v>5.6115812906437634E-2</v>
      </c>
      <c r="P38" s="21">
        <v>3.1867433076747886E-2</v>
      </c>
      <c r="R38" s="20">
        <v>-1097</v>
      </c>
      <c r="S38" s="20">
        <v>0</v>
      </c>
      <c r="T38" s="20">
        <v>37016</v>
      </c>
      <c r="V38" s="19">
        <v>260349.66607666016</v>
      </c>
      <c r="W38" s="19">
        <v>262230.9375</v>
      </c>
      <c r="Y38" s="19">
        <v>34650.981669845038</v>
      </c>
      <c r="Z38" s="19">
        <v>34689.2846693877</v>
      </c>
      <c r="AA38" s="19">
        <v>36935.946206149179</v>
      </c>
      <c r="AB38" s="181">
        <v>265814.34482662333</v>
      </c>
    </row>
    <row r="39" spans="1:28" x14ac:dyDescent="0.2">
      <c r="A39" s="18" t="s">
        <v>81</v>
      </c>
      <c r="B39" s="18" t="s">
        <v>82</v>
      </c>
      <c r="D39" s="19">
        <v>16716</v>
      </c>
      <c r="E39" s="20">
        <v>-12</v>
      </c>
      <c r="F39" s="20">
        <v>16704</v>
      </c>
      <c r="G39" s="21">
        <v>7.763594399811069E-2</v>
      </c>
      <c r="I39" s="21">
        <v>8.1633836886782385E-2</v>
      </c>
      <c r="J39" s="19">
        <v>17573</v>
      </c>
      <c r="K39" s="21">
        <v>5.2023467432950277E-2</v>
      </c>
      <c r="L39" s="21">
        <v>4.8898644405747094E-2</v>
      </c>
      <c r="M39" s="19">
        <v>17579</v>
      </c>
      <c r="N39" s="21">
        <v>5.2382662835249061E-2</v>
      </c>
      <c r="O39" s="21">
        <v>4.925677289072028E-2</v>
      </c>
      <c r="P39" s="21">
        <v>6.5879627345908132E-2</v>
      </c>
      <c r="R39" s="20">
        <v>-506</v>
      </c>
      <c r="S39" s="20">
        <v>0</v>
      </c>
      <c r="T39" s="20">
        <v>17073</v>
      </c>
      <c r="V39" s="19">
        <v>117382.6669921875</v>
      </c>
      <c r="W39" s="19">
        <v>117732.3671875</v>
      </c>
      <c r="Y39" s="19">
        <v>15500.596553996611</v>
      </c>
      <c r="Z39" s="19">
        <v>15489.311721390774</v>
      </c>
      <c r="AA39" s="19">
        <v>16492.48146694816</v>
      </c>
      <c r="AB39" s="181">
        <v>118690.28970407708</v>
      </c>
    </row>
    <row r="40" spans="1:28" x14ac:dyDescent="0.2">
      <c r="A40" s="18" t="s">
        <v>83</v>
      </c>
      <c r="B40" s="18" t="s">
        <v>84</v>
      </c>
      <c r="D40" s="19">
        <v>43355</v>
      </c>
      <c r="E40" s="20">
        <v>0</v>
      </c>
      <c r="F40" s="20">
        <v>43355</v>
      </c>
      <c r="G40" s="21">
        <v>7.9536758619407344E-3</v>
      </c>
      <c r="I40" s="21">
        <v>1.3802525261728871E-2</v>
      </c>
      <c r="J40" s="19">
        <v>45818</v>
      </c>
      <c r="K40" s="21">
        <v>5.6810056510206541E-2</v>
      </c>
      <c r="L40" s="21">
        <v>5.4511382336603909E-2</v>
      </c>
      <c r="M40" s="19">
        <v>45892</v>
      </c>
      <c r="N40" s="21">
        <v>5.8516895398454727E-2</v>
      </c>
      <c r="O40" s="21">
        <v>5.6214508668894769E-2</v>
      </c>
      <c r="P40" s="21">
        <v>5.6610104220748969E-3</v>
      </c>
      <c r="R40" s="20">
        <v>-1321</v>
      </c>
      <c r="S40" s="20">
        <v>0</v>
      </c>
      <c r="T40" s="20">
        <v>44571</v>
      </c>
      <c r="V40" s="19">
        <v>320731.41687011719</v>
      </c>
      <c r="W40" s="19">
        <v>321430.5625</v>
      </c>
      <c r="Y40" s="19">
        <v>43012.889419670442</v>
      </c>
      <c r="Z40" s="19">
        <v>42857.959230533495</v>
      </c>
      <c r="AA40" s="19">
        <v>45633.667333626843</v>
      </c>
      <c r="AB40" s="181">
        <v>328408.6271033354</v>
      </c>
    </row>
    <row r="41" spans="1:28" x14ac:dyDescent="0.2">
      <c r="A41" s="18" t="s">
        <v>85</v>
      </c>
      <c r="B41" s="18" t="s">
        <v>86</v>
      </c>
      <c r="D41" s="19">
        <v>37139</v>
      </c>
      <c r="E41" s="20">
        <v>-32</v>
      </c>
      <c r="F41" s="20">
        <v>37107</v>
      </c>
      <c r="G41" s="21">
        <v>5.2596375757229641E-2</v>
      </c>
      <c r="I41" s="21">
        <v>5.8658677660893499E-2</v>
      </c>
      <c r="J41" s="19">
        <v>39196</v>
      </c>
      <c r="K41" s="21">
        <v>5.6296655617538383E-2</v>
      </c>
      <c r="L41" s="21">
        <v>5.2974584479891007E-2</v>
      </c>
      <c r="M41" s="19">
        <v>39257</v>
      </c>
      <c r="N41" s="21">
        <v>5.7940550300482396E-2</v>
      </c>
      <c r="O41" s="21">
        <v>5.4613309085801864E-2</v>
      </c>
      <c r="P41" s="21">
        <v>4.8564921376095249E-2</v>
      </c>
      <c r="R41" s="20">
        <v>-1130</v>
      </c>
      <c r="S41" s="20">
        <v>0</v>
      </c>
      <c r="T41" s="20">
        <v>38127</v>
      </c>
      <c r="V41" s="19">
        <v>263162.83093261719</v>
      </c>
      <c r="W41" s="19">
        <v>263993.09375</v>
      </c>
      <c r="Y41" s="19">
        <v>35252.82896143882</v>
      </c>
      <c r="Z41" s="19">
        <v>35161.540850239006</v>
      </c>
      <c r="AA41" s="19">
        <v>37438.788194898472</v>
      </c>
      <c r="AB41" s="181">
        <v>269433.1126536259</v>
      </c>
    </row>
    <row r="42" spans="1:28" x14ac:dyDescent="0.2">
      <c r="A42" s="18" t="s">
        <v>87</v>
      </c>
      <c r="B42" s="18" t="s">
        <v>88</v>
      </c>
      <c r="D42" s="19">
        <v>77591</v>
      </c>
      <c r="E42" s="20">
        <v>136</v>
      </c>
      <c r="F42" s="20">
        <v>77727</v>
      </c>
      <c r="G42" s="21">
        <v>6.9320664634167084E-3</v>
      </c>
      <c r="I42" s="21">
        <v>1.4159718914758646E-2</v>
      </c>
      <c r="J42" s="19">
        <v>82437</v>
      </c>
      <c r="K42" s="21">
        <v>6.0596703848083688E-2</v>
      </c>
      <c r="L42" s="21">
        <v>5.4503104468708097E-2</v>
      </c>
      <c r="M42" s="19">
        <v>82473</v>
      </c>
      <c r="N42" s="21">
        <v>6.1059863367941558E-2</v>
      </c>
      <c r="O42" s="21">
        <v>5.4963602931302091E-2</v>
      </c>
      <c r="P42" s="21">
        <v>4.8238821817552235E-3</v>
      </c>
      <c r="R42" s="20">
        <v>-2374</v>
      </c>
      <c r="S42" s="20">
        <v>0</v>
      </c>
      <c r="T42" s="20">
        <v>80099</v>
      </c>
      <c r="V42" s="19">
        <v>601173.15856933594</v>
      </c>
      <c r="W42" s="19">
        <v>604647.125</v>
      </c>
      <c r="Y42" s="19">
        <v>77191.900614502811</v>
      </c>
      <c r="Z42" s="19">
        <v>77084.659647835113</v>
      </c>
      <c r="AA42" s="19">
        <v>82077.06988505082</v>
      </c>
      <c r="AB42" s="181">
        <v>590678.3174042952</v>
      </c>
    </row>
    <row r="43" spans="1:28" ht="25.5" customHeight="1" x14ac:dyDescent="0.2">
      <c r="A43" s="22" t="s">
        <v>89</v>
      </c>
      <c r="B43" s="22" t="s">
        <v>90</v>
      </c>
      <c r="C43" s="54"/>
      <c r="D43" s="24">
        <v>210718</v>
      </c>
      <c r="E43" s="25">
        <v>4</v>
      </c>
      <c r="F43" s="25">
        <v>210722</v>
      </c>
      <c r="G43" s="26">
        <v>2.4866605432485533E-2</v>
      </c>
      <c r="H43" s="23"/>
      <c r="I43" s="26">
        <v>3.1248098445999517E-2</v>
      </c>
      <c r="J43" s="24">
        <v>223079</v>
      </c>
      <c r="K43" s="26">
        <v>5.8641242964664331E-2</v>
      </c>
      <c r="L43" s="26">
        <v>5.3763273985662607E-2</v>
      </c>
      <c r="M43" s="24">
        <v>223314</v>
      </c>
      <c r="N43" s="26">
        <v>5.9756456373800448E-2</v>
      </c>
      <c r="O43" s="26">
        <v>5.4873348754630458E-2</v>
      </c>
      <c r="P43" s="26">
        <v>2.1667541700550741E-2</v>
      </c>
      <c r="Q43" s="23"/>
      <c r="R43" s="25">
        <v>-6428</v>
      </c>
      <c r="S43" s="25">
        <v>0</v>
      </c>
      <c r="T43" s="25">
        <v>216886</v>
      </c>
      <c r="U43" s="23"/>
      <c r="V43" s="24">
        <v>1562799.739440918</v>
      </c>
      <c r="W43" s="24">
        <v>1570034.0859375</v>
      </c>
      <c r="X43" s="23"/>
      <c r="Y43" s="24">
        <v>205609.19721945372</v>
      </c>
      <c r="Z43" s="24">
        <v>205282.75611938609</v>
      </c>
      <c r="AA43" s="24">
        <v>218577.95308667346</v>
      </c>
      <c r="AB43" s="182">
        <f>SUM(AB38:AB42)</f>
        <v>1573024.6916919569</v>
      </c>
    </row>
    <row r="44" spans="1:28" ht="25.5" customHeight="1" x14ac:dyDescent="0.2">
      <c r="A44" s="22" t="s">
        <v>91</v>
      </c>
      <c r="B44" s="22" t="s">
        <v>92</v>
      </c>
      <c r="C44" s="54"/>
      <c r="D44" s="24">
        <v>1246122</v>
      </c>
      <c r="E44" s="25">
        <v>-17298</v>
      </c>
      <c r="F44" s="25">
        <v>1228824</v>
      </c>
      <c r="G44" s="26">
        <v>1.9978884687814613E-2</v>
      </c>
      <c r="H44" s="23"/>
      <c r="I44" s="26">
        <v>2.594782602486001E-2</v>
      </c>
      <c r="J44" s="24">
        <v>1300623</v>
      </c>
      <c r="K44" s="26">
        <v>5.8429034589168261E-2</v>
      </c>
      <c r="L44" s="26">
        <v>5.5182774674227941E-2</v>
      </c>
      <c r="M44" s="24">
        <v>1303971</v>
      </c>
      <c r="N44" s="26">
        <v>6.1153590750180564E-2</v>
      </c>
      <c r="O44" s="26">
        <v>5.7898974472024189E-2</v>
      </c>
      <c r="P44" s="26">
        <v>1.9331832584707165E-2</v>
      </c>
      <c r="Q44" s="23"/>
      <c r="R44" s="25">
        <v>-37516</v>
      </c>
      <c r="S44" s="25">
        <v>1349</v>
      </c>
      <c r="T44" s="25">
        <v>1267804</v>
      </c>
      <c r="U44" s="23"/>
      <c r="V44" s="24">
        <v>8937023.1679375172</v>
      </c>
      <c r="W44" s="24">
        <v>8964517.8359375</v>
      </c>
      <c r="X44" s="23"/>
      <c r="Y44" s="24">
        <v>1204754.3517296505</v>
      </c>
      <c r="Z44" s="24">
        <v>1201429.9696825563</v>
      </c>
      <c r="AA44" s="24">
        <v>1279240.928534074</v>
      </c>
      <c r="AB44" s="182">
        <f>AB43+AB37+AB30+AB20</f>
        <v>9206223.8610547744</v>
      </c>
    </row>
    <row r="45" spans="1:28" x14ac:dyDescent="0.2">
      <c r="A45" s="18" t="s">
        <v>93</v>
      </c>
      <c r="B45" s="18" t="s">
        <v>94</v>
      </c>
      <c r="D45" s="19">
        <v>24148</v>
      </c>
      <c r="E45" s="20">
        <v>28</v>
      </c>
      <c r="F45" s="20">
        <v>24176</v>
      </c>
      <c r="G45" s="21">
        <v>2.3871958380878189E-2</v>
      </c>
      <c r="I45" s="21">
        <v>3.0297568153372811E-2</v>
      </c>
      <c r="J45" s="19">
        <v>25499</v>
      </c>
      <c r="K45" s="21">
        <v>5.4723692918597022E-2</v>
      </c>
      <c r="L45" s="21">
        <v>5.450231633005731E-2</v>
      </c>
      <c r="M45" s="19">
        <v>25499</v>
      </c>
      <c r="N45" s="21">
        <v>5.4723692918597022E-2</v>
      </c>
      <c r="O45" s="21">
        <v>5.450231633005731E-2</v>
      </c>
      <c r="P45" s="21">
        <v>2.0366820412671904E-2</v>
      </c>
      <c r="R45" s="20">
        <v>-734</v>
      </c>
      <c r="S45" s="20">
        <v>0</v>
      </c>
      <c r="T45" s="20">
        <v>24765</v>
      </c>
      <c r="V45" s="19">
        <v>175120.75170898438</v>
      </c>
      <c r="W45" s="19">
        <v>175157.515625</v>
      </c>
      <c r="Y45" s="19">
        <v>23612.327500629312</v>
      </c>
      <c r="Z45" s="19">
        <v>23469.991707110355</v>
      </c>
      <c r="AA45" s="19">
        <v>24990.032496046191</v>
      </c>
      <c r="AB45" s="181">
        <v>179844.02181164784</v>
      </c>
    </row>
    <row r="46" spans="1:28" x14ac:dyDescent="0.2">
      <c r="A46" s="18" t="s">
        <v>95</v>
      </c>
      <c r="B46" s="18" t="s">
        <v>96</v>
      </c>
      <c r="D46" s="19">
        <v>25917</v>
      </c>
      <c r="E46" s="20">
        <v>-81</v>
      </c>
      <c r="F46" s="20">
        <v>25836</v>
      </c>
      <c r="G46" s="21">
        <v>-0.13541485289448985</v>
      </c>
      <c r="I46" s="21">
        <v>-0.12929449494780187</v>
      </c>
      <c r="J46" s="19">
        <v>29953</v>
      </c>
      <c r="K46" s="21">
        <v>0.15935129276977866</v>
      </c>
      <c r="L46" s="21">
        <v>0.16184253655916025</v>
      </c>
      <c r="M46" s="19">
        <v>29953</v>
      </c>
      <c r="N46" s="21">
        <v>0.15935129276977866</v>
      </c>
      <c r="O46" s="21">
        <v>0.16184253655916025</v>
      </c>
      <c r="P46" s="21">
        <v>-4.991015079826322E-2</v>
      </c>
      <c r="R46" s="20">
        <v>-862</v>
      </c>
      <c r="S46" s="20">
        <v>0</v>
      </c>
      <c r="T46" s="20">
        <v>29091</v>
      </c>
      <c r="V46" s="19">
        <v>173468.50117397308</v>
      </c>
      <c r="W46" s="19">
        <v>173096.546875</v>
      </c>
      <c r="Y46" s="19">
        <v>29882.539720344153</v>
      </c>
      <c r="Z46" s="19">
        <v>29608.865261252013</v>
      </c>
      <c r="AA46" s="19">
        <v>31526.491968276936</v>
      </c>
      <c r="AB46" s="181">
        <v>226884.50325483154</v>
      </c>
    </row>
    <row r="47" spans="1:28" x14ac:dyDescent="0.2">
      <c r="A47" s="18" t="s">
        <v>97</v>
      </c>
      <c r="B47" s="18" t="s">
        <v>98</v>
      </c>
      <c r="D47" s="19">
        <v>21893</v>
      </c>
      <c r="E47" s="20">
        <v>142</v>
      </c>
      <c r="F47" s="20">
        <v>22035</v>
      </c>
      <c r="G47" s="21">
        <v>-1.655503706893835E-2</v>
      </c>
      <c r="I47" s="21">
        <v>-1.2629047427157314E-2</v>
      </c>
      <c r="J47" s="19">
        <v>23401</v>
      </c>
      <c r="K47" s="21">
        <v>6.1992285001134517E-2</v>
      </c>
      <c r="L47" s="21">
        <v>5.4497395564181872E-2</v>
      </c>
      <c r="M47" s="19">
        <v>23738</v>
      </c>
      <c r="N47" s="21">
        <v>7.7286135693215297E-2</v>
      </c>
      <c r="O47" s="21">
        <v>6.9683311649183732E-2</v>
      </c>
      <c r="P47" s="21">
        <v>-8.0684996279603016E-3</v>
      </c>
      <c r="R47" s="20">
        <v>-683</v>
      </c>
      <c r="S47" s="20">
        <v>0</v>
      </c>
      <c r="T47" s="20">
        <v>23055</v>
      </c>
      <c r="V47" s="19">
        <v>183604.58435058594</v>
      </c>
      <c r="W47" s="19">
        <v>184909.5625</v>
      </c>
      <c r="Y47" s="19">
        <v>22405.931018576612</v>
      </c>
      <c r="Z47" s="19">
        <v>22475.458420895971</v>
      </c>
      <c r="AA47" s="19">
        <v>23931.087974418278</v>
      </c>
      <c r="AB47" s="181">
        <v>172223.18971888817</v>
      </c>
    </row>
    <row r="48" spans="1:28" x14ac:dyDescent="0.2">
      <c r="A48" s="18" t="s">
        <v>99</v>
      </c>
      <c r="B48" s="18" t="s">
        <v>100</v>
      </c>
      <c r="D48" s="19">
        <v>50548</v>
      </c>
      <c r="E48" s="20">
        <v>-307</v>
      </c>
      <c r="F48" s="20">
        <v>50241</v>
      </c>
      <c r="G48" s="21">
        <v>-3.6061197709775339E-2</v>
      </c>
      <c r="I48" s="21">
        <v>-3.0966011743916888E-2</v>
      </c>
      <c r="J48" s="19">
        <v>53149</v>
      </c>
      <c r="K48" s="21">
        <v>5.7881013514858415E-2</v>
      </c>
      <c r="L48" s="21">
        <v>5.6953185099085202E-2</v>
      </c>
      <c r="M48" s="19">
        <v>53915</v>
      </c>
      <c r="N48" s="21">
        <v>7.3127525327919329E-2</v>
      </c>
      <c r="O48" s="21">
        <v>7.2186324759020426E-2</v>
      </c>
      <c r="P48" s="21">
        <v>-2.4212188872643092E-2</v>
      </c>
      <c r="R48" s="20">
        <v>-1552</v>
      </c>
      <c r="S48" s="20">
        <v>0</v>
      </c>
      <c r="T48" s="20">
        <v>52363</v>
      </c>
      <c r="V48" s="19">
        <v>382164.08624267578</v>
      </c>
      <c r="W48" s="19">
        <v>382499.5625</v>
      </c>
      <c r="Y48" s="19">
        <v>52120.52868982168</v>
      </c>
      <c r="Z48" s="19">
        <v>51891.991218693118</v>
      </c>
      <c r="AA48" s="19">
        <v>55252.791011716356</v>
      </c>
      <c r="AB48" s="181">
        <v>397633.90277454437</v>
      </c>
    </row>
    <row r="49" spans="1:28" x14ac:dyDescent="0.2">
      <c r="A49" s="18" t="s">
        <v>101</v>
      </c>
      <c r="B49" s="18" t="s">
        <v>102</v>
      </c>
      <c r="D49" s="19">
        <v>21708</v>
      </c>
      <c r="E49" s="20">
        <v>4694</v>
      </c>
      <c r="F49" s="20">
        <v>26402</v>
      </c>
      <c r="G49" s="21">
        <v>0.10176419618277999</v>
      </c>
      <c r="I49" s="21">
        <v>0.10700176408112427</v>
      </c>
      <c r="J49" s="19">
        <v>27710</v>
      </c>
      <c r="K49" s="21">
        <v>4.9541701386258685E-2</v>
      </c>
      <c r="L49" s="21">
        <v>4.5698898524959786E-2</v>
      </c>
      <c r="M49" s="19">
        <v>27775</v>
      </c>
      <c r="N49" s="21">
        <v>5.2003636088175043E-2</v>
      </c>
      <c r="O49" s="21">
        <v>4.8151819073646962E-2</v>
      </c>
      <c r="P49" s="21">
        <v>8.9729281224929958E-2</v>
      </c>
      <c r="R49" s="20">
        <v>-799</v>
      </c>
      <c r="S49" s="20">
        <v>0</v>
      </c>
      <c r="T49" s="20">
        <v>26976</v>
      </c>
      <c r="V49" s="19">
        <v>177596.66862010956</v>
      </c>
      <c r="W49" s="19">
        <v>178249.3125</v>
      </c>
      <c r="Y49" s="19">
        <v>23963.385351850709</v>
      </c>
      <c r="Z49" s="19">
        <v>23937.652730240756</v>
      </c>
      <c r="AA49" s="19">
        <v>25487.981720358115</v>
      </c>
      <c r="AB49" s="181">
        <v>183427.57822248546</v>
      </c>
    </row>
    <row r="50" spans="1:28" x14ac:dyDescent="0.2">
      <c r="A50" s="18" t="s">
        <v>103</v>
      </c>
      <c r="B50" s="18" t="s">
        <v>104</v>
      </c>
      <c r="D50" s="19">
        <v>27697</v>
      </c>
      <c r="E50" s="20">
        <v>-1264</v>
      </c>
      <c r="F50" s="20">
        <v>26433</v>
      </c>
      <c r="G50" s="21">
        <v>-4.5223773676734247E-2</v>
      </c>
      <c r="I50" s="21">
        <v>-3.9717174542456823E-2</v>
      </c>
      <c r="J50" s="19">
        <v>28039</v>
      </c>
      <c r="K50" s="21">
        <v>6.075738660008323E-2</v>
      </c>
      <c r="L50" s="21">
        <v>6.056763204419946E-2</v>
      </c>
      <c r="M50" s="19">
        <v>28045</v>
      </c>
      <c r="N50" s="21">
        <v>6.0984375591117246E-2</v>
      </c>
      <c r="O50" s="21">
        <v>6.0794580430099998E-2</v>
      </c>
      <c r="P50" s="21">
        <v>-4.3298248236973258E-2</v>
      </c>
      <c r="R50" s="20">
        <v>-807</v>
      </c>
      <c r="S50" s="20">
        <v>0</v>
      </c>
      <c r="T50" s="20">
        <v>27238</v>
      </c>
      <c r="V50" s="19">
        <v>209211.58392333984</v>
      </c>
      <c r="W50" s="19">
        <v>209249.015625</v>
      </c>
      <c r="Y50" s="19">
        <v>27685.021129810139</v>
      </c>
      <c r="Z50" s="19">
        <v>27531.190433204963</v>
      </c>
      <c r="AA50" s="19">
        <v>29314.255930145609</v>
      </c>
      <c r="AB50" s="181">
        <v>210963.85863953739</v>
      </c>
    </row>
    <row r="51" spans="1:28" x14ac:dyDescent="0.2">
      <c r="A51" s="18" t="s">
        <v>105</v>
      </c>
      <c r="B51" s="18" t="s">
        <v>106</v>
      </c>
      <c r="D51" s="19">
        <v>20708</v>
      </c>
      <c r="E51" s="20">
        <v>24588</v>
      </c>
      <c r="F51" s="20">
        <v>45296</v>
      </c>
      <c r="G51" s="21">
        <v>-1.6604481075985111E-2</v>
      </c>
      <c r="I51" s="21">
        <v>-1.0063161452292024E-2</v>
      </c>
      <c r="J51" s="19">
        <v>47887</v>
      </c>
      <c r="K51" s="21">
        <v>5.7201518897916026E-2</v>
      </c>
      <c r="L51" s="21">
        <v>5.4496879000820231E-2</v>
      </c>
      <c r="M51" s="19">
        <v>47965</v>
      </c>
      <c r="N51" s="21">
        <v>5.8923525256093345E-2</v>
      </c>
      <c r="O51" s="21">
        <v>5.6214479948093254E-2</v>
      </c>
      <c r="P51" s="21">
        <v>-1.8013045509078562E-2</v>
      </c>
      <c r="R51" s="20">
        <v>-1380</v>
      </c>
      <c r="S51" s="20">
        <v>0</v>
      </c>
      <c r="T51" s="20">
        <v>46585</v>
      </c>
      <c r="V51" s="19">
        <v>345955.67114257813</v>
      </c>
      <c r="W51" s="19">
        <v>346843</v>
      </c>
      <c r="Y51" s="19">
        <v>46060.815946731942</v>
      </c>
      <c r="Z51" s="19">
        <v>45873.813621708337</v>
      </c>
      <c r="AA51" s="19">
        <v>48844.844405153897</v>
      </c>
      <c r="AB51" s="181">
        <v>351518.28089766903</v>
      </c>
    </row>
    <row r="52" spans="1:28" x14ac:dyDescent="0.2">
      <c r="A52" s="18" t="s">
        <v>107</v>
      </c>
      <c r="B52" s="18" t="s">
        <v>108</v>
      </c>
      <c r="D52" s="19">
        <v>14026</v>
      </c>
      <c r="E52" s="20">
        <v>41</v>
      </c>
      <c r="F52" s="20">
        <v>14067</v>
      </c>
      <c r="G52" s="21">
        <v>-3.148920628197871E-2</v>
      </c>
      <c r="I52" s="21">
        <v>-2.7472379794048152E-2</v>
      </c>
      <c r="J52" s="19">
        <v>14864</v>
      </c>
      <c r="K52" s="21">
        <v>5.6657425179498011E-2</v>
      </c>
      <c r="L52" s="21">
        <v>5.5522679129016428E-2</v>
      </c>
      <c r="M52" s="19">
        <v>14874</v>
      </c>
      <c r="N52" s="21">
        <v>5.7368308807848045E-2</v>
      </c>
      <c r="O52" s="21">
        <v>5.6232799338333583E-2</v>
      </c>
      <c r="P52" s="21">
        <v>-3.5265723239022329E-2</v>
      </c>
      <c r="R52" s="20">
        <v>-428</v>
      </c>
      <c r="S52" s="20">
        <v>0</v>
      </c>
      <c r="T52" s="20">
        <v>14446</v>
      </c>
      <c r="V52" s="19">
        <v>113598.50024414063</v>
      </c>
      <c r="W52" s="19">
        <v>113720.625</v>
      </c>
      <c r="Y52" s="19">
        <v>14524.360586626111</v>
      </c>
      <c r="Z52" s="19">
        <v>14479.920694267536</v>
      </c>
      <c r="AA52" s="19">
        <v>15417.71693853185</v>
      </c>
      <c r="AB52" s="181">
        <v>110955.60687317362</v>
      </c>
    </row>
    <row r="53" spans="1:28" ht="25.5" customHeight="1" x14ac:dyDescent="0.2">
      <c r="A53" s="22" t="s">
        <v>109</v>
      </c>
      <c r="B53" s="22" t="s">
        <v>110</v>
      </c>
      <c r="C53" s="54"/>
      <c r="D53" s="24">
        <v>206645</v>
      </c>
      <c r="E53" s="25">
        <v>27841</v>
      </c>
      <c r="F53" s="25">
        <v>234486</v>
      </c>
      <c r="G53" s="26">
        <v>-2.4011621430446217E-2</v>
      </c>
      <c r="H53" s="23"/>
      <c r="I53" s="26">
        <v>-1.8317121503145239E-2</v>
      </c>
      <c r="J53" s="24">
        <v>250502</v>
      </c>
      <c r="K53" s="26">
        <v>6.8302585228968926E-2</v>
      </c>
      <c r="L53" s="26">
        <v>6.6482557669354403E-2</v>
      </c>
      <c r="M53" s="24">
        <v>251764</v>
      </c>
      <c r="N53" s="26">
        <v>7.3684569654478338E-2</v>
      </c>
      <c r="O53" s="26">
        <v>7.1855373007270851E-2</v>
      </c>
      <c r="P53" s="26">
        <v>-1.1780268324907084E-2</v>
      </c>
      <c r="Q53" s="23"/>
      <c r="R53" s="25">
        <v>-7245</v>
      </c>
      <c r="S53" s="25">
        <v>0</v>
      </c>
      <c r="T53" s="25">
        <v>244519</v>
      </c>
      <c r="U53" s="23"/>
      <c r="V53" s="24">
        <v>1760720.3474063873</v>
      </c>
      <c r="W53" s="24">
        <v>1763725.140625</v>
      </c>
      <c r="X53" s="23"/>
      <c r="Y53" s="24">
        <v>240254.90994439065</v>
      </c>
      <c r="Z53" s="24">
        <v>239268.88408737304</v>
      </c>
      <c r="AA53" s="24">
        <v>254765.20244464721</v>
      </c>
      <c r="AB53" s="182">
        <f>SUM(AB45:AB52)</f>
        <v>1833450.9421927775</v>
      </c>
    </row>
    <row r="54" spans="1:28" x14ac:dyDescent="0.2">
      <c r="A54" s="18" t="s">
        <v>111</v>
      </c>
      <c r="B54" s="18" t="s">
        <v>112</v>
      </c>
      <c r="D54" s="19">
        <v>41376</v>
      </c>
      <c r="E54" s="20">
        <v>-328</v>
      </c>
      <c r="F54" s="20">
        <v>41048</v>
      </c>
      <c r="G54" s="21">
        <v>-8.656623174460254E-3</v>
      </c>
      <c r="I54" s="21">
        <v>-1.942339221842837E-3</v>
      </c>
      <c r="J54" s="19">
        <v>43459</v>
      </c>
      <c r="K54" s="21">
        <v>5.8736113817969171E-2</v>
      </c>
      <c r="L54" s="21">
        <v>5.4497645482114443E-2</v>
      </c>
      <c r="M54" s="19">
        <v>43497</v>
      </c>
      <c r="N54" s="21">
        <v>5.9661859286688657E-2</v>
      </c>
      <c r="O54" s="21">
        <v>5.5419684887722642E-2</v>
      </c>
      <c r="P54" s="21">
        <v>-1.0702440239852784E-2</v>
      </c>
      <c r="R54" s="20">
        <v>-1252</v>
      </c>
      <c r="S54" s="20">
        <v>0</v>
      </c>
      <c r="T54" s="20">
        <v>42245</v>
      </c>
      <c r="V54" s="19">
        <v>309358.24694824219</v>
      </c>
      <c r="W54" s="19">
        <v>310601.6875</v>
      </c>
      <c r="Y54" s="19">
        <v>41406.439947622486</v>
      </c>
      <c r="Z54" s="19">
        <v>41293.194520492056</v>
      </c>
      <c r="AA54" s="19">
        <v>43967.560185376118</v>
      </c>
      <c r="AB54" s="181">
        <v>316418.27013369347</v>
      </c>
    </row>
    <row r="55" spans="1:28" x14ac:dyDescent="0.2">
      <c r="A55" s="18" t="s">
        <v>113</v>
      </c>
      <c r="B55" s="18" t="s">
        <v>114</v>
      </c>
      <c r="D55" s="19">
        <v>26497</v>
      </c>
      <c r="E55" s="20">
        <v>-24</v>
      </c>
      <c r="F55" s="20">
        <v>26473</v>
      </c>
      <c r="G55" s="21">
        <v>2.7259434603357224E-3</v>
      </c>
      <c r="I55" s="21">
        <v>8.8373159003500845E-3</v>
      </c>
      <c r="J55" s="19">
        <v>28010</v>
      </c>
      <c r="K55" s="21">
        <v>5.8059154610357711E-2</v>
      </c>
      <c r="L55" s="21">
        <v>5.4501890754312221E-2</v>
      </c>
      <c r="M55" s="19">
        <v>28025</v>
      </c>
      <c r="N55" s="21">
        <v>5.8625769652098425E-2</v>
      </c>
      <c r="O55" s="21">
        <v>5.5066600799343224E-2</v>
      </c>
      <c r="P55" s="21">
        <v>-3.5193771585950717E-4</v>
      </c>
      <c r="R55" s="20">
        <v>-807</v>
      </c>
      <c r="S55" s="20">
        <v>0</v>
      </c>
      <c r="T55" s="20">
        <v>27218</v>
      </c>
      <c r="V55" s="19">
        <v>204179.50073242188</v>
      </c>
      <c r="W55" s="19">
        <v>204868.28125</v>
      </c>
      <c r="Y55" s="19">
        <v>26401.032278713727</v>
      </c>
      <c r="Z55" s="19">
        <v>26329.621019906794</v>
      </c>
      <c r="AA55" s="19">
        <v>28034.866526889899</v>
      </c>
      <c r="AB55" s="181">
        <v>201756.56626082136</v>
      </c>
    </row>
    <row r="56" spans="1:28" x14ac:dyDescent="0.2">
      <c r="A56" s="18" t="s">
        <v>115</v>
      </c>
      <c r="B56" s="18" t="s">
        <v>116</v>
      </c>
      <c r="D56" s="19">
        <v>30964</v>
      </c>
      <c r="E56" s="20">
        <v>-37</v>
      </c>
      <c r="F56" s="20">
        <v>30927</v>
      </c>
      <c r="G56" s="21">
        <v>-3.602603280993355E-2</v>
      </c>
      <c r="I56" s="21">
        <v>-2.9621850859939181E-2</v>
      </c>
      <c r="J56" s="19">
        <v>32803</v>
      </c>
      <c r="K56" s="21">
        <v>6.0658971125553629E-2</v>
      </c>
      <c r="L56" s="21">
        <v>5.6405215003412668E-2</v>
      </c>
      <c r="M56" s="19">
        <v>32817</v>
      </c>
      <c r="N56" s="21">
        <v>6.1111650014550323E-2</v>
      </c>
      <c r="O56" s="21">
        <v>5.6856078430844503E-2</v>
      </c>
      <c r="P56" s="21">
        <v>-3.6829941613244488E-2</v>
      </c>
      <c r="R56" s="20">
        <v>-944</v>
      </c>
      <c r="S56" s="20">
        <v>0</v>
      </c>
      <c r="T56" s="20">
        <v>31873</v>
      </c>
      <c r="V56" s="19">
        <v>233537.333984375</v>
      </c>
      <c r="W56" s="19">
        <v>234477.703125</v>
      </c>
      <c r="Y56" s="19">
        <v>32082.816603596239</v>
      </c>
      <c r="Z56" s="19">
        <v>31999.413534768559</v>
      </c>
      <c r="AA56" s="19">
        <v>34071.864790903332</v>
      </c>
      <c r="AB56" s="181">
        <v>245202.61010417732</v>
      </c>
    </row>
    <row r="57" spans="1:28" x14ac:dyDescent="0.2">
      <c r="A57" s="18" t="s">
        <v>117</v>
      </c>
      <c r="B57" s="18" t="s">
        <v>118</v>
      </c>
      <c r="D57" s="19">
        <v>91000</v>
      </c>
      <c r="E57" s="20">
        <v>0</v>
      </c>
      <c r="F57" s="20">
        <v>91000</v>
      </c>
      <c r="G57" s="21">
        <v>-2.5135928235357263E-2</v>
      </c>
      <c r="I57" s="21">
        <v>-1.6191790519427096E-2</v>
      </c>
      <c r="J57" s="19">
        <v>96940</v>
      </c>
      <c r="K57" s="21">
        <v>6.527472527472522E-2</v>
      </c>
      <c r="L57" s="21">
        <v>5.4505185810089785E-2</v>
      </c>
      <c r="M57" s="19">
        <v>96940</v>
      </c>
      <c r="N57" s="21">
        <v>6.527472527472522E-2</v>
      </c>
      <c r="O57" s="21">
        <v>5.4505185810089785E-2</v>
      </c>
      <c r="P57" s="21">
        <v>-2.5671789135293555E-2</v>
      </c>
      <c r="R57" s="20">
        <v>-2790</v>
      </c>
      <c r="S57" s="20">
        <v>0</v>
      </c>
      <c r="T57" s="20">
        <v>94150</v>
      </c>
      <c r="V57" s="19">
        <v>641324.16796875</v>
      </c>
      <c r="W57" s="19">
        <v>647873.9375</v>
      </c>
      <c r="Y57" s="19">
        <v>93346.347081267493</v>
      </c>
      <c r="Z57" s="19">
        <v>93442.371781533249</v>
      </c>
      <c r="AA57" s="19">
        <v>99494.193967725441</v>
      </c>
      <c r="AB57" s="181">
        <v>716022.91805322596</v>
      </c>
    </row>
    <row r="58" spans="1:28" x14ac:dyDescent="0.2">
      <c r="A58" s="18" t="s">
        <v>119</v>
      </c>
      <c r="B58" s="18" t="s">
        <v>120</v>
      </c>
      <c r="D58" s="19">
        <v>37607</v>
      </c>
      <c r="E58" s="20">
        <v>-114</v>
      </c>
      <c r="F58" s="20">
        <v>37493</v>
      </c>
      <c r="G58" s="21">
        <v>7.2639287218531967E-2</v>
      </c>
      <c r="I58" s="21">
        <v>8.0249981274633564E-2</v>
      </c>
      <c r="J58" s="19">
        <v>39561</v>
      </c>
      <c r="K58" s="21">
        <v>5.5156962633024831E-2</v>
      </c>
      <c r="L58" s="21">
        <v>4.9174222050665461E-2</v>
      </c>
      <c r="M58" s="19">
        <v>39615</v>
      </c>
      <c r="N58" s="21">
        <v>5.6597231483210164E-2</v>
      </c>
      <c r="O58" s="21">
        <v>5.0606324575645401E-2</v>
      </c>
      <c r="P58" s="21">
        <v>6.5885105838381142E-2</v>
      </c>
      <c r="R58" s="20">
        <v>-1140</v>
      </c>
      <c r="S58" s="20">
        <v>0</v>
      </c>
      <c r="T58" s="20">
        <v>38475</v>
      </c>
      <c r="V58" s="19">
        <v>255302.4150390625</v>
      </c>
      <c r="W58" s="19">
        <v>256758.234375</v>
      </c>
      <c r="Y58" s="19">
        <v>34953.96863303725</v>
      </c>
      <c r="Z58" s="19">
        <v>34905.622048044235</v>
      </c>
      <c r="AA58" s="19">
        <v>37166.294737593205</v>
      </c>
      <c r="AB58" s="181">
        <v>267472.07801764074</v>
      </c>
    </row>
    <row r="59" spans="1:28" x14ac:dyDescent="0.2">
      <c r="A59" s="18" t="s">
        <v>121</v>
      </c>
      <c r="B59" s="18" t="s">
        <v>122</v>
      </c>
      <c r="D59" s="19">
        <v>38765</v>
      </c>
      <c r="E59" s="20">
        <v>0</v>
      </c>
      <c r="F59" s="20">
        <v>38765</v>
      </c>
      <c r="G59" s="21">
        <v>-9.4055297694132234E-3</v>
      </c>
      <c r="I59" s="21">
        <v>-2.5793177782817978E-4</v>
      </c>
      <c r="J59" s="19">
        <v>41276</v>
      </c>
      <c r="K59" s="21">
        <v>6.4774925835160646E-2</v>
      </c>
      <c r="L59" s="21">
        <v>5.45087571082572E-2</v>
      </c>
      <c r="M59" s="19">
        <v>41657</v>
      </c>
      <c r="N59" s="21">
        <v>7.4603379337030873E-2</v>
      </c>
      <c r="O59" s="21">
        <v>6.4242448271602637E-2</v>
      </c>
      <c r="P59" s="21">
        <v>-7.4884333075564413E-4</v>
      </c>
      <c r="R59" s="20">
        <v>-1199</v>
      </c>
      <c r="S59" s="20">
        <v>0</v>
      </c>
      <c r="T59" s="20">
        <v>40458</v>
      </c>
      <c r="V59" s="19">
        <v>272953.16479492188</v>
      </c>
      <c r="W59" s="19">
        <v>275610.5</v>
      </c>
      <c r="Y59" s="19">
        <v>39133.067228788823</v>
      </c>
      <c r="Z59" s="19">
        <v>39152.495283236807</v>
      </c>
      <c r="AA59" s="19">
        <v>41688.217943978438</v>
      </c>
      <c r="AB59" s="181">
        <v>300014.68699137494</v>
      </c>
    </row>
    <row r="60" spans="1:28" x14ac:dyDescent="0.2">
      <c r="A60" s="18" t="s">
        <v>123</v>
      </c>
      <c r="B60" s="18" t="s">
        <v>124</v>
      </c>
      <c r="D60" s="19">
        <v>39157</v>
      </c>
      <c r="E60" s="20">
        <v>0</v>
      </c>
      <c r="F60" s="20">
        <v>39157</v>
      </c>
      <c r="G60" s="21">
        <v>-2.7880661144450425E-2</v>
      </c>
      <c r="I60" s="21">
        <v>-2.1045462767225742E-2</v>
      </c>
      <c r="J60" s="19">
        <v>41482</v>
      </c>
      <c r="K60" s="21">
        <v>5.937635671782826E-2</v>
      </c>
      <c r="L60" s="21">
        <v>5.4496263470250828E-2</v>
      </c>
      <c r="M60" s="19">
        <v>41519</v>
      </c>
      <c r="N60" s="21">
        <v>6.0321270781724889E-2</v>
      </c>
      <c r="O60" s="21">
        <v>5.5436824719669708E-2</v>
      </c>
      <c r="P60" s="21">
        <v>-2.9622134307632608E-2</v>
      </c>
      <c r="R60" s="20">
        <v>-1195</v>
      </c>
      <c r="S60" s="20">
        <v>0</v>
      </c>
      <c r="T60" s="20">
        <v>40324</v>
      </c>
      <c r="V60" s="19">
        <v>312021.74751663208</v>
      </c>
      <c r="W60" s="19">
        <v>313465.75</v>
      </c>
      <c r="Y60" s="19">
        <v>40280.033978234096</v>
      </c>
      <c r="Z60" s="19">
        <v>40183.903146092802</v>
      </c>
      <c r="AA60" s="19">
        <v>42786.425234850212</v>
      </c>
      <c r="AB60" s="181">
        <v>307918.07871383487</v>
      </c>
    </row>
    <row r="61" spans="1:28" x14ac:dyDescent="0.2">
      <c r="A61" s="18" t="s">
        <v>125</v>
      </c>
      <c r="B61" s="18" t="s">
        <v>126</v>
      </c>
      <c r="D61" s="19">
        <v>33041</v>
      </c>
      <c r="E61" s="20">
        <v>0</v>
      </c>
      <c r="F61" s="20">
        <v>33041</v>
      </c>
      <c r="G61" s="21">
        <v>-2.7527572180225612E-2</v>
      </c>
      <c r="I61" s="21">
        <v>-2.1748900232044011E-2</v>
      </c>
      <c r="J61" s="19">
        <v>34933</v>
      </c>
      <c r="K61" s="21">
        <v>5.7262189401047214E-2</v>
      </c>
      <c r="L61" s="21">
        <v>5.4490822517952342E-2</v>
      </c>
      <c r="M61" s="19">
        <v>35389</v>
      </c>
      <c r="N61" s="21">
        <v>7.1063224478677967E-2</v>
      </c>
      <c r="O61" s="21">
        <v>6.8255681392603407E-2</v>
      </c>
      <c r="P61" s="21">
        <v>-1.8542108541484525E-2</v>
      </c>
      <c r="R61" s="20">
        <v>-1018</v>
      </c>
      <c r="S61" s="20">
        <v>0</v>
      </c>
      <c r="T61" s="20">
        <v>34371</v>
      </c>
      <c r="V61" s="19">
        <v>247904.74877929688</v>
      </c>
      <c r="W61" s="19">
        <v>248556.28125</v>
      </c>
      <c r="Y61" s="19">
        <v>33976.284627499379</v>
      </c>
      <c r="Z61" s="19">
        <v>33864.349271828643</v>
      </c>
      <c r="AA61" s="19">
        <v>36057.583629399989</v>
      </c>
      <c r="AB61" s="181">
        <v>259493.09420654475</v>
      </c>
    </row>
    <row r="62" spans="1:28" x14ac:dyDescent="0.2">
      <c r="A62" s="18" t="s">
        <v>127</v>
      </c>
      <c r="B62" s="18" t="s">
        <v>128</v>
      </c>
      <c r="D62" s="19">
        <v>30774</v>
      </c>
      <c r="E62" s="20">
        <v>0</v>
      </c>
      <c r="F62" s="20">
        <v>30774</v>
      </c>
      <c r="G62" s="21">
        <v>5.1053105645550323E-2</v>
      </c>
      <c r="I62" s="21">
        <v>5.8303863067165063E-2</v>
      </c>
      <c r="J62" s="19">
        <v>32611</v>
      </c>
      <c r="K62" s="21">
        <v>5.9693247546630301E-2</v>
      </c>
      <c r="L62" s="21">
        <v>5.3036910480368737E-2</v>
      </c>
      <c r="M62" s="19">
        <v>32611</v>
      </c>
      <c r="N62" s="21">
        <v>5.9693247546630301E-2</v>
      </c>
      <c r="O62" s="21">
        <v>5.3036910480368737E-2</v>
      </c>
      <c r="P62" s="21">
        <v>4.6646657371506972E-2</v>
      </c>
      <c r="R62" s="20">
        <v>-939</v>
      </c>
      <c r="S62" s="20">
        <v>0</v>
      </c>
      <c r="T62" s="20">
        <v>31672</v>
      </c>
      <c r="V62" s="19">
        <v>242027.00146484375</v>
      </c>
      <c r="W62" s="19">
        <v>243556.875</v>
      </c>
      <c r="Y62" s="19">
        <v>29279.205622154364</v>
      </c>
      <c r="Z62" s="19">
        <v>29262.413364417938</v>
      </c>
      <c r="AA62" s="19">
        <v>31157.602014320226</v>
      </c>
      <c r="AB62" s="181">
        <v>224229.73868275725</v>
      </c>
    </row>
    <row r="63" spans="1:28" x14ac:dyDescent="0.2">
      <c r="A63" s="18" t="s">
        <v>129</v>
      </c>
      <c r="B63" s="18" t="s">
        <v>130</v>
      </c>
      <c r="D63" s="19">
        <v>46889</v>
      </c>
      <c r="E63" s="20">
        <v>0</v>
      </c>
      <c r="F63" s="20">
        <v>46889</v>
      </c>
      <c r="G63" s="21">
        <v>7.6355410533492929E-2</v>
      </c>
      <c r="I63" s="21">
        <v>8.1186453627594135E-2</v>
      </c>
      <c r="J63" s="19">
        <v>49319</v>
      </c>
      <c r="K63" s="21">
        <v>5.1824521742839469E-2</v>
      </c>
      <c r="L63" s="21">
        <v>4.8990875488578389E-2</v>
      </c>
      <c r="M63" s="19">
        <v>49319</v>
      </c>
      <c r="N63" s="21">
        <v>5.1824521742839469E-2</v>
      </c>
      <c r="O63" s="21">
        <v>4.8990875488578389E-2</v>
      </c>
      <c r="P63" s="21">
        <v>6.5168762151430526E-2</v>
      </c>
      <c r="R63" s="20">
        <v>-1419</v>
      </c>
      <c r="S63" s="20">
        <v>0</v>
      </c>
      <c r="T63" s="20">
        <v>47900</v>
      </c>
      <c r="V63" s="19">
        <v>327903.66906738281</v>
      </c>
      <c r="W63" s="19">
        <v>328789.4375</v>
      </c>
      <c r="Y63" s="19">
        <v>43562.748457556023</v>
      </c>
      <c r="Z63" s="19">
        <v>43485.248469299651</v>
      </c>
      <c r="AA63" s="19">
        <v>46301.58314104646</v>
      </c>
      <c r="AB63" s="181">
        <v>333215.37015406665</v>
      </c>
    </row>
    <row r="64" spans="1:28" ht="25.5" customHeight="1" x14ac:dyDescent="0.2">
      <c r="A64" s="22" t="s">
        <v>131</v>
      </c>
      <c r="B64" s="22" t="s">
        <v>132</v>
      </c>
      <c r="C64" s="54"/>
      <c r="D64" s="24">
        <v>416070</v>
      </c>
      <c r="E64" s="25">
        <v>-503</v>
      </c>
      <c r="F64" s="25">
        <v>415567</v>
      </c>
      <c r="G64" s="26">
        <v>2.7630186017935099E-3</v>
      </c>
      <c r="H64" s="23"/>
      <c r="I64" s="26">
        <v>9.9296595136573185E-3</v>
      </c>
      <c r="J64" s="24">
        <v>440394</v>
      </c>
      <c r="K64" s="26">
        <v>5.9742472332981134E-2</v>
      </c>
      <c r="L64" s="26">
        <v>5.3501820055039673E-2</v>
      </c>
      <c r="M64" s="24">
        <v>441389</v>
      </c>
      <c r="N64" s="26">
        <v>6.2136791419915349E-2</v>
      </c>
      <c r="O64" s="26">
        <v>5.5882039383538196E-2</v>
      </c>
      <c r="P64" s="26">
        <v>1.5038993363432063E-3</v>
      </c>
      <c r="Q64" s="23"/>
      <c r="R64" s="25">
        <v>-12703</v>
      </c>
      <c r="S64" s="25">
        <v>0</v>
      </c>
      <c r="T64" s="25">
        <v>428686</v>
      </c>
      <c r="U64" s="23"/>
      <c r="V64" s="24">
        <v>3046511.996295929</v>
      </c>
      <c r="W64" s="24">
        <v>3064558.6875</v>
      </c>
      <c r="X64" s="23"/>
      <c r="Y64" s="24">
        <v>414421.94445846981</v>
      </c>
      <c r="Z64" s="24">
        <v>413918.63243962068</v>
      </c>
      <c r="AA64" s="24">
        <v>440726.19217208331</v>
      </c>
      <c r="AB64" s="182">
        <f>SUM(AB54:AB63)</f>
        <v>3171743.4113181368</v>
      </c>
    </row>
    <row r="65" spans="1:28" x14ac:dyDescent="0.2">
      <c r="A65" s="18" t="s">
        <v>133</v>
      </c>
      <c r="B65" s="18" t="s">
        <v>134</v>
      </c>
      <c r="D65" s="19">
        <v>26536</v>
      </c>
      <c r="E65" s="20">
        <v>110</v>
      </c>
      <c r="F65" s="20">
        <v>26646</v>
      </c>
      <c r="G65" s="21">
        <v>2.1578111987310855E-2</v>
      </c>
      <c r="I65" s="21">
        <v>2.4856329998608873E-2</v>
      </c>
      <c r="J65" s="19">
        <v>28187</v>
      </c>
      <c r="K65" s="21">
        <v>5.7832320048037289E-2</v>
      </c>
      <c r="L65" s="21">
        <v>5.4499163153026942E-2</v>
      </c>
      <c r="M65" s="19">
        <v>28187</v>
      </c>
      <c r="N65" s="21">
        <v>5.7832320048037289E-2</v>
      </c>
      <c r="O65" s="21">
        <v>5.4499163153026942E-2</v>
      </c>
      <c r="P65" s="21">
        <v>1.4974993826837313E-2</v>
      </c>
      <c r="R65" s="20">
        <v>-811</v>
      </c>
      <c r="S65" s="20">
        <v>0</v>
      </c>
      <c r="T65" s="20">
        <v>27376</v>
      </c>
      <c r="V65" s="19">
        <v>208597.41194677353</v>
      </c>
      <c r="W65" s="19">
        <v>209256.765625</v>
      </c>
      <c r="Y65" s="19">
        <v>26083.174343041301</v>
      </c>
      <c r="Z65" s="19">
        <v>26081.9241865193</v>
      </c>
      <c r="AA65" s="19">
        <v>27771.12753657547</v>
      </c>
      <c r="AB65" s="181">
        <v>199858.53428610528</v>
      </c>
    </row>
    <row r="66" spans="1:28" x14ac:dyDescent="0.2">
      <c r="A66" s="18" t="s">
        <v>135</v>
      </c>
      <c r="B66" s="18" t="s">
        <v>136</v>
      </c>
      <c r="D66" s="19">
        <v>18289</v>
      </c>
      <c r="E66" s="20">
        <v>0</v>
      </c>
      <c r="F66" s="20">
        <v>18289</v>
      </c>
      <c r="G66" s="21">
        <v>3.4659856013850021E-3</v>
      </c>
      <c r="I66" s="21">
        <v>8.4133763027229858E-3</v>
      </c>
      <c r="J66" s="19">
        <v>19319</v>
      </c>
      <c r="K66" s="21">
        <v>5.6318005358412249E-2</v>
      </c>
      <c r="L66" s="21">
        <v>5.4499856560353388E-2</v>
      </c>
      <c r="M66" s="19">
        <v>19372</v>
      </c>
      <c r="N66" s="21">
        <v>5.921592213899074E-2</v>
      </c>
      <c r="O66" s="21">
        <v>5.739278540748316E-2</v>
      </c>
      <c r="P66" s="21">
        <v>1.431057263893365E-3</v>
      </c>
      <c r="R66" s="20">
        <v>-558</v>
      </c>
      <c r="S66" s="20">
        <v>0</v>
      </c>
      <c r="T66" s="20">
        <v>18814</v>
      </c>
      <c r="V66" s="19">
        <v>131379.166015625</v>
      </c>
      <c r="W66" s="19">
        <v>131605.6875</v>
      </c>
      <c r="Y66" s="19">
        <v>18225.829537250593</v>
      </c>
      <c r="Z66" s="19">
        <v>18167.682004196537</v>
      </c>
      <c r="AA66" s="19">
        <v>19344.317174392527</v>
      </c>
      <c r="AB66" s="181">
        <v>139213.89659630528</v>
      </c>
    </row>
    <row r="67" spans="1:28" x14ac:dyDescent="0.2">
      <c r="A67" s="18" t="s">
        <v>137</v>
      </c>
      <c r="B67" s="18" t="s">
        <v>138</v>
      </c>
      <c r="D67" s="19">
        <v>30745</v>
      </c>
      <c r="E67" s="20">
        <v>0</v>
      </c>
      <c r="F67" s="20">
        <v>30745</v>
      </c>
      <c r="G67" s="21">
        <v>0.25764225093007287</v>
      </c>
      <c r="I67" s="21">
        <v>0.26674864799216769</v>
      </c>
      <c r="J67" s="19">
        <v>32241</v>
      </c>
      <c r="K67" s="21">
        <v>4.8658318425760294E-2</v>
      </c>
      <c r="L67" s="21">
        <v>4.5698946041196953E-2</v>
      </c>
      <c r="M67" s="19">
        <v>32241</v>
      </c>
      <c r="N67" s="21">
        <v>4.8658318425760294E-2</v>
      </c>
      <c r="O67" s="21">
        <v>4.5698946041196953E-2</v>
      </c>
      <c r="P67" s="21">
        <v>0.24406546696237497</v>
      </c>
      <c r="R67" s="20">
        <v>-928</v>
      </c>
      <c r="S67" s="20">
        <v>0</v>
      </c>
      <c r="T67" s="20">
        <v>31313</v>
      </c>
      <c r="V67" s="19">
        <v>165151.58276367188</v>
      </c>
      <c r="W67" s="19">
        <v>165618.96875</v>
      </c>
      <c r="Y67" s="19">
        <v>24446.538733302685</v>
      </c>
      <c r="Z67" s="19">
        <v>24339.484950963877</v>
      </c>
      <c r="AA67" s="19">
        <v>25915.838720869411</v>
      </c>
      <c r="AB67" s="181">
        <v>186506.70682083338</v>
      </c>
    </row>
    <row r="68" spans="1:28" x14ac:dyDescent="0.2">
      <c r="A68" s="18" t="s">
        <v>139</v>
      </c>
      <c r="B68" s="18" t="s">
        <v>140</v>
      </c>
      <c r="D68" s="19">
        <v>75041</v>
      </c>
      <c r="E68" s="20">
        <v>0</v>
      </c>
      <c r="F68" s="20">
        <v>75041</v>
      </c>
      <c r="G68" s="21">
        <v>-5.9502843514239956E-2</v>
      </c>
      <c r="I68" s="21">
        <v>-5.1210015500669392E-2</v>
      </c>
      <c r="J68" s="19">
        <v>80578</v>
      </c>
      <c r="K68" s="21">
        <v>7.3786330139523626E-2</v>
      </c>
      <c r="L68" s="21">
        <v>6.6238781182050177E-2</v>
      </c>
      <c r="M68" s="19">
        <v>80578</v>
      </c>
      <c r="N68" s="21">
        <v>7.3786330139523626E-2</v>
      </c>
      <c r="O68" s="21">
        <v>6.6238781182050177E-2</v>
      </c>
      <c r="P68" s="21">
        <v>-4.9897017308112357E-2</v>
      </c>
      <c r="R68" s="20">
        <v>-2319</v>
      </c>
      <c r="S68" s="20">
        <v>0</v>
      </c>
      <c r="T68" s="20">
        <v>78259</v>
      </c>
      <c r="V68" s="19">
        <v>532851.00036621094</v>
      </c>
      <c r="W68" s="19">
        <v>536622.875</v>
      </c>
      <c r="Y68" s="19">
        <v>79788.651653553607</v>
      </c>
      <c r="Z68" s="19">
        <v>79651.125604910005</v>
      </c>
      <c r="AA68" s="19">
        <v>84809.753750800432</v>
      </c>
      <c r="AB68" s="181">
        <v>610344.43255776563</v>
      </c>
    </row>
    <row r="69" spans="1:28" x14ac:dyDescent="0.2">
      <c r="A69" s="18" t="s">
        <v>141</v>
      </c>
      <c r="B69" s="18" t="s">
        <v>142</v>
      </c>
      <c r="D69" s="19">
        <v>23638</v>
      </c>
      <c r="E69" s="20">
        <v>142</v>
      </c>
      <c r="F69" s="20">
        <v>23780</v>
      </c>
      <c r="G69" s="21">
        <v>-1.0677859286821745E-3</v>
      </c>
      <c r="I69" s="21">
        <v>2.6013006023140051E-3</v>
      </c>
      <c r="J69" s="19">
        <v>25128</v>
      </c>
      <c r="K69" s="21">
        <v>5.6686291000840994E-2</v>
      </c>
      <c r="L69" s="21">
        <v>5.4499046380453331E-2</v>
      </c>
      <c r="M69" s="19">
        <v>25128</v>
      </c>
      <c r="N69" s="21">
        <v>5.6686291000840994E-2</v>
      </c>
      <c r="O69" s="21">
        <v>5.4499046380453331E-2</v>
      </c>
      <c r="P69" s="21">
        <v>-7.0655696658945555E-3</v>
      </c>
      <c r="R69" s="20">
        <v>-723</v>
      </c>
      <c r="S69" s="20">
        <v>0</v>
      </c>
      <c r="T69" s="20">
        <v>24405</v>
      </c>
      <c r="V69" s="19">
        <v>185925.41552734375</v>
      </c>
      <c r="W69" s="19">
        <v>186311.0625</v>
      </c>
      <c r="Y69" s="19">
        <v>23805.41909153232</v>
      </c>
      <c r="Z69" s="19">
        <v>23767.498129651111</v>
      </c>
      <c r="AA69" s="19">
        <v>25306.80700793592</v>
      </c>
      <c r="AB69" s="181">
        <v>182123.73082101726</v>
      </c>
    </row>
    <row r="70" spans="1:28" x14ac:dyDescent="0.2">
      <c r="A70" s="18" t="s">
        <v>143</v>
      </c>
      <c r="B70" s="18" t="s">
        <v>144</v>
      </c>
      <c r="D70" s="19">
        <v>21423</v>
      </c>
      <c r="E70" s="20">
        <v>0</v>
      </c>
      <c r="F70" s="20">
        <v>21423</v>
      </c>
      <c r="G70" s="21">
        <v>-3.0963273836892347E-2</v>
      </c>
      <c r="I70" s="21">
        <v>-2.5158015911110221E-2</v>
      </c>
      <c r="J70" s="19">
        <v>22605</v>
      </c>
      <c r="K70" s="21">
        <v>5.5174345329785712E-2</v>
      </c>
      <c r="L70" s="21">
        <v>5.4568052085721463E-2</v>
      </c>
      <c r="M70" s="19">
        <v>23086</v>
      </c>
      <c r="N70" s="21">
        <v>7.7626849647574936E-2</v>
      </c>
      <c r="O70" s="21">
        <v>7.7007655405926245E-2</v>
      </c>
      <c r="P70" s="21">
        <v>-1.3949561647813025E-2</v>
      </c>
      <c r="R70" s="20">
        <v>-664</v>
      </c>
      <c r="S70" s="20">
        <v>0</v>
      </c>
      <c r="T70" s="20">
        <v>22422</v>
      </c>
      <c r="V70" s="19">
        <v>155093.08374023438</v>
      </c>
      <c r="W70" s="19">
        <v>155182.25</v>
      </c>
      <c r="Y70" s="19">
        <v>22107.521233817606</v>
      </c>
      <c r="Z70" s="19">
        <v>21988.503655895765</v>
      </c>
      <c r="AA70" s="19">
        <v>23412.595443474049</v>
      </c>
      <c r="AB70" s="181">
        <v>168491.79072774787</v>
      </c>
    </row>
    <row r="71" spans="1:28" x14ac:dyDescent="0.2">
      <c r="A71" s="18" t="s">
        <v>145</v>
      </c>
      <c r="B71" s="18" t="s">
        <v>146</v>
      </c>
      <c r="D71" s="19">
        <v>16556</v>
      </c>
      <c r="E71" s="20">
        <v>0</v>
      </c>
      <c r="F71" s="20">
        <v>16556</v>
      </c>
      <c r="G71" s="21">
        <v>-9.3166519084155741E-3</v>
      </c>
      <c r="I71" s="21">
        <v>-4.1837933794788285E-3</v>
      </c>
      <c r="J71" s="19">
        <v>17490</v>
      </c>
      <c r="K71" s="21">
        <v>5.6414592896834925E-2</v>
      </c>
      <c r="L71" s="21">
        <v>5.4473734072410851E-2</v>
      </c>
      <c r="M71" s="19">
        <v>17734</v>
      </c>
      <c r="N71" s="21">
        <v>7.1152452283160139E-2</v>
      </c>
      <c r="O71" s="21">
        <v>6.9184516869075674E-2</v>
      </c>
      <c r="P71" s="21">
        <v>-5.0733194221330713E-5</v>
      </c>
      <c r="R71" s="20">
        <v>-510</v>
      </c>
      <c r="S71" s="20">
        <v>0</v>
      </c>
      <c r="T71" s="20">
        <v>17224</v>
      </c>
      <c r="V71" s="19">
        <v>125038.33166503906</v>
      </c>
      <c r="W71" s="19">
        <v>125268.4765625</v>
      </c>
      <c r="Y71" s="19">
        <v>16711.697064347416</v>
      </c>
      <c r="Z71" s="19">
        <v>16656.158813739468</v>
      </c>
      <c r="AA71" s="19">
        <v>17734.899748113417</v>
      </c>
      <c r="AB71" s="181">
        <v>127631.51459013621</v>
      </c>
    </row>
    <row r="72" spans="1:28" x14ac:dyDescent="0.2">
      <c r="A72" s="18" t="s">
        <v>147</v>
      </c>
      <c r="B72" s="18" t="s">
        <v>148</v>
      </c>
      <c r="D72" s="19">
        <v>28559</v>
      </c>
      <c r="E72" s="20">
        <v>0</v>
      </c>
      <c r="F72" s="20">
        <v>28559</v>
      </c>
      <c r="G72" s="21">
        <v>4.1872700228965609E-2</v>
      </c>
      <c r="I72" s="21">
        <v>4.7606651323395477E-2</v>
      </c>
      <c r="J72" s="19">
        <v>30202</v>
      </c>
      <c r="K72" s="21">
        <v>5.753002556111908E-2</v>
      </c>
      <c r="L72" s="21">
        <v>5.4515014340674739E-2</v>
      </c>
      <c r="M72" s="19">
        <v>30248</v>
      </c>
      <c r="N72" s="21">
        <v>5.9140726215903827E-2</v>
      </c>
      <c r="O72" s="21">
        <v>5.612112289837512E-2</v>
      </c>
      <c r="P72" s="21">
        <v>3.9101785795211397E-2</v>
      </c>
      <c r="R72" s="20">
        <v>-871</v>
      </c>
      <c r="S72" s="20">
        <v>0</v>
      </c>
      <c r="T72" s="20">
        <v>29377</v>
      </c>
      <c r="V72" s="19">
        <v>197589.50048828125</v>
      </c>
      <c r="W72" s="19">
        <v>198154.4375</v>
      </c>
      <c r="Y72" s="19">
        <v>27411.218274289913</v>
      </c>
      <c r="Z72" s="19">
        <v>27339.12989468818</v>
      </c>
      <c r="AA72" s="19">
        <v>29109.756535401957</v>
      </c>
      <c r="AB72" s="181">
        <v>209492.15212556766</v>
      </c>
    </row>
    <row r="73" spans="1:28" x14ac:dyDescent="0.2">
      <c r="A73" s="18" t="s">
        <v>149</v>
      </c>
      <c r="B73" s="18" t="s">
        <v>150</v>
      </c>
      <c r="D73" s="19">
        <v>12981</v>
      </c>
      <c r="E73" s="20">
        <v>183</v>
      </c>
      <c r="F73" s="20">
        <v>13164</v>
      </c>
      <c r="G73" s="21">
        <v>-2.8995189124169207E-2</v>
      </c>
      <c r="I73" s="21">
        <v>-2.3823507860879722E-2</v>
      </c>
      <c r="J73" s="19">
        <v>13917</v>
      </c>
      <c r="K73" s="21">
        <v>5.7201458523245208E-2</v>
      </c>
      <c r="L73" s="21">
        <v>5.4499763681902458E-2</v>
      </c>
      <c r="M73" s="19">
        <v>13941</v>
      </c>
      <c r="N73" s="21">
        <v>5.9024612579762881E-2</v>
      </c>
      <c r="O73" s="21">
        <v>5.631825863974993E-2</v>
      </c>
      <c r="P73" s="21">
        <v>-3.1567742454689518E-2</v>
      </c>
      <c r="R73" s="20">
        <v>-401</v>
      </c>
      <c r="S73" s="20">
        <v>0</v>
      </c>
      <c r="T73" s="20">
        <v>13540</v>
      </c>
      <c r="V73" s="19">
        <v>107018.25</v>
      </c>
      <c r="W73" s="19">
        <v>107292.4375</v>
      </c>
      <c r="Y73" s="19">
        <v>13557.090400125086</v>
      </c>
      <c r="Z73" s="19">
        <v>13519.816450996046</v>
      </c>
      <c r="AA73" s="19">
        <v>14395.431266753045</v>
      </c>
      <c r="AB73" s="181">
        <v>103598.59496523747</v>
      </c>
    </row>
    <row r="74" spans="1:28" x14ac:dyDescent="0.2">
      <c r="A74" s="18" t="s">
        <v>151</v>
      </c>
      <c r="B74" s="18" t="s">
        <v>152</v>
      </c>
      <c r="D74" s="19">
        <v>27120</v>
      </c>
      <c r="E74" s="20">
        <v>0</v>
      </c>
      <c r="F74" s="20">
        <v>27120</v>
      </c>
      <c r="G74" s="21">
        <v>-2.2028127210334092E-2</v>
      </c>
      <c r="I74" s="21">
        <v>-1.7313080125617497E-2</v>
      </c>
      <c r="J74" s="19">
        <v>28739</v>
      </c>
      <c r="K74" s="21">
        <v>5.9697640117994055E-2</v>
      </c>
      <c r="L74" s="21">
        <v>5.451396280648968E-2</v>
      </c>
      <c r="M74" s="19">
        <v>28776</v>
      </c>
      <c r="N74" s="21">
        <v>6.1061946902654762E-2</v>
      </c>
      <c r="O74" s="21">
        <v>5.5871595870404134E-2</v>
      </c>
      <c r="P74" s="21">
        <v>-2.5521194830019578E-2</v>
      </c>
      <c r="R74" s="20">
        <v>-828</v>
      </c>
      <c r="S74" s="20">
        <v>0</v>
      </c>
      <c r="T74" s="20">
        <v>27948</v>
      </c>
      <c r="V74" s="19">
        <v>218209.00561523438</v>
      </c>
      <c r="W74" s="19">
        <v>219281.65625</v>
      </c>
      <c r="Y74" s="19">
        <v>27730.858887219496</v>
      </c>
      <c r="Z74" s="19">
        <v>27733.465573418707</v>
      </c>
      <c r="AA74" s="19">
        <v>29529.631478214182</v>
      </c>
      <c r="AB74" s="181">
        <v>212513.83680665932</v>
      </c>
    </row>
    <row r="75" spans="1:28" x14ac:dyDescent="0.2">
      <c r="A75" s="18" t="s">
        <v>153</v>
      </c>
      <c r="B75" s="18" t="s">
        <v>154</v>
      </c>
      <c r="D75" s="19">
        <v>35457</v>
      </c>
      <c r="E75" s="20">
        <v>-34</v>
      </c>
      <c r="F75" s="20">
        <v>35423</v>
      </c>
      <c r="G75" s="21">
        <v>2.0577669139449917E-2</v>
      </c>
      <c r="I75" s="21">
        <v>2.5465227603593821E-2</v>
      </c>
      <c r="J75" s="19">
        <v>37477</v>
      </c>
      <c r="K75" s="21">
        <v>5.7984925048697233E-2</v>
      </c>
      <c r="L75" s="21">
        <v>5.4510900547016572E-2</v>
      </c>
      <c r="M75" s="19">
        <v>37523</v>
      </c>
      <c r="N75" s="21">
        <v>5.9283516359427413E-2</v>
      </c>
      <c r="O75" s="21">
        <v>5.5805227772385724E-2</v>
      </c>
      <c r="P75" s="21">
        <v>1.6835878932754289E-2</v>
      </c>
      <c r="R75" s="20">
        <v>-1080</v>
      </c>
      <c r="S75" s="20">
        <v>0</v>
      </c>
      <c r="T75" s="20">
        <v>36443</v>
      </c>
      <c r="V75" s="19">
        <v>263907.41619873047</v>
      </c>
      <c r="W75" s="19">
        <v>264776.84375</v>
      </c>
      <c r="Y75" s="19">
        <v>34708.774325690116</v>
      </c>
      <c r="Z75" s="19">
        <v>34657.146869106167</v>
      </c>
      <c r="AA75" s="19">
        <v>36901.72699195391</v>
      </c>
      <c r="AB75" s="181">
        <v>265568.08179735014</v>
      </c>
    </row>
    <row r="76" spans="1:28" x14ac:dyDescent="0.2">
      <c r="A76" s="18" t="s">
        <v>155</v>
      </c>
      <c r="B76" s="18" t="s">
        <v>156</v>
      </c>
      <c r="D76" s="19">
        <v>47394</v>
      </c>
      <c r="E76" s="20">
        <v>0</v>
      </c>
      <c r="F76" s="20">
        <v>47394</v>
      </c>
      <c r="G76" s="21">
        <v>9.3470571907727784E-3</v>
      </c>
      <c r="I76" s="21">
        <v>1.5427976905886709E-2</v>
      </c>
      <c r="J76" s="19">
        <v>50029</v>
      </c>
      <c r="K76" s="21">
        <v>5.5597754990083237E-2</v>
      </c>
      <c r="L76" s="21">
        <v>5.4502548595575462E-2</v>
      </c>
      <c r="M76" s="19">
        <v>50101</v>
      </c>
      <c r="N76" s="21">
        <v>5.7116934633075989E-2</v>
      </c>
      <c r="O76" s="21">
        <v>5.6020152055546335E-2</v>
      </c>
      <c r="P76" s="21">
        <v>7.0880577564680358E-3</v>
      </c>
      <c r="R76" s="20">
        <v>-1442</v>
      </c>
      <c r="S76" s="20">
        <v>0</v>
      </c>
      <c r="T76" s="20">
        <v>48659</v>
      </c>
      <c r="V76" s="19">
        <v>336408.41870117188</v>
      </c>
      <c r="W76" s="19">
        <v>336757.8125</v>
      </c>
      <c r="Y76" s="19">
        <v>46955.107920864772</v>
      </c>
      <c r="Z76" s="19">
        <v>46722.391434497273</v>
      </c>
      <c r="AA76" s="19">
        <v>49748.380604981139</v>
      </c>
      <c r="AB76" s="181">
        <v>358020.69677308074</v>
      </c>
    </row>
    <row r="77" spans="1:28" ht="25.5" customHeight="1" x14ac:dyDescent="0.2">
      <c r="A77" s="22" t="s">
        <v>157</v>
      </c>
      <c r="B77" s="22" t="s">
        <v>158</v>
      </c>
      <c r="C77" s="54"/>
      <c r="D77" s="24">
        <v>363739</v>
      </c>
      <c r="E77" s="25">
        <v>401</v>
      </c>
      <c r="F77" s="25">
        <v>364140</v>
      </c>
      <c r="G77" s="26">
        <v>7.2140761815977505E-3</v>
      </c>
      <c r="H77" s="23"/>
      <c r="I77" s="26">
        <v>1.3192879656023893E-2</v>
      </c>
      <c r="J77" s="24">
        <v>385912</v>
      </c>
      <c r="K77" s="26">
        <v>5.9790190586038294E-2</v>
      </c>
      <c r="L77" s="26">
        <v>5.6187767938476796E-2</v>
      </c>
      <c r="M77" s="24">
        <v>386915</v>
      </c>
      <c r="N77" s="26">
        <v>6.2544625693414568E-2</v>
      </c>
      <c r="O77" s="26">
        <v>5.8932840212058135E-2</v>
      </c>
      <c r="P77" s="26">
        <v>7.6429285523529344E-3</v>
      </c>
      <c r="Q77" s="23"/>
      <c r="R77" s="25">
        <v>-11135</v>
      </c>
      <c r="S77" s="25">
        <v>0</v>
      </c>
      <c r="T77" s="25">
        <v>375780</v>
      </c>
      <c r="U77" s="23"/>
      <c r="V77" s="24">
        <v>2627168.5830283165</v>
      </c>
      <c r="W77" s="24">
        <v>2636129.2734375</v>
      </c>
      <c r="X77" s="23"/>
      <c r="Y77" s="24">
        <v>361531.88146503491</v>
      </c>
      <c r="Z77" s="24">
        <v>360624.32756858238</v>
      </c>
      <c r="AA77" s="24">
        <v>383980.26625946542</v>
      </c>
      <c r="AB77" s="182">
        <f>SUM(AB65:AB76)</f>
        <v>2763363.9688678058</v>
      </c>
    </row>
    <row r="78" spans="1:28" ht="25.5" customHeight="1" x14ac:dyDescent="0.2">
      <c r="A78" s="22" t="s">
        <v>159</v>
      </c>
      <c r="B78" s="22" t="s">
        <v>160</v>
      </c>
      <c r="C78" s="54"/>
      <c r="D78" s="24">
        <v>986454</v>
      </c>
      <c r="E78" s="25">
        <v>27739</v>
      </c>
      <c r="F78" s="25">
        <v>1014193</v>
      </c>
      <c r="G78" s="26">
        <v>-1.9835844711312278E-3</v>
      </c>
      <c r="H78" s="23"/>
      <c r="I78" s="26">
        <v>4.4144134129404655E-3</v>
      </c>
      <c r="J78" s="24">
        <v>1076808</v>
      </c>
      <c r="K78" s="26">
        <v>6.1738742034307181E-2</v>
      </c>
      <c r="L78" s="26">
        <v>5.7469807783464333E-2</v>
      </c>
      <c r="M78" s="24">
        <v>1080068</v>
      </c>
      <c r="N78" s="26">
        <v>6.4953120362692296E-2</v>
      </c>
      <c r="O78" s="26">
        <v>6.0671262056996911E-2</v>
      </c>
      <c r="P78" s="26">
        <v>5.5243610871635873E-4</v>
      </c>
      <c r="Q78" s="23"/>
      <c r="R78" s="25">
        <v>-31083</v>
      </c>
      <c r="S78" s="25">
        <v>0</v>
      </c>
      <c r="T78" s="25">
        <v>1048985</v>
      </c>
      <c r="U78" s="23"/>
      <c r="V78" s="24">
        <v>7434400.9267306328</v>
      </c>
      <c r="W78" s="24">
        <v>7464413.1015625</v>
      </c>
      <c r="X78" s="23"/>
      <c r="Y78" s="24">
        <v>1016208.7358678954</v>
      </c>
      <c r="Z78" s="24">
        <v>1013811.8440955761</v>
      </c>
      <c r="AA78" s="24">
        <v>1079471.6608761959</v>
      </c>
      <c r="AB78" s="182">
        <f>AB77+AB64+AB53</f>
        <v>7768558.3223787211</v>
      </c>
    </row>
    <row r="79" spans="1:28" x14ac:dyDescent="0.2">
      <c r="A79" s="18" t="s">
        <v>161</v>
      </c>
      <c r="B79" s="18" t="s">
        <v>162</v>
      </c>
      <c r="D79" s="19">
        <v>17906</v>
      </c>
      <c r="E79" s="20">
        <v>127</v>
      </c>
      <c r="F79" s="20">
        <v>18033</v>
      </c>
      <c r="G79" s="21">
        <v>8.5464173717163527E-2</v>
      </c>
      <c r="I79" s="21">
        <v>8.9158924529967321E-2</v>
      </c>
      <c r="J79" s="19">
        <v>18919</v>
      </c>
      <c r="K79" s="21">
        <v>4.913214662008536E-2</v>
      </c>
      <c r="L79" s="21">
        <v>4.7592867873430755E-2</v>
      </c>
      <c r="M79" s="19">
        <v>18919</v>
      </c>
      <c r="N79" s="21">
        <v>4.913214662008536E-2</v>
      </c>
      <c r="O79" s="21">
        <v>4.7592867873430755E-2</v>
      </c>
      <c r="P79" s="21">
        <v>7.159308574050538E-2</v>
      </c>
      <c r="R79" s="20">
        <v>-544</v>
      </c>
      <c r="S79" s="20">
        <v>0</v>
      </c>
      <c r="T79" s="20">
        <v>18375</v>
      </c>
      <c r="V79" s="19">
        <v>133195.41455078125</v>
      </c>
      <c r="W79" s="19">
        <v>133391.125</v>
      </c>
      <c r="Y79" s="19">
        <v>16613.169219805877</v>
      </c>
      <c r="Z79" s="19">
        <v>16581.140135061443</v>
      </c>
      <c r="AA79" s="19">
        <v>17655.022463052159</v>
      </c>
      <c r="AB79" s="181">
        <v>127056.66731056242</v>
      </c>
    </row>
    <row r="80" spans="1:28" x14ac:dyDescent="0.2">
      <c r="A80" s="18" t="s">
        <v>163</v>
      </c>
      <c r="B80" s="18" t="s">
        <v>164</v>
      </c>
      <c r="D80" s="19">
        <v>18311</v>
      </c>
      <c r="E80" s="20">
        <v>320</v>
      </c>
      <c r="F80" s="20">
        <v>18631</v>
      </c>
      <c r="G80" s="21">
        <v>9.7584093142755179E-4</v>
      </c>
      <c r="I80" s="21">
        <v>5.9117874092533551E-3</v>
      </c>
      <c r="J80" s="19">
        <v>19723</v>
      </c>
      <c r="K80" s="21">
        <v>5.8611990768074662E-2</v>
      </c>
      <c r="L80" s="21">
        <v>5.4500283501299762E-2</v>
      </c>
      <c r="M80" s="19">
        <v>19759</v>
      </c>
      <c r="N80" s="21">
        <v>6.0544254199989211E-2</v>
      </c>
      <c r="O80" s="21">
        <v>5.6425041915640683E-2</v>
      </c>
      <c r="P80" s="21">
        <v>-1.9674632100659117E-3</v>
      </c>
      <c r="R80" s="20">
        <v>-569</v>
      </c>
      <c r="S80" s="20">
        <v>0</v>
      </c>
      <c r="T80" s="20">
        <v>19190</v>
      </c>
      <c r="V80" s="19">
        <v>142069.916015625</v>
      </c>
      <c r="W80" s="19">
        <v>142623.875</v>
      </c>
      <c r="Y80" s="19">
        <v>18612.83683196938</v>
      </c>
      <c r="Z80" s="19">
        <v>18593.723848445075</v>
      </c>
      <c r="AA80" s="19">
        <v>19797.951741686429</v>
      </c>
      <c r="AB80" s="181">
        <v>142478.53680947146</v>
      </c>
    </row>
    <row r="81" spans="1:28" x14ac:dyDescent="0.2">
      <c r="A81" s="18" t="s">
        <v>165</v>
      </c>
      <c r="B81" s="18" t="s">
        <v>166</v>
      </c>
      <c r="D81" s="19">
        <v>27536</v>
      </c>
      <c r="E81" s="20">
        <v>1368</v>
      </c>
      <c r="F81" s="20">
        <v>28904</v>
      </c>
      <c r="G81" s="21">
        <v>2.7402613026001887E-2</v>
      </c>
      <c r="I81" s="21">
        <v>3.2169031171026763E-2</v>
      </c>
      <c r="J81" s="19">
        <v>30582</v>
      </c>
      <c r="K81" s="21">
        <v>5.8054248546913989E-2</v>
      </c>
      <c r="L81" s="21">
        <v>5.4510421627464778E-2</v>
      </c>
      <c r="M81" s="19">
        <v>30598</v>
      </c>
      <c r="N81" s="21">
        <v>5.8607805148076286E-2</v>
      </c>
      <c r="O81" s="21">
        <v>5.5062124156600722E-2</v>
      </c>
      <c r="P81" s="21">
        <v>2.2762915041280918E-2</v>
      </c>
      <c r="R81" s="20">
        <v>-881</v>
      </c>
      <c r="S81" s="20">
        <v>0</v>
      </c>
      <c r="T81" s="20">
        <v>29717</v>
      </c>
      <c r="V81" s="19">
        <v>218066.25219726563</v>
      </c>
      <c r="W81" s="19">
        <v>218799.09375</v>
      </c>
      <c r="Y81" s="19">
        <v>28133.080092982484</v>
      </c>
      <c r="Z81" s="19">
        <v>28097.273780699765</v>
      </c>
      <c r="AA81" s="19">
        <v>29917.001829074921</v>
      </c>
      <c r="AB81" s="181">
        <v>215301.59796064769</v>
      </c>
    </row>
    <row r="82" spans="1:28" x14ac:dyDescent="0.2">
      <c r="A82" s="18" t="s">
        <v>167</v>
      </c>
      <c r="B82" s="18" t="s">
        <v>168</v>
      </c>
      <c r="D82" s="19">
        <v>26776</v>
      </c>
      <c r="E82" s="20">
        <v>782</v>
      </c>
      <c r="F82" s="20">
        <v>27558</v>
      </c>
      <c r="G82" s="21">
        <v>4.4578882904355854E-2</v>
      </c>
      <c r="I82" s="21">
        <v>4.6800483121187009E-2</v>
      </c>
      <c r="J82" s="19">
        <v>29091</v>
      </c>
      <c r="K82" s="21">
        <v>5.5628129762682388E-2</v>
      </c>
      <c r="L82" s="21">
        <v>5.4506173409411662E-2</v>
      </c>
      <c r="M82" s="19">
        <v>29091</v>
      </c>
      <c r="N82" s="21">
        <v>5.5628129762682388E-2</v>
      </c>
      <c r="O82" s="21">
        <v>5.4506173409411662E-2</v>
      </c>
      <c r="P82" s="21">
        <v>3.671446043893134E-2</v>
      </c>
      <c r="R82" s="20">
        <v>-837</v>
      </c>
      <c r="S82" s="20">
        <v>0</v>
      </c>
      <c r="T82" s="20">
        <v>28254</v>
      </c>
      <c r="V82" s="19">
        <v>217891.49946594238</v>
      </c>
      <c r="W82" s="19">
        <v>218123.328125</v>
      </c>
      <c r="Y82" s="19">
        <v>26381.923329119487</v>
      </c>
      <c r="Z82" s="19">
        <v>26353.943428688763</v>
      </c>
      <c r="AA82" s="19">
        <v>28060.764183498755</v>
      </c>
      <c r="AB82" s="181">
        <v>201942.94211770635</v>
      </c>
    </row>
    <row r="83" spans="1:28" x14ac:dyDescent="0.2">
      <c r="A83" s="18" t="s">
        <v>169</v>
      </c>
      <c r="B83" s="18" t="s">
        <v>170</v>
      </c>
      <c r="D83" s="19">
        <v>19134</v>
      </c>
      <c r="E83" s="20">
        <v>1408</v>
      </c>
      <c r="F83" s="20">
        <v>20542</v>
      </c>
      <c r="G83" s="21">
        <v>9.7221106161774928E-2</v>
      </c>
      <c r="I83" s="21">
        <v>0.10139999971445812</v>
      </c>
      <c r="J83" s="19">
        <v>21548</v>
      </c>
      <c r="K83" s="21">
        <v>4.8972836140590115E-2</v>
      </c>
      <c r="L83" s="21">
        <v>4.5695505901856226E-2</v>
      </c>
      <c r="M83" s="19">
        <v>21548</v>
      </c>
      <c r="N83" s="21">
        <v>4.8972836140590115E-2</v>
      </c>
      <c r="O83" s="21">
        <v>4.5695505901856226E-2</v>
      </c>
      <c r="P83" s="21">
        <v>8.167409485794952E-2</v>
      </c>
      <c r="R83" s="20">
        <v>-620</v>
      </c>
      <c r="S83" s="20">
        <v>0</v>
      </c>
      <c r="T83" s="20">
        <v>20928</v>
      </c>
      <c r="V83" s="19">
        <v>149033.412109375</v>
      </c>
      <c r="W83" s="19">
        <v>149500.5</v>
      </c>
      <c r="Y83" s="19">
        <v>18721.841828087541</v>
      </c>
      <c r="Z83" s="19">
        <v>18709.261849411614</v>
      </c>
      <c r="AA83" s="19">
        <v>19920.972594642553</v>
      </c>
      <c r="AB83" s="181">
        <v>143363.87239140118</v>
      </c>
    </row>
    <row r="84" spans="1:28" x14ac:dyDescent="0.2">
      <c r="A84" s="18" t="s">
        <v>171</v>
      </c>
      <c r="B84" s="18" t="s">
        <v>172</v>
      </c>
      <c r="D84" s="19">
        <v>39038</v>
      </c>
      <c r="E84" s="20">
        <v>589</v>
      </c>
      <c r="F84" s="20">
        <v>39627</v>
      </c>
      <c r="G84" s="21">
        <v>-9.6264385739738279E-3</v>
      </c>
      <c r="I84" s="21">
        <v>-2.5264130997382228E-3</v>
      </c>
      <c r="J84" s="19">
        <v>41940</v>
      </c>
      <c r="K84" s="21">
        <v>5.8369293663411259E-2</v>
      </c>
      <c r="L84" s="21">
        <v>5.4489979062759764E-2</v>
      </c>
      <c r="M84" s="19">
        <v>41964</v>
      </c>
      <c r="N84" s="21">
        <v>5.8974941327882613E-2</v>
      </c>
      <c r="O84" s="21">
        <v>5.5093406804712863E-2</v>
      </c>
      <c r="P84" s="21">
        <v>-1.1587045371080906E-2</v>
      </c>
      <c r="R84" s="20">
        <v>-1208</v>
      </c>
      <c r="S84" s="20">
        <v>0</v>
      </c>
      <c r="T84" s="20">
        <v>40756</v>
      </c>
      <c r="V84" s="19">
        <v>291168.83239746094</v>
      </c>
      <c r="W84" s="19">
        <v>292240</v>
      </c>
      <c r="Y84" s="19">
        <v>40012.174742368516</v>
      </c>
      <c r="Z84" s="19">
        <v>39873.518925117613</v>
      </c>
      <c r="AA84" s="19">
        <v>42455.938890192498</v>
      </c>
      <c r="AB84" s="181">
        <v>305539.69071508059</v>
      </c>
    </row>
    <row r="85" spans="1:28" ht="25.5" customHeight="1" x14ac:dyDescent="0.2">
      <c r="A85" s="22" t="s">
        <v>173</v>
      </c>
      <c r="B85" s="22" t="s">
        <v>174</v>
      </c>
      <c r="C85" s="54"/>
      <c r="D85" s="24">
        <v>148701</v>
      </c>
      <c r="E85" s="25">
        <v>4594</v>
      </c>
      <c r="F85" s="25">
        <v>153295</v>
      </c>
      <c r="G85" s="26">
        <v>3.246319656632024E-2</v>
      </c>
      <c r="H85" s="23"/>
      <c r="I85" s="26">
        <v>3.7239151440480622E-2</v>
      </c>
      <c r="J85" s="24">
        <v>161803</v>
      </c>
      <c r="K85" s="26">
        <v>5.5500831729671463E-2</v>
      </c>
      <c r="L85" s="26">
        <v>5.2527607067642368E-2</v>
      </c>
      <c r="M85" s="24">
        <v>161879</v>
      </c>
      <c r="N85" s="26">
        <v>5.5996607847614177E-2</v>
      </c>
      <c r="O85" s="26">
        <v>5.3021986641180519E-2</v>
      </c>
      <c r="P85" s="26">
        <v>2.5799435286807837E-2</v>
      </c>
      <c r="Q85" s="23"/>
      <c r="R85" s="25">
        <v>-4659</v>
      </c>
      <c r="S85" s="25">
        <v>0</v>
      </c>
      <c r="T85" s="25">
        <v>157220</v>
      </c>
      <c r="U85" s="23"/>
      <c r="V85" s="24">
        <v>1151425.3267364502</v>
      </c>
      <c r="W85" s="24">
        <v>1154677.921875</v>
      </c>
      <c r="X85" s="23"/>
      <c r="Y85" s="24">
        <v>148475.0260443333</v>
      </c>
      <c r="Z85" s="24">
        <v>148208.86196742428</v>
      </c>
      <c r="AA85" s="24">
        <v>157807.65170214733</v>
      </c>
      <c r="AB85" s="182">
        <f>SUM(AB79:AB84)</f>
        <v>1135683.3073048699</v>
      </c>
    </row>
    <row r="86" spans="1:28" x14ac:dyDescent="0.2">
      <c r="A86" s="18" t="s">
        <v>175</v>
      </c>
      <c r="B86" s="18" t="s">
        <v>176</v>
      </c>
      <c r="D86" s="19">
        <v>43348</v>
      </c>
      <c r="E86" s="20">
        <v>0</v>
      </c>
      <c r="F86" s="20">
        <v>43348</v>
      </c>
      <c r="G86" s="21">
        <v>2.8799823198427443E-2</v>
      </c>
      <c r="I86" s="21">
        <v>3.1497728362093635E-2</v>
      </c>
      <c r="J86" s="19">
        <v>45891</v>
      </c>
      <c r="K86" s="21">
        <v>5.8664759619821094E-2</v>
      </c>
      <c r="L86" s="21">
        <v>5.450698451454894E-2</v>
      </c>
      <c r="M86" s="19">
        <v>45891</v>
      </c>
      <c r="N86" s="21">
        <v>5.8664759619821094E-2</v>
      </c>
      <c r="O86" s="21">
        <v>5.450698451454894E-2</v>
      </c>
      <c r="P86" s="21">
        <v>2.1559934947144477E-2</v>
      </c>
      <c r="R86" s="20">
        <v>-1321</v>
      </c>
      <c r="S86" s="20">
        <v>0</v>
      </c>
      <c r="T86" s="20">
        <v>44570</v>
      </c>
      <c r="V86" s="19">
        <v>310001.58166503906</v>
      </c>
      <c r="W86" s="19">
        <v>311223.875</v>
      </c>
      <c r="Y86" s="19">
        <v>42134.532901877603</v>
      </c>
      <c r="Z86" s="19">
        <v>42190.025211314911</v>
      </c>
      <c r="AA86" s="19">
        <v>44922.474374814243</v>
      </c>
      <c r="AB86" s="181">
        <v>323290.43439921545</v>
      </c>
    </row>
    <row r="87" spans="1:28" x14ac:dyDescent="0.2">
      <c r="A87" s="18" t="s">
        <v>177</v>
      </c>
      <c r="B87" s="18" t="s">
        <v>178</v>
      </c>
      <c r="D87" s="19">
        <v>23435</v>
      </c>
      <c r="E87" s="20">
        <v>0</v>
      </c>
      <c r="F87" s="20">
        <v>23435</v>
      </c>
      <c r="G87" s="21">
        <v>-2.8107406055414952E-2</v>
      </c>
      <c r="I87" s="21">
        <v>-2.3059377182420127E-2</v>
      </c>
      <c r="J87" s="19">
        <v>24862</v>
      </c>
      <c r="K87" s="21">
        <v>6.0891828461702602E-2</v>
      </c>
      <c r="L87" s="21">
        <v>5.4487855700227517E-2</v>
      </c>
      <c r="M87" s="19">
        <v>24862</v>
      </c>
      <c r="N87" s="21">
        <v>6.0891828461702602E-2</v>
      </c>
      <c r="O87" s="21">
        <v>5.4487855700227517E-2</v>
      </c>
      <c r="P87" s="21">
        <v>-3.24891002511003E-2</v>
      </c>
      <c r="R87" s="20">
        <v>-716</v>
      </c>
      <c r="S87" s="20">
        <v>0</v>
      </c>
      <c r="T87" s="20">
        <v>24146</v>
      </c>
      <c r="V87" s="19">
        <v>186593.41552734375</v>
      </c>
      <c r="W87" s="19">
        <v>187726.609375</v>
      </c>
      <c r="Y87" s="19">
        <v>24112.746764418916</v>
      </c>
      <c r="Z87" s="19">
        <v>24133.833434568267</v>
      </c>
      <c r="AA87" s="19">
        <v>25696.868124640758</v>
      </c>
      <c r="AB87" s="181">
        <v>184930.85642165979</v>
      </c>
    </row>
    <row r="88" spans="1:28" ht="25.5" customHeight="1" x14ac:dyDescent="0.2">
      <c r="A88" s="22" t="s">
        <v>179</v>
      </c>
      <c r="B88" s="22" t="s">
        <v>180</v>
      </c>
      <c r="C88" s="54"/>
      <c r="D88" s="24">
        <v>66783</v>
      </c>
      <c r="E88" s="25">
        <v>0</v>
      </c>
      <c r="F88" s="25">
        <v>66783</v>
      </c>
      <c r="G88" s="26">
        <v>8.0866767118894511E-3</v>
      </c>
      <c r="H88" s="23"/>
      <c r="I88" s="26">
        <v>1.1698830223189294E-2</v>
      </c>
      <c r="J88" s="24">
        <v>70753</v>
      </c>
      <c r="K88" s="26">
        <v>5.9446266265366976E-2</v>
      </c>
      <c r="L88" s="26">
        <v>5.4444743711509425E-2</v>
      </c>
      <c r="M88" s="24">
        <v>70753</v>
      </c>
      <c r="N88" s="26">
        <v>5.9446266265366976E-2</v>
      </c>
      <c r="O88" s="26">
        <v>5.4444743711509425E-2</v>
      </c>
      <c r="P88" s="26">
        <v>1.8926471957174673E-3</v>
      </c>
      <c r="Q88" s="23"/>
      <c r="R88" s="25">
        <v>-2037</v>
      </c>
      <c r="S88" s="25">
        <v>0</v>
      </c>
      <c r="T88" s="25">
        <v>68716</v>
      </c>
      <c r="U88" s="23"/>
      <c r="V88" s="24">
        <v>496594.99719238281</v>
      </c>
      <c r="W88" s="24">
        <v>498950.484375</v>
      </c>
      <c r="X88" s="23"/>
      <c r="Y88" s="24">
        <v>66247.279666296527</v>
      </c>
      <c r="Z88" s="24">
        <v>66323.858645883185</v>
      </c>
      <c r="AA88" s="24">
        <v>70619.342499455001</v>
      </c>
      <c r="AB88" s="182">
        <f>SUM(AB86:AB87)</f>
        <v>508221.29082087521</v>
      </c>
    </row>
    <row r="89" spans="1:28" x14ac:dyDescent="0.2">
      <c r="A89" s="18" t="s">
        <v>181</v>
      </c>
      <c r="B89" s="18" t="s">
        <v>182</v>
      </c>
      <c r="D89" s="19">
        <v>136564</v>
      </c>
      <c r="E89" s="20">
        <v>0</v>
      </c>
      <c r="F89" s="20">
        <v>136564</v>
      </c>
      <c r="G89" s="21">
        <v>1.13047497413028E-2</v>
      </c>
      <c r="I89" s="21">
        <v>1.6103236892195616E-2</v>
      </c>
      <c r="J89" s="19">
        <v>144572</v>
      </c>
      <c r="K89" s="21">
        <v>5.8639172842037457E-2</v>
      </c>
      <c r="L89" s="21">
        <v>5.4502291211252052E-2</v>
      </c>
      <c r="M89" s="19">
        <v>144807</v>
      </c>
      <c r="N89" s="21">
        <v>6.0359977739374848E-2</v>
      </c>
      <c r="O89" s="21">
        <v>5.621637165860438E-2</v>
      </c>
      <c r="P89" s="21">
        <v>7.9450236407836439E-3</v>
      </c>
      <c r="R89" s="20">
        <v>-4168</v>
      </c>
      <c r="S89" s="20">
        <v>0</v>
      </c>
      <c r="T89" s="20">
        <v>140639</v>
      </c>
      <c r="V89" s="19">
        <v>1049689.4992675781</v>
      </c>
      <c r="W89" s="19">
        <v>1053807.5</v>
      </c>
      <c r="Y89" s="19">
        <v>135037.43558500422</v>
      </c>
      <c r="Z89" s="19">
        <v>134926.9882710473</v>
      </c>
      <c r="AA89" s="19">
        <v>143665.57362121274</v>
      </c>
      <c r="AB89" s="181">
        <v>1033908.0015203725</v>
      </c>
    </row>
    <row r="90" spans="1:28" ht="25.5" customHeight="1" x14ac:dyDescent="0.2">
      <c r="A90" s="22" t="s">
        <v>183</v>
      </c>
      <c r="B90" s="22" t="s">
        <v>184</v>
      </c>
      <c r="C90" s="54"/>
      <c r="D90" s="24">
        <v>136564</v>
      </c>
      <c r="E90" s="25">
        <v>0</v>
      </c>
      <c r="F90" s="25">
        <v>136564</v>
      </c>
      <c r="G90" s="26">
        <v>1.13047497413028E-2</v>
      </c>
      <c r="H90" s="23"/>
      <c r="I90" s="26">
        <v>1.6103236892195616E-2</v>
      </c>
      <c r="J90" s="24">
        <v>144572</v>
      </c>
      <c r="K90" s="26">
        <v>5.8639172842037457E-2</v>
      </c>
      <c r="L90" s="26">
        <v>5.4502291211252052E-2</v>
      </c>
      <c r="M90" s="24">
        <v>144807</v>
      </c>
      <c r="N90" s="26">
        <v>6.0359977739374848E-2</v>
      </c>
      <c r="O90" s="26">
        <v>5.621637165860438E-2</v>
      </c>
      <c r="P90" s="26">
        <v>7.9450236407836439E-3</v>
      </c>
      <c r="Q90" s="23"/>
      <c r="R90" s="25">
        <v>-4168</v>
      </c>
      <c r="S90" s="25">
        <v>0</v>
      </c>
      <c r="T90" s="25">
        <v>140639</v>
      </c>
      <c r="U90" s="23"/>
      <c r="V90" s="24">
        <v>1049689.4992675781</v>
      </c>
      <c r="W90" s="24">
        <v>1053807.5</v>
      </c>
      <c r="X90" s="23"/>
      <c r="Y90" s="24">
        <v>135037.43558500422</v>
      </c>
      <c r="Z90" s="24">
        <v>134926.9882710473</v>
      </c>
      <c r="AA90" s="24">
        <v>143665.57362121274</v>
      </c>
      <c r="AB90" s="182">
        <f>AB89</f>
        <v>1033908.0015203725</v>
      </c>
    </row>
    <row r="91" spans="1:28" x14ac:dyDescent="0.2">
      <c r="A91" s="18" t="s">
        <v>185</v>
      </c>
      <c r="B91" s="18" t="s">
        <v>186</v>
      </c>
      <c r="D91" s="19">
        <v>37295</v>
      </c>
      <c r="E91" s="20">
        <v>292</v>
      </c>
      <c r="F91" s="20">
        <v>37587</v>
      </c>
      <c r="G91" s="21">
        <v>-4.1995117880515132E-2</v>
      </c>
      <c r="I91" s="21">
        <v>-3.6830241366982985E-2</v>
      </c>
      <c r="J91" s="19">
        <v>39983</v>
      </c>
      <c r="K91" s="21">
        <v>6.374544390347725E-2</v>
      </c>
      <c r="L91" s="21">
        <v>5.9365553628738299E-2</v>
      </c>
      <c r="M91" s="19">
        <v>40158</v>
      </c>
      <c r="N91" s="21">
        <v>6.8401308963205398E-2</v>
      </c>
      <c r="O91" s="21">
        <v>6.4002248521193295E-2</v>
      </c>
      <c r="P91" s="21">
        <v>-3.7520475395475095E-2</v>
      </c>
      <c r="R91" s="20">
        <v>-1156</v>
      </c>
      <c r="S91" s="20">
        <v>129</v>
      </c>
      <c r="T91" s="20">
        <v>39131</v>
      </c>
      <c r="V91" s="19">
        <v>250451.33483886719</v>
      </c>
      <c r="W91" s="19">
        <v>251486.8125</v>
      </c>
      <c r="Y91" s="19">
        <v>39234.664354572727</v>
      </c>
      <c r="Z91" s="19">
        <v>39185.617181981528</v>
      </c>
      <c r="AA91" s="19">
        <v>41723.484992057987</v>
      </c>
      <c r="AB91" s="181">
        <v>300268.49089359294</v>
      </c>
    </row>
    <row r="92" spans="1:28" x14ac:dyDescent="0.2">
      <c r="A92" s="18" t="s">
        <v>187</v>
      </c>
      <c r="B92" s="18" t="s">
        <v>188</v>
      </c>
      <c r="D92" s="19">
        <v>30801</v>
      </c>
      <c r="E92" s="20">
        <v>-152</v>
      </c>
      <c r="F92" s="20">
        <v>30649</v>
      </c>
      <c r="G92" s="21">
        <v>-5.5469769433094673E-2</v>
      </c>
      <c r="I92" s="21">
        <v>-5.0156813276863721E-2</v>
      </c>
      <c r="J92" s="19">
        <v>32805</v>
      </c>
      <c r="K92" s="21">
        <v>7.0344872589644059E-2</v>
      </c>
      <c r="L92" s="21">
        <v>6.5047717767559243E-2</v>
      </c>
      <c r="M92" s="19">
        <v>32805</v>
      </c>
      <c r="N92" s="21">
        <v>7.0344872589644059E-2</v>
      </c>
      <c r="O92" s="21">
        <v>6.5047717767559243E-2</v>
      </c>
      <c r="P92" s="21">
        <v>-4.9904867313976697E-2</v>
      </c>
      <c r="R92" s="20">
        <v>-944</v>
      </c>
      <c r="S92" s="20">
        <v>0</v>
      </c>
      <c r="T92" s="20">
        <v>31861</v>
      </c>
      <c r="V92" s="19">
        <v>237516.33752441406</v>
      </c>
      <c r="W92" s="19">
        <v>238697.65625</v>
      </c>
      <c r="Y92" s="19">
        <v>32448.934939440242</v>
      </c>
      <c r="Z92" s="19">
        <v>32427.917850833506</v>
      </c>
      <c r="AA92" s="19">
        <v>34528.121312711773</v>
      </c>
      <c r="AB92" s="181">
        <v>248486.11955430731</v>
      </c>
    </row>
    <row r="93" spans="1:28" x14ac:dyDescent="0.2">
      <c r="A93" s="18" t="s">
        <v>189</v>
      </c>
      <c r="B93" s="18" t="s">
        <v>190</v>
      </c>
      <c r="D93" s="19">
        <v>23398</v>
      </c>
      <c r="E93" s="20">
        <v>182</v>
      </c>
      <c r="F93" s="20">
        <v>23580</v>
      </c>
      <c r="G93" s="21">
        <v>-3.6268807864892061E-3</v>
      </c>
      <c r="I93" s="21">
        <v>2.3252129531676768E-3</v>
      </c>
      <c r="J93" s="19">
        <v>25048</v>
      </c>
      <c r="K93" s="21">
        <v>6.2256149279050099E-2</v>
      </c>
      <c r="L93" s="21">
        <v>5.4516817412502583E-2</v>
      </c>
      <c r="M93" s="19">
        <v>25090</v>
      </c>
      <c r="N93" s="21">
        <v>6.4037319762510592E-2</v>
      </c>
      <c r="O93" s="21">
        <v>5.6285010734577146E-2</v>
      </c>
      <c r="P93" s="21">
        <v>-5.6577636876893322E-3</v>
      </c>
      <c r="R93" s="20">
        <v>-722</v>
      </c>
      <c r="S93" s="20">
        <v>243</v>
      </c>
      <c r="T93" s="20">
        <v>24611</v>
      </c>
      <c r="V93" s="19">
        <v>167158.00299072266</v>
      </c>
      <c r="W93" s="19">
        <v>168384.8125</v>
      </c>
      <c r="Y93" s="19">
        <v>23665.833155568191</v>
      </c>
      <c r="Z93" s="19">
        <v>23697.956034504688</v>
      </c>
      <c r="AA93" s="19">
        <v>25232.760998919832</v>
      </c>
      <c r="AB93" s="181">
        <v>181590.84907856004</v>
      </c>
    </row>
    <row r="94" spans="1:28" x14ac:dyDescent="0.2">
      <c r="A94" s="18" t="s">
        <v>191</v>
      </c>
      <c r="B94" s="18" t="s">
        <v>192</v>
      </c>
      <c r="D94" s="19">
        <v>18882</v>
      </c>
      <c r="E94" s="20">
        <v>185</v>
      </c>
      <c r="F94" s="20">
        <v>19067</v>
      </c>
      <c r="G94" s="21">
        <v>-1.5026089677325105E-2</v>
      </c>
      <c r="I94" s="21">
        <v>-1.0699306502898631E-2</v>
      </c>
      <c r="J94" s="19">
        <v>20249</v>
      </c>
      <c r="K94" s="21">
        <v>6.1991923218125633E-2</v>
      </c>
      <c r="L94" s="21">
        <v>5.4520369134576807E-2</v>
      </c>
      <c r="M94" s="19">
        <v>20278</v>
      </c>
      <c r="N94" s="21">
        <v>6.3512875649027078E-2</v>
      </c>
      <c r="O94" s="21">
        <v>5.6030621033678063E-2</v>
      </c>
      <c r="P94" s="21">
        <v>-1.8814909895894405E-2</v>
      </c>
      <c r="R94" s="20">
        <v>-584</v>
      </c>
      <c r="S94" s="20">
        <v>106</v>
      </c>
      <c r="T94" s="20">
        <v>19800</v>
      </c>
      <c r="V94" s="19">
        <v>133650.33349609375</v>
      </c>
      <c r="W94" s="19">
        <v>134597.28125</v>
      </c>
      <c r="Y94" s="19">
        <v>19357.87313772981</v>
      </c>
      <c r="Z94" s="19">
        <v>19409.765741158088</v>
      </c>
      <c r="AA94" s="19">
        <v>20666.844823180574</v>
      </c>
      <c r="AB94" s="181">
        <v>148731.63897430245</v>
      </c>
    </row>
    <row r="95" spans="1:28" ht="25.5" customHeight="1" x14ac:dyDescent="0.2">
      <c r="A95" s="22" t="s">
        <v>193</v>
      </c>
      <c r="B95" s="22" t="s">
        <v>194</v>
      </c>
      <c r="C95" s="54"/>
      <c r="D95" s="24">
        <v>110376</v>
      </c>
      <c r="E95" s="25">
        <v>507</v>
      </c>
      <c r="F95" s="25">
        <v>110883</v>
      </c>
      <c r="G95" s="26">
        <v>-3.3339686323640927E-2</v>
      </c>
      <c r="H95" s="23"/>
      <c r="I95" s="26">
        <v>-2.8077187226085543E-2</v>
      </c>
      <c r="J95" s="24">
        <v>118085</v>
      </c>
      <c r="K95" s="26">
        <v>6.4951345111514014E-2</v>
      </c>
      <c r="L95" s="26">
        <v>5.9056333601560373E-2</v>
      </c>
      <c r="M95" s="24">
        <v>118331</v>
      </c>
      <c r="N95" s="26">
        <v>6.7169899804298216E-2</v>
      </c>
      <c r="O95" s="26">
        <v>6.1262607540383929E-2</v>
      </c>
      <c r="P95" s="26">
        <v>-3.127445123428152E-2</v>
      </c>
      <c r="Q95" s="23"/>
      <c r="R95" s="25">
        <v>-3406</v>
      </c>
      <c r="S95" s="25">
        <v>478</v>
      </c>
      <c r="T95" s="25">
        <v>115403</v>
      </c>
      <c r="U95" s="23"/>
      <c r="V95" s="24">
        <v>788776.00885009766</v>
      </c>
      <c r="W95" s="24">
        <v>793166.5625</v>
      </c>
      <c r="X95" s="23"/>
      <c r="Y95" s="24">
        <v>114707.30558731097</v>
      </c>
      <c r="Z95" s="24">
        <v>114721.25680847782</v>
      </c>
      <c r="AA95" s="24">
        <v>122151.21212687017</v>
      </c>
      <c r="AB95" s="182">
        <f>SUM(AB91:AB94)</f>
        <v>879077.09850076272</v>
      </c>
    </row>
    <row r="96" spans="1:28" x14ac:dyDescent="0.2">
      <c r="A96" s="18" t="s">
        <v>195</v>
      </c>
      <c r="B96" s="18" t="s">
        <v>196</v>
      </c>
      <c r="D96" s="19">
        <v>26734</v>
      </c>
      <c r="E96" s="20">
        <v>0</v>
      </c>
      <c r="F96" s="20">
        <v>26734</v>
      </c>
      <c r="G96" s="21">
        <v>4.5524942890391662E-2</v>
      </c>
      <c r="I96" s="21">
        <v>5.1725799317426713E-2</v>
      </c>
      <c r="J96" s="19">
        <v>28359</v>
      </c>
      <c r="K96" s="21">
        <v>6.0784020348619627E-2</v>
      </c>
      <c r="L96" s="21">
        <v>5.4195540616761129E-2</v>
      </c>
      <c r="M96" s="19">
        <v>28359</v>
      </c>
      <c r="N96" s="21">
        <v>6.0784020348619627E-2</v>
      </c>
      <c r="O96" s="21">
        <v>5.4195540616761129E-2</v>
      </c>
      <c r="P96" s="21">
        <v>4.1285492068521279E-2</v>
      </c>
      <c r="R96" s="20">
        <v>-816</v>
      </c>
      <c r="S96" s="20">
        <v>0</v>
      </c>
      <c r="T96" s="20">
        <v>27543</v>
      </c>
      <c r="V96" s="19">
        <v>193960.4169921875</v>
      </c>
      <c r="W96" s="19">
        <v>195172.625</v>
      </c>
      <c r="Y96" s="19">
        <v>25569.930379750567</v>
      </c>
      <c r="Z96" s="19">
        <v>25578.036946857046</v>
      </c>
      <c r="AA96" s="19">
        <v>27234.605894359131</v>
      </c>
      <c r="AB96" s="181">
        <v>195997.38644884486</v>
      </c>
    </row>
    <row r="97" spans="1:28" x14ac:dyDescent="0.2">
      <c r="A97" s="18" t="s">
        <v>197</v>
      </c>
      <c r="B97" s="18" t="s">
        <v>198</v>
      </c>
      <c r="D97" s="19">
        <v>17493</v>
      </c>
      <c r="E97" s="20">
        <v>495</v>
      </c>
      <c r="F97" s="20">
        <v>17988</v>
      </c>
      <c r="G97" s="21">
        <v>4.6074048106074406E-2</v>
      </c>
      <c r="I97" s="21">
        <v>5.1232813790184073E-2</v>
      </c>
      <c r="J97" s="19">
        <v>19101</v>
      </c>
      <c r="K97" s="21">
        <v>6.1874583055370191E-2</v>
      </c>
      <c r="L97" s="21">
        <v>5.4278466048751861E-2</v>
      </c>
      <c r="M97" s="19">
        <v>19101</v>
      </c>
      <c r="N97" s="21">
        <v>6.1874583055370191E-2</v>
      </c>
      <c r="O97" s="21">
        <v>5.4278466048751861E-2</v>
      </c>
      <c r="P97" s="21">
        <v>4.0879271830326358E-2</v>
      </c>
      <c r="R97" s="20">
        <v>-550</v>
      </c>
      <c r="S97" s="20">
        <v>0</v>
      </c>
      <c r="T97" s="20">
        <v>18551</v>
      </c>
      <c r="V97" s="19">
        <v>135028.08618164063</v>
      </c>
      <c r="W97" s="19">
        <v>136000.96875</v>
      </c>
      <c r="Y97" s="19">
        <v>17195.723412283693</v>
      </c>
      <c r="Z97" s="19">
        <v>17234.62585646765</v>
      </c>
      <c r="AA97" s="19">
        <v>18350.831375873197</v>
      </c>
      <c r="AB97" s="181">
        <v>132064.14672516202</v>
      </c>
    </row>
    <row r="98" spans="1:28" x14ac:dyDescent="0.2">
      <c r="A98" s="18" t="s">
        <v>199</v>
      </c>
      <c r="B98" s="18" t="s">
        <v>200</v>
      </c>
      <c r="D98" s="19">
        <v>48557</v>
      </c>
      <c r="E98" s="20">
        <v>0</v>
      </c>
      <c r="F98" s="20">
        <v>48557</v>
      </c>
      <c r="G98" s="21">
        <v>-6.1872281271693197E-2</v>
      </c>
      <c r="I98" s="21">
        <v>-5.3914196265944847E-2</v>
      </c>
      <c r="J98" s="19">
        <v>52218</v>
      </c>
      <c r="K98" s="21">
        <v>7.5395926436971017E-2</v>
      </c>
      <c r="L98" s="21">
        <v>6.9278243464446998E-2</v>
      </c>
      <c r="M98" s="19">
        <v>52218</v>
      </c>
      <c r="N98" s="21">
        <v>7.5395926436971017E-2</v>
      </c>
      <c r="O98" s="21">
        <v>6.9278243464446998E-2</v>
      </c>
      <c r="P98" s="21">
        <v>-4.9904258610007246E-2</v>
      </c>
      <c r="R98" s="20">
        <v>-1503</v>
      </c>
      <c r="S98" s="20">
        <v>0</v>
      </c>
      <c r="T98" s="20">
        <v>50715</v>
      </c>
      <c r="V98" s="19">
        <v>379334.08333206177</v>
      </c>
      <c r="W98" s="19">
        <v>381504.375</v>
      </c>
      <c r="Y98" s="19">
        <v>51759.476914105231</v>
      </c>
      <c r="Z98" s="19">
        <v>51617.739047825722</v>
      </c>
      <c r="AA98" s="19">
        <v>54960.776819823353</v>
      </c>
      <c r="AB98" s="181">
        <v>395532.38463108358</v>
      </c>
    </row>
    <row r="99" spans="1:28" x14ac:dyDescent="0.2">
      <c r="A99" s="18" t="s">
        <v>201</v>
      </c>
      <c r="B99" s="18" t="s">
        <v>202</v>
      </c>
      <c r="D99" s="19">
        <v>19551</v>
      </c>
      <c r="E99" s="20">
        <v>0</v>
      </c>
      <c r="F99" s="20">
        <v>19551</v>
      </c>
      <c r="G99" s="21">
        <v>3.8418466122620787E-2</v>
      </c>
      <c r="I99" s="21">
        <v>4.4677749925237764E-2</v>
      </c>
      <c r="J99" s="19">
        <v>20753</v>
      </c>
      <c r="K99" s="21">
        <v>6.1480231190220502E-2</v>
      </c>
      <c r="L99" s="21">
        <v>5.451022527188365E-2</v>
      </c>
      <c r="M99" s="19">
        <v>20753</v>
      </c>
      <c r="N99" s="21">
        <v>6.1480231190220502E-2</v>
      </c>
      <c r="O99" s="21">
        <v>5.451022527188365E-2</v>
      </c>
      <c r="P99" s="21">
        <v>3.4616155401427706E-2</v>
      </c>
      <c r="R99" s="20">
        <v>-597</v>
      </c>
      <c r="S99" s="20">
        <v>0</v>
      </c>
      <c r="T99" s="20">
        <v>20156</v>
      </c>
      <c r="V99" s="19">
        <v>152471.7529296875</v>
      </c>
      <c r="W99" s="19">
        <v>153479.546875</v>
      </c>
      <c r="Y99" s="19">
        <v>18827.669805412857</v>
      </c>
      <c r="Z99" s="19">
        <v>18838.561868119439</v>
      </c>
      <c r="AA99" s="19">
        <v>20058.646766392219</v>
      </c>
      <c r="AB99" s="181">
        <v>144354.66248945185</v>
      </c>
    </row>
    <row r="100" spans="1:28" x14ac:dyDescent="0.2">
      <c r="A100" s="18" t="s">
        <v>203</v>
      </c>
      <c r="B100" s="18" t="s">
        <v>204</v>
      </c>
      <c r="D100" s="19">
        <v>12653</v>
      </c>
      <c r="E100" s="20">
        <v>0</v>
      </c>
      <c r="F100" s="20">
        <v>12653</v>
      </c>
      <c r="G100" s="21">
        <v>6.6960112981881981E-2</v>
      </c>
      <c r="I100" s="21">
        <v>7.3672524364881697E-2</v>
      </c>
      <c r="J100" s="19">
        <v>13360</v>
      </c>
      <c r="K100" s="21">
        <v>5.5876076819726617E-2</v>
      </c>
      <c r="L100" s="21">
        <v>5.0296764075095757E-2</v>
      </c>
      <c r="M100" s="19">
        <v>13376</v>
      </c>
      <c r="N100" s="21">
        <v>5.7140599067414755E-2</v>
      </c>
      <c r="O100" s="21">
        <v>5.1554604511113711E-2</v>
      </c>
      <c r="P100" s="21">
        <v>6.0351326911357361E-2</v>
      </c>
      <c r="R100" s="20">
        <v>-385</v>
      </c>
      <c r="S100" s="20">
        <v>0</v>
      </c>
      <c r="T100" s="20">
        <v>12991</v>
      </c>
      <c r="V100" s="19">
        <v>94123.332763671875</v>
      </c>
      <c r="W100" s="19">
        <v>94623.328125</v>
      </c>
      <c r="Y100" s="19">
        <v>11858.925039510696</v>
      </c>
      <c r="Z100" s="19">
        <v>11847.387438686925</v>
      </c>
      <c r="AA100" s="19">
        <v>12614.68690661449</v>
      </c>
      <c r="AB100" s="181">
        <v>90783.23637791285</v>
      </c>
    </row>
    <row r="101" spans="1:28" x14ac:dyDescent="0.2">
      <c r="A101" s="18" t="s">
        <v>205</v>
      </c>
      <c r="B101" s="18" t="s">
        <v>206</v>
      </c>
      <c r="D101" s="19">
        <v>15976</v>
      </c>
      <c r="E101" s="20">
        <v>0</v>
      </c>
      <c r="F101" s="20">
        <v>15976</v>
      </c>
      <c r="G101" s="21">
        <v>4.5642364075647812E-2</v>
      </c>
      <c r="I101" s="21">
        <v>5.0632539569624102E-2</v>
      </c>
      <c r="J101" s="19">
        <v>16962</v>
      </c>
      <c r="K101" s="21">
        <v>6.1717576364546778E-2</v>
      </c>
      <c r="L101" s="21">
        <v>5.4389069052160677E-2</v>
      </c>
      <c r="M101" s="19">
        <v>16976</v>
      </c>
      <c r="N101" s="21">
        <v>6.259389083625444E-2</v>
      </c>
      <c r="O101" s="21">
        <v>5.5259334761790013E-2</v>
      </c>
      <c r="P101" s="21">
        <v>4.1252759214559731E-2</v>
      </c>
      <c r="R101" s="20">
        <v>-489</v>
      </c>
      <c r="S101" s="20">
        <v>0</v>
      </c>
      <c r="T101" s="20">
        <v>16487</v>
      </c>
      <c r="V101" s="19">
        <v>127118.41943359375</v>
      </c>
      <c r="W101" s="19">
        <v>128001.953125</v>
      </c>
      <c r="Y101" s="19">
        <v>15278.646455877722</v>
      </c>
      <c r="Z101" s="19">
        <v>15311.76716863977</v>
      </c>
      <c r="AA101" s="19">
        <v>16303.438189979324</v>
      </c>
      <c r="AB101" s="181">
        <v>117329.81515359749</v>
      </c>
    </row>
    <row r="102" spans="1:28" ht="25.5" customHeight="1" x14ac:dyDescent="0.2">
      <c r="A102" s="22" t="s">
        <v>207</v>
      </c>
      <c r="B102" s="22" t="s">
        <v>208</v>
      </c>
      <c r="C102" s="54"/>
      <c r="D102" s="24">
        <v>140964</v>
      </c>
      <c r="E102" s="25">
        <v>495</v>
      </c>
      <c r="F102" s="25">
        <v>141459</v>
      </c>
      <c r="G102" s="26">
        <v>6.8946218820702398E-3</v>
      </c>
      <c r="H102" s="23"/>
      <c r="I102" s="26">
        <v>1.3621958642747733E-2</v>
      </c>
      <c r="J102" s="24">
        <v>150753</v>
      </c>
      <c r="K102" s="26">
        <v>6.5701015842046129E-2</v>
      </c>
      <c r="L102" s="26">
        <v>5.9097338184032067E-2</v>
      </c>
      <c r="M102" s="24">
        <v>150783</v>
      </c>
      <c r="N102" s="26">
        <v>6.5913091425784165E-2</v>
      </c>
      <c r="O102" s="26">
        <v>5.9308099629214128E-2</v>
      </c>
      <c r="P102" s="26">
        <v>8.4268919519436825E-3</v>
      </c>
      <c r="Q102" s="23"/>
      <c r="R102" s="25">
        <v>-4340</v>
      </c>
      <c r="S102" s="25">
        <v>0</v>
      </c>
      <c r="T102" s="25">
        <v>146443</v>
      </c>
      <c r="U102" s="23"/>
      <c r="V102" s="24">
        <v>1082036.091632843</v>
      </c>
      <c r="W102" s="24">
        <v>1088782.796875</v>
      </c>
      <c r="X102" s="23"/>
      <c r="Y102" s="24">
        <v>140490.37200694077</v>
      </c>
      <c r="Z102" s="24">
        <v>140428.11832659654</v>
      </c>
      <c r="AA102" s="24">
        <v>149522.98595304173</v>
      </c>
      <c r="AB102" s="182">
        <f>SUM(AB96:AB101)</f>
        <v>1076061.6318260524</v>
      </c>
    </row>
    <row r="103" spans="1:28" x14ac:dyDescent="0.2">
      <c r="A103" s="18" t="s">
        <v>209</v>
      </c>
      <c r="B103" s="18" t="s">
        <v>210</v>
      </c>
      <c r="D103" s="19">
        <v>42297</v>
      </c>
      <c r="E103" s="20">
        <v>-127</v>
      </c>
      <c r="F103" s="20">
        <v>42170</v>
      </c>
      <c r="G103" s="21">
        <v>3.0435745433144312E-2</v>
      </c>
      <c r="I103" s="21">
        <v>3.4305085633860699E-2</v>
      </c>
      <c r="J103" s="19">
        <v>44691</v>
      </c>
      <c r="K103" s="21">
        <v>5.9781835428029506E-2</v>
      </c>
      <c r="L103" s="21">
        <v>5.4497486653655614E-2</v>
      </c>
      <c r="M103" s="19">
        <v>44691</v>
      </c>
      <c r="N103" s="21">
        <v>5.9781835428029506E-2</v>
      </c>
      <c r="O103" s="21">
        <v>5.4497486653655614E-2</v>
      </c>
      <c r="P103" s="21">
        <v>2.433101905043622E-2</v>
      </c>
      <c r="R103" s="20">
        <v>-1286</v>
      </c>
      <c r="S103" s="20">
        <v>0</v>
      </c>
      <c r="T103" s="20">
        <v>43405</v>
      </c>
      <c r="V103" s="19">
        <v>331537.58283996582</v>
      </c>
      <c r="W103" s="19">
        <v>333199</v>
      </c>
      <c r="Y103" s="19">
        <v>40924.434334596779</v>
      </c>
      <c r="Z103" s="19">
        <v>40975.651121659968</v>
      </c>
      <c r="AA103" s="19">
        <v>43629.450996640662</v>
      </c>
      <c r="AB103" s="181">
        <v>313985.02334526781</v>
      </c>
    </row>
    <row r="104" spans="1:28" x14ac:dyDescent="0.2">
      <c r="A104" s="18" t="s">
        <v>211</v>
      </c>
      <c r="B104" s="18" t="s">
        <v>212</v>
      </c>
      <c r="D104" s="19">
        <v>51615</v>
      </c>
      <c r="E104" s="20">
        <v>1204</v>
      </c>
      <c r="F104" s="20">
        <v>52819</v>
      </c>
      <c r="G104" s="21">
        <v>-1.3006034101196162E-3</v>
      </c>
      <c r="I104" s="21">
        <v>6.9847003137568642E-3</v>
      </c>
      <c r="J104" s="19">
        <v>56168</v>
      </c>
      <c r="K104" s="21">
        <v>6.3405214032829171E-2</v>
      </c>
      <c r="L104" s="21">
        <v>5.4503916592933743E-2</v>
      </c>
      <c r="M104" s="19">
        <v>56206</v>
      </c>
      <c r="N104" s="21">
        <v>6.4124652113822567E-2</v>
      </c>
      <c r="O104" s="21">
        <v>5.521733257410677E-2</v>
      </c>
      <c r="P104" s="21">
        <v>-2.0451261186109626E-3</v>
      </c>
      <c r="R104" s="20">
        <v>-1618</v>
      </c>
      <c r="S104" s="20">
        <v>0</v>
      </c>
      <c r="T104" s="20">
        <v>54588</v>
      </c>
      <c r="V104" s="19">
        <v>406178.91770935059</v>
      </c>
      <c r="W104" s="19">
        <v>409607.5625</v>
      </c>
      <c r="Y104" s="19">
        <v>52887.786034870631</v>
      </c>
      <c r="Z104" s="19">
        <v>52895.398189118037</v>
      </c>
      <c r="AA104" s="19">
        <v>56321.183924274628</v>
      </c>
      <c r="AB104" s="181">
        <v>405322.73144253192</v>
      </c>
    </row>
    <row r="105" spans="1:28" x14ac:dyDescent="0.2">
      <c r="A105" s="18" t="s">
        <v>213</v>
      </c>
      <c r="B105" s="18" t="s">
        <v>214</v>
      </c>
      <c r="D105" s="19">
        <v>47087</v>
      </c>
      <c r="E105" s="20">
        <v>0</v>
      </c>
      <c r="F105" s="20">
        <v>47087</v>
      </c>
      <c r="G105" s="21">
        <v>-1.695145604390691E-2</v>
      </c>
      <c r="I105" s="21">
        <v>-1.157226927237931E-2</v>
      </c>
      <c r="J105" s="19">
        <v>50086</v>
      </c>
      <c r="K105" s="21">
        <v>6.3690615244122561E-2</v>
      </c>
      <c r="L105" s="21">
        <v>5.4495870705975058E-2</v>
      </c>
      <c r="M105" s="19">
        <v>50135</v>
      </c>
      <c r="N105" s="21">
        <v>6.4731242168751368E-2</v>
      </c>
      <c r="O105" s="21">
        <v>5.5527502253005734E-2</v>
      </c>
      <c r="P105" s="21">
        <v>-2.0147759478152838E-2</v>
      </c>
      <c r="R105" s="20">
        <v>-1443</v>
      </c>
      <c r="S105" s="20">
        <v>0</v>
      </c>
      <c r="T105" s="20">
        <v>48692</v>
      </c>
      <c r="V105" s="19">
        <v>392938.00183105469</v>
      </c>
      <c r="W105" s="19">
        <v>396364.25</v>
      </c>
      <c r="Y105" s="19">
        <v>47898.957065240407</v>
      </c>
      <c r="Z105" s="19">
        <v>48053.668110624356</v>
      </c>
      <c r="AA105" s="19">
        <v>51165.877799390684</v>
      </c>
      <c r="AB105" s="181">
        <v>368221.89984833373</v>
      </c>
    </row>
    <row r="106" spans="1:28" ht="25.5" customHeight="1" x14ac:dyDescent="0.2">
      <c r="A106" s="22" t="s">
        <v>215</v>
      </c>
      <c r="B106" s="22" t="s">
        <v>216</v>
      </c>
      <c r="C106" s="54"/>
      <c r="D106" s="24">
        <v>140999</v>
      </c>
      <c r="E106" s="25">
        <v>1077</v>
      </c>
      <c r="F106" s="25">
        <v>142076</v>
      </c>
      <c r="G106" s="26">
        <v>2.5744092448902745E-3</v>
      </c>
      <c r="H106" s="23"/>
      <c r="I106" s="26">
        <v>8.6061591583372898E-3</v>
      </c>
      <c r="J106" s="24">
        <v>150945</v>
      </c>
      <c r="K106" s="26">
        <v>6.2424336270728409E-2</v>
      </c>
      <c r="L106" s="26">
        <v>5.4481773990304516E-2</v>
      </c>
      <c r="M106" s="24">
        <v>151032</v>
      </c>
      <c r="N106" s="26">
        <v>6.3036684591345482E-2</v>
      </c>
      <c r="O106" s="26">
        <v>5.5089544465226847E-2</v>
      </c>
      <c r="P106" s="26">
        <v>-5.5925536385570407E-4</v>
      </c>
      <c r="Q106" s="23"/>
      <c r="R106" s="25">
        <v>-4347</v>
      </c>
      <c r="S106" s="25">
        <v>0</v>
      </c>
      <c r="T106" s="25">
        <v>146685</v>
      </c>
      <c r="U106" s="23"/>
      <c r="V106" s="24">
        <v>1130654.5023803711</v>
      </c>
      <c r="W106" s="24">
        <v>1139170.8125</v>
      </c>
      <c r="X106" s="23"/>
      <c r="Y106" s="24">
        <v>141711.17743470782</v>
      </c>
      <c r="Z106" s="24">
        <v>141924.71742140237</v>
      </c>
      <c r="AA106" s="24">
        <v>151116.512720306</v>
      </c>
      <c r="AB106" s="182">
        <f>SUM(AB103:AB105)</f>
        <v>1087529.6546361335</v>
      </c>
    </row>
    <row r="107" spans="1:28" x14ac:dyDescent="0.2">
      <c r="A107" s="18" t="s">
        <v>217</v>
      </c>
      <c r="B107" s="18" t="s">
        <v>218</v>
      </c>
      <c r="D107" s="19">
        <v>41380</v>
      </c>
      <c r="E107" s="20">
        <v>462</v>
      </c>
      <c r="F107" s="20">
        <v>41842</v>
      </c>
      <c r="G107" s="21">
        <v>1.6250045113931133E-2</v>
      </c>
      <c r="I107" s="21">
        <v>2.2422256763334536E-2</v>
      </c>
      <c r="J107" s="19">
        <v>44240</v>
      </c>
      <c r="K107" s="21">
        <v>5.7310836002103072E-2</v>
      </c>
      <c r="L107" s="21">
        <v>5.4500090920387656E-2</v>
      </c>
      <c r="M107" s="19">
        <v>44240</v>
      </c>
      <c r="N107" s="21">
        <v>5.7310836002103072E-2</v>
      </c>
      <c r="O107" s="21">
        <v>5.4500090920387656E-2</v>
      </c>
      <c r="P107" s="21">
        <v>1.2565280017741154E-2</v>
      </c>
      <c r="R107" s="20">
        <v>-1273</v>
      </c>
      <c r="S107" s="20">
        <v>0</v>
      </c>
      <c r="T107" s="20">
        <v>42967</v>
      </c>
      <c r="V107" s="19">
        <v>319480.24545288086</v>
      </c>
      <c r="W107" s="19">
        <v>320331.8125</v>
      </c>
      <c r="Y107" s="19">
        <v>41172.937901625504</v>
      </c>
      <c r="Z107" s="19">
        <v>41033.465953070125</v>
      </c>
      <c r="AA107" s="19">
        <v>43691.010222298828</v>
      </c>
      <c r="AB107" s="181">
        <v>314428.04232588445</v>
      </c>
    </row>
    <row r="108" spans="1:28" x14ac:dyDescent="0.2">
      <c r="A108" s="18" t="s">
        <v>219</v>
      </c>
      <c r="B108" s="18" t="s">
        <v>220</v>
      </c>
      <c r="D108" s="19">
        <v>80778</v>
      </c>
      <c r="E108" s="20">
        <v>-1359</v>
      </c>
      <c r="F108" s="20">
        <v>79419</v>
      </c>
      <c r="G108" s="21">
        <v>2.8149044575983995E-2</v>
      </c>
      <c r="I108" s="21">
        <v>3.6642406616905099E-2</v>
      </c>
      <c r="J108" s="19">
        <v>84388</v>
      </c>
      <c r="K108" s="21">
        <v>6.2566892053538936E-2</v>
      </c>
      <c r="L108" s="21">
        <v>5.4495999078426616E-2</v>
      </c>
      <c r="M108" s="19">
        <v>84388</v>
      </c>
      <c r="N108" s="21">
        <v>6.2566892053538936E-2</v>
      </c>
      <c r="O108" s="21">
        <v>5.4495999078426616E-2</v>
      </c>
      <c r="P108" s="21">
        <v>2.6644352368750512E-2</v>
      </c>
      <c r="R108" s="20">
        <v>-2429</v>
      </c>
      <c r="S108" s="20">
        <v>0</v>
      </c>
      <c r="T108" s="20">
        <v>81959</v>
      </c>
      <c r="V108" s="19">
        <v>571256.65789794922</v>
      </c>
      <c r="W108" s="19">
        <v>575628.9375</v>
      </c>
      <c r="Y108" s="19">
        <v>77244.637262443764</v>
      </c>
      <c r="Z108" s="19">
        <v>77198.131188743922</v>
      </c>
      <c r="AA108" s="19">
        <v>82197.890443066965</v>
      </c>
      <c r="AB108" s="181">
        <v>591547.81827727682</v>
      </c>
    </row>
    <row r="109" spans="1:28" x14ac:dyDescent="0.2">
      <c r="A109" s="18" t="s">
        <v>221</v>
      </c>
      <c r="B109" s="18" t="s">
        <v>222</v>
      </c>
      <c r="D109" s="19">
        <v>38937</v>
      </c>
      <c r="E109" s="20">
        <v>1200</v>
      </c>
      <c r="F109" s="20">
        <v>40137</v>
      </c>
      <c r="G109" s="21">
        <v>2.7580304315534043E-2</v>
      </c>
      <c r="I109" s="21">
        <v>3.5723824902360146E-2</v>
      </c>
      <c r="J109" s="19">
        <v>42584</v>
      </c>
      <c r="K109" s="21">
        <v>6.0966190796521991E-2</v>
      </c>
      <c r="L109" s="21">
        <v>5.4502682203571684E-2</v>
      </c>
      <c r="M109" s="19">
        <v>42643</v>
      </c>
      <c r="N109" s="21">
        <v>6.2436156165134316E-2</v>
      </c>
      <c r="O109" s="21">
        <v>5.5963692401063803E-2</v>
      </c>
      <c r="P109" s="21">
        <v>2.7162292054556225E-2</v>
      </c>
      <c r="R109" s="20">
        <v>-1227</v>
      </c>
      <c r="S109" s="20">
        <v>0</v>
      </c>
      <c r="T109" s="20">
        <v>41416</v>
      </c>
      <c r="V109" s="19">
        <v>285891.33435058594</v>
      </c>
      <c r="W109" s="19">
        <v>287643.6875</v>
      </c>
      <c r="Y109" s="19">
        <v>39059.721008116292</v>
      </c>
      <c r="Z109" s="19">
        <v>38990.140299706087</v>
      </c>
      <c r="AA109" s="19">
        <v>41515.347993065814</v>
      </c>
      <c r="AB109" s="181">
        <v>298770.6058871416</v>
      </c>
    </row>
    <row r="110" spans="1:28" x14ac:dyDescent="0.2">
      <c r="A110" s="18" t="s">
        <v>223</v>
      </c>
      <c r="B110" s="18" t="s">
        <v>224</v>
      </c>
      <c r="D110" s="19">
        <v>36745</v>
      </c>
      <c r="E110" s="20">
        <v>-193</v>
      </c>
      <c r="F110" s="20">
        <v>36552</v>
      </c>
      <c r="G110" s="21">
        <v>-6.0452889366940488E-2</v>
      </c>
      <c r="I110" s="21">
        <v>-5.3163574896288313E-2</v>
      </c>
      <c r="J110" s="19">
        <v>39275</v>
      </c>
      <c r="K110" s="21">
        <v>7.4496607572773099E-2</v>
      </c>
      <c r="L110" s="21">
        <v>6.8424736858670121E-2</v>
      </c>
      <c r="M110" s="19">
        <v>39275</v>
      </c>
      <c r="N110" s="21">
        <v>7.4496607572773099E-2</v>
      </c>
      <c r="O110" s="21">
        <v>6.8424736858670121E-2</v>
      </c>
      <c r="P110" s="21">
        <v>-4.990943162214545E-2</v>
      </c>
      <c r="R110" s="20">
        <v>-1130</v>
      </c>
      <c r="S110" s="20">
        <v>0</v>
      </c>
      <c r="T110" s="20">
        <v>38145</v>
      </c>
      <c r="V110" s="19">
        <v>280643.16400146484</v>
      </c>
      <c r="W110" s="19">
        <v>282238.0625</v>
      </c>
      <c r="Y110" s="19">
        <v>38903.850149005884</v>
      </c>
      <c r="Z110" s="19">
        <v>38823.733945890788</v>
      </c>
      <c r="AA110" s="19">
        <v>41338.164283702463</v>
      </c>
      <c r="AB110" s="181">
        <v>297495.48025869549</v>
      </c>
    </row>
    <row r="111" spans="1:28" ht="25.5" customHeight="1" x14ac:dyDescent="0.2">
      <c r="A111" s="22" t="s">
        <v>225</v>
      </c>
      <c r="B111" s="22" t="s">
        <v>226</v>
      </c>
      <c r="C111" s="54"/>
      <c r="D111" s="24">
        <v>197840</v>
      </c>
      <c r="E111" s="25">
        <v>110</v>
      </c>
      <c r="F111" s="25">
        <v>197950</v>
      </c>
      <c r="G111" s="26">
        <v>7.9888202518312301E-3</v>
      </c>
      <c r="H111" s="23"/>
      <c r="I111" s="26">
        <v>1.5653474577783877E-2</v>
      </c>
      <c r="J111" s="24">
        <v>210487</v>
      </c>
      <c r="K111" s="26">
        <v>6.3334175296792194E-2</v>
      </c>
      <c r="L111" s="26">
        <v>5.7116630274625768E-2</v>
      </c>
      <c r="M111" s="24">
        <v>210546</v>
      </c>
      <c r="N111" s="26">
        <v>6.3632230361202247E-2</v>
      </c>
      <c r="O111" s="26">
        <v>5.7412942546576806E-2</v>
      </c>
      <c r="P111" s="26">
        <v>8.6402520333321853E-3</v>
      </c>
      <c r="Q111" s="23"/>
      <c r="R111" s="25">
        <v>-6059</v>
      </c>
      <c r="S111" s="25">
        <v>0</v>
      </c>
      <c r="T111" s="25">
        <v>204487</v>
      </c>
      <c r="U111" s="23"/>
      <c r="V111" s="24">
        <v>1457271.4017028809</v>
      </c>
      <c r="W111" s="24">
        <v>1465842.5</v>
      </c>
      <c r="X111" s="23"/>
      <c r="Y111" s="24">
        <v>196381.14632119145</v>
      </c>
      <c r="Z111" s="24">
        <v>196045.47138741091</v>
      </c>
      <c r="AA111" s="24">
        <v>208742.41294213408</v>
      </c>
      <c r="AB111" s="182">
        <f>SUM(AB107:AB110)</f>
        <v>1502241.9467489985</v>
      </c>
    </row>
    <row r="112" spans="1:28" x14ac:dyDescent="0.2">
      <c r="A112" s="18" t="s">
        <v>227</v>
      </c>
      <c r="B112" s="18" t="s">
        <v>228</v>
      </c>
      <c r="D112" s="19">
        <v>171486</v>
      </c>
      <c r="E112" s="20">
        <v>5279</v>
      </c>
      <c r="F112" s="20">
        <v>176765</v>
      </c>
      <c r="G112" s="21">
        <v>-3.1524247248300163E-3</v>
      </c>
      <c r="I112" s="21">
        <v>4.8248633234526661E-3</v>
      </c>
      <c r="J112" s="19">
        <v>187778</v>
      </c>
      <c r="K112" s="21">
        <v>6.2303057732017164E-2</v>
      </c>
      <c r="L112" s="21">
        <v>5.4499972568027744E-2</v>
      </c>
      <c r="M112" s="19">
        <v>187794</v>
      </c>
      <c r="N112" s="21">
        <v>6.2393573388397128E-2</v>
      </c>
      <c r="O112" s="21">
        <v>5.4589823346931965E-2</v>
      </c>
      <c r="P112" s="21">
        <v>-4.7777793446177608E-3</v>
      </c>
      <c r="R112" s="20">
        <v>-5405</v>
      </c>
      <c r="S112" s="20">
        <v>0</v>
      </c>
      <c r="T112" s="20">
        <v>182389</v>
      </c>
      <c r="V112" s="19">
        <v>1310470.4106941223</v>
      </c>
      <c r="W112" s="19">
        <v>1320167.625</v>
      </c>
      <c r="Y112" s="19">
        <v>177324.00056368273</v>
      </c>
      <c r="Z112" s="19">
        <v>177217.97252534272</v>
      </c>
      <c r="AA112" s="19">
        <v>188695.54568057403</v>
      </c>
      <c r="AB112" s="181">
        <v>1357972.05699941</v>
      </c>
    </row>
    <row r="113" spans="1:28" ht="25.5" customHeight="1" x14ac:dyDescent="0.2">
      <c r="A113" s="22" t="s">
        <v>229</v>
      </c>
      <c r="B113" s="22" t="s">
        <v>230</v>
      </c>
      <c r="C113" s="54"/>
      <c r="D113" s="24">
        <v>171486</v>
      </c>
      <c r="E113" s="25">
        <v>5279</v>
      </c>
      <c r="F113" s="25">
        <v>176765</v>
      </c>
      <c r="G113" s="26">
        <v>-3.1524247248300163E-3</v>
      </c>
      <c r="H113" s="23"/>
      <c r="I113" s="26">
        <v>4.8248633234526661E-3</v>
      </c>
      <c r="J113" s="24">
        <v>187778</v>
      </c>
      <c r="K113" s="26">
        <v>6.2303057732017164E-2</v>
      </c>
      <c r="L113" s="26">
        <v>5.4499972568027744E-2</v>
      </c>
      <c r="M113" s="24">
        <v>187794</v>
      </c>
      <c r="N113" s="26">
        <v>6.2393573388397128E-2</v>
      </c>
      <c r="O113" s="26">
        <v>5.4589823346931965E-2</v>
      </c>
      <c r="P113" s="26">
        <v>-4.7777793446177608E-3</v>
      </c>
      <c r="Q113" s="23"/>
      <c r="R113" s="25">
        <v>-5405</v>
      </c>
      <c r="S113" s="25">
        <v>0</v>
      </c>
      <c r="T113" s="25">
        <v>182389</v>
      </c>
      <c r="U113" s="23"/>
      <c r="V113" s="24">
        <v>1310470.4106941223</v>
      </c>
      <c r="W113" s="24">
        <v>1320167.625</v>
      </c>
      <c r="X113" s="23"/>
      <c r="Y113" s="24">
        <v>177324.00056368273</v>
      </c>
      <c r="Z113" s="24">
        <v>177217.97252534272</v>
      </c>
      <c r="AA113" s="24">
        <v>188695.54568057403</v>
      </c>
      <c r="AB113" s="182">
        <f>AB112</f>
        <v>1357972.05699941</v>
      </c>
    </row>
    <row r="114" spans="1:28" x14ac:dyDescent="0.2">
      <c r="A114" s="18" t="s">
        <v>231</v>
      </c>
      <c r="B114" s="18" t="s">
        <v>232</v>
      </c>
      <c r="D114" s="19">
        <v>66700</v>
      </c>
      <c r="E114" s="20">
        <v>1806</v>
      </c>
      <c r="F114" s="20">
        <v>68506</v>
      </c>
      <c r="G114" s="21">
        <v>-1.5348726457222739E-3</v>
      </c>
      <c r="I114" s="21">
        <v>7.8224199631586888E-3</v>
      </c>
      <c r="J114" s="19">
        <v>73233</v>
      </c>
      <c r="K114" s="21">
        <v>6.9001255364493641E-2</v>
      </c>
      <c r="L114" s="21">
        <v>5.4500309273462388E-2</v>
      </c>
      <c r="M114" s="19">
        <v>73273</v>
      </c>
      <c r="N114" s="21">
        <v>6.9585145826642991E-2</v>
      </c>
      <c r="O114" s="21">
        <v>5.507627929204606E-2</v>
      </c>
      <c r="P114" s="21">
        <v>-1.3484283189340029E-3</v>
      </c>
      <c r="R114" s="20">
        <v>-2109</v>
      </c>
      <c r="S114" s="20">
        <v>0</v>
      </c>
      <c r="T114" s="20">
        <v>71164</v>
      </c>
      <c r="V114" s="19">
        <v>514597.92022705078</v>
      </c>
      <c r="W114" s="19">
        <v>521674.40625</v>
      </c>
      <c r="Y114" s="19">
        <v>68611.309622326487</v>
      </c>
      <c r="Z114" s="19">
        <v>68909.023965530403</v>
      </c>
      <c r="AA114" s="19">
        <v>73371.936797392642</v>
      </c>
      <c r="AB114" s="181">
        <v>528030.69399132882</v>
      </c>
    </row>
    <row r="115" spans="1:28" x14ac:dyDescent="0.2">
      <c r="A115" s="18" t="s">
        <v>233</v>
      </c>
      <c r="B115" s="18" t="s">
        <v>234</v>
      </c>
      <c r="D115" s="19">
        <v>36533</v>
      </c>
      <c r="E115" s="20">
        <v>812</v>
      </c>
      <c r="F115" s="20">
        <v>37345</v>
      </c>
      <c r="G115" s="21">
        <v>-1.4071600590289113E-2</v>
      </c>
      <c r="I115" s="21">
        <v>-1.0183083901654122E-2</v>
      </c>
      <c r="J115" s="19">
        <v>39487</v>
      </c>
      <c r="K115" s="21">
        <v>5.7357075913776923E-2</v>
      </c>
      <c r="L115" s="21">
        <v>5.4494981028578193E-2</v>
      </c>
      <c r="M115" s="19">
        <v>39520</v>
      </c>
      <c r="N115" s="21">
        <v>5.8240728343821102E-2</v>
      </c>
      <c r="O115" s="21">
        <v>5.5376241554167427E-2</v>
      </c>
      <c r="P115" s="21">
        <v>-1.8911240049846123E-2</v>
      </c>
      <c r="R115" s="20">
        <v>-1137</v>
      </c>
      <c r="S115" s="20">
        <v>0</v>
      </c>
      <c r="T115" s="20">
        <v>38383</v>
      </c>
      <c r="V115" s="19">
        <v>287548.66461181641</v>
      </c>
      <c r="W115" s="19">
        <v>288329.125</v>
      </c>
      <c r="Y115" s="19">
        <v>37878.00414549269</v>
      </c>
      <c r="Z115" s="19">
        <v>37831.60364796182</v>
      </c>
      <c r="AA115" s="19">
        <v>40281.77838059004</v>
      </c>
      <c r="AB115" s="181">
        <v>289893.06159713806</v>
      </c>
    </row>
    <row r="116" spans="1:28" x14ac:dyDescent="0.2">
      <c r="A116" s="18" t="s">
        <v>235</v>
      </c>
      <c r="B116" s="18" t="s">
        <v>236</v>
      </c>
      <c r="D116" s="19">
        <v>23655</v>
      </c>
      <c r="E116" s="20">
        <v>1982</v>
      </c>
      <c r="F116" s="20">
        <v>25637</v>
      </c>
      <c r="G116" s="21">
        <v>1.2477331306073314E-2</v>
      </c>
      <c r="I116" s="21">
        <v>1.6849654110922208E-2</v>
      </c>
      <c r="J116" s="19">
        <v>27132</v>
      </c>
      <c r="K116" s="21">
        <v>5.8314155322385597E-2</v>
      </c>
      <c r="L116" s="21">
        <v>5.4513973645798242E-2</v>
      </c>
      <c r="M116" s="19">
        <v>27132</v>
      </c>
      <c r="N116" s="21">
        <v>5.8314155322385597E-2</v>
      </c>
      <c r="O116" s="21">
        <v>5.4513973645798242E-2</v>
      </c>
      <c r="P116" s="21">
        <v>7.0596597451257903E-3</v>
      </c>
      <c r="R116" s="20">
        <v>-781</v>
      </c>
      <c r="S116" s="20">
        <v>0</v>
      </c>
      <c r="T116" s="20">
        <v>26351</v>
      </c>
      <c r="V116" s="19">
        <v>191658.75146484375</v>
      </c>
      <c r="W116" s="19">
        <v>192349.4375</v>
      </c>
      <c r="Y116" s="19">
        <v>25321.060736173557</v>
      </c>
      <c r="Z116" s="19">
        <v>25303.041284621271</v>
      </c>
      <c r="AA116" s="19">
        <v>26941.800058664616</v>
      </c>
      <c r="AB116" s="181">
        <v>193890.17113771816</v>
      </c>
    </row>
    <row r="117" spans="1:28" ht="25.5" customHeight="1" x14ac:dyDescent="0.2">
      <c r="A117" s="22" t="s">
        <v>237</v>
      </c>
      <c r="B117" s="22" t="s">
        <v>238</v>
      </c>
      <c r="C117" s="54"/>
      <c r="D117" s="24">
        <v>126888</v>
      </c>
      <c r="E117" s="25">
        <v>4600</v>
      </c>
      <c r="F117" s="25">
        <v>131488</v>
      </c>
      <c r="G117" s="26">
        <v>-2.4457445417770396E-3</v>
      </c>
      <c r="H117" s="23"/>
      <c r="I117" s="26">
        <v>4.3564969883227445E-3</v>
      </c>
      <c r="J117" s="24">
        <v>139852</v>
      </c>
      <c r="K117" s="26">
        <v>6.3610367486006236E-2</v>
      </c>
      <c r="L117" s="26">
        <v>5.4540358446505621E-2</v>
      </c>
      <c r="M117" s="24">
        <v>139925</v>
      </c>
      <c r="N117" s="26">
        <v>6.4165551229009576E-2</v>
      </c>
      <c r="O117" s="26">
        <v>5.5090807822750554E-2</v>
      </c>
      <c r="P117" s="26">
        <v>-4.7691082856996525E-3</v>
      </c>
      <c r="Q117" s="23"/>
      <c r="R117" s="25">
        <v>-4027</v>
      </c>
      <c r="S117" s="25">
        <v>0</v>
      </c>
      <c r="T117" s="25">
        <v>135898</v>
      </c>
      <c r="U117" s="23"/>
      <c r="V117" s="24">
        <v>993805.33630371094</v>
      </c>
      <c r="W117" s="24">
        <v>1002352.96875</v>
      </c>
      <c r="X117" s="23"/>
      <c r="Y117" s="24">
        <v>131810.37450399273</v>
      </c>
      <c r="Z117" s="24">
        <v>132043.66889811348</v>
      </c>
      <c r="AA117" s="24">
        <v>140595.5152366473</v>
      </c>
      <c r="AB117" s="182">
        <f>SUM(AB114:AB116)</f>
        <v>1011813.926726185</v>
      </c>
    </row>
    <row r="118" spans="1:28" x14ac:dyDescent="0.2">
      <c r="A118" s="18" t="s">
        <v>239</v>
      </c>
      <c r="B118" s="18" t="s">
        <v>240</v>
      </c>
      <c r="D118" s="19">
        <v>25786</v>
      </c>
      <c r="E118" s="20">
        <v>1918</v>
      </c>
      <c r="F118" s="20">
        <v>27704</v>
      </c>
      <c r="G118" s="21">
        <v>4.8952331762281309E-2</v>
      </c>
      <c r="I118" s="21">
        <v>5.3655985195656841E-2</v>
      </c>
      <c r="J118" s="19">
        <v>29331</v>
      </c>
      <c r="K118" s="21">
        <v>5.8727981518914341E-2</v>
      </c>
      <c r="L118" s="21">
        <v>5.3854621643664169E-2</v>
      </c>
      <c r="M118" s="19">
        <v>29372</v>
      </c>
      <c r="N118" s="21">
        <v>6.0207912214842674E-2</v>
      </c>
      <c r="O118" s="21">
        <v>5.5327740169707873E-2</v>
      </c>
      <c r="P118" s="21">
        <v>4.4316903981563405E-2</v>
      </c>
      <c r="R118" s="20">
        <v>-845</v>
      </c>
      <c r="S118" s="20">
        <v>0</v>
      </c>
      <c r="T118" s="20">
        <v>28527</v>
      </c>
      <c r="V118" s="19">
        <v>187473.50024414063</v>
      </c>
      <c r="W118" s="19">
        <v>188340.4375</v>
      </c>
      <c r="Y118" s="19">
        <v>26411.114367281294</v>
      </c>
      <c r="Z118" s="19">
        <v>26414.800013156069</v>
      </c>
      <c r="AA118" s="19">
        <v>28125.562162229002</v>
      </c>
      <c r="AB118" s="181">
        <v>202409.26920639488</v>
      </c>
    </row>
    <row r="119" spans="1:28" x14ac:dyDescent="0.2">
      <c r="A119" s="18" t="s">
        <v>241</v>
      </c>
      <c r="B119" s="18" t="s">
        <v>242</v>
      </c>
      <c r="D119" s="19">
        <v>22700</v>
      </c>
      <c r="E119" s="20">
        <v>368</v>
      </c>
      <c r="F119" s="20">
        <v>23068</v>
      </c>
      <c r="G119" s="21">
        <v>3.7027901725400714E-2</v>
      </c>
      <c r="I119" s="21">
        <v>4.0964968877893915E-2</v>
      </c>
      <c r="J119" s="19">
        <v>24413</v>
      </c>
      <c r="K119" s="21">
        <v>5.830587827293221E-2</v>
      </c>
      <c r="L119" s="21">
        <v>5.4481401705183563E-2</v>
      </c>
      <c r="M119" s="19">
        <v>24413</v>
      </c>
      <c r="N119" s="21">
        <v>5.830587827293221E-2</v>
      </c>
      <c r="O119" s="21">
        <v>5.4481401705183563E-2</v>
      </c>
      <c r="P119" s="21">
        <v>3.0910953941853725E-2</v>
      </c>
      <c r="R119" s="20">
        <v>-703</v>
      </c>
      <c r="S119" s="20">
        <v>0</v>
      </c>
      <c r="T119" s="20">
        <v>23710</v>
      </c>
      <c r="V119" s="19">
        <v>177842.75146484375</v>
      </c>
      <c r="W119" s="19">
        <v>178487.765625</v>
      </c>
      <c r="Y119" s="19">
        <v>22244.338808646906</v>
      </c>
      <c r="Z119" s="19">
        <v>22240.580172708618</v>
      </c>
      <c r="AA119" s="19">
        <v>23680.997768675334</v>
      </c>
      <c r="AB119" s="181">
        <v>170423.38299900378</v>
      </c>
    </row>
    <row r="120" spans="1:28" x14ac:dyDescent="0.2">
      <c r="A120" s="18" t="s">
        <v>243</v>
      </c>
      <c r="B120" s="18" t="s">
        <v>244</v>
      </c>
      <c r="D120" s="19">
        <v>45720</v>
      </c>
      <c r="E120" s="20">
        <v>767</v>
      </c>
      <c r="F120" s="20">
        <v>46487</v>
      </c>
      <c r="G120" s="21">
        <v>8.3821307696730685E-2</v>
      </c>
      <c r="I120" s="21">
        <v>8.8460020406753159E-2</v>
      </c>
      <c r="J120" s="19">
        <v>48994</v>
      </c>
      <c r="K120" s="21">
        <v>5.3929055434852824E-2</v>
      </c>
      <c r="L120" s="21">
        <v>4.7708681933819497E-2</v>
      </c>
      <c r="M120" s="19">
        <v>48994</v>
      </c>
      <c r="N120" s="21">
        <v>5.3929055434852824E-2</v>
      </c>
      <c r="O120" s="21">
        <v>4.7708681933819497E-2</v>
      </c>
      <c r="P120" s="21">
        <v>7.1023844794449786E-2</v>
      </c>
      <c r="R120" s="20">
        <v>-1410</v>
      </c>
      <c r="S120" s="20">
        <v>0</v>
      </c>
      <c r="T120" s="20">
        <v>47584</v>
      </c>
      <c r="V120" s="19">
        <v>311742.33544921875</v>
      </c>
      <c r="W120" s="19">
        <v>313593.1875</v>
      </c>
      <c r="Y120" s="19">
        <v>42891.756851312755</v>
      </c>
      <c r="Z120" s="19">
        <v>42962.532458506917</v>
      </c>
      <c r="AA120" s="19">
        <v>45745.013276901314</v>
      </c>
      <c r="AB120" s="181">
        <v>329209.94267801748</v>
      </c>
    </row>
    <row r="121" spans="1:28" x14ac:dyDescent="0.2">
      <c r="A121" s="18" t="s">
        <v>245</v>
      </c>
      <c r="B121" s="18" t="s">
        <v>246</v>
      </c>
      <c r="D121" s="19">
        <v>15860</v>
      </c>
      <c r="E121" s="20">
        <v>1123</v>
      </c>
      <c r="F121" s="20">
        <v>16983</v>
      </c>
      <c r="G121" s="21">
        <v>7.7453505525670874E-2</v>
      </c>
      <c r="I121" s="21">
        <v>8.1246358065472313E-2</v>
      </c>
      <c r="J121" s="19">
        <v>17875</v>
      </c>
      <c r="K121" s="21">
        <v>5.2523111346640672E-2</v>
      </c>
      <c r="L121" s="21">
        <v>4.89842578721158E-2</v>
      </c>
      <c r="M121" s="19">
        <v>17875</v>
      </c>
      <c r="N121" s="21">
        <v>5.2523111346640672E-2</v>
      </c>
      <c r="O121" s="21">
        <v>4.89842578721158E-2</v>
      </c>
      <c r="P121" s="21">
        <v>6.5221059061957964E-2</v>
      </c>
      <c r="R121" s="20">
        <v>-514</v>
      </c>
      <c r="S121" s="20">
        <v>0</v>
      </c>
      <c r="T121" s="20">
        <v>17361</v>
      </c>
      <c r="V121" s="19">
        <v>116333.33471679688</v>
      </c>
      <c r="W121" s="19">
        <v>116725.796875</v>
      </c>
      <c r="Y121" s="19">
        <v>15762.165061326046</v>
      </c>
      <c r="Z121" s="19">
        <v>15759.862426022106</v>
      </c>
      <c r="AA121" s="19">
        <v>16780.554466075675</v>
      </c>
      <c r="AB121" s="181">
        <v>120763.44454077577</v>
      </c>
    </row>
    <row r="122" spans="1:28" ht="25.5" customHeight="1" x14ac:dyDescent="0.2">
      <c r="A122" s="22" t="s">
        <v>247</v>
      </c>
      <c r="B122" s="22" t="s">
        <v>248</v>
      </c>
      <c r="C122" s="54"/>
      <c r="D122" s="24">
        <v>110066</v>
      </c>
      <c r="E122" s="25">
        <v>4176</v>
      </c>
      <c r="F122" s="25">
        <v>114242</v>
      </c>
      <c r="G122" s="26">
        <v>6.4604093591181799E-2</v>
      </c>
      <c r="H122" s="23"/>
      <c r="I122" s="26">
        <v>6.8961688845431857E-2</v>
      </c>
      <c r="J122" s="24">
        <v>120613</v>
      </c>
      <c r="K122" s="26">
        <v>5.5767581099770647E-2</v>
      </c>
      <c r="L122" s="26">
        <v>5.0793985548706289E-2</v>
      </c>
      <c r="M122" s="24">
        <v>120654</v>
      </c>
      <c r="N122" s="26">
        <v>5.6126468374153138E-2</v>
      </c>
      <c r="O122" s="26">
        <v>5.1151182147808338E-2</v>
      </c>
      <c r="P122" s="26">
        <v>5.5293927041671687E-2</v>
      </c>
      <c r="Q122" s="23"/>
      <c r="R122" s="25">
        <v>-3472</v>
      </c>
      <c r="S122" s="25">
        <v>0</v>
      </c>
      <c r="T122" s="25">
        <v>117182</v>
      </c>
      <c r="U122" s="23"/>
      <c r="V122" s="24">
        <v>793391.921875</v>
      </c>
      <c r="W122" s="24">
        <v>797147.1875</v>
      </c>
      <c r="X122" s="23"/>
      <c r="Y122" s="24">
        <v>107309.37508856699</v>
      </c>
      <c r="Z122" s="24">
        <v>107377.77507039372</v>
      </c>
      <c r="AA122" s="24">
        <v>114332.12767388132</v>
      </c>
      <c r="AB122" s="182">
        <f>SUM(AB118:AB121)</f>
        <v>822806.03942419181</v>
      </c>
    </row>
    <row r="123" spans="1:28" x14ac:dyDescent="0.2">
      <c r="A123" s="18" t="s">
        <v>249</v>
      </c>
      <c r="B123" s="18" t="s">
        <v>250</v>
      </c>
      <c r="D123" s="19">
        <v>10407</v>
      </c>
      <c r="E123" s="20">
        <v>0</v>
      </c>
      <c r="F123" s="20">
        <v>10407</v>
      </c>
      <c r="G123" s="21">
        <v>-2.85035067154078E-2</v>
      </c>
      <c r="I123" s="21">
        <v>-2.0638784795208198E-2</v>
      </c>
      <c r="J123" s="19">
        <v>11152</v>
      </c>
      <c r="K123" s="21">
        <v>7.1586432209090001E-2</v>
      </c>
      <c r="L123" s="21">
        <v>5.4485637818891153E-2</v>
      </c>
      <c r="M123" s="19">
        <v>11357</v>
      </c>
      <c r="N123" s="21">
        <v>9.1284712212933661E-2</v>
      </c>
      <c r="O123" s="21">
        <v>7.386956498467967E-2</v>
      </c>
      <c r="P123" s="21">
        <v>-1.2264756105200392E-2</v>
      </c>
      <c r="R123" s="20">
        <v>-327</v>
      </c>
      <c r="S123" s="20">
        <v>0</v>
      </c>
      <c r="T123" s="20">
        <v>11030</v>
      </c>
      <c r="V123" s="19">
        <v>78638.086181640625</v>
      </c>
      <c r="W123" s="19">
        <v>79913.375</v>
      </c>
      <c r="Y123" s="19">
        <v>10712.339233273333</v>
      </c>
      <c r="Z123" s="19">
        <v>10798.643173299404</v>
      </c>
      <c r="AA123" s="19">
        <v>11498.020416096033</v>
      </c>
      <c r="AB123" s="181">
        <v>82747.000622360662</v>
      </c>
    </row>
    <row r="124" spans="1:28" x14ac:dyDescent="0.2">
      <c r="A124" s="18" t="s">
        <v>251</v>
      </c>
      <c r="B124" s="18" t="s">
        <v>252</v>
      </c>
      <c r="D124" s="19">
        <v>84743</v>
      </c>
      <c r="E124" s="20">
        <v>424</v>
      </c>
      <c r="F124" s="20">
        <v>85167</v>
      </c>
      <c r="G124" s="21">
        <v>-3.9671311708243562E-2</v>
      </c>
      <c r="I124" s="21">
        <v>-3.5144599855652103E-2</v>
      </c>
      <c r="J124" s="19">
        <v>90827</v>
      </c>
      <c r="K124" s="21">
        <v>6.6457665527727805E-2</v>
      </c>
      <c r="L124" s="21">
        <v>5.8682682788053109E-2</v>
      </c>
      <c r="M124" s="19">
        <v>90879</v>
      </c>
      <c r="N124" s="21">
        <v>6.7068230652717498E-2</v>
      </c>
      <c r="O124" s="21">
        <v>5.9288796603383043E-2</v>
      </c>
      <c r="P124" s="21">
        <v>-4.0107217475788048E-2</v>
      </c>
      <c r="R124" s="20">
        <v>-2615</v>
      </c>
      <c r="S124" s="20">
        <v>0</v>
      </c>
      <c r="T124" s="20">
        <v>88264</v>
      </c>
      <c r="V124" s="19">
        <v>685994.91723632813</v>
      </c>
      <c r="W124" s="19">
        <v>691032.875</v>
      </c>
      <c r="Y124" s="19">
        <v>88685.260617899505</v>
      </c>
      <c r="Z124" s="19">
        <v>88917.435516435973</v>
      </c>
      <c r="AA124" s="19">
        <v>94676.198899024123</v>
      </c>
      <c r="AB124" s="181">
        <v>681349.58938264404</v>
      </c>
    </row>
    <row r="125" spans="1:28" ht="25.5" customHeight="1" x14ac:dyDescent="0.2">
      <c r="A125" s="22" t="s">
        <v>253</v>
      </c>
      <c r="B125" s="22" t="s">
        <v>254</v>
      </c>
      <c r="C125" s="54"/>
      <c r="D125" s="24">
        <v>95150</v>
      </c>
      <c r="E125" s="25">
        <v>424</v>
      </c>
      <c r="F125" s="25">
        <v>95574</v>
      </c>
      <c r="G125" s="26">
        <v>-3.8467728163435355E-2</v>
      </c>
      <c r="H125" s="23"/>
      <c r="I125" s="26">
        <v>-3.3625120737724279E-2</v>
      </c>
      <c r="J125" s="24">
        <v>101979</v>
      </c>
      <c r="K125" s="26">
        <v>6.7016134095046809E-2</v>
      </c>
      <c r="L125" s="26">
        <v>5.8278383620811169E-2</v>
      </c>
      <c r="M125" s="24">
        <v>102236</v>
      </c>
      <c r="N125" s="26">
        <v>6.9705149936175159E-2</v>
      </c>
      <c r="O125" s="26">
        <v>6.0945379223734886E-2</v>
      </c>
      <c r="P125" s="26">
        <v>-3.7092048715062331E-2</v>
      </c>
      <c r="Q125" s="23"/>
      <c r="R125" s="25">
        <v>-2942</v>
      </c>
      <c r="S125" s="25">
        <v>0</v>
      </c>
      <c r="T125" s="25">
        <v>99294</v>
      </c>
      <c r="U125" s="23"/>
      <c r="V125" s="24">
        <v>764633.00341796875</v>
      </c>
      <c r="W125" s="24">
        <v>770946.25</v>
      </c>
      <c r="X125" s="23"/>
      <c r="Y125" s="24">
        <v>99397.599851172839</v>
      </c>
      <c r="Z125" s="24">
        <v>99716.078689735383</v>
      </c>
      <c r="AA125" s="24">
        <v>106174.21931512015</v>
      </c>
      <c r="AB125" s="182">
        <f>SUM(AB123:AB124)</f>
        <v>764096.59000500466</v>
      </c>
    </row>
    <row r="126" spans="1:28" ht="25.5" customHeight="1" x14ac:dyDescent="0.2">
      <c r="A126" s="22" t="s">
        <v>255</v>
      </c>
      <c r="B126" s="22" t="s">
        <v>256</v>
      </c>
      <c r="C126" s="54"/>
      <c r="D126" s="24">
        <v>1445817</v>
      </c>
      <c r="E126" s="25">
        <v>21262</v>
      </c>
      <c r="F126" s="25">
        <v>1467079</v>
      </c>
      <c r="G126" s="26">
        <v>5.6124184923969089E-3</v>
      </c>
      <c r="H126" s="23"/>
      <c r="I126" s="26">
        <v>1.1629644733093469E-2</v>
      </c>
      <c r="J126" s="24">
        <v>1557620</v>
      </c>
      <c r="K126" s="26">
        <v>6.1715149627252552E-2</v>
      </c>
      <c r="L126" s="26">
        <v>5.5368417221752786E-2</v>
      </c>
      <c r="M126" s="24">
        <v>1558740</v>
      </c>
      <c r="N126" s="26">
        <v>6.2478571365277569E-2</v>
      </c>
      <c r="O126" s="26">
        <v>5.6127275368982765E-2</v>
      </c>
      <c r="P126" s="26">
        <v>3.4226995404018634E-3</v>
      </c>
      <c r="Q126" s="23"/>
      <c r="R126" s="25">
        <v>-44862</v>
      </c>
      <c r="S126" s="25">
        <v>478</v>
      </c>
      <c r="T126" s="25">
        <v>1514356</v>
      </c>
      <c r="U126" s="23"/>
      <c r="V126" s="24">
        <v>11018748.500053406</v>
      </c>
      <c r="W126" s="24">
        <v>11085012.609375</v>
      </c>
      <c r="X126" s="23"/>
      <c r="Y126" s="24">
        <v>1458891.0926532</v>
      </c>
      <c r="Z126" s="24">
        <v>1458934.7680118277</v>
      </c>
      <c r="AA126" s="24">
        <v>1553423.0994713898</v>
      </c>
      <c r="AB126" s="182">
        <f>AB125+AB122+AB117+AB113+AB111+AB106+AB102+AB95+AB90+AB88+AB85</f>
        <v>11179411.544512857</v>
      </c>
    </row>
    <row r="127" spans="1:28" x14ac:dyDescent="0.2">
      <c r="A127" s="18" t="s">
        <v>257</v>
      </c>
      <c r="B127" s="18" t="s">
        <v>258</v>
      </c>
      <c r="D127" s="19">
        <v>125794</v>
      </c>
      <c r="E127" s="20">
        <v>-331</v>
      </c>
      <c r="F127" s="20">
        <v>125463</v>
      </c>
      <c r="G127" s="21">
        <v>2.4335347437956845E-2</v>
      </c>
      <c r="I127" s="21">
        <v>3.0087213470214369E-2</v>
      </c>
      <c r="J127" s="19">
        <v>133062</v>
      </c>
      <c r="K127" s="21">
        <v>6.056765739700154E-2</v>
      </c>
      <c r="L127" s="21">
        <v>5.4498666079183966E-2</v>
      </c>
      <c r="M127" s="19">
        <v>133062</v>
      </c>
      <c r="N127" s="21">
        <v>6.056765739700154E-2</v>
      </c>
      <c r="O127" s="21">
        <v>5.4498666079183966E-2</v>
      </c>
      <c r="P127" s="21">
        <v>2.0154961912227209E-2</v>
      </c>
      <c r="R127" s="20">
        <v>-3830</v>
      </c>
      <c r="S127" s="20">
        <v>464</v>
      </c>
      <c r="T127" s="20">
        <v>129696</v>
      </c>
      <c r="V127" s="19">
        <v>967901.83978271484</v>
      </c>
      <c r="W127" s="19">
        <v>973472.4375</v>
      </c>
      <c r="Y127" s="19">
        <v>122482.34947061531</v>
      </c>
      <c r="Z127" s="19">
        <v>122499.41532649752</v>
      </c>
      <c r="AA127" s="19">
        <v>130433.12532694273</v>
      </c>
      <c r="AB127" s="181">
        <v>938678.96490216407</v>
      </c>
    </row>
    <row r="128" spans="1:28" ht="25.5" customHeight="1" x14ac:dyDescent="0.2">
      <c r="A128" s="22" t="s">
        <v>259</v>
      </c>
      <c r="B128" s="22" t="s">
        <v>260</v>
      </c>
      <c r="C128" s="54"/>
      <c r="D128" s="24">
        <v>125794</v>
      </c>
      <c r="E128" s="25">
        <v>-331</v>
      </c>
      <c r="F128" s="25">
        <v>125463</v>
      </c>
      <c r="G128" s="26">
        <v>2.4335347437956845E-2</v>
      </c>
      <c r="H128" s="23"/>
      <c r="I128" s="26">
        <v>3.0087213470214369E-2</v>
      </c>
      <c r="J128" s="24">
        <v>133062</v>
      </c>
      <c r="K128" s="26">
        <v>6.056765739700154E-2</v>
      </c>
      <c r="L128" s="26">
        <v>5.4498666079183966E-2</v>
      </c>
      <c r="M128" s="24">
        <v>133062</v>
      </c>
      <c r="N128" s="26">
        <v>6.056765739700154E-2</v>
      </c>
      <c r="O128" s="26">
        <v>5.4498666079183966E-2</v>
      </c>
      <c r="P128" s="26">
        <v>2.0154961912227209E-2</v>
      </c>
      <c r="Q128" s="23"/>
      <c r="R128" s="25">
        <v>-3830</v>
      </c>
      <c r="S128" s="25">
        <v>464</v>
      </c>
      <c r="T128" s="25">
        <v>129696</v>
      </c>
      <c r="U128" s="23"/>
      <c r="V128" s="24">
        <v>967901.83978271484</v>
      </c>
      <c r="W128" s="24">
        <v>973472.4375</v>
      </c>
      <c r="X128" s="23"/>
      <c r="Y128" s="24">
        <v>122482.34947061531</v>
      </c>
      <c r="Z128" s="24">
        <v>122499.41532649752</v>
      </c>
      <c r="AA128" s="24">
        <v>130433.12532694273</v>
      </c>
      <c r="AB128" s="182">
        <f>AB127</f>
        <v>938678.96490216407</v>
      </c>
    </row>
    <row r="129" spans="1:28" x14ac:dyDescent="0.2">
      <c r="A129" s="18" t="s">
        <v>261</v>
      </c>
      <c r="B129" s="18" t="s">
        <v>262</v>
      </c>
      <c r="D129" s="19">
        <v>33799</v>
      </c>
      <c r="E129" s="20">
        <v>0</v>
      </c>
      <c r="F129" s="20">
        <v>33799</v>
      </c>
      <c r="G129" s="21">
        <v>-2.3115738852351853E-2</v>
      </c>
      <c r="I129" s="21">
        <v>-1.8089055429796552E-2</v>
      </c>
      <c r="J129" s="19">
        <v>35752</v>
      </c>
      <c r="K129" s="21">
        <v>5.7782774638302836E-2</v>
      </c>
      <c r="L129" s="21">
        <v>5.4489812461973264E-2</v>
      </c>
      <c r="M129" s="19">
        <v>35810</v>
      </c>
      <c r="N129" s="21">
        <v>5.9498801739696461E-2</v>
      </c>
      <c r="O129" s="21">
        <v>5.6200497434081065E-2</v>
      </c>
      <c r="P129" s="21">
        <v>-2.5987380423203366E-2</v>
      </c>
      <c r="R129" s="20">
        <v>-1031</v>
      </c>
      <c r="S129" s="20">
        <v>0</v>
      </c>
      <c r="T129" s="20">
        <v>34779</v>
      </c>
      <c r="V129" s="19">
        <v>239834.41975784302</v>
      </c>
      <c r="W129" s="19">
        <v>240583.375</v>
      </c>
      <c r="Y129" s="19">
        <v>34598.776277030789</v>
      </c>
      <c r="Z129" s="19">
        <v>34529.147219753802</v>
      </c>
      <c r="AA129" s="19">
        <v>36765.437408356433</v>
      </c>
      <c r="AB129" s="181">
        <v>264587.25606816862</v>
      </c>
    </row>
    <row r="130" spans="1:28" x14ac:dyDescent="0.2">
      <c r="A130" s="18" t="s">
        <v>263</v>
      </c>
      <c r="B130" s="18" t="s">
        <v>264</v>
      </c>
      <c r="D130" s="19">
        <v>27998</v>
      </c>
      <c r="E130" s="20">
        <v>145</v>
      </c>
      <c r="F130" s="20">
        <v>28143</v>
      </c>
      <c r="G130" s="21">
        <v>3.4957913595697665E-2</v>
      </c>
      <c r="I130" s="21">
        <v>3.9376346122586892E-2</v>
      </c>
      <c r="J130" s="19">
        <v>29798</v>
      </c>
      <c r="K130" s="21">
        <v>5.8806808087268569E-2</v>
      </c>
      <c r="L130" s="21">
        <v>5.4495844002619309E-2</v>
      </c>
      <c r="M130" s="19">
        <v>29798</v>
      </c>
      <c r="N130" s="21">
        <v>5.8806808087268569E-2</v>
      </c>
      <c r="O130" s="21">
        <v>5.4495844002619309E-2</v>
      </c>
      <c r="P130" s="21">
        <v>2.9351772603899207E-2</v>
      </c>
      <c r="R130" s="20">
        <v>-858</v>
      </c>
      <c r="S130" s="20">
        <v>0</v>
      </c>
      <c r="T130" s="20">
        <v>28940</v>
      </c>
      <c r="V130" s="19">
        <v>173764.16845703125</v>
      </c>
      <c r="W130" s="19">
        <v>174474.546875</v>
      </c>
      <c r="Y130" s="19">
        <v>27192.410078033332</v>
      </c>
      <c r="Z130" s="19">
        <v>27187.508767916283</v>
      </c>
      <c r="AA130" s="19">
        <v>28948.315622580125</v>
      </c>
      <c r="AB130" s="181">
        <v>208330.32158167317</v>
      </c>
    </row>
    <row r="131" spans="1:28" x14ac:dyDescent="0.2">
      <c r="A131" s="18" t="s">
        <v>265</v>
      </c>
      <c r="B131" s="18" t="s">
        <v>266</v>
      </c>
      <c r="D131" s="19">
        <v>30648</v>
      </c>
      <c r="E131" s="20">
        <v>399</v>
      </c>
      <c r="F131" s="20">
        <v>31047</v>
      </c>
      <c r="G131" s="21">
        <v>7.6606874849070916E-2</v>
      </c>
      <c r="I131" s="21">
        <v>8.4487713346125037E-2</v>
      </c>
      <c r="J131" s="19">
        <v>32720</v>
      </c>
      <c r="K131" s="21">
        <v>5.3886043740135836E-2</v>
      </c>
      <c r="L131" s="21">
        <v>4.8411575844256705E-2</v>
      </c>
      <c r="M131" s="19">
        <v>32720</v>
      </c>
      <c r="N131" s="21">
        <v>5.3886043740135836E-2</v>
      </c>
      <c r="O131" s="21">
        <v>4.8411575844256705E-2</v>
      </c>
      <c r="P131" s="21">
        <v>6.7831084078902482E-2</v>
      </c>
      <c r="R131" s="20">
        <v>-942</v>
      </c>
      <c r="S131" s="20">
        <v>0</v>
      </c>
      <c r="T131" s="20">
        <v>31778</v>
      </c>
      <c r="V131" s="19">
        <v>235861.92057037354</v>
      </c>
      <c r="W131" s="19">
        <v>237093.515625</v>
      </c>
      <c r="Y131" s="19">
        <v>28837.824395606305</v>
      </c>
      <c r="Z131" s="19">
        <v>28777.75106141267</v>
      </c>
      <c r="AA131" s="19">
        <v>30641.550417333892</v>
      </c>
      <c r="AB131" s="181">
        <v>220515.90619058145</v>
      </c>
    </row>
    <row r="132" spans="1:28" x14ac:dyDescent="0.2">
      <c r="A132" s="18" t="s">
        <v>267</v>
      </c>
      <c r="B132" s="18" t="s">
        <v>268</v>
      </c>
      <c r="D132" s="19">
        <v>34128</v>
      </c>
      <c r="E132" s="20">
        <v>-1795</v>
      </c>
      <c r="F132" s="20">
        <v>32333</v>
      </c>
      <c r="G132" s="21">
        <v>1.5963307444378128E-2</v>
      </c>
      <c r="I132" s="21">
        <v>2.1616882103675295E-2</v>
      </c>
      <c r="J132" s="19">
        <v>34407</v>
      </c>
      <c r="K132" s="21">
        <v>6.4144991185476119E-2</v>
      </c>
      <c r="L132" s="21">
        <v>5.4500622400005971E-2</v>
      </c>
      <c r="M132" s="19">
        <v>34407</v>
      </c>
      <c r="N132" s="21">
        <v>6.4144991185476119E-2</v>
      </c>
      <c r="O132" s="21">
        <v>5.4500622400005971E-2</v>
      </c>
      <c r="P132" s="21">
        <v>1.1768179762610353E-2</v>
      </c>
      <c r="R132" s="20">
        <v>-990</v>
      </c>
      <c r="S132" s="20">
        <v>0</v>
      </c>
      <c r="T132" s="20">
        <v>33417</v>
      </c>
      <c r="V132" s="19">
        <v>228211.0830078125</v>
      </c>
      <c r="W132" s="19">
        <v>230298.28125</v>
      </c>
      <c r="Y132" s="19">
        <v>31824.968247458251</v>
      </c>
      <c r="Z132" s="19">
        <v>31938.308097889363</v>
      </c>
      <c r="AA132" s="19">
        <v>34006.801842762899</v>
      </c>
      <c r="AB132" s="181">
        <v>244734.37612863729</v>
      </c>
    </row>
    <row r="133" spans="1:28" x14ac:dyDescent="0.2">
      <c r="A133" s="18" t="s">
        <v>269</v>
      </c>
      <c r="B133" s="18" t="s">
        <v>270</v>
      </c>
      <c r="D133" s="19">
        <v>28405</v>
      </c>
      <c r="E133" s="20">
        <v>-77</v>
      </c>
      <c r="F133" s="20">
        <v>28328</v>
      </c>
      <c r="G133" s="21">
        <v>2.541211169604507E-2</v>
      </c>
      <c r="I133" s="21">
        <v>3.0930031630870713E-2</v>
      </c>
      <c r="J133" s="19">
        <v>30028</v>
      </c>
      <c r="K133" s="21">
        <v>6.0011296243998924E-2</v>
      </c>
      <c r="L133" s="21">
        <v>5.4489859444779576E-2</v>
      </c>
      <c r="M133" s="19">
        <v>30028</v>
      </c>
      <c r="N133" s="21">
        <v>6.0011296243998924E-2</v>
      </c>
      <c r="O133" s="21">
        <v>5.4489859444779576E-2</v>
      </c>
      <c r="P133" s="21">
        <v>2.0981126712677822E-2</v>
      </c>
      <c r="R133" s="20">
        <v>-864</v>
      </c>
      <c r="S133" s="20">
        <v>0</v>
      </c>
      <c r="T133" s="20">
        <v>29164</v>
      </c>
      <c r="V133" s="19">
        <v>175842.08203125</v>
      </c>
      <c r="W133" s="19">
        <v>176762.8125</v>
      </c>
      <c r="Y133" s="19">
        <v>27625.965869610332</v>
      </c>
      <c r="Z133" s="19">
        <v>27621.98012482985</v>
      </c>
      <c r="AA133" s="19">
        <v>29410.925642360489</v>
      </c>
      <c r="AB133" s="181">
        <v>211659.55480699331</v>
      </c>
    </row>
    <row r="134" spans="1:28" ht="25.5" customHeight="1" x14ac:dyDescent="0.2">
      <c r="A134" s="22" t="s">
        <v>271</v>
      </c>
      <c r="B134" s="22" t="s">
        <v>272</v>
      </c>
      <c r="C134" s="54"/>
      <c r="D134" s="24">
        <v>154978</v>
      </c>
      <c r="E134" s="25">
        <v>-1328</v>
      </c>
      <c r="F134" s="25">
        <v>153650</v>
      </c>
      <c r="G134" s="26">
        <v>2.3787689523787847E-2</v>
      </c>
      <c r="H134" s="23"/>
      <c r="I134" s="26">
        <v>2.9498951663789796E-2</v>
      </c>
      <c r="J134" s="24">
        <v>162705</v>
      </c>
      <c r="K134" s="26">
        <v>5.8932639114871455E-2</v>
      </c>
      <c r="L134" s="26">
        <v>5.3235287586558933E-2</v>
      </c>
      <c r="M134" s="24">
        <v>162763</v>
      </c>
      <c r="N134" s="26">
        <v>5.9310120403514466E-2</v>
      </c>
      <c r="O134" s="26">
        <v>5.3610737921090834E-2</v>
      </c>
      <c r="P134" s="26">
        <v>1.8713853327678498E-2</v>
      </c>
      <c r="Q134" s="23"/>
      <c r="R134" s="25">
        <v>-4685</v>
      </c>
      <c r="S134" s="25">
        <v>0</v>
      </c>
      <c r="T134" s="25">
        <v>158078</v>
      </c>
      <c r="U134" s="23"/>
      <c r="V134" s="24">
        <v>1053513.6738243103</v>
      </c>
      <c r="W134" s="24">
        <v>1059212.53125</v>
      </c>
      <c r="X134" s="23"/>
      <c r="Y134" s="24">
        <v>150079.94486773902</v>
      </c>
      <c r="Z134" s="24">
        <v>150054.69527180199</v>
      </c>
      <c r="AA134" s="24">
        <v>159773.03093339383</v>
      </c>
      <c r="AB134" s="182">
        <f>SUM(AB129:AB133)</f>
        <v>1149827.4147760537</v>
      </c>
    </row>
    <row r="135" spans="1:28" x14ac:dyDescent="0.2">
      <c r="A135" s="18" t="s">
        <v>273</v>
      </c>
      <c r="B135" s="18" t="s">
        <v>274</v>
      </c>
      <c r="D135" s="19">
        <v>55072</v>
      </c>
      <c r="E135" s="20">
        <v>0</v>
      </c>
      <c r="F135" s="20">
        <v>55072</v>
      </c>
      <c r="G135" s="21">
        <v>-2.6063631883266325E-3</v>
      </c>
      <c r="I135" s="21">
        <v>1.2094140010598942E-3</v>
      </c>
      <c r="J135" s="19">
        <v>58352</v>
      </c>
      <c r="K135" s="21">
        <v>5.9558396281231829E-2</v>
      </c>
      <c r="L135" s="21">
        <v>5.449312872637968E-2</v>
      </c>
      <c r="M135" s="19">
        <v>58403</v>
      </c>
      <c r="N135" s="21">
        <v>6.0484456711214385E-2</v>
      </c>
      <c r="O135" s="21">
        <v>5.5414762081963831E-2</v>
      </c>
      <c r="P135" s="21">
        <v>-7.5829793886127428E-3</v>
      </c>
      <c r="R135" s="20">
        <v>-1681</v>
      </c>
      <c r="S135" s="20">
        <v>313</v>
      </c>
      <c r="T135" s="20">
        <v>57035</v>
      </c>
      <c r="V135" s="19">
        <v>407773.1640625</v>
      </c>
      <c r="W135" s="19">
        <v>409731.90625</v>
      </c>
      <c r="Y135" s="19">
        <v>55215.912722329333</v>
      </c>
      <c r="Z135" s="19">
        <v>55269.694921518072</v>
      </c>
      <c r="AA135" s="19">
        <v>58849.252670032118</v>
      </c>
      <c r="AB135" s="181">
        <v>423516.307250218</v>
      </c>
    </row>
    <row r="136" spans="1:28" x14ac:dyDescent="0.2">
      <c r="A136" s="18" t="s">
        <v>275</v>
      </c>
      <c r="B136" s="18" t="s">
        <v>276</v>
      </c>
      <c r="D136" s="19">
        <v>47737</v>
      </c>
      <c r="E136" s="20">
        <v>0</v>
      </c>
      <c r="F136" s="20">
        <v>47737</v>
      </c>
      <c r="G136" s="21">
        <v>-1.106756901505157E-2</v>
      </c>
      <c r="I136" s="21">
        <v>-4.0676587962380495E-3</v>
      </c>
      <c r="J136" s="19">
        <v>50856</v>
      </c>
      <c r="K136" s="21">
        <v>6.5337159855038962E-2</v>
      </c>
      <c r="L136" s="21">
        <v>5.4493707182802886E-2</v>
      </c>
      <c r="M136" s="19">
        <v>50925</v>
      </c>
      <c r="N136" s="21">
        <v>6.6782579550453525E-2</v>
      </c>
      <c r="O136" s="21">
        <v>5.5924414784572996E-2</v>
      </c>
      <c r="P136" s="21">
        <v>-1.2337004501199456E-2</v>
      </c>
      <c r="R136" s="20">
        <v>-1466</v>
      </c>
      <c r="S136" s="20">
        <v>0</v>
      </c>
      <c r="T136" s="20">
        <v>49459</v>
      </c>
      <c r="V136" s="19">
        <v>351813.58211326599</v>
      </c>
      <c r="W136" s="19">
        <v>355431.3125</v>
      </c>
      <c r="Y136" s="19">
        <v>48271.245339234461</v>
      </c>
      <c r="Z136" s="19">
        <v>48424.859627230842</v>
      </c>
      <c r="AA136" s="19">
        <v>51561.109641736948</v>
      </c>
      <c r="AB136" s="181">
        <v>371066.2372491284</v>
      </c>
    </row>
    <row r="137" spans="1:28" x14ac:dyDescent="0.2">
      <c r="A137" s="18" t="s">
        <v>277</v>
      </c>
      <c r="B137" s="18" t="s">
        <v>278</v>
      </c>
      <c r="D137" s="19">
        <v>34527</v>
      </c>
      <c r="E137" s="20">
        <v>0</v>
      </c>
      <c r="F137" s="20">
        <v>34527</v>
      </c>
      <c r="G137" s="21">
        <v>2.280397626218833E-2</v>
      </c>
      <c r="I137" s="21">
        <v>2.6573070270972998E-2</v>
      </c>
      <c r="J137" s="19">
        <v>36609</v>
      </c>
      <c r="K137" s="21">
        <v>6.0300634286210686E-2</v>
      </c>
      <c r="L137" s="21">
        <v>5.4506499754873428E-2</v>
      </c>
      <c r="M137" s="19">
        <v>36609</v>
      </c>
      <c r="N137" s="21">
        <v>6.0300634286210686E-2</v>
      </c>
      <c r="O137" s="21">
        <v>5.4506499754873428E-2</v>
      </c>
      <c r="P137" s="21">
        <v>1.6682255284096392E-2</v>
      </c>
      <c r="R137" s="20">
        <v>-1054</v>
      </c>
      <c r="S137" s="20">
        <v>147</v>
      </c>
      <c r="T137" s="20">
        <v>35702</v>
      </c>
      <c r="V137" s="19">
        <v>250879.66259765625</v>
      </c>
      <c r="W137" s="19">
        <v>252258.15625</v>
      </c>
      <c r="Y137" s="19">
        <v>33757.201576569991</v>
      </c>
      <c r="Z137" s="19">
        <v>33818.063683292356</v>
      </c>
      <c r="AA137" s="19">
        <v>36008.300341359034</v>
      </c>
      <c r="AB137" s="181">
        <v>259138.42060894976</v>
      </c>
    </row>
    <row r="138" spans="1:28" ht="25.5" customHeight="1" x14ac:dyDescent="0.2">
      <c r="A138" s="22" t="s">
        <v>279</v>
      </c>
      <c r="B138" s="22" t="s">
        <v>280</v>
      </c>
      <c r="C138" s="54"/>
      <c r="D138" s="24">
        <v>137336</v>
      </c>
      <c r="E138" s="25">
        <v>0</v>
      </c>
      <c r="F138" s="25">
        <v>137336</v>
      </c>
      <c r="G138" s="26">
        <v>6.67716779821248E-4</v>
      </c>
      <c r="H138" s="23"/>
      <c r="I138" s="26">
        <v>5.5897080530378229E-3</v>
      </c>
      <c r="J138" s="24">
        <v>145817</v>
      </c>
      <c r="K138" s="26">
        <v>6.175365526882981E-2</v>
      </c>
      <c r="L138" s="26">
        <v>5.4495639077317914E-2</v>
      </c>
      <c r="M138" s="24">
        <v>145937</v>
      </c>
      <c r="N138" s="26">
        <v>6.2627424710199886E-2</v>
      </c>
      <c r="O138" s="26">
        <v>5.5363435539248274E-2</v>
      </c>
      <c r="P138" s="26">
        <v>-3.2896260927418597E-3</v>
      </c>
      <c r="Q138" s="23"/>
      <c r="R138" s="25">
        <v>-4201</v>
      </c>
      <c r="S138" s="25">
        <v>460</v>
      </c>
      <c r="T138" s="25">
        <v>142196</v>
      </c>
      <c r="U138" s="23"/>
      <c r="V138" s="24">
        <v>1010466.4087734222</v>
      </c>
      <c r="W138" s="24">
        <v>1017421.375</v>
      </c>
      <c r="X138" s="23"/>
      <c r="Y138" s="24">
        <v>137244.35963813378</v>
      </c>
      <c r="Z138" s="24">
        <v>137512.61823204128</v>
      </c>
      <c r="AA138" s="24">
        <v>146418.66265312809</v>
      </c>
      <c r="AB138" s="182">
        <f>SUM(AB135:AB137)</f>
        <v>1053720.9651082961</v>
      </c>
    </row>
    <row r="139" spans="1:28" x14ac:dyDescent="0.2">
      <c r="A139" s="18" t="s">
        <v>281</v>
      </c>
      <c r="B139" s="18" t="s">
        <v>282</v>
      </c>
      <c r="D139" s="19">
        <v>60187</v>
      </c>
      <c r="E139" s="20">
        <v>301</v>
      </c>
      <c r="F139" s="20">
        <v>60488</v>
      </c>
      <c r="G139" s="21">
        <v>-5.5807683928267293E-3</v>
      </c>
      <c r="I139" s="21">
        <v>1.0959780531631935E-3</v>
      </c>
      <c r="J139" s="19">
        <v>64585</v>
      </c>
      <c r="K139" s="21">
        <v>6.7732442798571713E-2</v>
      </c>
      <c r="L139" s="21">
        <v>5.4495840687661445E-2</v>
      </c>
      <c r="M139" s="19">
        <v>64653</v>
      </c>
      <c r="N139" s="21">
        <v>6.8856632720539546E-2</v>
      </c>
      <c r="O139" s="21">
        <v>5.5606094108219484E-2</v>
      </c>
      <c r="P139" s="21">
        <v>-7.515528140193739E-3</v>
      </c>
      <c r="R139" s="20">
        <v>-1861</v>
      </c>
      <c r="S139" s="20">
        <v>749</v>
      </c>
      <c r="T139" s="20">
        <v>63541</v>
      </c>
      <c r="V139" s="19">
        <v>480292.08276367188</v>
      </c>
      <c r="W139" s="19">
        <v>486320.96875</v>
      </c>
      <c r="Y139" s="19">
        <v>60827.463988442505</v>
      </c>
      <c r="Z139" s="19">
        <v>61180.225905740394</v>
      </c>
      <c r="AA139" s="19">
        <v>65142.580899877881</v>
      </c>
      <c r="AB139" s="181">
        <v>468807.06305917149</v>
      </c>
    </row>
    <row r="140" spans="1:28" x14ac:dyDescent="0.2">
      <c r="A140" s="18" t="s">
        <v>283</v>
      </c>
      <c r="B140" s="18" t="s">
        <v>284</v>
      </c>
      <c r="D140" s="19">
        <v>29830</v>
      </c>
      <c r="E140" s="20">
        <v>293.15000000000146</v>
      </c>
      <c r="F140" s="20">
        <v>30123.15</v>
      </c>
      <c r="G140" s="21">
        <v>4.5836802223808704E-5</v>
      </c>
      <c r="I140" s="21">
        <v>8.8045618728063157E-3</v>
      </c>
      <c r="J140" s="19">
        <v>32055</v>
      </c>
      <c r="K140" s="21">
        <v>6.4131739210540717E-2</v>
      </c>
      <c r="L140" s="21">
        <v>5.4488002334996288E-2</v>
      </c>
      <c r="M140" s="19">
        <v>32080</v>
      </c>
      <c r="N140" s="21">
        <v>6.4961665695652648E-2</v>
      </c>
      <c r="O140" s="21">
        <v>5.5310407577809251E-2</v>
      </c>
      <c r="P140" s="21">
        <v>-1.5340033671029651E-4</v>
      </c>
      <c r="R140" s="20">
        <v>-923</v>
      </c>
      <c r="S140" s="20">
        <v>0</v>
      </c>
      <c r="T140" s="20">
        <v>31157</v>
      </c>
      <c r="V140" s="19">
        <v>234034.251953125</v>
      </c>
      <c r="W140" s="19">
        <v>236174.59375</v>
      </c>
      <c r="Y140" s="19">
        <v>30121.769314417306</v>
      </c>
      <c r="Z140" s="19">
        <v>30133.328140965892</v>
      </c>
      <c r="AA140" s="19">
        <v>32084.921837813243</v>
      </c>
      <c r="AB140" s="181">
        <v>230903.31650179523</v>
      </c>
    </row>
    <row r="141" spans="1:28" x14ac:dyDescent="0.2">
      <c r="A141" s="18" t="s">
        <v>285</v>
      </c>
      <c r="B141" s="18" t="s">
        <v>286</v>
      </c>
      <c r="D141" s="19">
        <v>34144</v>
      </c>
      <c r="E141" s="20">
        <v>-89</v>
      </c>
      <c r="F141" s="20">
        <v>34055</v>
      </c>
      <c r="G141" s="21">
        <v>-3.1457592750664065E-2</v>
      </c>
      <c r="I141" s="21">
        <v>-2.634767764436885E-2</v>
      </c>
      <c r="J141" s="19">
        <v>36288</v>
      </c>
      <c r="K141" s="21">
        <v>6.5570400822199337E-2</v>
      </c>
      <c r="L141" s="21">
        <v>5.5047350922870386E-2</v>
      </c>
      <c r="M141" s="19">
        <v>36307</v>
      </c>
      <c r="N141" s="21">
        <v>6.6128321832330084E-2</v>
      </c>
      <c r="O141" s="21">
        <v>5.5599762179140644E-2</v>
      </c>
      <c r="P141" s="21">
        <v>-3.4728901456933192E-2</v>
      </c>
      <c r="R141" s="20">
        <v>-1045</v>
      </c>
      <c r="S141" s="20">
        <v>0</v>
      </c>
      <c r="T141" s="20">
        <v>35262</v>
      </c>
      <c r="V141" s="19">
        <v>294316.6708984375</v>
      </c>
      <c r="W141" s="19">
        <v>297252.1875</v>
      </c>
      <c r="Y141" s="19">
        <v>35161.083030650487</v>
      </c>
      <c r="Z141" s="19">
        <v>35325.407259118489</v>
      </c>
      <c r="AA141" s="19">
        <v>37613.26745905893</v>
      </c>
      <c r="AB141" s="181">
        <v>270688.77539013163</v>
      </c>
    </row>
    <row r="142" spans="1:28" ht="25.5" customHeight="1" x14ac:dyDescent="0.2">
      <c r="A142" s="22" t="s">
        <v>287</v>
      </c>
      <c r="B142" s="22" t="s">
        <v>288</v>
      </c>
      <c r="C142" s="54"/>
      <c r="D142" s="24">
        <v>124161</v>
      </c>
      <c r="E142" s="25">
        <v>505.14999999999418</v>
      </c>
      <c r="F142" s="25">
        <v>124666.15</v>
      </c>
      <c r="G142" s="26">
        <v>-1.1451611378811233E-2</v>
      </c>
      <c r="H142" s="23"/>
      <c r="I142" s="26">
        <v>-4.7401549609425997E-3</v>
      </c>
      <c r="J142" s="24">
        <v>132928</v>
      </c>
      <c r="K142" s="26">
        <v>6.6271798720021424E-2</v>
      </c>
      <c r="L142" s="26">
        <v>5.4660421524562963E-2</v>
      </c>
      <c r="M142" s="24">
        <v>133040</v>
      </c>
      <c r="N142" s="26">
        <v>6.7170198165259931E-2</v>
      </c>
      <c r="O142" s="26">
        <v>5.5549037671731138E-2</v>
      </c>
      <c r="P142" s="26">
        <v>-1.3354790202714684E-2</v>
      </c>
      <c r="Q142" s="23"/>
      <c r="R142" s="25">
        <v>-3829</v>
      </c>
      <c r="S142" s="25">
        <v>749</v>
      </c>
      <c r="T142" s="25">
        <v>129960</v>
      </c>
      <c r="U142" s="23"/>
      <c r="V142" s="24">
        <v>1008643.0056152344</v>
      </c>
      <c r="W142" s="24">
        <v>1019747.75</v>
      </c>
      <c r="X142" s="23"/>
      <c r="Y142" s="24">
        <v>126110.3163335103</v>
      </c>
      <c r="Z142" s="24">
        <v>126638.96130582478</v>
      </c>
      <c r="AA142" s="24">
        <v>134840.77019675006</v>
      </c>
      <c r="AB142" s="182">
        <f>SUM(AB139:AB141)</f>
        <v>970399.15495109838</v>
      </c>
    </row>
    <row r="143" spans="1:28" x14ac:dyDescent="0.2">
      <c r="A143" s="18" t="s">
        <v>289</v>
      </c>
      <c r="B143" s="18" t="s">
        <v>290</v>
      </c>
      <c r="D143" s="19">
        <v>71682</v>
      </c>
      <c r="E143" s="20">
        <v>-195.58999999999651</v>
      </c>
      <c r="F143" s="20">
        <v>71486.41</v>
      </c>
      <c r="G143" s="21">
        <v>-1.0747667642981962E-2</v>
      </c>
      <c r="I143" s="21">
        <v>-4.4329797020518091E-3</v>
      </c>
      <c r="J143" s="19">
        <v>76005</v>
      </c>
      <c r="K143" s="21">
        <v>6.3209077081923581E-2</v>
      </c>
      <c r="L143" s="21">
        <v>5.450237391369761E-2</v>
      </c>
      <c r="M143" s="19">
        <v>76951</v>
      </c>
      <c r="N143" s="21">
        <v>7.6442361562148564E-2</v>
      </c>
      <c r="O143" s="21">
        <v>6.7627289981355698E-2</v>
      </c>
      <c r="P143" s="21">
        <v>-1.7569776686697791E-3</v>
      </c>
      <c r="R143" s="20">
        <v>-2215</v>
      </c>
      <c r="S143" s="20">
        <v>0</v>
      </c>
      <c r="T143" s="20">
        <v>74736</v>
      </c>
      <c r="V143" s="19">
        <v>598378.24904632568</v>
      </c>
      <c r="W143" s="19">
        <v>603318.875</v>
      </c>
      <c r="Y143" s="19">
        <v>72263.069453346296</v>
      </c>
      <c r="Z143" s="19">
        <v>72397.588435221813</v>
      </c>
      <c r="AA143" s="19">
        <v>77086.439152147592</v>
      </c>
      <c r="AB143" s="181">
        <v>554762.59370429069</v>
      </c>
    </row>
    <row r="144" spans="1:28" x14ac:dyDescent="0.2">
      <c r="A144" s="18" t="s">
        <v>291</v>
      </c>
      <c r="B144" s="18" t="s">
        <v>292</v>
      </c>
      <c r="D144" s="19">
        <v>77326</v>
      </c>
      <c r="E144" s="20">
        <v>0</v>
      </c>
      <c r="F144" s="20">
        <v>77326</v>
      </c>
      <c r="G144" s="21">
        <v>6.8057082173302863E-3</v>
      </c>
      <c r="I144" s="21">
        <v>1.3164513197627015E-2</v>
      </c>
      <c r="J144" s="19">
        <v>82171</v>
      </c>
      <c r="K144" s="21">
        <v>6.2656803662416216E-2</v>
      </c>
      <c r="L144" s="21">
        <v>5.4499541608597157E-2</v>
      </c>
      <c r="M144" s="19">
        <v>82234</v>
      </c>
      <c r="N144" s="21">
        <v>6.3471536093939962E-2</v>
      </c>
      <c r="O144" s="21">
        <v>5.5308019917506002E-2</v>
      </c>
      <c r="P144" s="21">
        <v>4.1655636318631561E-3</v>
      </c>
      <c r="R144" s="20">
        <v>-2367</v>
      </c>
      <c r="S144" s="20">
        <v>0</v>
      </c>
      <c r="T144" s="20">
        <v>79867</v>
      </c>
      <c r="V144" s="19">
        <v>646355.75421142578</v>
      </c>
      <c r="W144" s="19">
        <v>651355.75</v>
      </c>
      <c r="Y144" s="19">
        <v>76803.299155817178</v>
      </c>
      <c r="Z144" s="19">
        <v>76911.663919906452</v>
      </c>
      <c r="AA144" s="19">
        <v>81892.870038857247</v>
      </c>
      <c r="AB144" s="181">
        <v>589352.69923385943</v>
      </c>
    </row>
    <row r="145" spans="1:28" x14ac:dyDescent="0.2">
      <c r="A145" s="18" t="s">
        <v>293</v>
      </c>
      <c r="B145" s="18" t="s">
        <v>294</v>
      </c>
      <c r="D145" s="19">
        <v>40516</v>
      </c>
      <c r="E145" s="20">
        <v>0</v>
      </c>
      <c r="F145" s="20">
        <v>40516</v>
      </c>
      <c r="G145" s="21">
        <v>-2.1005561955955487E-2</v>
      </c>
      <c r="I145" s="21">
        <v>-1.4129203879468699E-2</v>
      </c>
      <c r="J145" s="19">
        <v>43097</v>
      </c>
      <c r="K145" s="21">
        <v>6.3703228354230479E-2</v>
      </c>
      <c r="L145" s="21">
        <v>5.4511141610867897E-2</v>
      </c>
      <c r="M145" s="19">
        <v>43531</v>
      </c>
      <c r="N145" s="21">
        <v>7.4415045907789468E-2</v>
      </c>
      <c r="O145" s="21">
        <v>6.5130392033382556E-2</v>
      </c>
      <c r="P145" s="21">
        <v>-1.3791153129920297E-2</v>
      </c>
      <c r="R145" s="20">
        <v>-1253</v>
      </c>
      <c r="S145" s="20">
        <v>0</v>
      </c>
      <c r="T145" s="20">
        <v>42278</v>
      </c>
      <c r="V145" s="19">
        <v>313283.41552734375</v>
      </c>
      <c r="W145" s="19">
        <v>316014.28125</v>
      </c>
      <c r="Y145" s="19">
        <v>41385.321944165327</v>
      </c>
      <c r="Z145" s="19">
        <v>41454.899358850438</v>
      </c>
      <c r="AA145" s="19">
        <v>44139.737884276605</v>
      </c>
      <c r="AB145" s="181">
        <v>317657.36935621098</v>
      </c>
    </row>
    <row r="146" spans="1:28" ht="25.5" customHeight="1" x14ac:dyDescent="0.2">
      <c r="A146" s="22" t="s">
        <v>295</v>
      </c>
      <c r="B146" s="22" t="s">
        <v>296</v>
      </c>
      <c r="C146" s="54"/>
      <c r="D146" s="24">
        <v>189524</v>
      </c>
      <c r="E146" s="25">
        <v>-195.58999999999651</v>
      </c>
      <c r="F146" s="25">
        <v>189328.41</v>
      </c>
      <c r="G146" s="26">
        <v>-5.8979815304620598E-3</v>
      </c>
      <c r="H146" s="23"/>
      <c r="I146" s="26">
        <v>5.4560702072237177E-4</v>
      </c>
      <c r="J146" s="24">
        <v>201273</v>
      </c>
      <c r="K146" s="26">
        <v>6.3089263782440286E-2</v>
      </c>
      <c r="L146" s="26">
        <v>5.4512821797976452E-2</v>
      </c>
      <c r="M146" s="24">
        <v>202716</v>
      </c>
      <c r="N146" s="26">
        <v>7.0710940846120174E-2</v>
      </c>
      <c r="O146" s="26">
        <v>6.2073011201694062E-2</v>
      </c>
      <c r="P146" s="26">
        <v>-1.9842899082332943E-3</v>
      </c>
      <c r="Q146" s="23"/>
      <c r="R146" s="25">
        <v>-5835</v>
      </c>
      <c r="S146" s="25">
        <v>0</v>
      </c>
      <c r="T146" s="25">
        <v>196881</v>
      </c>
      <c r="U146" s="23"/>
      <c r="V146" s="24">
        <v>1558017.4187850952</v>
      </c>
      <c r="W146" s="24">
        <v>1570688.90625</v>
      </c>
      <c r="X146" s="23"/>
      <c r="Y146" s="24">
        <v>190451.69055332881</v>
      </c>
      <c r="Z146" s="24">
        <v>190764.1517139787</v>
      </c>
      <c r="AA146" s="24">
        <v>203119.04707528144</v>
      </c>
      <c r="AB146" s="182">
        <f>SUM(AB143:AB145)</f>
        <v>1461772.662294361</v>
      </c>
    </row>
    <row r="147" spans="1:28" x14ac:dyDescent="0.2">
      <c r="A147" s="18" t="s">
        <v>297</v>
      </c>
      <c r="B147" s="18" t="s">
        <v>298</v>
      </c>
      <c r="D147" s="19">
        <v>34173</v>
      </c>
      <c r="E147" s="20">
        <v>-331</v>
      </c>
      <c r="F147" s="20">
        <v>33842</v>
      </c>
      <c r="G147" s="21">
        <v>-5.1835127482126042E-2</v>
      </c>
      <c r="I147" s="21">
        <v>-4.4222706475898543E-2</v>
      </c>
      <c r="J147" s="19">
        <v>36267</v>
      </c>
      <c r="K147" s="21">
        <v>7.1656521482181823E-2</v>
      </c>
      <c r="L147" s="21">
        <v>6.2429929649929106E-2</v>
      </c>
      <c r="M147" s="19">
        <v>36358</v>
      </c>
      <c r="N147" s="21">
        <v>7.4345487855327796E-2</v>
      </c>
      <c r="O147" s="21">
        <v>6.5095744953046264E-2</v>
      </c>
      <c r="P147" s="21">
        <v>-4.3926075305806944E-2</v>
      </c>
      <c r="R147" s="20">
        <v>-1046</v>
      </c>
      <c r="S147" s="20">
        <v>0</v>
      </c>
      <c r="T147" s="20">
        <v>35312</v>
      </c>
      <c r="V147" s="19">
        <v>279038.83349609375</v>
      </c>
      <c r="W147" s="19">
        <v>281462.125</v>
      </c>
      <c r="Y147" s="19">
        <v>35692.104802545342</v>
      </c>
      <c r="Z147" s="19">
        <v>35715.326680818478</v>
      </c>
      <c r="AA147" s="19">
        <v>38028.440124679022</v>
      </c>
      <c r="AB147" s="181">
        <v>273676.61952131445</v>
      </c>
    </row>
    <row r="148" spans="1:28" x14ac:dyDescent="0.2">
      <c r="A148" s="18" t="s">
        <v>299</v>
      </c>
      <c r="B148" s="18" t="s">
        <v>300</v>
      </c>
      <c r="D148" s="19">
        <v>23587</v>
      </c>
      <c r="E148" s="20">
        <v>0</v>
      </c>
      <c r="F148" s="20">
        <v>23587</v>
      </c>
      <c r="G148" s="21">
        <v>2.6712893556323003E-2</v>
      </c>
      <c r="I148" s="21">
        <v>3.1483130974331974E-2</v>
      </c>
      <c r="J148" s="19">
        <v>24999</v>
      </c>
      <c r="K148" s="21">
        <v>5.986348412261E-2</v>
      </c>
      <c r="L148" s="21">
        <v>5.4511018133948763E-2</v>
      </c>
      <c r="M148" s="19">
        <v>25031</v>
      </c>
      <c r="N148" s="21">
        <v>6.1220163649468029E-2</v>
      </c>
      <c r="O148" s="21">
        <v>5.5860846230284089E-2</v>
      </c>
      <c r="P148" s="21">
        <v>2.2857021252217002E-2</v>
      </c>
      <c r="R148" s="20">
        <v>-720</v>
      </c>
      <c r="S148" s="20">
        <v>0</v>
      </c>
      <c r="T148" s="20">
        <v>24311</v>
      </c>
      <c r="V148" s="19">
        <v>185222.16552734375</v>
      </c>
      <c r="W148" s="19">
        <v>186162.3125</v>
      </c>
      <c r="Y148" s="19">
        <v>22973.316248420208</v>
      </c>
      <c r="Z148" s="19">
        <v>22983.141180072536</v>
      </c>
      <c r="AA148" s="19">
        <v>24471.650954066074</v>
      </c>
      <c r="AB148" s="181">
        <v>176113.4215670352</v>
      </c>
    </row>
    <row r="149" spans="1:28" x14ac:dyDescent="0.2">
      <c r="A149" s="18" t="s">
        <v>301</v>
      </c>
      <c r="B149" s="18" t="s">
        <v>302</v>
      </c>
      <c r="D149" s="19">
        <v>48462</v>
      </c>
      <c r="E149" s="20">
        <v>0</v>
      </c>
      <c r="F149" s="20">
        <v>48462</v>
      </c>
      <c r="G149" s="21">
        <v>-2.3941673009180819E-2</v>
      </c>
      <c r="I149" s="21">
        <v>-2.001042620764093E-2</v>
      </c>
      <c r="J149" s="19">
        <v>51377</v>
      </c>
      <c r="K149" s="21">
        <v>6.0150220791548081E-2</v>
      </c>
      <c r="L149" s="21">
        <v>5.4506806026354937E-2</v>
      </c>
      <c r="M149" s="19">
        <v>51431</v>
      </c>
      <c r="N149" s="21">
        <v>6.1264495893689874E-2</v>
      </c>
      <c r="O149" s="21">
        <v>5.561514959498326E-2</v>
      </c>
      <c r="P149" s="21">
        <v>-2.8432038958067785E-2</v>
      </c>
      <c r="R149" s="20">
        <v>-1480</v>
      </c>
      <c r="S149" s="20">
        <v>0</v>
      </c>
      <c r="T149" s="20">
        <v>49951</v>
      </c>
      <c r="V149" s="19">
        <v>391510.001953125</v>
      </c>
      <c r="W149" s="19">
        <v>393605.25</v>
      </c>
      <c r="Y149" s="19">
        <v>49650.721334869399</v>
      </c>
      <c r="Z149" s="19">
        <v>49716.196865444683</v>
      </c>
      <c r="AA149" s="19">
        <v>52936.080709005873</v>
      </c>
      <c r="AB149" s="181">
        <v>380961.39551478584</v>
      </c>
    </row>
    <row r="150" spans="1:28" x14ac:dyDescent="0.2">
      <c r="A150" s="18" t="s">
        <v>303</v>
      </c>
      <c r="B150" s="18" t="s">
        <v>304</v>
      </c>
      <c r="D150" s="19">
        <v>24764</v>
      </c>
      <c r="E150" s="20">
        <v>0</v>
      </c>
      <c r="F150" s="20">
        <v>24764</v>
      </c>
      <c r="G150" s="21">
        <v>-1.4065916702013737E-2</v>
      </c>
      <c r="I150" s="21">
        <v>-7.6269476699445393E-3</v>
      </c>
      <c r="J150" s="19">
        <v>26299</v>
      </c>
      <c r="K150" s="21">
        <v>6.1985139718946813E-2</v>
      </c>
      <c r="L150" s="21">
        <v>5.4505039040260383E-2</v>
      </c>
      <c r="M150" s="19">
        <v>26333</v>
      </c>
      <c r="N150" s="21">
        <v>6.335810046842183E-2</v>
      </c>
      <c r="O150" s="21">
        <v>5.5868329329905153E-2</v>
      </c>
      <c r="P150" s="21">
        <v>-1.5919012437876412E-2</v>
      </c>
      <c r="R150" s="20">
        <v>-758</v>
      </c>
      <c r="S150" s="20">
        <v>0</v>
      </c>
      <c r="T150" s="20">
        <v>25575</v>
      </c>
      <c r="V150" s="19">
        <v>188323.41461181641</v>
      </c>
      <c r="W150" s="19">
        <v>189659.28125</v>
      </c>
      <c r="Y150" s="19">
        <v>25117.297818900322</v>
      </c>
      <c r="Z150" s="19">
        <v>25131.338110970981</v>
      </c>
      <c r="AA150" s="19">
        <v>26758.976479400419</v>
      </c>
      <c r="AB150" s="181">
        <v>192574.45745138839</v>
      </c>
    </row>
    <row r="151" spans="1:28" x14ac:dyDescent="0.2">
      <c r="A151" s="18" t="s">
        <v>305</v>
      </c>
      <c r="B151" s="18" t="s">
        <v>306</v>
      </c>
      <c r="D151" s="19">
        <v>21455</v>
      </c>
      <c r="E151" s="20">
        <v>-333</v>
      </c>
      <c r="F151" s="20">
        <v>21122</v>
      </c>
      <c r="G151" s="21">
        <v>-5.208578335248204E-2</v>
      </c>
      <c r="I151" s="21">
        <v>-4.4334829816051302E-2</v>
      </c>
      <c r="J151" s="19">
        <v>22700</v>
      </c>
      <c r="K151" s="21">
        <v>7.4708834390682766E-2</v>
      </c>
      <c r="L151" s="21">
        <v>6.2474739746416263E-2</v>
      </c>
      <c r="M151" s="19">
        <v>22793</v>
      </c>
      <c r="N151" s="21">
        <v>7.9111826531578444E-2</v>
      </c>
      <c r="O151" s="21">
        <v>6.682760982555358E-2</v>
      </c>
      <c r="P151" s="21">
        <v>-4.2483822386880421E-2</v>
      </c>
      <c r="R151" s="20">
        <v>-656</v>
      </c>
      <c r="S151" s="20">
        <v>0</v>
      </c>
      <c r="T151" s="20">
        <v>22137</v>
      </c>
      <c r="V151" s="19">
        <v>176522.3330078125</v>
      </c>
      <c r="W151" s="19">
        <v>178554.9375</v>
      </c>
      <c r="Y151" s="19">
        <v>22282.60704296855</v>
      </c>
      <c r="Z151" s="19">
        <v>22356.380135154192</v>
      </c>
      <c r="AA151" s="19">
        <v>23804.297549121322</v>
      </c>
      <c r="AB151" s="181">
        <v>171310.72591892228</v>
      </c>
    </row>
    <row r="152" spans="1:28" ht="25.5" customHeight="1" x14ac:dyDescent="0.2">
      <c r="A152" s="22" t="s">
        <v>307</v>
      </c>
      <c r="B152" s="22" t="s">
        <v>308</v>
      </c>
      <c r="C152" s="54"/>
      <c r="D152" s="24">
        <v>152441</v>
      </c>
      <c r="E152" s="25">
        <v>-664</v>
      </c>
      <c r="F152" s="25">
        <v>151777</v>
      </c>
      <c r="G152" s="26">
        <v>-2.5296347533390828E-2</v>
      </c>
      <c r="H152" s="23"/>
      <c r="I152" s="26">
        <v>-1.942096240045843E-2</v>
      </c>
      <c r="J152" s="24">
        <v>161642</v>
      </c>
      <c r="K152" s="26">
        <v>6.4996672750153195E-2</v>
      </c>
      <c r="L152" s="26">
        <v>5.7350212847951276E-2</v>
      </c>
      <c r="M152" s="24">
        <v>161946</v>
      </c>
      <c r="N152" s="26">
        <v>6.6999611271800097E-2</v>
      </c>
      <c r="O152" s="26">
        <v>5.9338770677635155E-2</v>
      </c>
      <c r="P152" s="26">
        <v>-2.4418429810657449E-2</v>
      </c>
      <c r="Q152" s="23"/>
      <c r="R152" s="25">
        <v>-4660</v>
      </c>
      <c r="S152" s="25">
        <v>0</v>
      </c>
      <c r="T152" s="25">
        <v>157286</v>
      </c>
      <c r="U152" s="23"/>
      <c r="V152" s="24">
        <v>1220616.7485961914</v>
      </c>
      <c r="W152" s="24">
        <v>1229443.90625</v>
      </c>
      <c r="X152" s="23"/>
      <c r="Y152" s="24">
        <v>155716.04724770383</v>
      </c>
      <c r="Z152" s="24">
        <v>155902.38297246088</v>
      </c>
      <c r="AA152" s="24">
        <v>165999.4458162727</v>
      </c>
      <c r="AB152" s="182">
        <f>SUM(AB147:AB151)</f>
        <v>1194636.619973446</v>
      </c>
    </row>
    <row r="153" spans="1:28" ht="25.5" customHeight="1" x14ac:dyDescent="0.2">
      <c r="A153" s="22" t="s">
        <v>309</v>
      </c>
      <c r="B153" s="22" t="s">
        <v>310</v>
      </c>
      <c r="C153" s="54"/>
      <c r="D153" s="24">
        <v>884234</v>
      </c>
      <c r="E153" s="25">
        <v>-2013.4399999999441</v>
      </c>
      <c r="F153" s="25">
        <v>882220.56</v>
      </c>
      <c r="G153" s="26">
        <v>1.5401229351330592E-4</v>
      </c>
      <c r="H153" s="23"/>
      <c r="I153" s="26">
        <v>6.1402456681107775E-3</v>
      </c>
      <c r="J153" s="24">
        <v>937427</v>
      </c>
      <c r="K153" s="26">
        <v>6.2576687172196443E-2</v>
      </c>
      <c r="L153" s="26">
        <v>5.4715180646682349E-2</v>
      </c>
      <c r="M153" s="24">
        <v>939464</v>
      </c>
      <c r="N153" s="26">
        <v>6.4885633588045E-2</v>
      </c>
      <c r="O153" s="26">
        <v>5.7007044250970695E-2</v>
      </c>
      <c r="P153" s="26">
        <v>-1.1908366547995763E-3</v>
      </c>
      <c r="Q153" s="23"/>
      <c r="R153" s="25">
        <v>-27040</v>
      </c>
      <c r="S153" s="25">
        <v>1673</v>
      </c>
      <c r="T153" s="25">
        <v>914097</v>
      </c>
      <c r="U153" s="23"/>
      <c r="V153" s="24">
        <v>6819159.0953769684</v>
      </c>
      <c r="W153" s="24">
        <v>6869986.90625</v>
      </c>
      <c r="X153" s="23"/>
      <c r="Y153" s="24">
        <v>882084.70811103086</v>
      </c>
      <c r="Z153" s="24">
        <v>883372.22482260526</v>
      </c>
      <c r="AA153" s="24">
        <v>940584.08200176875</v>
      </c>
      <c r="AB153" s="182">
        <f>AB152+AB146+AB142+AB138+AB134+AB128</f>
        <v>6769035.78200542</v>
      </c>
    </row>
    <row r="154" spans="1:28" x14ac:dyDescent="0.2">
      <c r="A154" s="18" t="s">
        <v>311</v>
      </c>
      <c r="B154" s="18" t="s">
        <v>312</v>
      </c>
      <c r="D154" s="19">
        <v>48571</v>
      </c>
      <c r="E154" s="20">
        <v>571</v>
      </c>
      <c r="F154" s="20">
        <v>49142</v>
      </c>
      <c r="G154" s="21">
        <v>5.7758068546014396E-3</v>
      </c>
      <c r="I154" s="21">
        <v>1.1665407870561584E-2</v>
      </c>
      <c r="J154" s="19">
        <v>52073</v>
      </c>
      <c r="K154" s="21">
        <v>5.9643482153758587E-2</v>
      </c>
      <c r="L154" s="21">
        <v>5.4509718764627957E-2</v>
      </c>
      <c r="M154" s="19">
        <v>52073</v>
      </c>
      <c r="N154" s="21">
        <v>5.9643482153758587E-2</v>
      </c>
      <c r="O154" s="21">
        <v>5.4509718764627957E-2</v>
      </c>
      <c r="P154" s="21">
        <v>1.9212835439219589E-3</v>
      </c>
      <c r="R154" s="20">
        <v>-1499</v>
      </c>
      <c r="S154" s="20">
        <v>0</v>
      </c>
      <c r="T154" s="20">
        <v>50574</v>
      </c>
      <c r="V154" s="19">
        <v>381905.08129882813</v>
      </c>
      <c r="W154" s="19">
        <v>383764.34375</v>
      </c>
      <c r="Y154" s="19">
        <v>48859.795259625032</v>
      </c>
      <c r="Z154" s="19">
        <v>48811.832432131385</v>
      </c>
      <c r="AA154" s="19">
        <v>51973.144852069847</v>
      </c>
      <c r="AB154" s="181">
        <v>374031.50227493426</v>
      </c>
    </row>
    <row r="155" spans="1:28" x14ac:dyDescent="0.2">
      <c r="A155" s="18" t="s">
        <v>313</v>
      </c>
      <c r="B155" s="18" t="s">
        <v>314</v>
      </c>
      <c r="D155" s="19">
        <v>29446</v>
      </c>
      <c r="E155" s="20">
        <v>0</v>
      </c>
      <c r="F155" s="20">
        <v>29446</v>
      </c>
      <c r="G155" s="21">
        <v>-5.7163931126661849E-2</v>
      </c>
      <c r="I155" s="21">
        <v>-5.0846515583515162E-2</v>
      </c>
      <c r="J155" s="19">
        <v>31636</v>
      </c>
      <c r="K155" s="21">
        <v>7.4373429328261853E-2</v>
      </c>
      <c r="L155" s="21">
        <v>6.582570949698674E-2</v>
      </c>
      <c r="M155" s="19">
        <v>33221</v>
      </c>
      <c r="N155" s="21">
        <v>0.12820077429871635</v>
      </c>
      <c r="O155" s="21">
        <v>0.11922480386899093</v>
      </c>
      <c r="P155" s="21">
        <v>-2.3001935717754662E-3</v>
      </c>
      <c r="R155" s="20">
        <v>-956</v>
      </c>
      <c r="S155" s="20">
        <v>0</v>
      </c>
      <c r="T155" s="20">
        <v>32265</v>
      </c>
      <c r="V155" s="19">
        <v>229468.58055114746</v>
      </c>
      <c r="W155" s="19">
        <v>231308.875</v>
      </c>
      <c r="Y155" s="19">
        <v>31231.304117572759</v>
      </c>
      <c r="Z155" s="19">
        <v>31272.235541121696</v>
      </c>
      <c r="AA155" s="19">
        <v>33297.590904554265</v>
      </c>
      <c r="AB155" s="181">
        <v>239630.44729379349</v>
      </c>
    </row>
    <row r="156" spans="1:28" x14ac:dyDescent="0.2">
      <c r="A156" s="18" t="s">
        <v>315</v>
      </c>
      <c r="B156" s="18" t="s">
        <v>316</v>
      </c>
      <c r="D156" s="19">
        <v>55261</v>
      </c>
      <c r="E156" s="20">
        <v>135</v>
      </c>
      <c r="F156" s="20">
        <v>55396</v>
      </c>
      <c r="G156" s="21">
        <v>2.9480555539748154E-2</v>
      </c>
      <c r="I156" s="21">
        <v>3.4327956723360975E-2</v>
      </c>
      <c r="J156" s="19">
        <v>58508</v>
      </c>
      <c r="K156" s="21">
        <v>5.6177341324283425E-2</v>
      </c>
      <c r="L156" s="21">
        <v>5.450586458151685E-2</v>
      </c>
      <c r="M156" s="19">
        <v>58508</v>
      </c>
      <c r="N156" s="21">
        <v>5.6177341324283425E-2</v>
      </c>
      <c r="O156" s="21">
        <v>5.450586458151685E-2</v>
      </c>
      <c r="P156" s="21">
        <v>2.4361808025010312E-2</v>
      </c>
      <c r="R156" s="20">
        <v>-1684</v>
      </c>
      <c r="S156" s="20">
        <v>0</v>
      </c>
      <c r="T156" s="20">
        <v>56824</v>
      </c>
      <c r="V156" s="19">
        <v>437491.41586303711</v>
      </c>
      <c r="W156" s="19">
        <v>438184.875</v>
      </c>
      <c r="Y156" s="19">
        <v>53809.661291714569</v>
      </c>
      <c r="Z156" s="19">
        <v>53642.374028330414</v>
      </c>
      <c r="AA156" s="19">
        <v>57116.537869373096</v>
      </c>
      <c r="AB156" s="181">
        <v>411046.59963969816</v>
      </c>
    </row>
    <row r="157" spans="1:28" x14ac:dyDescent="0.2">
      <c r="A157" s="18" t="s">
        <v>317</v>
      </c>
      <c r="B157" s="18" t="s">
        <v>318</v>
      </c>
      <c r="D157" s="19">
        <v>28812</v>
      </c>
      <c r="E157" s="20">
        <v>0</v>
      </c>
      <c r="F157" s="20">
        <v>28812</v>
      </c>
      <c r="G157" s="21">
        <v>-6.789308654679127E-2</v>
      </c>
      <c r="I157" s="21">
        <v>-6.3654567925349625E-2</v>
      </c>
      <c r="J157" s="19">
        <v>31077</v>
      </c>
      <c r="K157" s="21">
        <v>7.8613077884214899E-2</v>
      </c>
      <c r="L157" s="21">
        <v>8.0388957151935614E-2</v>
      </c>
      <c r="M157" s="19">
        <v>31077</v>
      </c>
      <c r="N157" s="21">
        <v>7.8613077884214899E-2</v>
      </c>
      <c r="O157" s="21">
        <v>8.0388957151935614E-2</v>
      </c>
      <c r="P157" s="21">
        <v>-4.9915248346819707E-2</v>
      </c>
      <c r="R157" s="20">
        <v>-894</v>
      </c>
      <c r="S157" s="20">
        <v>0</v>
      </c>
      <c r="T157" s="20">
        <v>30183</v>
      </c>
      <c r="V157" s="19">
        <v>239940.24328613281</v>
      </c>
      <c r="W157" s="19">
        <v>239545.84375</v>
      </c>
      <c r="Y157" s="19">
        <v>30910.617209413442</v>
      </c>
      <c r="Z157" s="19">
        <v>30720.116271724241</v>
      </c>
      <c r="AA157" s="19">
        <v>32709.713471271847</v>
      </c>
      <c r="AB157" s="181">
        <v>235399.71082114003</v>
      </c>
    </row>
    <row r="158" spans="1:28" x14ac:dyDescent="0.2">
      <c r="A158" s="18" t="s">
        <v>319</v>
      </c>
      <c r="B158" s="18" t="s">
        <v>320</v>
      </c>
      <c r="D158" s="19">
        <v>31890</v>
      </c>
      <c r="E158" s="20">
        <v>-201</v>
      </c>
      <c r="F158" s="20">
        <v>31689</v>
      </c>
      <c r="G158" s="21">
        <v>8.7185822396016466E-3</v>
      </c>
      <c r="I158" s="21">
        <v>1.4780706424408541E-2</v>
      </c>
      <c r="J158" s="19">
        <v>33553</v>
      </c>
      <c r="K158" s="21">
        <v>5.8821673135788455E-2</v>
      </c>
      <c r="L158" s="21">
        <v>5.4489732589652284E-2</v>
      </c>
      <c r="M158" s="19">
        <v>33553</v>
      </c>
      <c r="N158" s="21">
        <v>5.8821673135788455E-2</v>
      </c>
      <c r="O158" s="21">
        <v>5.4489732589652284E-2</v>
      </c>
      <c r="P158" s="21">
        <v>4.987528332085267E-3</v>
      </c>
      <c r="R158" s="20">
        <v>-966</v>
      </c>
      <c r="S158" s="20">
        <v>0</v>
      </c>
      <c r="T158" s="20">
        <v>32587</v>
      </c>
      <c r="V158" s="19">
        <v>267267.66491699219</v>
      </c>
      <c r="W158" s="19">
        <v>268365.625</v>
      </c>
      <c r="Y158" s="19">
        <v>31415.104825017381</v>
      </c>
      <c r="Z158" s="19">
        <v>31355.721602982056</v>
      </c>
      <c r="AA158" s="19">
        <v>33386.483965314284</v>
      </c>
      <c r="AB158" s="181">
        <v>240270.17777676738</v>
      </c>
    </row>
    <row r="159" spans="1:28" x14ac:dyDescent="0.2">
      <c r="A159" s="18" t="s">
        <v>321</v>
      </c>
      <c r="B159" s="18" t="s">
        <v>322</v>
      </c>
      <c r="D159" s="19">
        <v>40281</v>
      </c>
      <c r="E159" s="20">
        <v>-250</v>
      </c>
      <c r="F159" s="20">
        <v>40031</v>
      </c>
      <c r="G159" s="21">
        <v>4.4068387241566587E-2</v>
      </c>
      <c r="I159" s="21">
        <v>5.2973954986597294E-2</v>
      </c>
      <c r="J159" s="19">
        <v>42730</v>
      </c>
      <c r="K159" s="21">
        <v>6.7422747370787572E-2</v>
      </c>
      <c r="L159" s="21">
        <v>5.3968742995339269E-2</v>
      </c>
      <c r="M159" s="19">
        <v>42730</v>
      </c>
      <c r="N159" s="21">
        <v>6.7422747370787572E-2</v>
      </c>
      <c r="O159" s="21">
        <v>5.3968742995339269E-2</v>
      </c>
      <c r="P159" s="21">
        <v>4.2296971465384026E-2</v>
      </c>
      <c r="R159" s="20">
        <v>-1230</v>
      </c>
      <c r="S159" s="20">
        <v>0</v>
      </c>
      <c r="T159" s="20">
        <v>41500</v>
      </c>
      <c r="V159" s="19">
        <v>312904.00268554688</v>
      </c>
      <c r="W159" s="19">
        <v>316898.25</v>
      </c>
      <c r="Y159" s="19">
        <v>38341.358180341122</v>
      </c>
      <c r="Z159" s="19">
        <v>38502.376121794165</v>
      </c>
      <c r="AA159" s="19">
        <v>40995.993627348958</v>
      </c>
      <c r="AB159" s="181">
        <v>295033.00458987505</v>
      </c>
    </row>
    <row r="160" spans="1:28" x14ac:dyDescent="0.2">
      <c r="A160" s="18" t="s">
        <v>323</v>
      </c>
      <c r="B160" s="18" t="s">
        <v>324</v>
      </c>
      <c r="D160" s="19">
        <v>39511</v>
      </c>
      <c r="E160" s="20">
        <v>350</v>
      </c>
      <c r="F160" s="20">
        <v>39861</v>
      </c>
      <c r="G160" s="21">
        <v>1.9889525769739125E-2</v>
      </c>
      <c r="I160" s="21">
        <v>2.6118913768504282E-2</v>
      </c>
      <c r="J160" s="19">
        <v>42311</v>
      </c>
      <c r="K160" s="21">
        <v>6.146358596121515E-2</v>
      </c>
      <c r="L160" s="21">
        <v>5.4505855543101056E-2</v>
      </c>
      <c r="M160" s="19">
        <v>42311</v>
      </c>
      <c r="N160" s="21">
        <v>6.146358596121515E-2</v>
      </c>
      <c r="O160" s="21">
        <v>5.4505855543101056E-2</v>
      </c>
      <c r="P160" s="21">
        <v>1.6231853654057993E-2</v>
      </c>
      <c r="R160" s="20">
        <v>-1218</v>
      </c>
      <c r="S160" s="20">
        <v>0</v>
      </c>
      <c r="T160" s="20">
        <v>41093</v>
      </c>
      <c r="V160" s="19">
        <v>316827.41741943359</v>
      </c>
      <c r="W160" s="19">
        <v>318917.875</v>
      </c>
      <c r="Y160" s="19">
        <v>39083.644838803288</v>
      </c>
      <c r="Z160" s="19">
        <v>39102.68697836659</v>
      </c>
      <c r="AA160" s="19">
        <v>41635.183789863135</v>
      </c>
      <c r="AB160" s="181">
        <v>299633.01979782555</v>
      </c>
    </row>
    <row r="161" spans="1:28" x14ac:dyDescent="0.2">
      <c r="A161" s="18" t="s">
        <v>325</v>
      </c>
      <c r="B161" s="18" t="s">
        <v>326</v>
      </c>
      <c r="D161" s="19">
        <v>37256</v>
      </c>
      <c r="E161" s="20">
        <v>-198</v>
      </c>
      <c r="F161" s="20">
        <v>37058</v>
      </c>
      <c r="G161" s="21">
        <v>9.0430974762500949E-2</v>
      </c>
      <c r="I161" s="21">
        <v>9.4947999803129068E-2</v>
      </c>
      <c r="J161" s="19">
        <v>38819</v>
      </c>
      <c r="K161" s="21">
        <v>4.7520103621350396E-2</v>
      </c>
      <c r="L161" s="21">
        <v>4.6576891308835355E-2</v>
      </c>
      <c r="M161" s="19">
        <v>38819</v>
      </c>
      <c r="N161" s="21">
        <v>4.7520103621350396E-2</v>
      </c>
      <c r="O161" s="21">
        <v>4.6576891308835355E-2</v>
      </c>
      <c r="P161" s="21">
        <v>7.6244019155601084E-2</v>
      </c>
      <c r="R161" s="20">
        <v>-1117</v>
      </c>
      <c r="S161" s="20">
        <v>0</v>
      </c>
      <c r="T161" s="20">
        <v>37702</v>
      </c>
      <c r="V161" s="19">
        <v>250220.58605957031</v>
      </c>
      <c r="W161" s="19">
        <v>250446.09375</v>
      </c>
      <c r="Y161" s="19">
        <v>33984.727926562562</v>
      </c>
      <c r="Z161" s="19">
        <v>33875.031502970902</v>
      </c>
      <c r="AA161" s="19">
        <v>36068.957698326245</v>
      </c>
      <c r="AB161" s="181">
        <v>259574.94917413566</v>
      </c>
    </row>
    <row r="162" spans="1:28" ht="25.5" customHeight="1" x14ac:dyDescent="0.2">
      <c r="A162" s="22" t="s">
        <v>327</v>
      </c>
      <c r="B162" s="22" t="s">
        <v>328</v>
      </c>
      <c r="C162" s="54"/>
      <c r="D162" s="24">
        <v>311028</v>
      </c>
      <c r="E162" s="25">
        <v>407</v>
      </c>
      <c r="F162" s="25">
        <v>311435</v>
      </c>
      <c r="G162" s="26">
        <v>1.2348306806569509E-2</v>
      </c>
      <c r="H162" s="23"/>
      <c r="I162" s="26">
        <v>1.8259859441103421E-2</v>
      </c>
      <c r="J162" s="24">
        <v>330707</v>
      </c>
      <c r="K162" s="26">
        <v>6.1881291441231667E-2</v>
      </c>
      <c r="L162" s="26">
        <v>5.6932162273627185E-2</v>
      </c>
      <c r="M162" s="24">
        <v>332292</v>
      </c>
      <c r="N162" s="26">
        <v>6.6970635927239952E-2</v>
      </c>
      <c r="O162" s="26">
        <v>6.1997786760570994E-2</v>
      </c>
      <c r="P162" s="26">
        <v>1.5613232831406698E-2</v>
      </c>
      <c r="Q162" s="23"/>
      <c r="R162" s="25">
        <v>-9564</v>
      </c>
      <c r="S162" s="25">
        <v>0</v>
      </c>
      <c r="T162" s="25">
        <v>322728</v>
      </c>
      <c r="U162" s="23"/>
      <c r="V162" s="24">
        <v>2436024.9920806885</v>
      </c>
      <c r="W162" s="24">
        <v>2447431.78125</v>
      </c>
      <c r="X162" s="23"/>
      <c r="Y162" s="24">
        <v>307636.21364905016</v>
      </c>
      <c r="Z162" s="24">
        <v>307282.37447942147</v>
      </c>
      <c r="AA162" s="24">
        <v>327183.6061781217</v>
      </c>
      <c r="AB162" s="182">
        <f>SUM(AB154:AB161)</f>
        <v>2354619.4113681694</v>
      </c>
    </row>
    <row r="163" spans="1:28" x14ac:dyDescent="0.2">
      <c r="A163" s="18" t="s">
        <v>329</v>
      </c>
      <c r="B163" s="18" t="s">
        <v>330</v>
      </c>
      <c r="D163" s="19">
        <v>51271</v>
      </c>
      <c r="E163" s="20">
        <v>59</v>
      </c>
      <c r="F163" s="20">
        <v>51330</v>
      </c>
      <c r="G163" s="21">
        <v>-1.8579161752069417E-2</v>
      </c>
      <c r="I163" s="21">
        <v>-1.1306300334115393E-2</v>
      </c>
      <c r="J163" s="19">
        <v>54755</v>
      </c>
      <c r="K163" s="21">
        <v>6.672511202026099E-2</v>
      </c>
      <c r="L163" s="21">
        <v>5.4498209736046688E-2</v>
      </c>
      <c r="M163" s="19">
        <v>54797</v>
      </c>
      <c r="N163" s="21">
        <v>6.7543346970582396E-2</v>
      </c>
      <c r="O163" s="21">
        <v>5.5307066001390792E-2</v>
      </c>
      <c r="P163" s="21">
        <v>-2.0088785358129524E-2</v>
      </c>
      <c r="R163" s="20">
        <v>-1577</v>
      </c>
      <c r="S163" s="20">
        <v>0</v>
      </c>
      <c r="T163" s="20">
        <v>53220</v>
      </c>
      <c r="V163" s="19">
        <v>423732.57261180878</v>
      </c>
      <c r="W163" s="19">
        <v>428645.75</v>
      </c>
      <c r="Y163" s="19">
        <v>52301.722155845244</v>
      </c>
      <c r="Z163" s="19">
        <v>52518.966339686725</v>
      </c>
      <c r="AA163" s="19">
        <v>55920.372357435197</v>
      </c>
      <c r="AB163" s="181">
        <v>402438.23882810911</v>
      </c>
    </row>
    <row r="164" spans="1:28" x14ac:dyDescent="0.2">
      <c r="A164" s="18" t="s">
        <v>331</v>
      </c>
      <c r="B164" s="18" t="s">
        <v>332</v>
      </c>
      <c r="D164" s="19">
        <v>37643</v>
      </c>
      <c r="E164" s="20">
        <v>171</v>
      </c>
      <c r="F164" s="20">
        <v>37814</v>
      </c>
      <c r="G164" s="21">
        <v>-1.1684942231138695E-2</v>
      </c>
      <c r="I164" s="21">
        <v>-3.9519105987723124E-3</v>
      </c>
      <c r="J164" s="19">
        <v>40397</v>
      </c>
      <c r="K164" s="21">
        <v>6.83080340614588E-2</v>
      </c>
      <c r="L164" s="21">
        <v>5.4493541887556507E-2</v>
      </c>
      <c r="M164" s="19">
        <v>40397</v>
      </c>
      <c r="N164" s="21">
        <v>6.83080340614588E-2</v>
      </c>
      <c r="O164" s="21">
        <v>5.4493541887556507E-2</v>
      </c>
      <c r="P164" s="21">
        <v>-1.3560745433960575E-2</v>
      </c>
      <c r="R164" s="20">
        <v>-1163</v>
      </c>
      <c r="S164" s="20">
        <v>0</v>
      </c>
      <c r="T164" s="20">
        <v>39234</v>
      </c>
      <c r="V164" s="19">
        <v>284025.75010299683</v>
      </c>
      <c r="W164" s="19">
        <v>287746.65625</v>
      </c>
      <c r="Y164" s="19">
        <v>38261.078491878667</v>
      </c>
      <c r="Z164" s="19">
        <v>38461.381818527574</v>
      </c>
      <c r="AA164" s="19">
        <v>40952.344316195835</v>
      </c>
      <c r="AB164" s="181">
        <v>294718.87664032844</v>
      </c>
    </row>
    <row r="165" spans="1:28" x14ac:dyDescent="0.2">
      <c r="A165" s="18" t="s">
        <v>333</v>
      </c>
      <c r="B165" s="18" t="s">
        <v>334</v>
      </c>
      <c r="D165" s="19">
        <v>42560</v>
      </c>
      <c r="E165" s="20">
        <v>665</v>
      </c>
      <c r="F165" s="20">
        <v>43225</v>
      </c>
      <c r="G165" s="21">
        <v>5.8596649352231633E-3</v>
      </c>
      <c r="I165" s="21">
        <v>1.3432899503965201E-2</v>
      </c>
      <c r="J165" s="19">
        <v>46040</v>
      </c>
      <c r="K165" s="21">
        <v>6.5124349334875653E-2</v>
      </c>
      <c r="L165" s="21">
        <v>5.4502555422377252E-2</v>
      </c>
      <c r="M165" s="19">
        <v>46040</v>
      </c>
      <c r="N165" s="21">
        <v>6.5124349334875653E-2</v>
      </c>
      <c r="O165" s="21">
        <v>5.4502555422377252E-2</v>
      </c>
      <c r="P165" s="21">
        <v>3.6649331146185737E-3</v>
      </c>
      <c r="R165" s="20">
        <v>-1325</v>
      </c>
      <c r="S165" s="20">
        <v>0</v>
      </c>
      <c r="T165" s="20">
        <v>44715</v>
      </c>
      <c r="V165" s="19">
        <v>339923.580078125</v>
      </c>
      <c r="W165" s="19">
        <v>343347.5625</v>
      </c>
      <c r="Y165" s="19">
        <v>42973.191496632549</v>
      </c>
      <c r="Z165" s="19">
        <v>43081.68486026716</v>
      </c>
      <c r="AA165" s="19">
        <v>45871.882618362069</v>
      </c>
      <c r="AB165" s="181">
        <v>330122.97440842865</v>
      </c>
    </row>
    <row r="166" spans="1:28" x14ac:dyDescent="0.2">
      <c r="A166" s="18" t="s">
        <v>335</v>
      </c>
      <c r="B166" s="18" t="s">
        <v>336</v>
      </c>
      <c r="D166" s="19">
        <v>42921</v>
      </c>
      <c r="E166" s="20">
        <v>133</v>
      </c>
      <c r="F166" s="20">
        <v>43054</v>
      </c>
      <c r="G166" s="21">
        <v>2.201718737044378E-2</v>
      </c>
      <c r="I166" s="21">
        <v>2.9280734280723086E-2</v>
      </c>
      <c r="J166" s="19">
        <v>45855</v>
      </c>
      <c r="K166" s="21">
        <v>6.5057834347563626E-2</v>
      </c>
      <c r="L166" s="21">
        <v>5.4506852849452558E-2</v>
      </c>
      <c r="M166" s="19">
        <v>45855</v>
      </c>
      <c r="N166" s="21">
        <v>6.5057834347563626E-2</v>
      </c>
      <c r="O166" s="21">
        <v>5.4506852849452558E-2</v>
      </c>
      <c r="P166" s="21">
        <v>1.9364172849553718E-2</v>
      </c>
      <c r="R166" s="20">
        <v>-1320</v>
      </c>
      <c r="S166" s="20">
        <v>0</v>
      </c>
      <c r="T166" s="20">
        <v>44535</v>
      </c>
      <c r="V166" s="19">
        <v>318493.83821725845</v>
      </c>
      <c r="W166" s="19">
        <v>321680.5625</v>
      </c>
      <c r="Y166" s="19">
        <v>42126.493107981856</v>
      </c>
      <c r="Z166" s="19">
        <v>42247.736666754266</v>
      </c>
      <c r="AA166" s="19">
        <v>44983.923529327003</v>
      </c>
      <c r="AB166" s="181">
        <v>323732.66123850626</v>
      </c>
    </row>
    <row r="167" spans="1:28" x14ac:dyDescent="0.2">
      <c r="A167" s="18" t="s">
        <v>337</v>
      </c>
      <c r="B167" s="18" t="s">
        <v>338</v>
      </c>
      <c r="D167" s="19">
        <v>37165</v>
      </c>
      <c r="E167" s="20">
        <v>156</v>
      </c>
      <c r="F167" s="20">
        <v>37321</v>
      </c>
      <c r="G167" s="21">
        <v>3.6584061062808981E-2</v>
      </c>
      <c r="I167" s="21">
        <v>4.6189241423503224E-2</v>
      </c>
      <c r="J167" s="19">
        <v>39900</v>
      </c>
      <c r="K167" s="21">
        <v>6.9103185873904849E-2</v>
      </c>
      <c r="L167" s="21">
        <v>5.4486924704201467E-2</v>
      </c>
      <c r="M167" s="19">
        <v>39988</v>
      </c>
      <c r="N167" s="21">
        <v>7.1461107687361025E-2</v>
      </c>
      <c r="O167" s="21">
        <v>5.6812610152170651E-2</v>
      </c>
      <c r="P167" s="21">
        <v>3.8375306431373213E-2</v>
      </c>
      <c r="R167" s="20">
        <v>-1151</v>
      </c>
      <c r="S167" s="20">
        <v>0</v>
      </c>
      <c r="T167" s="20">
        <v>38837</v>
      </c>
      <c r="V167" s="19">
        <v>252448.00146484375</v>
      </c>
      <c r="W167" s="19">
        <v>255947.1875</v>
      </c>
      <c r="Y167" s="19">
        <v>36003.833554738245</v>
      </c>
      <c r="Z167" s="19">
        <v>36167.74625140267</v>
      </c>
      <c r="AA167" s="19">
        <v>38510.160779370221</v>
      </c>
      <c r="AB167" s="181">
        <v>277143.38491840276</v>
      </c>
    </row>
    <row r="168" spans="1:28" ht="25.5" customHeight="1" x14ac:dyDescent="0.2">
      <c r="A168" s="22" t="s">
        <v>339</v>
      </c>
      <c r="B168" s="22" t="s">
        <v>340</v>
      </c>
      <c r="C168" s="54"/>
      <c r="D168" s="24">
        <v>211560</v>
      </c>
      <c r="E168" s="25">
        <v>1184</v>
      </c>
      <c r="F168" s="25">
        <v>212744</v>
      </c>
      <c r="G168" s="26">
        <v>5.0914155780528159E-3</v>
      </c>
      <c r="H168" s="23"/>
      <c r="I168" s="26">
        <v>1.2848892527879352E-2</v>
      </c>
      <c r="J168" s="24">
        <v>226947</v>
      </c>
      <c r="K168" s="26">
        <v>6.6760989734140574E-2</v>
      </c>
      <c r="L168" s="26">
        <v>5.4549106933677205E-2</v>
      </c>
      <c r="M168" s="24">
        <v>227077</v>
      </c>
      <c r="N168" s="26">
        <v>6.7372052795848569E-2</v>
      </c>
      <c r="O168" s="26">
        <v>5.5153174772870406E-2</v>
      </c>
      <c r="P168" s="26">
        <v>3.705451189723652E-3</v>
      </c>
      <c r="Q168" s="23"/>
      <c r="R168" s="25">
        <v>-6536</v>
      </c>
      <c r="S168" s="25">
        <v>0</v>
      </c>
      <c r="T168" s="25">
        <v>220541</v>
      </c>
      <c r="U168" s="23"/>
      <c r="V168" s="24">
        <v>1618623.7424750328</v>
      </c>
      <c r="W168" s="24">
        <v>1637367.71875</v>
      </c>
      <c r="X168" s="23"/>
      <c r="Y168" s="24">
        <v>211666.31880707655</v>
      </c>
      <c r="Z168" s="24">
        <v>212477.5159366384</v>
      </c>
      <c r="AA168" s="24">
        <v>226238.68360069033</v>
      </c>
      <c r="AB168" s="182">
        <f>SUM(AB163:AB167)</f>
        <v>1628156.1360337753</v>
      </c>
    </row>
    <row r="169" spans="1:28" x14ac:dyDescent="0.2">
      <c r="A169" s="18" t="s">
        <v>341</v>
      </c>
      <c r="B169" s="18" t="s">
        <v>342</v>
      </c>
      <c r="D169" s="19">
        <v>30980</v>
      </c>
      <c r="E169" s="20">
        <v>214</v>
      </c>
      <c r="F169" s="20">
        <v>31194</v>
      </c>
      <c r="G169" s="21">
        <v>6.919259952979373E-2</v>
      </c>
      <c r="I169" s="21">
        <v>8.0704144121077181E-2</v>
      </c>
      <c r="J169" s="19">
        <v>33289</v>
      </c>
      <c r="K169" s="21">
        <v>6.7160351349618619E-2</v>
      </c>
      <c r="L169" s="21">
        <v>4.9091220731539265E-2</v>
      </c>
      <c r="M169" s="19">
        <v>33377</v>
      </c>
      <c r="N169" s="21">
        <v>6.9981406680772018E-2</v>
      </c>
      <c r="O169" s="21">
        <v>5.1864510029036026E-2</v>
      </c>
      <c r="P169" s="21">
        <v>6.7610249033683623E-2</v>
      </c>
      <c r="R169" s="20">
        <v>-961</v>
      </c>
      <c r="S169" s="20">
        <v>0</v>
      </c>
      <c r="T169" s="20">
        <v>32416</v>
      </c>
      <c r="V169" s="19">
        <v>224031.66444396973</v>
      </c>
      <c r="W169" s="19">
        <v>227890.296875</v>
      </c>
      <c r="Y169" s="19">
        <v>29175.286111892656</v>
      </c>
      <c r="Z169" s="19">
        <v>29361.665023920068</v>
      </c>
      <c r="AA169" s="19">
        <v>31263.281736204972</v>
      </c>
      <c r="AB169" s="181">
        <v>224990.27655763581</v>
      </c>
    </row>
    <row r="170" spans="1:28" x14ac:dyDescent="0.2">
      <c r="A170" s="18" t="s">
        <v>343</v>
      </c>
      <c r="B170" s="18" t="s">
        <v>344</v>
      </c>
      <c r="D170" s="19">
        <v>45678</v>
      </c>
      <c r="E170" s="20">
        <v>708</v>
      </c>
      <c r="F170" s="20">
        <v>46386</v>
      </c>
      <c r="G170" s="21">
        <v>5.6115116596619385E-2</v>
      </c>
      <c r="I170" s="21">
        <v>6.5054359315043664E-2</v>
      </c>
      <c r="J170" s="19">
        <v>49478</v>
      </c>
      <c r="K170" s="21">
        <v>6.665804337515624E-2</v>
      </c>
      <c r="L170" s="21">
        <v>5.1854080086354948E-2</v>
      </c>
      <c r="M170" s="19">
        <v>49506</v>
      </c>
      <c r="N170" s="21">
        <v>6.7261673780882214E-2</v>
      </c>
      <c r="O170" s="21">
        <v>5.2449332809634486E-2</v>
      </c>
      <c r="P170" s="21">
        <v>5.2735059784847715E-2</v>
      </c>
      <c r="R170" s="20">
        <v>-1425</v>
      </c>
      <c r="S170" s="20">
        <v>0</v>
      </c>
      <c r="T170" s="20">
        <v>48081</v>
      </c>
      <c r="V170" s="19">
        <v>319028.99714660645</v>
      </c>
      <c r="W170" s="19">
        <v>323519.0625</v>
      </c>
      <c r="Y170" s="19">
        <v>43921.348412738436</v>
      </c>
      <c r="Z170" s="19">
        <v>44165.674365686406</v>
      </c>
      <c r="AA170" s="19">
        <v>47026.077017058567</v>
      </c>
      <c r="AB170" s="181">
        <v>338429.28464019392</v>
      </c>
    </row>
    <row r="171" spans="1:28" x14ac:dyDescent="0.2">
      <c r="A171" s="18" t="s">
        <v>345</v>
      </c>
      <c r="B171" s="18" t="s">
        <v>346</v>
      </c>
      <c r="D171" s="19">
        <v>34720</v>
      </c>
      <c r="E171" s="20">
        <v>44</v>
      </c>
      <c r="F171" s="20">
        <v>34764</v>
      </c>
      <c r="G171" s="21">
        <v>-1.3542862520827814E-3</v>
      </c>
      <c r="I171" s="21">
        <v>8.7757291972769824E-3</v>
      </c>
      <c r="J171" s="19">
        <v>37114</v>
      </c>
      <c r="K171" s="21">
        <v>6.759866528592795E-2</v>
      </c>
      <c r="L171" s="21">
        <v>5.4505658001895885E-2</v>
      </c>
      <c r="M171" s="19">
        <v>37178</v>
      </c>
      <c r="N171" s="21">
        <v>6.9439650212863802E-2</v>
      </c>
      <c r="O171" s="21">
        <v>5.632406512891297E-2</v>
      </c>
      <c r="P171" s="21">
        <v>7.7837845362638269E-4</v>
      </c>
      <c r="R171" s="20">
        <v>-1070</v>
      </c>
      <c r="S171" s="20">
        <v>0</v>
      </c>
      <c r="T171" s="20">
        <v>36108</v>
      </c>
      <c r="V171" s="19">
        <v>278062.16650390625</v>
      </c>
      <c r="W171" s="19">
        <v>281514.65625</v>
      </c>
      <c r="Y171" s="19">
        <v>34811.144254082574</v>
      </c>
      <c r="Z171" s="19">
        <v>34889.45812506794</v>
      </c>
      <c r="AA171" s="19">
        <v>37149.083953478657</v>
      </c>
      <c r="AB171" s="181">
        <v>267348.21836943174</v>
      </c>
    </row>
    <row r="172" spans="1:28" x14ac:dyDescent="0.2">
      <c r="A172" s="18" t="s">
        <v>347</v>
      </c>
      <c r="B172" s="18" t="s">
        <v>348</v>
      </c>
      <c r="D172" s="19">
        <v>52985</v>
      </c>
      <c r="E172" s="20">
        <v>304</v>
      </c>
      <c r="F172" s="20">
        <v>53289</v>
      </c>
      <c r="G172" s="21">
        <v>3.5613576244454936E-2</v>
      </c>
      <c r="I172" s="21">
        <v>4.4053255926647106E-2</v>
      </c>
      <c r="J172" s="19">
        <v>56956</v>
      </c>
      <c r="K172" s="21">
        <v>6.881345118129456E-2</v>
      </c>
      <c r="L172" s="21">
        <v>5.4503409293022997E-2</v>
      </c>
      <c r="M172" s="19">
        <v>56956</v>
      </c>
      <c r="N172" s="21">
        <v>6.881345118129456E-2</v>
      </c>
      <c r="O172" s="21">
        <v>5.4503409293022997E-2</v>
      </c>
      <c r="P172" s="21">
        <v>3.3990992692692679E-2</v>
      </c>
      <c r="R172" s="20">
        <v>-1639</v>
      </c>
      <c r="S172" s="20">
        <v>0</v>
      </c>
      <c r="T172" s="20">
        <v>55317</v>
      </c>
      <c r="V172" s="19">
        <v>400514.66493988037</v>
      </c>
      <c r="W172" s="19">
        <v>405949.8125</v>
      </c>
      <c r="Y172" s="19">
        <v>51456.45173293983</v>
      </c>
      <c r="Z172" s="19">
        <v>51733.140225226518</v>
      </c>
      <c r="AA172" s="19">
        <v>55083.651987796002</v>
      </c>
      <c r="AB172" s="181">
        <v>396416.67177206586</v>
      </c>
    </row>
    <row r="173" spans="1:28" x14ac:dyDescent="0.2">
      <c r="A173" s="18" t="s">
        <v>349</v>
      </c>
      <c r="B173" s="18" t="s">
        <v>350</v>
      </c>
      <c r="D173" s="19">
        <v>38387</v>
      </c>
      <c r="E173" s="20">
        <v>87</v>
      </c>
      <c r="F173" s="20">
        <v>38474</v>
      </c>
      <c r="G173" s="21">
        <v>-6.8296699329839505E-5</v>
      </c>
      <c r="I173" s="21">
        <v>8.2548125622903257E-3</v>
      </c>
      <c r="J173" s="19">
        <v>41056</v>
      </c>
      <c r="K173" s="21">
        <v>6.7110256276966318E-2</v>
      </c>
      <c r="L173" s="21">
        <v>5.4508807082917166E-2</v>
      </c>
      <c r="M173" s="19">
        <v>41122</v>
      </c>
      <c r="N173" s="21">
        <v>6.8825700473046814E-2</v>
      </c>
      <c r="O173" s="21">
        <v>5.6203993688223708E-2</v>
      </c>
      <c r="P173" s="21">
        <v>1.4789266252535072E-4</v>
      </c>
      <c r="R173" s="20">
        <v>-1183</v>
      </c>
      <c r="S173" s="20">
        <v>0</v>
      </c>
      <c r="T173" s="20">
        <v>39939</v>
      </c>
      <c r="V173" s="19">
        <v>320670.83752441406</v>
      </c>
      <c r="W173" s="19">
        <v>324502.875</v>
      </c>
      <c r="Y173" s="19">
        <v>38476.627826681906</v>
      </c>
      <c r="Z173" s="19">
        <v>38615.007169360695</v>
      </c>
      <c r="AA173" s="19">
        <v>41115.919257228867</v>
      </c>
      <c r="AB173" s="181">
        <v>295896.06499603135</v>
      </c>
    </row>
    <row r="174" spans="1:28" x14ac:dyDescent="0.2">
      <c r="A174" s="18" t="s">
        <v>351</v>
      </c>
      <c r="B174" s="18" t="s">
        <v>352</v>
      </c>
      <c r="D174" s="19">
        <v>45363</v>
      </c>
      <c r="E174" s="20">
        <v>237</v>
      </c>
      <c r="F174" s="20">
        <v>45600</v>
      </c>
      <c r="G174" s="21">
        <v>8.1808306408597264E-3</v>
      </c>
      <c r="I174" s="21">
        <v>1.7609302101725177E-2</v>
      </c>
      <c r="J174" s="19">
        <v>49013</v>
      </c>
      <c r="K174" s="21">
        <v>7.4846491228070189E-2</v>
      </c>
      <c r="L174" s="21">
        <v>5.4489498170942952E-2</v>
      </c>
      <c r="M174" s="19">
        <v>49013</v>
      </c>
      <c r="N174" s="21">
        <v>7.4846491228070189E-2</v>
      </c>
      <c r="O174" s="21">
        <v>5.4489498170942952E-2</v>
      </c>
      <c r="P174" s="21">
        <v>7.7886025071569609E-3</v>
      </c>
      <c r="R174" s="20">
        <v>-1411</v>
      </c>
      <c r="S174" s="20">
        <v>0</v>
      </c>
      <c r="T174" s="20">
        <v>47602</v>
      </c>
      <c r="V174" s="19">
        <v>324833.74938964844</v>
      </c>
      <c r="W174" s="19">
        <v>331104.6875</v>
      </c>
      <c r="Y174" s="19">
        <v>45229.981184044067</v>
      </c>
      <c r="Z174" s="19">
        <v>45675.988882515107</v>
      </c>
      <c r="AA174" s="19">
        <v>48634.207489612811</v>
      </c>
      <c r="AB174" s="181">
        <v>350002.40491635917</v>
      </c>
    </row>
    <row r="175" spans="1:28" x14ac:dyDescent="0.2">
      <c r="A175" s="18" t="s">
        <v>353</v>
      </c>
      <c r="B175" s="18" t="s">
        <v>354</v>
      </c>
      <c r="D175" s="19">
        <v>40204</v>
      </c>
      <c r="E175" s="20">
        <v>181</v>
      </c>
      <c r="F175" s="20">
        <v>40385</v>
      </c>
      <c r="G175" s="21">
        <v>2.1887595611213451E-2</v>
      </c>
      <c r="I175" s="21">
        <v>2.9408229728044466E-2</v>
      </c>
      <c r="J175" s="19">
        <v>42961</v>
      </c>
      <c r="K175" s="21">
        <v>6.378605918038871E-2</v>
      </c>
      <c r="L175" s="21">
        <v>5.4496711609572257E-2</v>
      </c>
      <c r="M175" s="19">
        <v>42961</v>
      </c>
      <c r="N175" s="21">
        <v>6.378605918038871E-2</v>
      </c>
      <c r="O175" s="21">
        <v>5.4496711609572257E-2</v>
      </c>
      <c r="P175" s="21">
        <v>1.9480635461953444E-2</v>
      </c>
      <c r="R175" s="20">
        <v>-1236</v>
      </c>
      <c r="S175" s="20">
        <v>0</v>
      </c>
      <c r="T175" s="20">
        <v>41725</v>
      </c>
      <c r="V175" s="19">
        <v>311576.33331298828</v>
      </c>
      <c r="W175" s="19">
        <v>314321.09375</v>
      </c>
      <c r="Y175" s="19">
        <v>39520.002173864181</v>
      </c>
      <c r="Z175" s="19">
        <v>39576.876542384693</v>
      </c>
      <c r="AA175" s="19">
        <v>42140.084377898209</v>
      </c>
      <c r="AB175" s="181">
        <v>303266.60260255623</v>
      </c>
    </row>
    <row r="176" spans="1:28" ht="25.5" customHeight="1" x14ac:dyDescent="0.2">
      <c r="A176" s="22" t="s">
        <v>355</v>
      </c>
      <c r="B176" s="22" t="s">
        <v>356</v>
      </c>
      <c r="C176" s="54"/>
      <c r="D176" s="24">
        <v>288317</v>
      </c>
      <c r="E176" s="25">
        <v>1775</v>
      </c>
      <c r="F176" s="25">
        <v>290092</v>
      </c>
      <c r="G176" s="26">
        <v>2.6544237098169221E-2</v>
      </c>
      <c r="H176" s="23"/>
      <c r="I176" s="26">
        <v>3.5490110864630164E-2</v>
      </c>
      <c r="J176" s="24">
        <v>309867</v>
      </c>
      <c r="K176" s="26">
        <v>6.8168029452725376E-2</v>
      </c>
      <c r="L176" s="26">
        <v>5.3619493227039294E-2</v>
      </c>
      <c r="M176" s="24">
        <v>310113</v>
      </c>
      <c r="N176" s="26">
        <v>6.9016036291934979E-2</v>
      </c>
      <c r="O176" s="26">
        <v>5.4455950143502907E-2</v>
      </c>
      <c r="P176" s="26">
        <v>2.546422229697165E-2</v>
      </c>
      <c r="Q176" s="23"/>
      <c r="R176" s="25">
        <v>-8925</v>
      </c>
      <c r="S176" s="25">
        <v>0</v>
      </c>
      <c r="T176" s="25">
        <v>301188</v>
      </c>
      <c r="U176" s="23"/>
      <c r="V176" s="24">
        <v>2178718.4132614136</v>
      </c>
      <c r="W176" s="24">
        <v>2208802.484375</v>
      </c>
      <c r="X176" s="23"/>
      <c r="Y176" s="24">
        <v>282590.84169624367</v>
      </c>
      <c r="Z176" s="24">
        <v>284017.81033416145</v>
      </c>
      <c r="AA176" s="24">
        <v>302412.30581927812</v>
      </c>
      <c r="AB176" s="182">
        <f>SUM(AB169:AB175)</f>
        <v>2176349.5238542738</v>
      </c>
    </row>
    <row r="177" spans="1:28" x14ac:dyDescent="0.2">
      <c r="A177" s="18" t="s">
        <v>357</v>
      </c>
      <c r="B177" s="18" t="s">
        <v>358</v>
      </c>
      <c r="D177" s="19">
        <v>29312</v>
      </c>
      <c r="E177" s="20">
        <v>254</v>
      </c>
      <c r="F177" s="20">
        <v>29566</v>
      </c>
      <c r="G177" s="21">
        <v>3.7794904486454506E-3</v>
      </c>
      <c r="I177" s="21">
        <v>1.3363835056543261E-2</v>
      </c>
      <c r="J177" s="19">
        <v>31500</v>
      </c>
      <c r="K177" s="21">
        <v>6.5412974362443421E-2</v>
      </c>
      <c r="L177" s="21">
        <v>5.4489171828254301E-2</v>
      </c>
      <c r="M177" s="19">
        <v>31512</v>
      </c>
      <c r="N177" s="21">
        <v>6.5818845971724382E-2</v>
      </c>
      <c r="O177" s="21">
        <v>5.4890881988950868E-2</v>
      </c>
      <c r="P177" s="21">
        <v>3.9661144790581471E-3</v>
      </c>
      <c r="R177" s="20">
        <v>-907</v>
      </c>
      <c r="S177" s="20">
        <v>0</v>
      </c>
      <c r="T177" s="20">
        <v>30605</v>
      </c>
      <c r="V177" s="19">
        <v>241442.50463867188</v>
      </c>
      <c r="W177" s="19">
        <v>243943.6875</v>
      </c>
      <c r="Y177" s="19">
        <v>29454.676332134753</v>
      </c>
      <c r="Z177" s="19">
        <v>29478.340307427807</v>
      </c>
      <c r="AA177" s="19">
        <v>31387.51352813443</v>
      </c>
      <c r="AB177" s="181">
        <v>225884.32681951509</v>
      </c>
    </row>
    <row r="178" spans="1:28" x14ac:dyDescent="0.2">
      <c r="A178" s="18" t="s">
        <v>359</v>
      </c>
      <c r="B178" s="18" t="s">
        <v>360</v>
      </c>
      <c r="D178" s="19">
        <v>43892</v>
      </c>
      <c r="E178" s="20">
        <v>68</v>
      </c>
      <c r="F178" s="20">
        <v>43960</v>
      </c>
      <c r="G178" s="21">
        <v>2.5803622886443778E-2</v>
      </c>
      <c r="I178" s="21">
        <v>3.4789842646123503E-2</v>
      </c>
      <c r="J178" s="19">
        <v>46844</v>
      </c>
      <c r="K178" s="21">
        <v>6.560509554140137E-2</v>
      </c>
      <c r="L178" s="21">
        <v>5.4489681792323941E-2</v>
      </c>
      <c r="M178" s="19">
        <v>46854</v>
      </c>
      <c r="N178" s="21">
        <v>6.5832575068243804E-2</v>
      </c>
      <c r="O178" s="21">
        <v>5.4714788461650121E-2</v>
      </c>
      <c r="P178" s="21">
        <v>2.5022285719790593E-2</v>
      </c>
      <c r="R178" s="20">
        <v>-1348</v>
      </c>
      <c r="S178" s="20">
        <v>0</v>
      </c>
      <c r="T178" s="20">
        <v>45506</v>
      </c>
      <c r="V178" s="19">
        <v>349360.75073242188</v>
      </c>
      <c r="W178" s="19">
        <v>353043.375</v>
      </c>
      <c r="Y178" s="19">
        <v>42854.206223510635</v>
      </c>
      <c r="Z178" s="19">
        <v>42929.860841227979</v>
      </c>
      <c r="AA178" s="19">
        <v>45710.225672896675</v>
      </c>
      <c r="AB178" s="181">
        <v>328959.58915749384</v>
      </c>
    </row>
    <row r="179" spans="1:28" x14ac:dyDescent="0.2">
      <c r="A179" s="18" t="s">
        <v>361</v>
      </c>
      <c r="B179" s="18" t="s">
        <v>362</v>
      </c>
      <c r="D179" s="19">
        <v>39018</v>
      </c>
      <c r="E179" s="20">
        <v>-267</v>
      </c>
      <c r="F179" s="20">
        <v>38751</v>
      </c>
      <c r="G179" s="21">
        <v>3.4901100467076063E-2</v>
      </c>
      <c r="I179" s="21">
        <v>4.3900878707165303E-2</v>
      </c>
      <c r="J179" s="19">
        <v>41440</v>
      </c>
      <c r="K179" s="21">
        <v>6.9391757632061069E-2</v>
      </c>
      <c r="L179" s="21">
        <v>5.4492559010183239E-2</v>
      </c>
      <c r="M179" s="19">
        <v>41440</v>
      </c>
      <c r="N179" s="21">
        <v>6.9391757632061069E-2</v>
      </c>
      <c r="O179" s="21">
        <v>5.4492559010183239E-2</v>
      </c>
      <c r="P179" s="21">
        <v>3.382944636970886E-2</v>
      </c>
      <c r="R179" s="20">
        <v>-1193</v>
      </c>
      <c r="S179" s="20">
        <v>0</v>
      </c>
      <c r="T179" s="20">
        <v>40247</v>
      </c>
      <c r="V179" s="19">
        <v>296353.24816131592</v>
      </c>
      <c r="W179" s="19">
        <v>300540.5</v>
      </c>
      <c r="Y179" s="19">
        <v>37444.157690537511</v>
      </c>
      <c r="Z179" s="19">
        <v>37645.837571665776</v>
      </c>
      <c r="AA179" s="19">
        <v>40083.981110730136</v>
      </c>
      <c r="AB179" s="181">
        <v>288469.58779731015</v>
      </c>
    </row>
    <row r="180" spans="1:28" x14ac:dyDescent="0.2">
      <c r="A180" s="18" t="s">
        <v>363</v>
      </c>
      <c r="B180" s="18" t="s">
        <v>364</v>
      </c>
      <c r="D180" s="19">
        <v>55318</v>
      </c>
      <c r="E180" s="20">
        <v>857</v>
      </c>
      <c r="F180" s="20">
        <v>56175</v>
      </c>
      <c r="G180" s="21">
        <v>1.420455416242361E-2</v>
      </c>
      <c r="I180" s="21">
        <v>2.1972986859423171E-2</v>
      </c>
      <c r="J180" s="19">
        <v>59665</v>
      </c>
      <c r="K180" s="21">
        <v>6.2127280818869535E-2</v>
      </c>
      <c r="L180" s="21">
        <v>5.4497469830937506E-2</v>
      </c>
      <c r="M180" s="19">
        <v>59665</v>
      </c>
      <c r="N180" s="21">
        <v>6.2127280818869535E-2</v>
      </c>
      <c r="O180" s="21">
        <v>5.4497469830937506E-2</v>
      </c>
      <c r="P180" s="21">
        <v>1.211782568936659E-2</v>
      </c>
      <c r="R180" s="20">
        <v>-1717</v>
      </c>
      <c r="S180" s="20">
        <v>0</v>
      </c>
      <c r="T180" s="20">
        <v>57948</v>
      </c>
      <c r="V180" s="19">
        <v>413713.32934570313</v>
      </c>
      <c r="W180" s="19">
        <v>416706.75</v>
      </c>
      <c r="Y180" s="19">
        <v>55388.23481855874</v>
      </c>
      <c r="Z180" s="19">
        <v>55364.92123512816</v>
      </c>
      <c r="AA180" s="19">
        <v>58950.64634333596</v>
      </c>
      <c r="AB180" s="181">
        <v>424246.00001856894</v>
      </c>
    </row>
    <row r="181" spans="1:28" x14ac:dyDescent="0.2">
      <c r="A181" s="18" t="s">
        <v>365</v>
      </c>
      <c r="B181" s="18" t="s">
        <v>366</v>
      </c>
      <c r="D181" s="19">
        <v>44841</v>
      </c>
      <c r="E181" s="20">
        <v>0</v>
      </c>
      <c r="F181" s="20">
        <v>44841</v>
      </c>
      <c r="G181" s="21">
        <v>1.9572291327976554E-2</v>
      </c>
      <c r="I181" s="21">
        <v>2.8849471264493554E-2</v>
      </c>
      <c r="J181" s="19">
        <v>47877</v>
      </c>
      <c r="K181" s="21">
        <v>6.7705894159363122E-2</v>
      </c>
      <c r="L181" s="21">
        <v>5.449969672907673E-2</v>
      </c>
      <c r="M181" s="19">
        <v>47877</v>
      </c>
      <c r="N181" s="21">
        <v>6.7705894159363122E-2</v>
      </c>
      <c r="O181" s="21">
        <v>5.449969672907673E-2</v>
      </c>
      <c r="P181" s="21">
        <v>1.8930150082696828E-2</v>
      </c>
      <c r="R181" s="20">
        <v>-1378</v>
      </c>
      <c r="S181" s="20">
        <v>0</v>
      </c>
      <c r="T181" s="20">
        <v>46499</v>
      </c>
      <c r="V181" s="19">
        <v>330341.75537109375</v>
      </c>
      <c r="W181" s="19">
        <v>334478.84375</v>
      </c>
      <c r="Y181" s="19">
        <v>43980.206584071952</v>
      </c>
      <c r="Z181" s="19">
        <v>44129.461870675477</v>
      </c>
      <c r="AA181" s="19">
        <v>46987.519209353341</v>
      </c>
      <c r="AB181" s="181">
        <v>338151.79835797142</v>
      </c>
    </row>
    <row r="182" spans="1:28" x14ac:dyDescent="0.2">
      <c r="A182" s="18" t="s">
        <v>367</v>
      </c>
      <c r="B182" s="18" t="s">
        <v>368</v>
      </c>
      <c r="D182" s="19">
        <v>44749</v>
      </c>
      <c r="E182" s="20">
        <v>0</v>
      </c>
      <c r="F182" s="20">
        <v>44749</v>
      </c>
      <c r="G182" s="21">
        <v>-7.2574947984704874E-3</v>
      </c>
      <c r="I182" s="21">
        <v>1.0571821620637412E-3</v>
      </c>
      <c r="J182" s="19">
        <v>47696</v>
      </c>
      <c r="K182" s="21">
        <v>6.585622025073179E-2</v>
      </c>
      <c r="L182" s="21">
        <v>5.4504899378905236E-2</v>
      </c>
      <c r="M182" s="19">
        <v>47696</v>
      </c>
      <c r="N182" s="21">
        <v>6.585622025073179E-2</v>
      </c>
      <c r="O182" s="21">
        <v>5.4504899378905236E-2</v>
      </c>
      <c r="P182" s="21">
        <v>-8.5892972458668781E-3</v>
      </c>
      <c r="R182" s="20">
        <v>-1373</v>
      </c>
      <c r="S182" s="20">
        <v>0</v>
      </c>
      <c r="T182" s="20">
        <v>46323</v>
      </c>
      <c r="V182" s="19">
        <v>330855.16479873657</v>
      </c>
      <c r="W182" s="19">
        <v>334416.6875</v>
      </c>
      <c r="Y182" s="19">
        <v>45076.139850500134</v>
      </c>
      <c r="Z182" s="19">
        <v>45182.938379938212</v>
      </c>
      <c r="AA182" s="19">
        <v>48109.224428887836</v>
      </c>
      <c r="AB182" s="181">
        <v>346224.29598277912</v>
      </c>
    </row>
    <row r="183" spans="1:28" ht="25.5" customHeight="1" x14ac:dyDescent="0.2">
      <c r="A183" s="22" t="s">
        <v>369</v>
      </c>
      <c r="B183" s="22" t="s">
        <v>370</v>
      </c>
      <c r="C183" s="54"/>
      <c r="D183" s="24">
        <v>257130</v>
      </c>
      <c r="E183" s="25">
        <v>912</v>
      </c>
      <c r="F183" s="25">
        <v>258042</v>
      </c>
      <c r="G183" s="26">
        <v>1.5123581715718926E-2</v>
      </c>
      <c r="H183" s="23"/>
      <c r="I183" s="26">
        <v>2.3871268358616193E-2</v>
      </c>
      <c r="J183" s="24">
        <v>275022</v>
      </c>
      <c r="K183" s="26">
        <v>6.5803241332806239E-2</v>
      </c>
      <c r="L183" s="26">
        <v>5.4483200734612769E-2</v>
      </c>
      <c r="M183" s="24">
        <v>275044</v>
      </c>
      <c r="N183" s="26">
        <v>6.5888498771517812E-2</v>
      </c>
      <c r="O183" s="26">
        <v>5.4567552642518891E-2</v>
      </c>
      <c r="P183" s="26">
        <v>1.4065192716724795E-2</v>
      </c>
      <c r="Q183" s="23"/>
      <c r="R183" s="25">
        <v>-7916</v>
      </c>
      <c r="S183" s="25">
        <v>0</v>
      </c>
      <c r="T183" s="25">
        <v>267128</v>
      </c>
      <c r="U183" s="23"/>
      <c r="V183" s="24">
        <v>1962066.7530479431</v>
      </c>
      <c r="W183" s="24">
        <v>1983129.84375</v>
      </c>
      <c r="X183" s="23"/>
      <c r="Y183" s="24">
        <v>254197.62149931371</v>
      </c>
      <c r="Z183" s="24">
        <v>254731.36020606343</v>
      </c>
      <c r="AA183" s="24">
        <v>271229.11029333837</v>
      </c>
      <c r="AB183" s="182">
        <f>SUM(AB177:AB182)</f>
        <v>1951935.5981336385</v>
      </c>
    </row>
    <row r="184" spans="1:28" x14ac:dyDescent="0.2">
      <c r="A184" s="18" t="s">
        <v>371</v>
      </c>
      <c r="B184" s="18" t="s">
        <v>372</v>
      </c>
      <c r="D184" s="19">
        <v>52255</v>
      </c>
      <c r="E184" s="20">
        <v>0</v>
      </c>
      <c r="F184" s="20">
        <v>52255</v>
      </c>
      <c r="G184" s="21">
        <v>-1.2740862399182484E-2</v>
      </c>
      <c r="I184" s="21">
        <v>-6.0881602052965667E-3</v>
      </c>
      <c r="J184" s="19">
        <v>55559</v>
      </c>
      <c r="K184" s="21">
        <v>6.322839919624923E-2</v>
      </c>
      <c r="L184" s="21">
        <v>5.4506360018280686E-2</v>
      </c>
      <c r="M184" s="19">
        <v>55559</v>
      </c>
      <c r="N184" s="21">
        <v>6.322839919624923E-2</v>
      </c>
      <c r="O184" s="21">
        <v>5.4506360018280686E-2</v>
      </c>
      <c r="P184" s="21">
        <v>-1.5664421564089315E-2</v>
      </c>
      <c r="R184" s="20">
        <v>-1599</v>
      </c>
      <c r="S184" s="20">
        <v>0</v>
      </c>
      <c r="T184" s="20">
        <v>53960</v>
      </c>
      <c r="V184" s="19">
        <v>412238.41619873047</v>
      </c>
      <c r="W184" s="19">
        <v>415648.125</v>
      </c>
      <c r="Y184" s="19">
        <v>52929.365766101902</v>
      </c>
      <c r="Z184" s="19">
        <v>53009.944898914604</v>
      </c>
      <c r="AA184" s="19">
        <v>56443.149284801962</v>
      </c>
      <c r="AB184" s="181">
        <v>406200.47103580431</v>
      </c>
    </row>
    <row r="185" spans="1:28" x14ac:dyDescent="0.2">
      <c r="A185" s="18" t="s">
        <v>373</v>
      </c>
      <c r="B185" s="18" t="s">
        <v>374</v>
      </c>
      <c r="D185" s="19">
        <v>25916</v>
      </c>
      <c r="E185" s="20">
        <v>119</v>
      </c>
      <c r="F185" s="20">
        <v>26035</v>
      </c>
      <c r="G185" s="21">
        <v>8.4101177886748202E-2</v>
      </c>
      <c r="I185" s="21">
        <v>9.2237256699947867E-2</v>
      </c>
      <c r="J185" s="19">
        <v>27603</v>
      </c>
      <c r="K185" s="21">
        <v>6.0226618014211697E-2</v>
      </c>
      <c r="L185" s="21">
        <v>4.7059028862205921E-2</v>
      </c>
      <c r="M185" s="19">
        <v>27669</v>
      </c>
      <c r="N185" s="21">
        <v>6.2761666986748565E-2</v>
      </c>
      <c r="O185" s="21">
        <v>4.9562593543758693E-2</v>
      </c>
      <c r="P185" s="21">
        <v>7.6642317384166603E-2</v>
      </c>
      <c r="R185" s="20">
        <v>-796</v>
      </c>
      <c r="S185" s="20">
        <v>0</v>
      </c>
      <c r="T185" s="20">
        <v>26873</v>
      </c>
      <c r="V185" s="19">
        <v>209554.50017547607</v>
      </c>
      <c r="W185" s="19">
        <v>212189.8125</v>
      </c>
      <c r="Y185" s="19">
        <v>24015.286147691811</v>
      </c>
      <c r="Z185" s="19">
        <v>24136.157596568508</v>
      </c>
      <c r="AA185" s="19">
        <v>25699.342811663952</v>
      </c>
      <c r="AB185" s="181">
        <v>184948.66582895236</v>
      </c>
    </row>
    <row r="186" spans="1:28" x14ac:dyDescent="0.2">
      <c r="A186" s="18" t="s">
        <v>375</v>
      </c>
      <c r="B186" s="18" t="s">
        <v>376</v>
      </c>
      <c r="D186" s="19">
        <v>29286</v>
      </c>
      <c r="E186" s="20">
        <v>30</v>
      </c>
      <c r="F186" s="20">
        <v>29316</v>
      </c>
      <c r="G186" s="21">
        <v>0.11930646778386467</v>
      </c>
      <c r="I186" s="21">
        <v>0.12770393498657695</v>
      </c>
      <c r="J186" s="19">
        <v>30843</v>
      </c>
      <c r="K186" s="21">
        <v>5.2087597216537107E-2</v>
      </c>
      <c r="L186" s="21">
        <v>4.5669311407553259E-2</v>
      </c>
      <c r="M186" s="19">
        <v>30958</v>
      </c>
      <c r="N186" s="21">
        <v>5.6010369763951351E-2</v>
      </c>
      <c r="O186" s="21">
        <v>4.9568152986253944E-2</v>
      </c>
      <c r="P186" s="21">
        <v>0.11160849128825401</v>
      </c>
      <c r="R186" s="20">
        <v>-891</v>
      </c>
      <c r="S186" s="20">
        <v>0</v>
      </c>
      <c r="T186" s="20">
        <v>30067</v>
      </c>
      <c r="V186" s="19">
        <v>225435.25415039063</v>
      </c>
      <c r="W186" s="19">
        <v>226818.96875</v>
      </c>
      <c r="Y186" s="19">
        <v>26191.218262182731</v>
      </c>
      <c r="Z186" s="19">
        <v>26155.7486711364</v>
      </c>
      <c r="AA186" s="19">
        <v>27849.733285252678</v>
      </c>
      <c r="AB186" s="181">
        <v>200424.23078857525</v>
      </c>
    </row>
    <row r="187" spans="1:28" x14ac:dyDescent="0.2">
      <c r="A187" s="18" t="s">
        <v>377</v>
      </c>
      <c r="B187" s="18" t="s">
        <v>378</v>
      </c>
      <c r="D187" s="19">
        <v>25533</v>
      </c>
      <c r="E187" s="20">
        <v>65</v>
      </c>
      <c r="F187" s="20">
        <v>25598</v>
      </c>
      <c r="G187" s="21">
        <v>1.3621674847586362E-2</v>
      </c>
      <c r="I187" s="21">
        <v>1.8567527284919283E-2</v>
      </c>
      <c r="J187" s="19">
        <v>27212</v>
      </c>
      <c r="K187" s="21">
        <v>6.3051800921946954E-2</v>
      </c>
      <c r="L187" s="21">
        <v>5.4507291220991405E-2</v>
      </c>
      <c r="M187" s="19">
        <v>27336</v>
      </c>
      <c r="N187" s="21">
        <v>6.7895929369482078E-2</v>
      </c>
      <c r="O187" s="21">
        <v>5.9312483934184534E-2</v>
      </c>
      <c r="P187" s="21">
        <v>1.335130739466428E-2</v>
      </c>
      <c r="R187" s="20">
        <v>-787</v>
      </c>
      <c r="S187" s="20">
        <v>0</v>
      </c>
      <c r="T187" s="20">
        <v>26549</v>
      </c>
      <c r="V187" s="19">
        <v>217734.17114257813</v>
      </c>
      <c r="W187" s="19">
        <v>219498.4375</v>
      </c>
      <c r="Y187" s="19">
        <v>25253.998247274118</v>
      </c>
      <c r="Z187" s="19">
        <v>25335.008184390736</v>
      </c>
      <c r="AA187" s="19">
        <v>26975.837303926819</v>
      </c>
      <c r="AB187" s="181">
        <v>194135.12460387763</v>
      </c>
    </row>
    <row r="188" spans="1:28" x14ac:dyDescent="0.2">
      <c r="A188" s="18" t="s">
        <v>379</v>
      </c>
      <c r="B188" s="18" t="s">
        <v>380</v>
      </c>
      <c r="D188" s="19">
        <v>26239</v>
      </c>
      <c r="E188" s="20">
        <v>55</v>
      </c>
      <c r="F188" s="20">
        <v>26294</v>
      </c>
      <c r="G188" s="21">
        <v>9.927242928603941E-2</v>
      </c>
      <c r="I188" s="21">
        <v>0.1074277858466417</v>
      </c>
      <c r="J188" s="19">
        <v>27753</v>
      </c>
      <c r="K188" s="21">
        <v>5.5487944017646562E-2</v>
      </c>
      <c r="L188" s="21">
        <v>4.5673943262620975E-2</v>
      </c>
      <c r="M188" s="19">
        <v>27830</v>
      </c>
      <c r="N188" s="21">
        <v>5.8416368753327674E-2</v>
      </c>
      <c r="O188" s="21">
        <v>4.8575139300210513E-2</v>
      </c>
      <c r="P188" s="21">
        <v>9.0588937413392134E-2</v>
      </c>
      <c r="R188" s="20">
        <v>-801</v>
      </c>
      <c r="S188" s="20">
        <v>0</v>
      </c>
      <c r="T188" s="20">
        <v>27029</v>
      </c>
      <c r="V188" s="19">
        <v>196403.9951171875</v>
      </c>
      <c r="W188" s="19">
        <v>198247.3125</v>
      </c>
      <c r="Y188" s="19">
        <v>23919.457360608554</v>
      </c>
      <c r="Z188" s="19">
        <v>23966.147815850494</v>
      </c>
      <c r="AA188" s="19">
        <v>25518.322298414187</v>
      </c>
      <c r="AB188" s="181">
        <v>183645.92814190063</v>
      </c>
    </row>
    <row r="189" spans="1:28" x14ac:dyDescent="0.2">
      <c r="A189" s="18" t="s">
        <v>381</v>
      </c>
      <c r="B189" s="18" t="s">
        <v>382</v>
      </c>
      <c r="D189" s="19">
        <v>48905</v>
      </c>
      <c r="E189" s="20">
        <v>19</v>
      </c>
      <c r="F189" s="20">
        <v>48924</v>
      </c>
      <c r="G189" s="21">
        <v>3.736981303955611E-3</v>
      </c>
      <c r="I189" s="21">
        <v>1.1225066098878411E-2</v>
      </c>
      <c r="J189" s="19">
        <v>51937</v>
      </c>
      <c r="K189" s="21">
        <v>6.1585316000327017E-2</v>
      </c>
      <c r="L189" s="21">
        <v>5.4495202030280909E-2</v>
      </c>
      <c r="M189" s="19">
        <v>52030</v>
      </c>
      <c r="N189" s="21">
        <v>6.3486223530373698E-2</v>
      </c>
      <c r="O189" s="21">
        <v>5.6383413782765901E-2</v>
      </c>
      <c r="P189" s="21">
        <v>3.2646619446965452E-3</v>
      </c>
      <c r="R189" s="20">
        <v>-1497</v>
      </c>
      <c r="S189" s="20">
        <v>0</v>
      </c>
      <c r="T189" s="20">
        <v>50533</v>
      </c>
      <c r="V189" s="19">
        <v>403858.760597229</v>
      </c>
      <c r="W189" s="19">
        <v>406574.1875</v>
      </c>
      <c r="Y189" s="19">
        <v>48741.852608083427</v>
      </c>
      <c r="Z189" s="19">
        <v>48706.219972679486</v>
      </c>
      <c r="AA189" s="19">
        <v>51860.692371190162</v>
      </c>
      <c r="AB189" s="181">
        <v>373222.22335833823</v>
      </c>
    </row>
    <row r="190" spans="1:28" ht="25.5" customHeight="1" x14ac:dyDescent="0.2">
      <c r="A190" s="22" t="s">
        <v>383</v>
      </c>
      <c r="B190" s="22" t="s">
        <v>384</v>
      </c>
      <c r="C190" s="54"/>
      <c r="D190" s="24">
        <v>208134</v>
      </c>
      <c r="E190" s="25">
        <v>288</v>
      </c>
      <c r="F190" s="25">
        <v>208422</v>
      </c>
      <c r="G190" s="26">
        <v>3.6661419579885779E-2</v>
      </c>
      <c r="H190" s="23"/>
      <c r="I190" s="26">
        <v>4.38825462822936E-2</v>
      </c>
      <c r="J190" s="24">
        <v>220907</v>
      </c>
      <c r="K190" s="26">
        <v>5.9902505493661939E-2</v>
      </c>
      <c r="L190" s="26">
        <v>5.1221319398066401E-2</v>
      </c>
      <c r="M190" s="24">
        <v>221382</v>
      </c>
      <c r="N190" s="26">
        <v>6.2181535538474719E-2</v>
      </c>
      <c r="O190" s="26">
        <v>5.3481682929842567E-2</v>
      </c>
      <c r="P190" s="26">
        <v>3.2820240572213777E-2</v>
      </c>
      <c r="Q190" s="23"/>
      <c r="R190" s="25">
        <v>-6371</v>
      </c>
      <c r="S190" s="25">
        <v>0</v>
      </c>
      <c r="T190" s="25">
        <v>215011</v>
      </c>
      <c r="U190" s="23"/>
      <c r="V190" s="24">
        <v>1665225.0973815918</v>
      </c>
      <c r="W190" s="24">
        <v>1678976.84375</v>
      </c>
      <c r="X190" s="23"/>
      <c r="Y190" s="24">
        <v>201051.17839194255</v>
      </c>
      <c r="Z190" s="24">
        <v>201309.22713954022</v>
      </c>
      <c r="AA190" s="24">
        <v>214347.07735524978</v>
      </c>
      <c r="AB190" s="182">
        <f>SUM(AB184:AB189)</f>
        <v>1542576.6437574485</v>
      </c>
    </row>
    <row r="191" spans="1:28" ht="25.5" customHeight="1" x14ac:dyDescent="0.2">
      <c r="A191" s="22" t="s">
        <v>385</v>
      </c>
      <c r="B191" s="22" t="s">
        <v>386</v>
      </c>
      <c r="C191" s="54"/>
      <c r="D191" s="24">
        <v>1276169</v>
      </c>
      <c r="E191" s="25">
        <v>4566</v>
      </c>
      <c r="F191" s="25">
        <v>1280735</v>
      </c>
      <c r="G191" s="26">
        <v>1.8767030844639043E-2</v>
      </c>
      <c r="H191" s="23"/>
      <c r="I191" s="26">
        <v>2.6402282106583019E-2</v>
      </c>
      <c r="J191" s="24">
        <v>1363450</v>
      </c>
      <c r="K191" s="26">
        <v>6.4584008401425752E-2</v>
      </c>
      <c r="L191" s="26">
        <v>5.44201550903749E-2</v>
      </c>
      <c r="M191" s="24">
        <v>1365908</v>
      </c>
      <c r="N191" s="26">
        <v>6.6503218854798263E-2</v>
      </c>
      <c r="O191" s="26">
        <v>5.6321042355190087E-2</v>
      </c>
      <c r="P191" s="26">
        <v>1.8262278087574746E-2</v>
      </c>
      <c r="Q191" s="23"/>
      <c r="R191" s="25">
        <v>-39312</v>
      </c>
      <c r="S191" s="25">
        <v>0</v>
      </c>
      <c r="T191" s="25">
        <v>1326596</v>
      </c>
      <c r="U191" s="23"/>
      <c r="V191" s="24">
        <v>9860658.9982466698</v>
      </c>
      <c r="W191" s="24">
        <v>9955708.671875</v>
      </c>
      <c r="X191" s="23"/>
      <c r="Y191" s="24">
        <v>1257142.1740436268</v>
      </c>
      <c r="Z191" s="24">
        <v>1259818.2880958249</v>
      </c>
      <c r="AA191" s="24">
        <v>1341410.7832466778</v>
      </c>
      <c r="AB191" s="182">
        <f>AB190+AB183+AB176+AB168+AB162</f>
        <v>9653637.3131473046</v>
      </c>
    </row>
    <row r="192" spans="1:28" x14ac:dyDescent="0.2">
      <c r="A192" s="18" t="s">
        <v>387</v>
      </c>
      <c r="B192" s="18" t="s">
        <v>388</v>
      </c>
      <c r="D192" s="19">
        <v>16789</v>
      </c>
      <c r="E192" s="20">
        <v>216</v>
      </c>
      <c r="F192" s="20">
        <v>17005</v>
      </c>
      <c r="G192" s="21">
        <v>-3.3285076954892578E-2</v>
      </c>
      <c r="I192" s="21">
        <v>-2.7392978975083415E-2</v>
      </c>
      <c r="J192" s="19">
        <v>18132</v>
      </c>
      <c r="K192" s="21">
        <v>6.627462511026172E-2</v>
      </c>
      <c r="L192" s="21">
        <v>5.546777625975885E-2</v>
      </c>
      <c r="M192" s="19">
        <v>18148</v>
      </c>
      <c r="N192" s="21">
        <v>6.7215524845633645E-2</v>
      </c>
      <c r="O192" s="21">
        <v>5.639913983907463E-2</v>
      </c>
      <c r="P192" s="21">
        <v>-3.5035015409990655E-2</v>
      </c>
      <c r="R192" s="20">
        <v>-522</v>
      </c>
      <c r="S192" s="20">
        <v>0</v>
      </c>
      <c r="T192" s="20">
        <v>17626</v>
      </c>
      <c r="V192" s="19">
        <v>133545.91546630859</v>
      </c>
      <c r="W192" s="19">
        <v>134913.28125</v>
      </c>
      <c r="Y192" s="19">
        <v>17590.501185639128</v>
      </c>
      <c r="Z192" s="19">
        <v>17662.953734370545</v>
      </c>
      <c r="AA192" s="19">
        <v>18806.900032451078</v>
      </c>
      <c r="AB192" s="181">
        <v>135346.30417870588</v>
      </c>
    </row>
    <row r="193" spans="1:28" x14ac:dyDescent="0.2">
      <c r="A193" s="18" t="s">
        <v>389</v>
      </c>
      <c r="B193" s="18" t="s">
        <v>390</v>
      </c>
      <c r="D193" s="19">
        <v>27331</v>
      </c>
      <c r="E193" s="20">
        <v>63</v>
      </c>
      <c r="F193" s="20">
        <v>27394</v>
      </c>
      <c r="G193" s="21">
        <v>-4.3619868447463239E-2</v>
      </c>
      <c r="I193" s="21">
        <v>-3.7118562211572503E-2</v>
      </c>
      <c r="J193" s="19">
        <v>29279</v>
      </c>
      <c r="K193" s="21">
        <v>6.8810688471928172E-2</v>
      </c>
      <c r="L193" s="21">
        <v>5.9500035572608301E-2</v>
      </c>
      <c r="M193" s="19">
        <v>29295</v>
      </c>
      <c r="N193" s="21">
        <v>6.9394757976199095E-2</v>
      </c>
      <c r="O193" s="21">
        <v>6.0079017114640587E-2</v>
      </c>
      <c r="P193" s="21">
        <v>-4.1356420056485654E-2</v>
      </c>
      <c r="R193" s="20">
        <v>-843</v>
      </c>
      <c r="S193" s="20">
        <v>0</v>
      </c>
      <c r="T193" s="20">
        <v>28452</v>
      </c>
      <c r="V193" s="19">
        <v>225725.25122070313</v>
      </c>
      <c r="W193" s="19">
        <v>227708.875</v>
      </c>
      <c r="Y193" s="19">
        <v>28643.422313186322</v>
      </c>
      <c r="Z193" s="19">
        <v>28700.036528311841</v>
      </c>
      <c r="AA193" s="19">
        <v>30558.802680059813</v>
      </c>
      <c r="AB193" s="181">
        <v>219920.40132801118</v>
      </c>
    </row>
    <row r="194" spans="1:28" x14ac:dyDescent="0.2">
      <c r="A194" s="18" t="s">
        <v>391</v>
      </c>
      <c r="B194" s="18" t="s">
        <v>392</v>
      </c>
      <c r="D194" s="19">
        <v>33485</v>
      </c>
      <c r="E194" s="20">
        <v>-295</v>
      </c>
      <c r="F194" s="20">
        <v>33190</v>
      </c>
      <c r="G194" s="21">
        <v>-3.6245205092749422E-2</v>
      </c>
      <c r="I194" s="21">
        <v>-2.8889018678589173E-2</v>
      </c>
      <c r="J194" s="19">
        <v>35389</v>
      </c>
      <c r="K194" s="21">
        <v>6.6254896053028034E-2</v>
      </c>
      <c r="L194" s="21">
        <v>5.6090985498774559E-2</v>
      </c>
      <c r="M194" s="19">
        <v>35491</v>
      </c>
      <c r="N194" s="21">
        <v>6.9328110876770044E-2</v>
      </c>
      <c r="O194" s="21">
        <v>5.913490537559718E-2</v>
      </c>
      <c r="P194" s="21">
        <v>-3.4024166436699366E-2</v>
      </c>
      <c r="R194" s="20">
        <v>-1021</v>
      </c>
      <c r="S194" s="20">
        <v>0</v>
      </c>
      <c r="T194" s="20">
        <v>34470</v>
      </c>
      <c r="V194" s="19">
        <v>269110.24731445313</v>
      </c>
      <c r="W194" s="19">
        <v>271700.1875</v>
      </c>
      <c r="Y194" s="19">
        <v>34438.220359976651</v>
      </c>
      <c r="Z194" s="19">
        <v>34506.275865035954</v>
      </c>
      <c r="AA194" s="19">
        <v>36741.084783747094</v>
      </c>
      <c r="AB194" s="181">
        <v>264411.99923518504</v>
      </c>
    </row>
    <row r="195" spans="1:28" x14ac:dyDescent="0.2">
      <c r="A195" s="18" t="s">
        <v>393</v>
      </c>
      <c r="B195" s="18" t="s">
        <v>394</v>
      </c>
      <c r="D195" s="19">
        <v>39192</v>
      </c>
      <c r="E195" s="20">
        <v>-359</v>
      </c>
      <c r="F195" s="20">
        <v>38833</v>
      </c>
      <c r="G195" s="21">
        <v>2.6373573457625366E-3</v>
      </c>
      <c r="I195" s="21">
        <v>9.4066644857051518E-3</v>
      </c>
      <c r="J195" s="19">
        <v>41300</v>
      </c>
      <c r="K195" s="21">
        <v>6.3528442304225718E-2</v>
      </c>
      <c r="L195" s="21">
        <v>5.4488032966703015E-2</v>
      </c>
      <c r="M195" s="19">
        <v>41352</v>
      </c>
      <c r="N195" s="21">
        <v>6.4867509592356987E-2</v>
      </c>
      <c r="O195" s="21">
        <v>5.5815717657121233E-2</v>
      </c>
      <c r="P195" s="21">
        <v>9.2239404507199474E-4</v>
      </c>
      <c r="R195" s="20">
        <v>-1190</v>
      </c>
      <c r="S195" s="20">
        <v>0</v>
      </c>
      <c r="T195" s="20">
        <v>40162</v>
      </c>
      <c r="V195" s="19">
        <v>299528.00341796875</v>
      </c>
      <c r="W195" s="19">
        <v>302095.9375</v>
      </c>
      <c r="Y195" s="19">
        <v>38730.852900594968</v>
      </c>
      <c r="Z195" s="19">
        <v>38800.938338063483</v>
      </c>
      <c r="AA195" s="19">
        <v>41313.892311752898</v>
      </c>
      <c r="AB195" s="181">
        <v>297320.80385307653</v>
      </c>
    </row>
    <row r="196" spans="1:28" x14ac:dyDescent="0.2">
      <c r="A196" s="18" t="s">
        <v>395</v>
      </c>
      <c r="B196" s="18" t="s">
        <v>396</v>
      </c>
      <c r="D196" s="19">
        <v>27413</v>
      </c>
      <c r="E196" s="20">
        <v>639</v>
      </c>
      <c r="F196" s="20">
        <v>28052</v>
      </c>
      <c r="G196" s="21">
        <v>-3.5591478229627826E-2</v>
      </c>
      <c r="I196" s="21">
        <v>-3.1118977969521566E-2</v>
      </c>
      <c r="J196" s="19">
        <v>29804</v>
      </c>
      <c r="K196" s="21">
        <v>6.2455439897333598E-2</v>
      </c>
      <c r="L196" s="21">
        <v>5.7023924745784216E-2</v>
      </c>
      <c r="M196" s="19">
        <v>30107</v>
      </c>
      <c r="N196" s="21">
        <v>7.3256808783687344E-2</v>
      </c>
      <c r="O196" s="21">
        <v>6.7770074564532212E-2</v>
      </c>
      <c r="P196" s="21">
        <v>-2.838477915552462E-2</v>
      </c>
      <c r="R196" s="20">
        <v>-866</v>
      </c>
      <c r="S196" s="20">
        <v>0</v>
      </c>
      <c r="T196" s="20">
        <v>29241</v>
      </c>
      <c r="V196" s="19">
        <v>206477.25146484375</v>
      </c>
      <c r="W196" s="19">
        <v>207538.234375</v>
      </c>
      <c r="Y196" s="19">
        <v>29087.258528683185</v>
      </c>
      <c r="Z196" s="19">
        <v>29101.762239339329</v>
      </c>
      <c r="AA196" s="19">
        <v>30986.54627274429</v>
      </c>
      <c r="AB196" s="181">
        <v>222998.71377217109</v>
      </c>
    </row>
    <row r="197" spans="1:28" x14ac:dyDescent="0.2">
      <c r="A197" s="18" t="s">
        <v>397</v>
      </c>
      <c r="B197" s="18" t="s">
        <v>398</v>
      </c>
      <c r="D197" s="19">
        <v>14914</v>
      </c>
      <c r="E197" s="20">
        <v>219</v>
      </c>
      <c r="F197" s="20">
        <v>15133</v>
      </c>
      <c r="G197" s="21">
        <v>4.2186247274871302E-3</v>
      </c>
      <c r="I197" s="21">
        <v>1.0168933266409885E-2</v>
      </c>
      <c r="J197" s="19">
        <v>16123</v>
      </c>
      <c r="K197" s="21">
        <v>6.541994317055444E-2</v>
      </c>
      <c r="L197" s="21">
        <v>5.4529892063609475E-2</v>
      </c>
      <c r="M197" s="19">
        <v>16138</v>
      </c>
      <c r="N197" s="21">
        <v>6.6411154430714436E-2</v>
      </c>
      <c r="O197" s="21">
        <v>5.5510971787045449E-2</v>
      </c>
      <c r="P197" s="21">
        <v>1.3891359219202482E-3</v>
      </c>
      <c r="R197" s="20">
        <v>-464</v>
      </c>
      <c r="S197" s="20">
        <v>0</v>
      </c>
      <c r="T197" s="20">
        <v>15674</v>
      </c>
      <c r="V197" s="19">
        <v>113167.08203125</v>
      </c>
      <c r="W197" s="19">
        <v>114335.75</v>
      </c>
      <c r="Y197" s="19">
        <v>15069.427739509027</v>
      </c>
      <c r="Z197" s="19">
        <v>15135.36682088015</v>
      </c>
      <c r="AA197" s="19">
        <v>16115.613222768481</v>
      </c>
      <c r="AB197" s="181">
        <v>115978.10832787874</v>
      </c>
    </row>
    <row r="198" spans="1:28" x14ac:dyDescent="0.2">
      <c r="A198" s="18" t="s">
        <v>399</v>
      </c>
      <c r="B198" s="18" t="s">
        <v>400</v>
      </c>
      <c r="D198" s="19">
        <v>22023</v>
      </c>
      <c r="E198" s="20">
        <v>-229</v>
      </c>
      <c r="F198" s="20">
        <v>21794</v>
      </c>
      <c r="G198" s="21">
        <v>6.7488150753087783E-3</v>
      </c>
      <c r="I198" s="21">
        <v>1.3163638073039552E-2</v>
      </c>
      <c r="J198" s="19">
        <v>23187</v>
      </c>
      <c r="K198" s="21">
        <v>6.3916674314031363E-2</v>
      </c>
      <c r="L198" s="21">
        <v>5.4490027321601797E-2</v>
      </c>
      <c r="M198" s="19">
        <v>23214</v>
      </c>
      <c r="N198" s="21">
        <v>6.5155547398366487E-2</v>
      </c>
      <c r="O198" s="21">
        <v>5.5717923588375573E-2</v>
      </c>
      <c r="P198" s="21">
        <v>4.5547348161949497E-3</v>
      </c>
      <c r="R198" s="20">
        <v>-668</v>
      </c>
      <c r="S198" s="20">
        <v>0</v>
      </c>
      <c r="T198" s="20">
        <v>22546</v>
      </c>
      <c r="V198" s="19">
        <v>145493.9150390625</v>
      </c>
      <c r="W198" s="19">
        <v>146794.5625</v>
      </c>
      <c r="Y198" s="19">
        <v>21647.902310537833</v>
      </c>
      <c r="Z198" s="19">
        <v>21703.135926774041</v>
      </c>
      <c r="AA198" s="19">
        <v>23108.745790987192</v>
      </c>
      <c r="AB198" s="181">
        <v>166305.0971515009</v>
      </c>
    </row>
    <row r="199" spans="1:28" x14ac:dyDescent="0.2">
      <c r="A199" s="18" t="s">
        <v>401</v>
      </c>
      <c r="B199" s="18" t="s">
        <v>402</v>
      </c>
      <c r="D199" s="19">
        <v>60821</v>
      </c>
      <c r="E199" s="20">
        <v>-443</v>
      </c>
      <c r="F199" s="20">
        <v>60378</v>
      </c>
      <c r="G199" s="21">
        <v>-1.83784681819813E-2</v>
      </c>
      <c r="I199" s="21">
        <v>-1.3206380045753363E-2</v>
      </c>
      <c r="J199" s="19">
        <v>64123</v>
      </c>
      <c r="K199" s="21">
        <v>6.2025903474775657E-2</v>
      </c>
      <c r="L199" s="21">
        <v>5.4502885369940302E-2</v>
      </c>
      <c r="M199" s="19">
        <v>64529</v>
      </c>
      <c r="N199" s="21">
        <v>6.8750207029050214E-2</v>
      </c>
      <c r="O199" s="21">
        <v>6.1179556322019657E-2</v>
      </c>
      <c r="P199" s="21">
        <v>-1.6529532933049818E-2</v>
      </c>
      <c r="R199" s="20">
        <v>-1857</v>
      </c>
      <c r="S199" s="20">
        <v>941</v>
      </c>
      <c r="T199" s="20">
        <v>63613</v>
      </c>
      <c r="V199" s="19">
        <v>492969.25390625</v>
      </c>
      <c r="W199" s="19">
        <v>496486.1875</v>
      </c>
      <c r="Y199" s="19">
        <v>61508.43073722774</v>
      </c>
      <c r="Z199" s="19">
        <v>61622.558719569286</v>
      </c>
      <c r="AA199" s="19">
        <v>65613.56152610037</v>
      </c>
      <c r="AB199" s="181">
        <v>472196.53644335468</v>
      </c>
    </row>
    <row r="200" spans="1:28" ht="25.5" customHeight="1" x14ac:dyDescent="0.2">
      <c r="A200" s="22" t="s">
        <v>403</v>
      </c>
      <c r="B200" s="22" t="s">
        <v>404</v>
      </c>
      <c r="C200" s="54"/>
      <c r="D200" s="24">
        <v>241968</v>
      </c>
      <c r="E200" s="25">
        <v>-189</v>
      </c>
      <c r="F200" s="25">
        <v>241779</v>
      </c>
      <c r="G200" s="26">
        <v>-2.0010926545794061E-2</v>
      </c>
      <c r="H200" s="23"/>
      <c r="I200" s="26">
        <v>-1.3994108111367476E-2</v>
      </c>
      <c r="J200" s="24">
        <v>257337</v>
      </c>
      <c r="K200" s="26">
        <v>6.4348020299529685E-2</v>
      </c>
      <c r="L200" s="26">
        <v>5.5640965879780291E-2</v>
      </c>
      <c r="M200" s="24">
        <v>258274</v>
      </c>
      <c r="N200" s="26">
        <v>6.822346026743431E-2</v>
      </c>
      <c r="O200" s="26">
        <v>5.9484702245049759E-2</v>
      </c>
      <c r="P200" s="26">
        <v>-1.8884096001114958E-2</v>
      </c>
      <c r="Q200" s="23"/>
      <c r="R200" s="25">
        <v>-7431</v>
      </c>
      <c r="S200" s="25">
        <v>941</v>
      </c>
      <c r="T200" s="25">
        <v>251784</v>
      </c>
      <c r="U200" s="23"/>
      <c r="V200" s="24">
        <v>1886016.9198608398</v>
      </c>
      <c r="W200" s="24">
        <v>1901573.015625</v>
      </c>
      <c r="X200" s="23"/>
      <c r="Y200" s="24">
        <v>246716.01607535488</v>
      </c>
      <c r="Z200" s="24">
        <v>247233.02817234464</v>
      </c>
      <c r="AA200" s="24">
        <v>263245.14662061119</v>
      </c>
      <c r="AB200" s="182">
        <f>SUM(AB192:AB199)</f>
        <v>1894477.9642898841</v>
      </c>
    </row>
    <row r="201" spans="1:28" x14ac:dyDescent="0.2">
      <c r="A201" s="18" t="s">
        <v>405</v>
      </c>
      <c r="B201" s="18" t="s">
        <v>406</v>
      </c>
      <c r="D201" s="19">
        <v>42077</v>
      </c>
      <c r="E201" s="20">
        <v>-404</v>
      </c>
      <c r="F201" s="20">
        <v>41673</v>
      </c>
      <c r="G201" s="21">
        <v>1.4343608339014047E-2</v>
      </c>
      <c r="I201" s="21">
        <v>2.2105637391801825E-2</v>
      </c>
      <c r="J201" s="19">
        <v>44221</v>
      </c>
      <c r="K201" s="21">
        <v>6.1142706308641159E-2</v>
      </c>
      <c r="L201" s="21">
        <v>5.4493330887862124E-2</v>
      </c>
      <c r="M201" s="19">
        <v>44221</v>
      </c>
      <c r="N201" s="21">
        <v>6.1142706308641159E-2</v>
      </c>
      <c r="O201" s="21">
        <v>5.4493330887862124E-2</v>
      </c>
      <c r="P201" s="21">
        <v>1.2245223919899573E-2</v>
      </c>
      <c r="R201" s="20">
        <v>-1273</v>
      </c>
      <c r="S201" s="20">
        <v>0</v>
      </c>
      <c r="T201" s="20">
        <v>42948</v>
      </c>
      <c r="V201" s="19">
        <v>317709.16668701172</v>
      </c>
      <c r="W201" s="19">
        <v>319712.5625</v>
      </c>
      <c r="Y201" s="19">
        <v>41083.711335490611</v>
      </c>
      <c r="Z201" s="19">
        <v>41028.811648835603</v>
      </c>
      <c r="AA201" s="19">
        <v>43686.054480706815</v>
      </c>
      <c r="AB201" s="181">
        <v>314392.37768642837</v>
      </c>
    </row>
    <row r="202" spans="1:28" x14ac:dyDescent="0.2">
      <c r="A202" s="18" t="s">
        <v>407</v>
      </c>
      <c r="B202" s="18" t="s">
        <v>408</v>
      </c>
      <c r="D202" s="19">
        <v>68200</v>
      </c>
      <c r="E202" s="20">
        <v>-545</v>
      </c>
      <c r="F202" s="20">
        <v>67655</v>
      </c>
      <c r="G202" s="21">
        <v>-3.8022107162846708E-2</v>
      </c>
      <c r="I202" s="21">
        <v>-3.2521935324673512E-2</v>
      </c>
      <c r="J202" s="19">
        <v>72134</v>
      </c>
      <c r="K202" s="21">
        <v>6.6203532628778428E-2</v>
      </c>
      <c r="L202" s="21">
        <v>5.7607827220839125E-2</v>
      </c>
      <c r="M202" s="19">
        <v>72213</v>
      </c>
      <c r="N202" s="21">
        <v>6.7371221639198842E-2</v>
      </c>
      <c r="O202" s="21">
        <v>5.8766102352544536E-2</v>
      </c>
      <c r="P202" s="21">
        <v>-3.797297816803491E-2</v>
      </c>
      <c r="R202" s="20">
        <v>-2078</v>
      </c>
      <c r="S202" s="20">
        <v>0</v>
      </c>
      <c r="T202" s="20">
        <v>70135</v>
      </c>
      <c r="V202" s="19">
        <v>515159.169921875</v>
      </c>
      <c r="W202" s="19">
        <v>519346.125</v>
      </c>
      <c r="Y202" s="19">
        <v>70329.059018670043</v>
      </c>
      <c r="Z202" s="19">
        <v>70497.583729876322</v>
      </c>
      <c r="AA202" s="19">
        <v>75063.380093509753</v>
      </c>
      <c r="AB202" s="181">
        <v>540203.38584709889</v>
      </c>
    </row>
    <row r="203" spans="1:28" x14ac:dyDescent="0.2">
      <c r="A203" s="18" t="s">
        <v>409</v>
      </c>
      <c r="B203" s="18" t="s">
        <v>410</v>
      </c>
      <c r="D203" s="19">
        <v>16250</v>
      </c>
      <c r="E203" s="20">
        <v>-510</v>
      </c>
      <c r="F203" s="20">
        <v>15740</v>
      </c>
      <c r="G203" s="21">
        <v>-1.5151250202930622E-2</v>
      </c>
      <c r="I203" s="21">
        <v>-7.4645262998132011E-3</v>
      </c>
      <c r="J203" s="19">
        <v>16702</v>
      </c>
      <c r="K203" s="21">
        <v>6.1118170266836191E-2</v>
      </c>
      <c r="L203" s="21">
        <v>5.4520889998231237E-2</v>
      </c>
      <c r="M203" s="19">
        <v>16901</v>
      </c>
      <c r="N203" s="21">
        <v>7.3761118170266871E-2</v>
      </c>
      <c r="O203" s="21">
        <v>6.7085233017609047E-2</v>
      </c>
      <c r="P203" s="21">
        <v>-5.3019585991408436E-3</v>
      </c>
      <c r="R203" s="20">
        <v>-486</v>
      </c>
      <c r="S203" s="20">
        <v>0</v>
      </c>
      <c r="T203" s="20">
        <v>16415</v>
      </c>
      <c r="V203" s="19">
        <v>133480.74755859375</v>
      </c>
      <c r="W203" s="19">
        <v>134315.828125</v>
      </c>
      <c r="Y203" s="19">
        <v>15982.149546560593</v>
      </c>
      <c r="Z203" s="19">
        <v>15957.588226127626</v>
      </c>
      <c r="AA203" s="19">
        <v>16991.086034710475</v>
      </c>
      <c r="AB203" s="181">
        <v>122278.56237936154</v>
      </c>
    </row>
    <row r="204" spans="1:28" x14ac:dyDescent="0.2">
      <c r="A204" s="18" t="s">
        <v>411</v>
      </c>
      <c r="B204" s="18" t="s">
        <v>412</v>
      </c>
      <c r="D204" s="19">
        <v>21885</v>
      </c>
      <c r="E204" s="20">
        <v>-347</v>
      </c>
      <c r="F204" s="20">
        <v>21538</v>
      </c>
      <c r="G204" s="21">
        <v>-2.6042178414772743E-2</v>
      </c>
      <c r="I204" s="21">
        <v>-2.0370700543618225E-2</v>
      </c>
      <c r="J204" s="19">
        <v>22876</v>
      </c>
      <c r="K204" s="21">
        <v>6.2122759773423741E-2</v>
      </c>
      <c r="L204" s="21">
        <v>5.4502919278764939E-2</v>
      </c>
      <c r="M204" s="19">
        <v>23087</v>
      </c>
      <c r="N204" s="21">
        <v>7.1919398272820123E-2</v>
      </c>
      <c r="O204" s="21">
        <v>6.4229275108797168E-2</v>
      </c>
      <c r="P204" s="21">
        <v>-2.0863855828036626E-2</v>
      </c>
      <c r="R204" s="20">
        <v>-664</v>
      </c>
      <c r="S204" s="20">
        <v>0</v>
      </c>
      <c r="T204" s="20">
        <v>22423</v>
      </c>
      <c r="V204" s="19">
        <v>182620.41571044922</v>
      </c>
      <c r="W204" s="19">
        <v>183940.03125</v>
      </c>
      <c r="Y204" s="19">
        <v>22113.893972271257</v>
      </c>
      <c r="Z204" s="19">
        <v>22144.737452275844</v>
      </c>
      <c r="AA204" s="19">
        <v>23578.947766782967</v>
      </c>
      <c r="AB204" s="181">
        <v>169688.96687653122</v>
      </c>
    </row>
    <row r="205" spans="1:28" x14ac:dyDescent="0.2">
      <c r="A205" s="18" t="s">
        <v>413</v>
      </c>
      <c r="B205" s="18" t="s">
        <v>414</v>
      </c>
      <c r="D205" s="19">
        <v>26181</v>
      </c>
      <c r="E205" s="20">
        <v>-200</v>
      </c>
      <c r="F205" s="20">
        <v>25981</v>
      </c>
      <c r="G205" s="21">
        <v>-1.1868759274027973E-2</v>
      </c>
      <c r="I205" s="21">
        <v>-6.6473275057292724E-3</v>
      </c>
      <c r="J205" s="19">
        <v>27635</v>
      </c>
      <c r="K205" s="21">
        <v>6.3661906778030186E-2</v>
      </c>
      <c r="L205" s="21">
        <v>5.4486933989186692E-2</v>
      </c>
      <c r="M205" s="19">
        <v>27919</v>
      </c>
      <c r="N205" s="21">
        <v>7.4592971787075246E-2</v>
      </c>
      <c r="O205" s="21">
        <v>6.5323709428047882E-2</v>
      </c>
      <c r="P205" s="21">
        <v>-6.1263594403900834E-3</v>
      </c>
      <c r="R205" s="20">
        <v>-804</v>
      </c>
      <c r="S205" s="20">
        <v>0</v>
      </c>
      <c r="T205" s="20">
        <v>27115</v>
      </c>
      <c r="V205" s="19">
        <v>196420.08024120331</v>
      </c>
      <c r="W205" s="19">
        <v>198129.109375</v>
      </c>
      <c r="Y205" s="19">
        <v>26293.066071782094</v>
      </c>
      <c r="Z205" s="19">
        <v>26382.430428523556</v>
      </c>
      <c r="AA205" s="19">
        <v>28091.096152102338</v>
      </c>
      <c r="AB205" s="181">
        <v>202161.23007807598</v>
      </c>
    </row>
    <row r="206" spans="1:28" x14ac:dyDescent="0.2">
      <c r="A206" s="18" t="s">
        <v>415</v>
      </c>
      <c r="B206" s="18" t="s">
        <v>416</v>
      </c>
      <c r="D206" s="19">
        <v>26998</v>
      </c>
      <c r="E206" s="20">
        <v>-145</v>
      </c>
      <c r="F206" s="20">
        <v>26853</v>
      </c>
      <c r="G206" s="21">
        <v>-0.10904437008938017</v>
      </c>
      <c r="I206" s="21">
        <v>-0.10338235755800917</v>
      </c>
      <c r="J206" s="19">
        <v>30497</v>
      </c>
      <c r="K206" s="21">
        <v>0.13570178378579678</v>
      </c>
      <c r="L206" s="21">
        <v>0.12829132198601534</v>
      </c>
      <c r="M206" s="19">
        <v>30497</v>
      </c>
      <c r="N206" s="21">
        <v>0.13570178378579678</v>
      </c>
      <c r="O206" s="21">
        <v>0.12829132198601534</v>
      </c>
      <c r="P206" s="21">
        <v>-4.9888350199357556E-2</v>
      </c>
      <c r="R206" s="20">
        <v>-878</v>
      </c>
      <c r="S206" s="20">
        <v>0</v>
      </c>
      <c r="T206" s="20">
        <v>29619</v>
      </c>
      <c r="V206" s="19">
        <v>188683.99951267242</v>
      </c>
      <c r="W206" s="19">
        <v>189923.25</v>
      </c>
      <c r="Y206" s="19">
        <v>30139.548029674472</v>
      </c>
      <c r="Z206" s="19">
        <v>30145.923436302211</v>
      </c>
      <c r="AA206" s="19">
        <v>32098.332871088409</v>
      </c>
      <c r="AB206" s="181">
        <v>230999.83074847487</v>
      </c>
    </row>
    <row r="207" spans="1:28" x14ac:dyDescent="0.2">
      <c r="A207" s="18" t="s">
        <v>417</v>
      </c>
      <c r="B207" s="18" t="s">
        <v>418</v>
      </c>
      <c r="D207" s="19">
        <v>22014</v>
      </c>
      <c r="E207" s="20">
        <v>-152</v>
      </c>
      <c r="F207" s="20">
        <v>21862</v>
      </c>
      <c r="G207" s="21">
        <v>1.0101548627459156E-3</v>
      </c>
      <c r="I207" s="21">
        <v>6.1412952290835765E-3</v>
      </c>
      <c r="J207" s="19">
        <v>23246</v>
      </c>
      <c r="K207" s="21">
        <v>6.3306193394931931E-2</v>
      </c>
      <c r="L207" s="21">
        <v>5.4491621413890412E-2</v>
      </c>
      <c r="M207" s="19">
        <v>23341</v>
      </c>
      <c r="N207" s="21">
        <v>6.765163297045107E-2</v>
      </c>
      <c r="O207" s="21">
        <v>5.8801038261275584E-2</v>
      </c>
      <c r="P207" s="21">
        <v>5.054253004435072E-4</v>
      </c>
      <c r="R207" s="20">
        <v>-672</v>
      </c>
      <c r="S207" s="20">
        <v>0</v>
      </c>
      <c r="T207" s="20">
        <v>22669</v>
      </c>
      <c r="V207" s="19">
        <v>170506.7529296875</v>
      </c>
      <c r="W207" s="19">
        <v>171932.03125</v>
      </c>
      <c r="Y207" s="19">
        <v>21839.938280144241</v>
      </c>
      <c r="Z207" s="19">
        <v>21910.189104567864</v>
      </c>
      <c r="AA207" s="19">
        <v>23329.20882761919</v>
      </c>
      <c r="AB207" s="181">
        <v>167891.68809230821</v>
      </c>
    </row>
    <row r="208" spans="1:28" x14ac:dyDescent="0.2">
      <c r="A208" s="18" t="s">
        <v>419</v>
      </c>
      <c r="B208" s="18" t="s">
        <v>420</v>
      </c>
      <c r="D208" s="19">
        <v>29001</v>
      </c>
      <c r="E208" s="20">
        <v>-161</v>
      </c>
      <c r="F208" s="20">
        <v>28840</v>
      </c>
      <c r="G208" s="21">
        <v>9.0587153629393402E-3</v>
      </c>
      <c r="I208" s="21">
        <v>1.3705897041064841E-2</v>
      </c>
      <c r="J208" s="19">
        <v>30652</v>
      </c>
      <c r="K208" s="21">
        <v>6.2829403606102563E-2</v>
      </c>
      <c r="L208" s="21">
        <v>5.4484380038253288E-2</v>
      </c>
      <c r="M208" s="19">
        <v>30652</v>
      </c>
      <c r="N208" s="21">
        <v>6.2829403606102563E-2</v>
      </c>
      <c r="O208" s="21">
        <v>5.4484380038253288E-2</v>
      </c>
      <c r="P208" s="21">
        <v>3.9179955587886894E-3</v>
      </c>
      <c r="R208" s="20">
        <v>-882</v>
      </c>
      <c r="S208" s="20">
        <v>0</v>
      </c>
      <c r="T208" s="20">
        <v>29770</v>
      </c>
      <c r="V208" s="19">
        <v>240990.58837890625</v>
      </c>
      <c r="W208" s="19">
        <v>242897.75</v>
      </c>
      <c r="Y208" s="19">
        <v>28581.092022605244</v>
      </c>
      <c r="Z208" s="19">
        <v>28675.215671340116</v>
      </c>
      <c r="AA208" s="19">
        <v>30532.374293120283</v>
      </c>
      <c r="AB208" s="181">
        <v>219730.20600121634</v>
      </c>
    </row>
    <row r="209" spans="1:28" ht="25.5" customHeight="1" x14ac:dyDescent="0.2">
      <c r="A209" s="22" t="s">
        <v>421</v>
      </c>
      <c r="B209" s="22" t="s">
        <v>422</v>
      </c>
      <c r="C209" s="54"/>
      <c r="D209" s="24">
        <v>252606</v>
      </c>
      <c r="E209" s="25">
        <v>-2464</v>
      </c>
      <c r="F209" s="25">
        <v>250142</v>
      </c>
      <c r="G209" s="26">
        <v>-2.4264310457159599E-2</v>
      </c>
      <c r="H209" s="23"/>
      <c r="I209" s="26">
        <v>-1.8384356564434046E-2</v>
      </c>
      <c r="J209" s="24">
        <v>267963</v>
      </c>
      <c r="K209" s="26">
        <v>7.1243533672873838E-2</v>
      </c>
      <c r="L209" s="26">
        <v>6.3250581765601721E-2</v>
      </c>
      <c r="M209" s="24">
        <v>268831</v>
      </c>
      <c r="N209" s="26">
        <v>7.4713562696388403E-2</v>
      </c>
      <c r="O209" s="26">
        <v>6.6694719594229346E-2</v>
      </c>
      <c r="P209" s="26">
        <v>-1.6605598786713638E-2</v>
      </c>
      <c r="Q209" s="23"/>
      <c r="R209" s="25">
        <v>-7737</v>
      </c>
      <c r="S209" s="25">
        <v>0</v>
      </c>
      <c r="T209" s="25">
        <v>261094</v>
      </c>
      <c r="U209" s="23"/>
      <c r="V209" s="24">
        <v>1945570.9209403992</v>
      </c>
      <c r="W209" s="24">
        <v>1960196.6875</v>
      </c>
      <c r="X209" s="23"/>
      <c r="Y209" s="24">
        <v>256362.45827719857</v>
      </c>
      <c r="Z209" s="24">
        <v>256742.47969784914</v>
      </c>
      <c r="AA209" s="24">
        <v>273370.48051964026</v>
      </c>
      <c r="AB209" s="182">
        <f>SUM(AB201:AB208)</f>
        <v>1967346.2477094955</v>
      </c>
    </row>
    <row r="210" spans="1:28" x14ac:dyDescent="0.2">
      <c r="A210" s="18" t="s">
        <v>423</v>
      </c>
      <c r="B210" s="18" t="s">
        <v>521</v>
      </c>
      <c r="D210" s="19">
        <v>56710</v>
      </c>
      <c r="E210" s="20">
        <v>-204</v>
      </c>
      <c r="F210" s="20">
        <v>56506</v>
      </c>
      <c r="G210" s="21">
        <v>1.8670210899839779E-2</v>
      </c>
      <c r="I210" s="21">
        <v>2.4432932501289972E-2</v>
      </c>
      <c r="J210" s="19">
        <v>59916</v>
      </c>
      <c r="K210" s="21">
        <v>6.034757370898669E-2</v>
      </c>
      <c r="L210" s="21">
        <v>5.4506198266246475E-2</v>
      </c>
      <c r="M210" s="19">
        <v>59977</v>
      </c>
      <c r="N210" s="21">
        <v>6.142710508618543E-2</v>
      </c>
      <c r="O210" s="21">
        <v>5.5579782585864601E-2</v>
      </c>
      <c r="P210" s="21">
        <v>1.5595365128287408E-2</v>
      </c>
      <c r="R210" s="20">
        <v>-1726</v>
      </c>
      <c r="S210" s="20">
        <v>0</v>
      </c>
      <c r="T210" s="20">
        <v>58251</v>
      </c>
      <c r="V210" s="19">
        <v>460081.74780273438</v>
      </c>
      <c r="W210" s="19">
        <v>462630.34375</v>
      </c>
      <c r="Y210" s="19">
        <v>55470.356740956988</v>
      </c>
      <c r="Z210" s="19">
        <v>55463.866770795583</v>
      </c>
      <c r="AA210" s="19">
        <v>59056.000115187468</v>
      </c>
      <c r="AB210" s="181">
        <v>425004.19215160434</v>
      </c>
    </row>
    <row r="211" spans="1:28" x14ac:dyDescent="0.2">
      <c r="A211" s="18" t="s">
        <v>425</v>
      </c>
      <c r="B211" s="18" t="s">
        <v>426</v>
      </c>
      <c r="D211" s="19">
        <v>28225</v>
      </c>
      <c r="E211" s="20">
        <v>185</v>
      </c>
      <c r="F211" s="20">
        <v>28410</v>
      </c>
      <c r="G211" s="21">
        <v>2.6965694129339246E-2</v>
      </c>
      <c r="I211" s="21">
        <v>3.0107076198870653E-2</v>
      </c>
      <c r="J211" s="19">
        <v>30023</v>
      </c>
      <c r="K211" s="21">
        <v>5.6775783174938477E-2</v>
      </c>
      <c r="L211" s="21">
        <v>5.448406212383361E-2</v>
      </c>
      <c r="M211" s="19">
        <v>30023</v>
      </c>
      <c r="N211" s="21">
        <v>5.6775783174938477E-2</v>
      </c>
      <c r="O211" s="21">
        <v>5.448406212383361E-2</v>
      </c>
      <c r="P211" s="21">
        <v>2.0160504526349099E-2</v>
      </c>
      <c r="R211" s="20">
        <v>-864</v>
      </c>
      <c r="S211" s="20">
        <v>0</v>
      </c>
      <c r="T211" s="20">
        <v>29159</v>
      </c>
      <c r="V211" s="19">
        <v>227496.57934570313</v>
      </c>
      <c r="W211" s="19">
        <v>227991</v>
      </c>
      <c r="Y211" s="19">
        <v>27664.020485208101</v>
      </c>
      <c r="Z211" s="19">
        <v>27639.596312728976</v>
      </c>
      <c r="AA211" s="19">
        <v>29429.682747754872</v>
      </c>
      <c r="AB211" s="181">
        <v>211794.54275757738</v>
      </c>
    </row>
    <row r="212" spans="1:28" x14ac:dyDescent="0.2">
      <c r="A212" s="18" t="s">
        <v>427</v>
      </c>
      <c r="B212" s="18" t="s">
        <v>428</v>
      </c>
      <c r="D212" s="19">
        <v>11365</v>
      </c>
      <c r="E212" s="20">
        <v>-111</v>
      </c>
      <c r="F212" s="20">
        <v>11254</v>
      </c>
      <c r="G212" s="21">
        <v>-5.4921228985697956E-2</v>
      </c>
      <c r="I212" s="21">
        <v>-5.1634292526490544E-2</v>
      </c>
      <c r="J212" s="19">
        <v>12046</v>
      </c>
      <c r="K212" s="21">
        <v>7.037497778567614E-2</v>
      </c>
      <c r="L212" s="21">
        <v>6.6727238084150153E-2</v>
      </c>
      <c r="M212" s="19">
        <v>12046</v>
      </c>
      <c r="N212" s="21">
        <v>7.037497778567614E-2</v>
      </c>
      <c r="O212" s="21">
        <v>6.6727238084150153E-2</v>
      </c>
      <c r="P212" s="21">
        <v>-4.9886822425962873E-2</v>
      </c>
      <c r="R212" s="20">
        <v>-347</v>
      </c>
      <c r="S212" s="20">
        <v>0</v>
      </c>
      <c r="T212" s="20">
        <v>11699</v>
      </c>
      <c r="V212" s="19">
        <v>96804.16748046875</v>
      </c>
      <c r="W212" s="19">
        <v>97135.1953125</v>
      </c>
      <c r="Y212" s="19">
        <v>11908.002110682995</v>
      </c>
      <c r="Z212" s="19">
        <v>11907.309236692434</v>
      </c>
      <c r="AA212" s="19">
        <v>12678.489557167857</v>
      </c>
      <c r="AB212" s="181">
        <v>91242.400457814554</v>
      </c>
    </row>
    <row r="213" spans="1:28" ht="25.5" customHeight="1" x14ac:dyDescent="0.2">
      <c r="A213" s="22" t="s">
        <v>429</v>
      </c>
      <c r="B213" s="22" t="s">
        <v>430</v>
      </c>
      <c r="C213" s="54"/>
      <c r="D213" s="24">
        <v>96300</v>
      </c>
      <c r="E213" s="25">
        <v>-130</v>
      </c>
      <c r="F213" s="25">
        <v>96170</v>
      </c>
      <c r="G213" s="26">
        <v>1.1864398503276252E-2</v>
      </c>
      <c r="H213" s="23"/>
      <c r="I213" s="26">
        <v>1.6555025631408871E-2</v>
      </c>
      <c r="J213" s="24">
        <v>101985</v>
      </c>
      <c r="K213" s="26">
        <v>6.0465841738587933E-2</v>
      </c>
      <c r="L213" s="26">
        <v>5.5923754567096307E-2</v>
      </c>
      <c r="M213" s="24">
        <v>102046</v>
      </c>
      <c r="N213" s="26">
        <v>6.1100135177290182E-2</v>
      </c>
      <c r="O213" s="26">
        <v>5.6555331260027542E-2</v>
      </c>
      <c r="P213" s="26">
        <v>8.7167972494035517E-3</v>
      </c>
      <c r="Q213" s="23"/>
      <c r="R213" s="25">
        <v>-2937</v>
      </c>
      <c r="S213" s="25">
        <v>0</v>
      </c>
      <c r="T213" s="25">
        <v>99109</v>
      </c>
      <c r="U213" s="23"/>
      <c r="V213" s="24">
        <v>784382.49462890625</v>
      </c>
      <c r="W213" s="24">
        <v>787756.5390625</v>
      </c>
      <c r="X213" s="23"/>
      <c r="Y213" s="24">
        <v>95042.379336848084</v>
      </c>
      <c r="Z213" s="24">
        <v>95010.772320217002</v>
      </c>
      <c r="AA213" s="24">
        <v>101164.1724201102</v>
      </c>
      <c r="AB213" s="182">
        <f>SUM(AB210:AB212)</f>
        <v>728041.13536699628</v>
      </c>
    </row>
    <row r="214" spans="1:28" x14ac:dyDescent="0.2">
      <c r="A214" s="18" t="s">
        <v>431</v>
      </c>
      <c r="B214" s="18" t="s">
        <v>432</v>
      </c>
      <c r="D214" s="19">
        <v>26848</v>
      </c>
      <c r="E214" s="20">
        <v>-180</v>
      </c>
      <c r="F214" s="20">
        <v>26668</v>
      </c>
      <c r="G214" s="21">
        <v>-4.0583453099578337E-2</v>
      </c>
      <c r="I214" s="21">
        <v>-3.5292816868584098E-2</v>
      </c>
      <c r="J214" s="19">
        <v>28385</v>
      </c>
      <c r="K214" s="21">
        <v>6.4384280785960701E-2</v>
      </c>
      <c r="L214" s="21">
        <v>5.8753719439457175E-2</v>
      </c>
      <c r="M214" s="19">
        <v>28645</v>
      </c>
      <c r="N214" s="21">
        <v>7.4133793310334539E-2</v>
      </c>
      <c r="O214" s="21">
        <v>6.8451657331099369E-2</v>
      </c>
      <c r="P214" s="21">
        <v>-3.1952863616907523E-2</v>
      </c>
      <c r="R214" s="20">
        <v>-824</v>
      </c>
      <c r="S214" s="20">
        <v>0</v>
      </c>
      <c r="T214" s="20">
        <v>27821</v>
      </c>
      <c r="V214" s="19">
        <v>225634.0859375</v>
      </c>
      <c r="W214" s="19">
        <v>226834.03125</v>
      </c>
      <c r="Y214" s="19">
        <v>27796.060101481537</v>
      </c>
      <c r="Z214" s="19">
        <v>27790.63288837039</v>
      </c>
      <c r="AA214" s="19">
        <v>29590.501250823494</v>
      </c>
      <c r="AB214" s="181">
        <v>212951.89404866376</v>
      </c>
    </row>
    <row r="215" spans="1:28" x14ac:dyDescent="0.2">
      <c r="A215" s="18" t="s">
        <v>433</v>
      </c>
      <c r="B215" s="18" t="s">
        <v>434</v>
      </c>
      <c r="D215" s="19">
        <v>44939</v>
      </c>
      <c r="E215" s="20">
        <v>-318</v>
      </c>
      <c r="F215" s="20">
        <v>44621</v>
      </c>
      <c r="G215" s="21">
        <v>-1.8921747127510935E-2</v>
      </c>
      <c r="I215" s="21">
        <v>-1.2915635070475662E-2</v>
      </c>
      <c r="J215" s="19">
        <v>47298</v>
      </c>
      <c r="K215" s="21">
        <v>5.9994173147172924E-2</v>
      </c>
      <c r="L215" s="21">
        <v>5.4509557366974493E-2</v>
      </c>
      <c r="M215" s="19">
        <v>47812</v>
      </c>
      <c r="N215" s="21">
        <v>7.1513412966988543E-2</v>
      </c>
      <c r="O215" s="21">
        <v>6.5969194402084153E-2</v>
      </c>
      <c r="P215" s="21">
        <v>-1.1799561417476068E-2</v>
      </c>
      <c r="R215" s="20">
        <v>-1376</v>
      </c>
      <c r="S215" s="20">
        <v>0</v>
      </c>
      <c r="T215" s="20">
        <v>46436</v>
      </c>
      <c r="V215" s="19">
        <v>372157.24578857422</v>
      </c>
      <c r="W215" s="19">
        <v>374092.875</v>
      </c>
      <c r="Y215" s="19">
        <v>45481.591167019171</v>
      </c>
      <c r="Z215" s="19">
        <v>45439.964541759466</v>
      </c>
      <c r="AA215" s="19">
        <v>48382.896964285501</v>
      </c>
      <c r="AB215" s="181">
        <v>348193.81600773684</v>
      </c>
    </row>
    <row r="216" spans="1:28" x14ac:dyDescent="0.2">
      <c r="A216" s="18" t="s">
        <v>435</v>
      </c>
      <c r="B216" s="18" t="s">
        <v>436</v>
      </c>
      <c r="D216" s="19">
        <v>37079</v>
      </c>
      <c r="E216" s="20">
        <v>-739</v>
      </c>
      <c r="F216" s="20">
        <v>36340</v>
      </c>
      <c r="G216" s="21">
        <v>-3.9155178074134156E-2</v>
      </c>
      <c r="I216" s="21">
        <v>-3.3761895597474889E-2</v>
      </c>
      <c r="J216" s="19">
        <v>38683</v>
      </c>
      <c r="K216" s="21">
        <v>6.4474408365437608E-2</v>
      </c>
      <c r="L216" s="21">
        <v>5.8120387651713123E-2</v>
      </c>
      <c r="M216" s="19">
        <v>39032</v>
      </c>
      <c r="N216" s="21">
        <v>7.4078150798018605E-2</v>
      </c>
      <c r="O216" s="21">
        <v>6.7666803785168206E-2</v>
      </c>
      <c r="P216" s="21">
        <v>-3.1128869844562645E-2</v>
      </c>
      <c r="R216" s="20">
        <v>-1123</v>
      </c>
      <c r="S216" s="20">
        <v>0</v>
      </c>
      <c r="T216" s="20">
        <v>37909</v>
      </c>
      <c r="V216" s="19">
        <v>307646.0830078125</v>
      </c>
      <c r="W216" s="19">
        <v>309493.5</v>
      </c>
      <c r="Y216" s="19">
        <v>37820.883425444343</v>
      </c>
      <c r="Z216" s="19">
        <v>37835.624367146353</v>
      </c>
      <c r="AA216" s="19">
        <v>40286.059502813383</v>
      </c>
      <c r="AB216" s="181">
        <v>289923.87125049223</v>
      </c>
    </row>
    <row r="217" spans="1:28" ht="25.5" customHeight="1" x14ac:dyDescent="0.2">
      <c r="A217" s="22" t="s">
        <v>437</v>
      </c>
      <c r="B217" s="22" t="s">
        <v>438</v>
      </c>
      <c r="C217" s="54"/>
      <c r="D217" s="24">
        <v>108866</v>
      </c>
      <c r="E217" s="25">
        <v>-1237</v>
      </c>
      <c r="F217" s="25">
        <v>107629</v>
      </c>
      <c r="G217" s="26">
        <v>-3.1229347025169552E-2</v>
      </c>
      <c r="H217" s="23"/>
      <c r="I217" s="26">
        <v>-2.5614407792836191E-2</v>
      </c>
      <c r="J217" s="24">
        <v>114366</v>
      </c>
      <c r="K217" s="26">
        <v>6.259465385723173E-2</v>
      </c>
      <c r="L217" s="26">
        <v>5.6778769119929517E-2</v>
      </c>
      <c r="M217" s="24">
        <v>115489</v>
      </c>
      <c r="N217" s="26">
        <v>7.3028644696132128E-2</v>
      </c>
      <c r="O217" s="26">
        <v>6.7155651739953859E-2</v>
      </c>
      <c r="P217" s="26">
        <v>-2.342694420712288E-2</v>
      </c>
      <c r="Q217" s="23"/>
      <c r="R217" s="25">
        <v>-3323</v>
      </c>
      <c r="S217" s="25">
        <v>0</v>
      </c>
      <c r="T217" s="25">
        <v>112166</v>
      </c>
      <c r="U217" s="23"/>
      <c r="V217" s="24">
        <v>905437.41473388672</v>
      </c>
      <c r="W217" s="24">
        <v>910420.40625</v>
      </c>
      <c r="X217" s="23"/>
      <c r="Y217" s="24">
        <v>111098.53469394505</v>
      </c>
      <c r="Z217" s="24">
        <v>111066.2217972762</v>
      </c>
      <c r="AA217" s="24">
        <v>118259.45771792237</v>
      </c>
      <c r="AB217" s="182">
        <f>SUM(AB214:AB216)</f>
        <v>851069.58130689291</v>
      </c>
    </row>
    <row r="218" spans="1:28" x14ac:dyDescent="0.2">
      <c r="A218" s="18" t="s">
        <v>439</v>
      </c>
      <c r="B218" s="18" t="s">
        <v>440</v>
      </c>
      <c r="D218" s="19">
        <v>25492</v>
      </c>
      <c r="E218" s="20">
        <v>136</v>
      </c>
      <c r="F218" s="20">
        <v>25628</v>
      </c>
      <c r="G218" s="21">
        <v>3.8814323306990417E-5</v>
      </c>
      <c r="I218" s="21">
        <v>4.2613506645845511E-3</v>
      </c>
      <c r="J218" s="19">
        <v>27160</v>
      </c>
      <c r="K218" s="21">
        <v>5.9778367410644684E-2</v>
      </c>
      <c r="L218" s="21">
        <v>5.4503717388569184E-2</v>
      </c>
      <c r="M218" s="19">
        <v>27160</v>
      </c>
      <c r="N218" s="21">
        <v>5.9778367410644684E-2</v>
      </c>
      <c r="O218" s="21">
        <v>5.4503717388569184E-2</v>
      </c>
      <c r="P218" s="21">
        <v>-5.4171198721812974E-3</v>
      </c>
      <c r="R218" s="20">
        <v>-782</v>
      </c>
      <c r="S218" s="20">
        <v>0</v>
      </c>
      <c r="T218" s="20">
        <v>26378</v>
      </c>
      <c r="V218" s="19">
        <v>204854.00341796875</v>
      </c>
      <c r="W218" s="19">
        <v>205878.6875</v>
      </c>
      <c r="Y218" s="19">
        <v>25627.005305130697</v>
      </c>
      <c r="Z218" s="19">
        <v>25646.901360909924</v>
      </c>
      <c r="AA218" s="19">
        <v>27307.930332069998</v>
      </c>
      <c r="AB218" s="181">
        <v>196525.07530947708</v>
      </c>
    </row>
    <row r="219" spans="1:28" x14ac:dyDescent="0.2">
      <c r="A219" s="18" t="s">
        <v>441</v>
      </c>
      <c r="B219" s="18" t="s">
        <v>442</v>
      </c>
      <c r="D219" s="19">
        <v>19676</v>
      </c>
      <c r="E219" s="20">
        <v>179</v>
      </c>
      <c r="F219" s="20">
        <v>19855</v>
      </c>
      <c r="G219" s="21">
        <v>-1.4967614740999058E-2</v>
      </c>
      <c r="I219" s="21">
        <v>-1.1517362223173344E-2</v>
      </c>
      <c r="J219" s="19">
        <v>21016</v>
      </c>
      <c r="K219" s="21">
        <v>5.8473936036262941E-2</v>
      </c>
      <c r="L219" s="21">
        <v>5.4502487372715569E-2</v>
      </c>
      <c r="M219" s="19">
        <v>21460</v>
      </c>
      <c r="N219" s="21">
        <v>8.0836061445479723E-2</v>
      </c>
      <c r="O219" s="21">
        <v>7.6780708936927899E-2</v>
      </c>
      <c r="P219" s="21">
        <v>-3.6275903907656559E-4</v>
      </c>
      <c r="R219" s="20">
        <v>-618</v>
      </c>
      <c r="S219" s="20">
        <v>0</v>
      </c>
      <c r="T219" s="20">
        <v>20842</v>
      </c>
      <c r="V219" s="19">
        <v>144499.16479492188</v>
      </c>
      <c r="W219" s="19">
        <v>145043.375</v>
      </c>
      <c r="Y219" s="19">
        <v>20156.697685405943</v>
      </c>
      <c r="Z219" s="19">
        <v>20161.99049841224</v>
      </c>
      <c r="AA219" s="19">
        <v>21467.787634013213</v>
      </c>
      <c r="AB219" s="181">
        <v>154495.72817122759</v>
      </c>
    </row>
    <row r="220" spans="1:28" x14ac:dyDescent="0.2">
      <c r="A220" s="18" t="s">
        <v>443</v>
      </c>
      <c r="B220" s="18" t="s">
        <v>444</v>
      </c>
      <c r="D220" s="19">
        <v>28926</v>
      </c>
      <c r="E220" s="20">
        <v>-524</v>
      </c>
      <c r="F220" s="20">
        <v>28402</v>
      </c>
      <c r="G220" s="21">
        <v>2.9021293076368915E-2</v>
      </c>
      <c r="I220" s="21">
        <v>3.286143901409222E-2</v>
      </c>
      <c r="J220" s="19">
        <v>30106</v>
      </c>
      <c r="K220" s="21">
        <v>5.9995774945426295E-2</v>
      </c>
      <c r="L220" s="21">
        <v>5.4488620638458052E-2</v>
      </c>
      <c r="M220" s="19">
        <v>30106</v>
      </c>
      <c r="N220" s="21">
        <v>5.9995774945426295E-2</v>
      </c>
      <c r="O220" s="21">
        <v>5.4488620638458052E-2</v>
      </c>
      <c r="P220" s="21">
        <v>2.2892693521218144E-2</v>
      </c>
      <c r="R220" s="20">
        <v>-866</v>
      </c>
      <c r="S220" s="20">
        <v>0</v>
      </c>
      <c r="T220" s="20">
        <v>29240</v>
      </c>
      <c r="V220" s="19">
        <v>226201.33227539063</v>
      </c>
      <c r="W220" s="19">
        <v>227382.6875</v>
      </c>
      <c r="Y220" s="19">
        <v>27600.983761073781</v>
      </c>
      <c r="Z220" s="19">
        <v>27641.976670777181</v>
      </c>
      <c r="AA220" s="19">
        <v>29432.2172703793</v>
      </c>
      <c r="AB220" s="181">
        <v>211812.78277956304</v>
      </c>
    </row>
    <row r="221" spans="1:28" x14ac:dyDescent="0.2">
      <c r="A221" s="18" t="s">
        <v>445</v>
      </c>
      <c r="B221" s="18" t="s">
        <v>446</v>
      </c>
      <c r="D221" s="19">
        <v>29227</v>
      </c>
      <c r="E221" s="20">
        <v>-172</v>
      </c>
      <c r="F221" s="20">
        <v>29055</v>
      </c>
      <c r="G221" s="21">
        <v>-7.2343250463249298E-2</v>
      </c>
      <c r="I221" s="21">
        <v>-6.5476624376731296E-2</v>
      </c>
      <c r="J221" s="19">
        <v>31608</v>
      </c>
      <c r="K221" s="21">
        <v>8.7867836861125426E-2</v>
      </c>
      <c r="L221" s="21">
        <v>8.2515414967097467E-2</v>
      </c>
      <c r="M221" s="19">
        <v>31608</v>
      </c>
      <c r="N221" s="21">
        <v>8.7867836861125426E-2</v>
      </c>
      <c r="O221" s="21">
        <v>8.2515414967097467E-2</v>
      </c>
      <c r="P221" s="21">
        <v>-4.9897690612393353E-2</v>
      </c>
      <c r="R221" s="20">
        <v>-910</v>
      </c>
      <c r="S221" s="20">
        <v>0</v>
      </c>
      <c r="T221" s="20">
        <v>30698</v>
      </c>
      <c r="V221" s="19">
        <v>230173.17480659485</v>
      </c>
      <c r="W221" s="19">
        <v>231311.25</v>
      </c>
      <c r="Y221" s="19">
        <v>31320.852259749485</v>
      </c>
      <c r="Z221" s="19">
        <v>31244.4409424921</v>
      </c>
      <c r="AA221" s="19">
        <v>33267.996180719842</v>
      </c>
      <c r="AB221" s="181">
        <v>239417.46501137232</v>
      </c>
    </row>
    <row r="222" spans="1:28" x14ac:dyDescent="0.2">
      <c r="A222" s="18" t="s">
        <v>447</v>
      </c>
      <c r="B222" s="18" t="s">
        <v>448</v>
      </c>
      <c r="D222" s="19">
        <v>27723</v>
      </c>
      <c r="E222" s="20">
        <v>118</v>
      </c>
      <c r="F222" s="20">
        <v>27841</v>
      </c>
      <c r="G222" s="21">
        <v>-5.586936685104682E-4</v>
      </c>
      <c r="I222" s="21">
        <v>3.8273840782501178E-3</v>
      </c>
      <c r="J222" s="19">
        <v>29502</v>
      </c>
      <c r="K222" s="21">
        <v>5.96602133544053E-2</v>
      </c>
      <c r="L222" s="21">
        <v>5.4494711633414461E-2</v>
      </c>
      <c r="M222" s="19">
        <v>29531</v>
      </c>
      <c r="N222" s="21">
        <v>6.070184260622824E-2</v>
      </c>
      <c r="O222" s="21">
        <v>5.5531263278637555E-2</v>
      </c>
      <c r="P222" s="21">
        <v>-4.8781660478779409E-3</v>
      </c>
      <c r="R222" s="20">
        <v>-850</v>
      </c>
      <c r="S222" s="20">
        <v>0</v>
      </c>
      <c r="T222" s="20">
        <v>28681</v>
      </c>
      <c r="V222" s="19">
        <v>215319.83740234375</v>
      </c>
      <c r="W222" s="19">
        <v>216374.59375</v>
      </c>
      <c r="Y222" s="19">
        <v>27856.563285534088</v>
      </c>
      <c r="Z222" s="19">
        <v>27870.70879905254</v>
      </c>
      <c r="AA222" s="19">
        <v>29675.763300979703</v>
      </c>
      <c r="AB222" s="181">
        <v>213565.49349117852</v>
      </c>
    </row>
    <row r="223" spans="1:28" x14ac:dyDescent="0.2">
      <c r="A223" s="18" t="s">
        <v>449</v>
      </c>
      <c r="B223" s="18" t="s">
        <v>450</v>
      </c>
      <c r="D223" s="19">
        <v>35695</v>
      </c>
      <c r="E223" s="20">
        <v>24</v>
      </c>
      <c r="F223" s="20">
        <v>35719</v>
      </c>
      <c r="G223" s="21">
        <v>-4.6701660974235226E-2</v>
      </c>
      <c r="I223" s="21">
        <v>-3.8787590022416496E-2</v>
      </c>
      <c r="J223" s="19">
        <v>38095</v>
      </c>
      <c r="K223" s="21">
        <v>6.6519219463030854E-2</v>
      </c>
      <c r="L223" s="21">
        <v>6.0187100006692029E-2</v>
      </c>
      <c r="M223" s="19">
        <v>38095</v>
      </c>
      <c r="N223" s="21">
        <v>6.6519219463030854E-2</v>
      </c>
      <c r="O223" s="21">
        <v>6.0187100006692029E-2</v>
      </c>
      <c r="P223" s="21">
        <v>-4.2920530721783035E-2</v>
      </c>
      <c r="R223" s="20">
        <v>-1096</v>
      </c>
      <c r="S223" s="20">
        <v>0</v>
      </c>
      <c r="T223" s="20">
        <v>36999</v>
      </c>
      <c r="V223" s="19">
        <v>286630.24725341797</v>
      </c>
      <c r="W223" s="19">
        <v>288342.1875</v>
      </c>
      <c r="Y223" s="19">
        <v>37468.857898675749</v>
      </c>
      <c r="Z223" s="19">
        <v>37382.30642429601</v>
      </c>
      <c r="AA223" s="19">
        <v>39803.382292516842</v>
      </c>
      <c r="AB223" s="181">
        <v>286450.2218764752</v>
      </c>
    </row>
    <row r="224" spans="1:28" x14ac:dyDescent="0.2">
      <c r="A224" s="18" t="s">
        <v>451</v>
      </c>
      <c r="B224" s="18" t="s">
        <v>452</v>
      </c>
      <c r="D224" s="19">
        <v>71146</v>
      </c>
      <c r="E224" s="20">
        <v>-321</v>
      </c>
      <c r="F224" s="20">
        <v>70825</v>
      </c>
      <c r="G224" s="21">
        <v>-7.7239875469781172E-4</v>
      </c>
      <c r="I224" s="21">
        <v>3.5964972303508258E-3</v>
      </c>
      <c r="J224" s="19">
        <v>75106</v>
      </c>
      <c r="K224" s="21">
        <v>6.0444758206847915E-2</v>
      </c>
      <c r="L224" s="21">
        <v>5.4502548607487933E-2</v>
      </c>
      <c r="M224" s="19">
        <v>75153</v>
      </c>
      <c r="N224" s="21">
        <v>6.1108365690081268E-2</v>
      </c>
      <c r="O224" s="21">
        <v>5.5162437561560029E-2</v>
      </c>
      <c r="P224" s="21">
        <v>-5.4546879259800285E-3</v>
      </c>
      <c r="R224" s="20">
        <v>-2163</v>
      </c>
      <c r="S224" s="20">
        <v>0</v>
      </c>
      <c r="T224" s="20">
        <v>72990</v>
      </c>
      <c r="V224" s="19">
        <v>563241.33819580078</v>
      </c>
      <c r="W224" s="19">
        <v>566415.25</v>
      </c>
      <c r="Y224" s="19">
        <v>70879.747428647184</v>
      </c>
      <c r="Z224" s="19">
        <v>70968.865439869027</v>
      </c>
      <c r="AA224" s="19">
        <v>75565.184499513955</v>
      </c>
      <c r="AB224" s="181">
        <v>543814.68657481414</v>
      </c>
    </row>
    <row r="225" spans="1:28" ht="25.5" customHeight="1" x14ac:dyDescent="0.2">
      <c r="A225" s="22" t="s">
        <v>453</v>
      </c>
      <c r="B225" s="22" t="s">
        <v>454</v>
      </c>
      <c r="C225" s="54"/>
      <c r="D225" s="24">
        <v>237885</v>
      </c>
      <c r="E225" s="25">
        <v>-560</v>
      </c>
      <c r="F225" s="25">
        <v>237325</v>
      </c>
      <c r="G225" s="26">
        <v>-1.4883969498815652E-2</v>
      </c>
      <c r="H225" s="23"/>
      <c r="I225" s="26">
        <v>-9.7352774372003736E-3</v>
      </c>
      <c r="J225" s="24">
        <v>252593</v>
      </c>
      <c r="K225" s="26">
        <v>6.4333719582850613E-2</v>
      </c>
      <c r="L225" s="26">
        <v>5.8771430134278546E-2</v>
      </c>
      <c r="M225" s="24">
        <v>253113</v>
      </c>
      <c r="N225" s="26">
        <v>6.6524807753081117E-2</v>
      </c>
      <c r="O225" s="26">
        <v>6.0951067510095713E-2</v>
      </c>
      <c r="P225" s="26">
        <v>-1.3282621380991788E-2</v>
      </c>
      <c r="Q225" s="23"/>
      <c r="R225" s="25">
        <v>-7285</v>
      </c>
      <c r="S225" s="25">
        <v>0</v>
      </c>
      <c r="T225" s="25">
        <v>245828</v>
      </c>
      <c r="U225" s="23"/>
      <c r="V225" s="24">
        <v>1870919.0981464386</v>
      </c>
      <c r="W225" s="24">
        <v>1880748.03125</v>
      </c>
      <c r="X225" s="23"/>
      <c r="Y225" s="24">
        <v>240910.70762421694</v>
      </c>
      <c r="Z225" s="24">
        <v>240917.19013580904</v>
      </c>
      <c r="AA225" s="24">
        <v>256520.26151019288</v>
      </c>
      <c r="AB225" s="182">
        <f>SUM(AB218:AB224)</f>
        <v>1846081.453214108</v>
      </c>
    </row>
    <row r="226" spans="1:28" x14ac:dyDescent="0.2">
      <c r="A226" s="18" t="s">
        <v>455</v>
      </c>
      <c r="B226" s="18" t="s">
        <v>456</v>
      </c>
      <c r="D226" s="19">
        <v>66737</v>
      </c>
      <c r="E226" s="20">
        <v>0</v>
      </c>
      <c r="F226" s="20">
        <v>66737</v>
      </c>
      <c r="G226" s="21">
        <v>-1.926120370052431E-2</v>
      </c>
      <c r="I226" s="21">
        <v>-1.4326147539994838E-2</v>
      </c>
      <c r="J226" s="19">
        <v>70782</v>
      </c>
      <c r="K226" s="21">
        <v>6.0611055336619923E-2</v>
      </c>
      <c r="L226" s="21">
        <v>5.4505588811379901E-2</v>
      </c>
      <c r="M226" s="19">
        <v>71573</v>
      </c>
      <c r="N226" s="21">
        <v>7.2463550953743905E-2</v>
      </c>
      <c r="O226" s="21">
        <v>6.6289854878315069E-2</v>
      </c>
      <c r="P226" s="21">
        <v>-1.2914827106995319E-2</v>
      </c>
      <c r="R226" s="20">
        <v>-2060</v>
      </c>
      <c r="S226" s="20">
        <v>0</v>
      </c>
      <c r="T226" s="20">
        <v>69513</v>
      </c>
      <c r="V226" s="19">
        <v>544245.25732421875</v>
      </c>
      <c r="W226" s="19">
        <v>547396.375</v>
      </c>
      <c r="Y226" s="19">
        <v>68047.680230263242</v>
      </c>
      <c r="Z226" s="19">
        <v>68098.995844516234</v>
      </c>
      <c r="AA226" s="19">
        <v>72509.446971257639</v>
      </c>
      <c r="AB226" s="181">
        <v>521823.67368720204</v>
      </c>
    </row>
    <row r="227" spans="1:28" x14ac:dyDescent="0.2">
      <c r="A227" s="18" t="s">
        <v>457</v>
      </c>
      <c r="B227" s="18" t="s">
        <v>458</v>
      </c>
      <c r="D227" s="19">
        <v>68562</v>
      </c>
      <c r="E227" s="20">
        <v>0</v>
      </c>
      <c r="F227" s="20">
        <v>68562</v>
      </c>
      <c r="G227" s="21">
        <v>-7.2616358840021933E-3</v>
      </c>
      <c r="I227" s="21">
        <v>-1.9574970631149879E-3</v>
      </c>
      <c r="J227" s="19">
        <v>72854</v>
      </c>
      <c r="K227" s="21">
        <v>6.2600274204369866E-2</v>
      </c>
      <c r="L227" s="21">
        <v>5.449976525067779E-2</v>
      </c>
      <c r="M227" s="19">
        <v>72890</v>
      </c>
      <c r="N227" s="21">
        <v>6.31253464017969E-2</v>
      </c>
      <c r="O227" s="21">
        <v>5.5020834671011709E-2</v>
      </c>
      <c r="P227" s="21">
        <v>-1.1091321580212532E-2</v>
      </c>
      <c r="R227" s="20">
        <v>-2098</v>
      </c>
      <c r="S227" s="20">
        <v>0</v>
      </c>
      <c r="T227" s="20">
        <v>70792</v>
      </c>
      <c r="V227" s="19">
        <v>559494.6708984375</v>
      </c>
      <c r="W227" s="19">
        <v>563792.625</v>
      </c>
      <c r="Y227" s="19">
        <v>69063.514092207261</v>
      </c>
      <c r="Z227" s="19">
        <v>69224.189142221236</v>
      </c>
      <c r="AA227" s="19">
        <v>73707.51373774324</v>
      </c>
      <c r="AB227" s="181">
        <v>530445.71712462988</v>
      </c>
    </row>
    <row r="228" spans="1:28" x14ac:dyDescent="0.2">
      <c r="A228" s="18" t="s">
        <v>459</v>
      </c>
      <c r="B228" s="18" t="s">
        <v>460</v>
      </c>
      <c r="D228" s="19">
        <v>94151</v>
      </c>
      <c r="E228" s="20">
        <v>56</v>
      </c>
      <c r="F228" s="20">
        <v>94207</v>
      </c>
      <c r="G228" s="21">
        <v>1.9324406470767608E-2</v>
      </c>
      <c r="I228" s="21">
        <v>2.3862764047916318E-2</v>
      </c>
      <c r="J228" s="19">
        <v>99682</v>
      </c>
      <c r="K228" s="21">
        <v>5.8116700457503168E-2</v>
      </c>
      <c r="L228" s="21">
        <v>5.449900186758927E-2</v>
      </c>
      <c r="M228" s="19">
        <v>99682</v>
      </c>
      <c r="N228" s="21">
        <v>5.8116700457503168E-2</v>
      </c>
      <c r="O228" s="21">
        <v>5.449900186758927E-2</v>
      </c>
      <c r="P228" s="21">
        <v>1.3990852430787459E-2</v>
      </c>
      <c r="R228" s="20">
        <v>-2869</v>
      </c>
      <c r="S228" s="20">
        <v>0</v>
      </c>
      <c r="T228" s="20">
        <v>96813</v>
      </c>
      <c r="V228" s="19">
        <v>745291.42082214355</v>
      </c>
      <c r="W228" s="19">
        <v>747848.3125</v>
      </c>
      <c r="Y228" s="19">
        <v>92421.018668801684</v>
      </c>
      <c r="Z228" s="19">
        <v>92327.020625150049</v>
      </c>
      <c r="AA228" s="19">
        <v>98306.606771685896</v>
      </c>
      <c r="AB228" s="181">
        <v>707476.29220863921</v>
      </c>
    </row>
    <row r="229" spans="1:28" ht="25.5" customHeight="1" x14ac:dyDescent="0.2">
      <c r="A229" s="22" t="s">
        <v>461</v>
      </c>
      <c r="B229" s="22" t="s">
        <v>462</v>
      </c>
      <c r="C229" s="54"/>
      <c r="D229" s="24">
        <v>229450</v>
      </c>
      <c r="E229" s="25">
        <v>56</v>
      </c>
      <c r="F229" s="25">
        <v>229506</v>
      </c>
      <c r="G229" s="26">
        <v>-1.1420179734511482E-4</v>
      </c>
      <c r="H229" s="23"/>
      <c r="I229" s="26">
        <v>4.7801283438264619E-3</v>
      </c>
      <c r="J229" s="24">
        <v>243318</v>
      </c>
      <c r="K229" s="26">
        <v>6.0181433165146014E-2</v>
      </c>
      <c r="L229" s="26">
        <v>5.4475180469299556E-2</v>
      </c>
      <c r="M229" s="24">
        <v>244145</v>
      </c>
      <c r="N229" s="26">
        <v>6.3784824797608719E-2</v>
      </c>
      <c r="O229" s="26">
        <v>5.8059177437251197E-2</v>
      </c>
      <c r="P229" s="26">
        <v>-1.548184024088628E-3</v>
      </c>
      <c r="Q229" s="23"/>
      <c r="R229" s="25">
        <v>-7027</v>
      </c>
      <c r="S229" s="25">
        <v>0</v>
      </c>
      <c r="T229" s="25">
        <v>237118</v>
      </c>
      <c r="U229" s="23"/>
      <c r="V229" s="24">
        <v>1849031.3490447998</v>
      </c>
      <c r="W229" s="24">
        <v>1859037.3125</v>
      </c>
      <c r="X229" s="23"/>
      <c r="Y229" s="24">
        <v>229532.21299127222</v>
      </c>
      <c r="Z229" s="24">
        <v>229650.2056118875</v>
      </c>
      <c r="AA229" s="24">
        <v>244523.56748068676</v>
      </c>
      <c r="AB229" s="182">
        <f>SUM(AB226:AB228)</f>
        <v>1759745.6830204711</v>
      </c>
    </row>
    <row r="230" spans="1:28" ht="25.5" customHeight="1" x14ac:dyDescent="0.2">
      <c r="A230" s="22" t="s">
        <v>463</v>
      </c>
      <c r="B230" s="22" t="s">
        <v>464</v>
      </c>
      <c r="C230" s="54"/>
      <c r="D230" s="24">
        <v>1167075</v>
      </c>
      <c r="E230" s="25">
        <v>-4524</v>
      </c>
      <c r="F230" s="25">
        <v>1162551</v>
      </c>
      <c r="G230" s="26">
        <v>-1.4505260419278687E-2</v>
      </c>
      <c r="H230" s="23"/>
      <c r="I230" s="26">
        <v>-9.0846760150956607E-3</v>
      </c>
      <c r="J230" s="24">
        <v>1237562</v>
      </c>
      <c r="K230" s="26">
        <v>6.4522760721895223E-2</v>
      </c>
      <c r="L230" s="26">
        <v>5.7840822653054014E-2</v>
      </c>
      <c r="M230" s="24">
        <v>1241898</v>
      </c>
      <c r="N230" s="26">
        <v>6.8252489568199515E-2</v>
      </c>
      <c r="O230" s="26">
        <v>6.1547140241202003E-2</v>
      </c>
      <c r="P230" s="26">
        <v>-1.2079620221628007E-2</v>
      </c>
      <c r="Q230" s="23"/>
      <c r="R230" s="25">
        <v>-35740</v>
      </c>
      <c r="S230" s="25">
        <v>941</v>
      </c>
      <c r="T230" s="25">
        <v>1207099</v>
      </c>
      <c r="U230" s="23"/>
      <c r="V230" s="24">
        <v>9241358.1973552704</v>
      </c>
      <c r="W230" s="24">
        <v>9299731.9921875</v>
      </c>
      <c r="X230" s="23"/>
      <c r="Y230" s="24">
        <v>1179662.3089988357</v>
      </c>
      <c r="Z230" s="24">
        <v>1180619.8977353836</v>
      </c>
      <c r="AA230" s="24">
        <v>1257083.0862691635</v>
      </c>
      <c r="AB230" s="182">
        <f>AB229+AB225+AB217+AB213+AB209+AB200</f>
        <v>9046762.0649078488</v>
      </c>
    </row>
    <row r="231" spans="1:28" x14ac:dyDescent="0.2">
      <c r="A231" s="18" t="s">
        <v>465</v>
      </c>
      <c r="B231" s="18" t="s">
        <v>466</v>
      </c>
      <c r="D231" s="19">
        <v>81475</v>
      </c>
      <c r="E231" s="20">
        <v>-9292</v>
      </c>
      <c r="F231" s="20">
        <v>72183</v>
      </c>
      <c r="G231" s="21">
        <v>-0.11140888812505878</v>
      </c>
      <c r="I231" s="21">
        <v>-0.10659414427073333</v>
      </c>
      <c r="J231" s="19">
        <v>82276</v>
      </c>
      <c r="K231" s="21">
        <v>0.13982516659047151</v>
      </c>
      <c r="L231" s="21">
        <v>0.1323294377937243</v>
      </c>
      <c r="M231" s="19">
        <v>82276</v>
      </c>
      <c r="N231" s="21">
        <v>0.13982516659047151</v>
      </c>
      <c r="O231" s="21">
        <v>0.1323294377937243</v>
      </c>
      <c r="P231" s="21">
        <v>-4.9903522338689887E-2</v>
      </c>
      <c r="R231" s="20">
        <v>-2368</v>
      </c>
      <c r="S231" s="20">
        <v>0</v>
      </c>
      <c r="T231" s="20">
        <v>79908</v>
      </c>
      <c r="V231" s="19">
        <v>575386.83755493164</v>
      </c>
      <c r="W231" s="19">
        <v>579195.75</v>
      </c>
      <c r="Y231" s="19">
        <v>81233.088014680601</v>
      </c>
      <c r="Z231" s="19">
        <v>81330.150652830271</v>
      </c>
      <c r="AA231" s="19">
        <v>86597.521340700841</v>
      </c>
      <c r="AB231" s="181">
        <v>623210.33473228558</v>
      </c>
    </row>
    <row r="232" spans="1:28" ht="25.5" customHeight="1" x14ac:dyDescent="0.2">
      <c r="A232" s="22" t="s">
        <v>467</v>
      </c>
      <c r="B232" s="22" t="s">
        <v>468</v>
      </c>
      <c r="C232" s="54"/>
      <c r="D232" s="24">
        <v>81475</v>
      </c>
      <c r="E232" s="25">
        <v>-9292</v>
      </c>
      <c r="F232" s="25">
        <v>72183</v>
      </c>
      <c r="G232" s="26">
        <v>-0.11140888812505878</v>
      </c>
      <c r="H232" s="23"/>
      <c r="I232" s="26">
        <v>-0.10659414427073333</v>
      </c>
      <c r="J232" s="24">
        <v>82276</v>
      </c>
      <c r="K232" s="26">
        <v>0.13982516659047151</v>
      </c>
      <c r="L232" s="26">
        <v>0.1323294377937243</v>
      </c>
      <c r="M232" s="24">
        <v>82276</v>
      </c>
      <c r="N232" s="26">
        <v>0.13982516659047151</v>
      </c>
      <c r="O232" s="26">
        <v>0.1323294377937243</v>
      </c>
      <c r="P232" s="26">
        <v>-4.9903522338689887E-2</v>
      </c>
      <c r="Q232" s="23"/>
      <c r="R232" s="25">
        <v>-2368</v>
      </c>
      <c r="S232" s="25">
        <v>0</v>
      </c>
      <c r="T232" s="25">
        <v>79908</v>
      </c>
      <c r="U232" s="23"/>
      <c r="V232" s="24">
        <v>575386.83755493164</v>
      </c>
      <c r="W232" s="24">
        <v>579195.75</v>
      </c>
      <c r="X232" s="23"/>
      <c r="Y232" s="24">
        <v>81233.088014680601</v>
      </c>
      <c r="Z232" s="24">
        <v>81330.150652830271</v>
      </c>
      <c r="AA232" s="24">
        <v>86597.521340700841</v>
      </c>
      <c r="AB232" s="182">
        <f>AB231</f>
        <v>623210.33473228558</v>
      </c>
    </row>
    <row r="233" spans="1:28" x14ac:dyDescent="0.2">
      <c r="A233" s="18" t="s">
        <v>469</v>
      </c>
      <c r="B233" s="18" t="s">
        <v>470</v>
      </c>
      <c r="D233" s="19">
        <v>124583</v>
      </c>
      <c r="E233" s="20">
        <v>-9568</v>
      </c>
      <c r="F233" s="20">
        <v>115015</v>
      </c>
      <c r="G233" s="21">
        <v>-7.5092950895717214E-2</v>
      </c>
      <c r="I233" s="21">
        <v>-6.9611268509688573E-2</v>
      </c>
      <c r="J233" s="19">
        <v>125723</v>
      </c>
      <c r="K233" s="21">
        <v>9.3100899882623933E-2</v>
      </c>
      <c r="L233" s="21">
        <v>8.7322892959407872E-2</v>
      </c>
      <c r="M233" s="19">
        <v>125723</v>
      </c>
      <c r="N233" s="21">
        <v>9.3100899882623933E-2</v>
      </c>
      <c r="O233" s="21">
        <v>8.7322892959407872E-2</v>
      </c>
      <c r="P233" s="21">
        <v>-4.9900501239700579E-2</v>
      </c>
      <c r="R233" s="20">
        <v>-3618</v>
      </c>
      <c r="S233" s="20">
        <v>0</v>
      </c>
      <c r="T233" s="20">
        <v>122105</v>
      </c>
      <c r="V233" s="19">
        <v>931441.84112548828</v>
      </c>
      <c r="W233" s="19">
        <v>936391.5</v>
      </c>
      <c r="Y233" s="19">
        <v>124353.03646067479</v>
      </c>
      <c r="Z233" s="19">
        <v>124277.28641573917</v>
      </c>
      <c r="AA233" s="19">
        <v>132326.14075056853</v>
      </c>
      <c r="AB233" s="181">
        <v>952302.29681220523</v>
      </c>
    </row>
    <row r="234" spans="1:28" x14ac:dyDescent="0.2">
      <c r="A234" s="18" t="s">
        <v>471</v>
      </c>
      <c r="B234" s="18" t="s">
        <v>472</v>
      </c>
      <c r="D234" s="19">
        <v>37815</v>
      </c>
      <c r="E234" s="20">
        <v>-1547</v>
      </c>
      <c r="F234" s="20">
        <v>36268</v>
      </c>
      <c r="G234" s="21">
        <v>-7.2692040373210975E-2</v>
      </c>
      <c r="I234" s="21">
        <v>-6.7771237374402715E-2</v>
      </c>
      <c r="J234" s="19">
        <v>39594</v>
      </c>
      <c r="K234" s="21">
        <v>9.1706187272526662E-2</v>
      </c>
      <c r="L234" s="21">
        <v>8.5189083580327951E-2</v>
      </c>
      <c r="M234" s="19">
        <v>39594</v>
      </c>
      <c r="N234" s="21">
        <v>9.1706187272526662E-2</v>
      </c>
      <c r="O234" s="21">
        <v>8.5189083580327951E-2</v>
      </c>
      <c r="P234" s="21">
        <v>-4.9889691815184101E-2</v>
      </c>
      <c r="R234" s="20">
        <v>-1140</v>
      </c>
      <c r="S234" s="20">
        <v>0</v>
      </c>
      <c r="T234" s="20">
        <v>38454</v>
      </c>
      <c r="V234" s="19">
        <v>293831.33325195313</v>
      </c>
      <c r="W234" s="19">
        <v>295595.9375</v>
      </c>
      <c r="Y234" s="19">
        <v>39111.062968333281</v>
      </c>
      <c r="Z234" s="19">
        <v>39138.255499634644</v>
      </c>
      <c r="AA234" s="19">
        <v>41673.055916680103</v>
      </c>
      <c r="AB234" s="181">
        <v>299905.57148828061</v>
      </c>
    </row>
    <row r="235" spans="1:28" ht="25.5" customHeight="1" x14ac:dyDescent="0.2">
      <c r="A235" s="22" t="s">
        <v>473</v>
      </c>
      <c r="B235" s="22" t="s">
        <v>474</v>
      </c>
      <c r="C235" s="54"/>
      <c r="D235" s="24">
        <v>162398</v>
      </c>
      <c r="E235" s="25">
        <v>-11115</v>
      </c>
      <c r="F235" s="25">
        <v>151283</v>
      </c>
      <c r="G235" s="26">
        <v>-7.451849960668766E-2</v>
      </c>
      <c r="H235" s="23"/>
      <c r="I235" s="26">
        <v>-6.9170531877856378E-2</v>
      </c>
      <c r="J235" s="24">
        <v>165317</v>
      </c>
      <c r="K235" s="26">
        <v>9.276653688781944E-2</v>
      </c>
      <c r="L235" s="26">
        <v>8.681101994271101E-2</v>
      </c>
      <c r="M235" s="24">
        <v>165317</v>
      </c>
      <c r="N235" s="26">
        <v>9.276653688781944E-2</v>
      </c>
      <c r="O235" s="26">
        <v>8.681101994271101E-2</v>
      </c>
      <c r="P235" s="26">
        <v>-4.9897912367102726E-2</v>
      </c>
      <c r="Q235" s="23"/>
      <c r="R235" s="25">
        <v>-4758</v>
      </c>
      <c r="S235" s="25">
        <v>0</v>
      </c>
      <c r="T235" s="25">
        <v>160559</v>
      </c>
      <c r="U235" s="23"/>
      <c r="V235" s="24">
        <v>1225273.1743774414</v>
      </c>
      <c r="W235" s="24">
        <v>1231987.4375</v>
      </c>
      <c r="X235" s="23"/>
      <c r="Y235" s="24">
        <v>163464.09942900809</v>
      </c>
      <c r="Z235" s="24">
        <v>163415.54191537382</v>
      </c>
      <c r="AA235" s="24">
        <v>173999.19666724865</v>
      </c>
      <c r="AB235" s="182">
        <f>SUM(AB233:AB234)</f>
        <v>1252207.8683004859</v>
      </c>
    </row>
    <row r="236" spans="1:28" x14ac:dyDescent="0.2">
      <c r="A236" s="18" t="s">
        <v>475</v>
      </c>
      <c r="B236" s="18" t="s">
        <v>476</v>
      </c>
      <c r="D236" s="19">
        <v>79747</v>
      </c>
      <c r="E236" s="20">
        <v>-7188</v>
      </c>
      <c r="F236" s="20">
        <v>72559</v>
      </c>
      <c r="G236" s="21">
        <v>-4.9680878963397235E-2</v>
      </c>
      <c r="I236" s="21">
        <v>-4.5244836950989908E-2</v>
      </c>
      <c r="J236" s="19">
        <v>77591</v>
      </c>
      <c r="K236" s="21">
        <v>6.9350459625959537E-2</v>
      </c>
      <c r="L236" s="21">
        <v>6.28394125976246E-2</v>
      </c>
      <c r="M236" s="19">
        <v>77813</v>
      </c>
      <c r="N236" s="21">
        <v>7.2410038727104942E-2</v>
      </c>
      <c r="O236" s="21">
        <v>6.5880362573738749E-2</v>
      </c>
      <c r="P236" s="21">
        <v>-4.4244971027738611E-2</v>
      </c>
      <c r="R236" s="20">
        <v>-2239</v>
      </c>
      <c r="S236" s="20">
        <v>0</v>
      </c>
      <c r="T236" s="20">
        <v>75574</v>
      </c>
      <c r="V236" s="19">
        <v>575240.8369140625</v>
      </c>
      <c r="W236" s="19">
        <v>578764.8125</v>
      </c>
      <c r="Y236" s="19">
        <v>76352.246728291706</v>
      </c>
      <c r="Z236" s="19">
        <v>76463.06151969287</v>
      </c>
      <c r="AA236" s="19">
        <v>81415.213774677759</v>
      </c>
      <c r="AB236" s="181">
        <v>585915.18375215062</v>
      </c>
    </row>
    <row r="237" spans="1:28" ht="25.5" customHeight="1" x14ac:dyDescent="0.2">
      <c r="A237" s="22" t="s">
        <v>477</v>
      </c>
      <c r="B237" s="22" t="s">
        <v>478</v>
      </c>
      <c r="C237" s="54"/>
      <c r="D237" s="24">
        <v>79747</v>
      </c>
      <c r="E237" s="25">
        <v>-7188</v>
      </c>
      <c r="F237" s="25">
        <v>72559</v>
      </c>
      <c r="G237" s="26">
        <v>-4.9680878963397235E-2</v>
      </c>
      <c r="H237" s="23"/>
      <c r="I237" s="26">
        <v>-4.5244836950989908E-2</v>
      </c>
      <c r="J237" s="24">
        <v>77591</v>
      </c>
      <c r="K237" s="26">
        <v>6.9350459625959537E-2</v>
      </c>
      <c r="L237" s="26">
        <v>6.28394125976246E-2</v>
      </c>
      <c r="M237" s="24">
        <v>77813</v>
      </c>
      <c r="N237" s="26">
        <v>7.2410038727104942E-2</v>
      </c>
      <c r="O237" s="26">
        <v>6.5880362573738749E-2</v>
      </c>
      <c r="P237" s="26">
        <v>-4.4244971027738611E-2</v>
      </c>
      <c r="Q237" s="23"/>
      <c r="R237" s="25">
        <v>-2239</v>
      </c>
      <c r="S237" s="25">
        <v>0</v>
      </c>
      <c r="T237" s="25">
        <v>75574</v>
      </c>
      <c r="U237" s="23"/>
      <c r="V237" s="24">
        <v>575240.8369140625</v>
      </c>
      <c r="W237" s="24">
        <v>578764.8125</v>
      </c>
      <c r="X237" s="23"/>
      <c r="Y237" s="24">
        <v>76352.246728291706</v>
      </c>
      <c r="Z237" s="24">
        <v>76463.06151969287</v>
      </c>
      <c r="AA237" s="24">
        <v>81415.213774677759</v>
      </c>
      <c r="AB237" s="182">
        <f>AB236</f>
        <v>585915.18375215062</v>
      </c>
    </row>
    <row r="238" spans="1:28" x14ac:dyDescent="0.2">
      <c r="A238" s="18" t="s">
        <v>479</v>
      </c>
      <c r="B238" s="18" t="s">
        <v>480</v>
      </c>
      <c r="D238" s="19">
        <v>128556</v>
      </c>
      <c r="E238" s="20">
        <v>-5078</v>
      </c>
      <c r="F238" s="20">
        <v>123478</v>
      </c>
      <c r="G238" s="21">
        <v>-3.0956598879109953E-2</v>
      </c>
      <c r="I238" s="21">
        <v>-2.3515298230835202E-2</v>
      </c>
      <c r="J238" s="19">
        <v>131417</v>
      </c>
      <c r="K238" s="21">
        <v>6.4294854144058E-2</v>
      </c>
      <c r="L238" s="21">
        <v>5.4502172045013841E-2</v>
      </c>
      <c r="M238" s="19">
        <v>131438</v>
      </c>
      <c r="N238" s="21">
        <v>6.4464924925897726E-2</v>
      </c>
      <c r="O238" s="21">
        <v>5.4670677988787775E-2</v>
      </c>
      <c r="P238" s="21">
        <v>-3.2772956274577658E-2</v>
      </c>
      <c r="R238" s="20">
        <v>-3783</v>
      </c>
      <c r="S238" s="20">
        <v>0</v>
      </c>
      <c r="T238" s="20">
        <v>127655</v>
      </c>
      <c r="V238" s="19">
        <v>1008377.1599116325</v>
      </c>
      <c r="W238" s="19">
        <v>1017741.5</v>
      </c>
      <c r="Y238" s="19">
        <v>127422.569368073</v>
      </c>
      <c r="Z238" s="19">
        <v>127625.84380907689</v>
      </c>
      <c r="AA238" s="19">
        <v>135891.5684302483</v>
      </c>
      <c r="AB238" s="181">
        <v>977961.36122093012</v>
      </c>
    </row>
    <row r="239" spans="1:28" ht="25.5" customHeight="1" x14ac:dyDescent="0.2">
      <c r="A239" s="22" t="s">
        <v>481</v>
      </c>
      <c r="B239" s="22" t="s">
        <v>482</v>
      </c>
      <c r="C239" s="54"/>
      <c r="D239" s="24">
        <v>128556</v>
      </c>
      <c r="E239" s="25">
        <v>-5078</v>
      </c>
      <c r="F239" s="25">
        <v>123478</v>
      </c>
      <c r="G239" s="26">
        <v>-3.0956598879109953E-2</v>
      </c>
      <c r="H239" s="23"/>
      <c r="I239" s="26">
        <v>-2.3515298230835202E-2</v>
      </c>
      <c r="J239" s="24">
        <v>131417</v>
      </c>
      <c r="K239" s="26">
        <v>6.4294854144058E-2</v>
      </c>
      <c r="L239" s="26">
        <v>5.4502172045013841E-2</v>
      </c>
      <c r="M239" s="24">
        <v>131438</v>
      </c>
      <c r="N239" s="26">
        <v>6.4464924925897726E-2</v>
      </c>
      <c r="O239" s="26">
        <v>5.4670677988787775E-2</v>
      </c>
      <c r="P239" s="26">
        <v>-3.2772956274577658E-2</v>
      </c>
      <c r="Q239" s="23"/>
      <c r="R239" s="25">
        <v>-3783</v>
      </c>
      <c r="S239" s="25">
        <v>0</v>
      </c>
      <c r="T239" s="25">
        <v>127655</v>
      </c>
      <c r="U239" s="23"/>
      <c r="V239" s="24">
        <v>1008377.1599116325</v>
      </c>
      <c r="W239" s="24">
        <v>1017741.5</v>
      </c>
      <c r="X239" s="23"/>
      <c r="Y239" s="24">
        <v>127422.569368073</v>
      </c>
      <c r="Z239" s="24">
        <v>127625.84380907689</v>
      </c>
      <c r="AA239" s="24">
        <v>135891.5684302483</v>
      </c>
      <c r="AB239" s="182">
        <f>AB238</f>
        <v>977961.36122093012</v>
      </c>
    </row>
    <row r="240" spans="1:28" x14ac:dyDescent="0.2">
      <c r="A240" s="18" t="s">
        <v>483</v>
      </c>
      <c r="B240" s="18" t="s">
        <v>484</v>
      </c>
      <c r="D240" s="19">
        <v>25810</v>
      </c>
      <c r="E240" s="20">
        <v>-351</v>
      </c>
      <c r="F240" s="20">
        <v>25459</v>
      </c>
      <c r="G240" s="21">
        <v>-1.8681568963309747E-2</v>
      </c>
      <c r="I240" s="21">
        <v>-1.1175205985059611E-2</v>
      </c>
      <c r="J240" s="19">
        <v>27029</v>
      </c>
      <c r="K240" s="21">
        <v>6.1667779567147196E-2</v>
      </c>
      <c r="L240" s="21">
        <v>5.4490404146256166E-2</v>
      </c>
      <c r="M240" s="19">
        <v>27063</v>
      </c>
      <c r="N240" s="21">
        <v>6.3003260143760453E-2</v>
      </c>
      <c r="O240" s="21">
        <v>5.5816856243668944E-2</v>
      </c>
      <c r="P240" s="21">
        <v>-1.9485424193941725E-2</v>
      </c>
      <c r="R240" s="20">
        <v>-779</v>
      </c>
      <c r="S240" s="20">
        <v>0</v>
      </c>
      <c r="T240" s="20">
        <v>26284</v>
      </c>
      <c r="V240" s="19">
        <v>207664.99959182739</v>
      </c>
      <c r="W240" s="19">
        <v>209078.46875</v>
      </c>
      <c r="Y240" s="19">
        <v>25943.668430954112</v>
      </c>
      <c r="Z240" s="19">
        <v>25921.969708231376</v>
      </c>
      <c r="AA240" s="19">
        <v>27600.813560320748</v>
      </c>
      <c r="AB240" s="181">
        <v>198632.8475862089</v>
      </c>
    </row>
    <row r="241" spans="1:28" x14ac:dyDescent="0.2">
      <c r="A241" s="18" t="s">
        <v>485</v>
      </c>
      <c r="B241" s="18" t="s">
        <v>486</v>
      </c>
      <c r="D241" s="19">
        <v>29978</v>
      </c>
      <c r="E241" s="20">
        <v>-2110</v>
      </c>
      <c r="F241" s="20">
        <v>27868</v>
      </c>
      <c r="G241" s="21">
        <v>-6.6764324939747155E-2</v>
      </c>
      <c r="I241" s="21">
        <v>-6.2458799908855833E-2</v>
      </c>
      <c r="J241" s="19">
        <v>30259</v>
      </c>
      <c r="K241" s="21">
        <v>8.5797330271278893E-2</v>
      </c>
      <c r="L241" s="21">
        <v>7.9033542127596945E-2</v>
      </c>
      <c r="M241" s="19">
        <v>30259</v>
      </c>
      <c r="N241" s="21">
        <v>8.5797330271278893E-2</v>
      </c>
      <c r="O241" s="21">
        <v>7.9033542127596945E-2</v>
      </c>
      <c r="P241" s="21">
        <v>-4.9895396899726552E-2</v>
      </c>
      <c r="R241" s="20">
        <v>-871</v>
      </c>
      <c r="S241" s="20">
        <v>0</v>
      </c>
      <c r="T241" s="20">
        <v>29388</v>
      </c>
      <c r="V241" s="19">
        <v>237659.91450500488</v>
      </c>
      <c r="W241" s="19">
        <v>239149.65625</v>
      </c>
      <c r="Y241" s="19">
        <v>29861.695973207141</v>
      </c>
      <c r="Z241" s="19">
        <v>29910.885094351193</v>
      </c>
      <c r="AA241" s="19">
        <v>31848.072203062977</v>
      </c>
      <c r="AB241" s="181">
        <v>229198.79727458543</v>
      </c>
    </row>
    <row r="242" spans="1:28" x14ac:dyDescent="0.2">
      <c r="A242" s="18" t="s">
        <v>487</v>
      </c>
      <c r="B242" s="18" t="s">
        <v>488</v>
      </c>
      <c r="D242" s="19">
        <v>61641</v>
      </c>
      <c r="E242" s="20">
        <v>487</v>
      </c>
      <c r="F242" s="20">
        <v>62128</v>
      </c>
      <c r="G242" s="21">
        <v>-3.5525636431487873E-2</v>
      </c>
      <c r="I242" s="21">
        <v>-3.0135661841987127E-2</v>
      </c>
      <c r="J242" s="19">
        <v>66317</v>
      </c>
      <c r="K242" s="21">
        <v>6.7425315477723347E-2</v>
      </c>
      <c r="L242" s="21">
        <v>5.6617211598033901E-2</v>
      </c>
      <c r="M242" s="19">
        <v>66388</v>
      </c>
      <c r="N242" s="21">
        <v>6.8568117434973042E-2</v>
      </c>
      <c r="O242" s="21">
        <v>5.7748442233066744E-2</v>
      </c>
      <c r="P242" s="21">
        <v>-3.6527107202397824E-2</v>
      </c>
      <c r="R242" s="20">
        <v>-1911</v>
      </c>
      <c r="S242" s="20">
        <v>682</v>
      </c>
      <c r="T242" s="20">
        <v>65159</v>
      </c>
      <c r="V242" s="19">
        <v>490466.50248241425</v>
      </c>
      <c r="W242" s="19">
        <v>495483.46875</v>
      </c>
      <c r="Y242" s="19">
        <v>64416.434844498275</v>
      </c>
      <c r="Z242" s="19">
        <v>64713.695378123681</v>
      </c>
      <c r="AA242" s="19">
        <v>68904.896542788571</v>
      </c>
      <c r="AB242" s="181">
        <v>495883.05732420448</v>
      </c>
    </row>
    <row r="243" spans="1:28" ht="25.5" customHeight="1" x14ac:dyDescent="0.2">
      <c r="A243" s="22" t="s">
        <v>489</v>
      </c>
      <c r="B243" s="22" t="s">
        <v>490</v>
      </c>
      <c r="C243" s="54"/>
      <c r="D243" s="24">
        <v>117429</v>
      </c>
      <c r="E243" s="25">
        <v>-1974</v>
      </c>
      <c r="F243" s="25">
        <v>115455</v>
      </c>
      <c r="G243" s="26">
        <v>-3.9650040828287492E-2</v>
      </c>
      <c r="H243" s="23"/>
      <c r="I243" s="26">
        <v>-3.4131077499635509E-2</v>
      </c>
      <c r="J243" s="24">
        <v>123605</v>
      </c>
      <c r="K243" s="26">
        <v>7.059027326664058E-2</v>
      </c>
      <c r="L243" s="26">
        <v>6.1605256342281978E-2</v>
      </c>
      <c r="M243" s="24">
        <v>123710</v>
      </c>
      <c r="N243" s="26">
        <v>7.1499718505045218E-2</v>
      </c>
      <c r="O243" s="26">
        <v>6.2507068986721315E-2</v>
      </c>
      <c r="P243" s="26">
        <v>-3.6179551725987524E-2</v>
      </c>
      <c r="Q243" s="23"/>
      <c r="R243" s="25">
        <v>-3561</v>
      </c>
      <c r="S243" s="25">
        <v>682</v>
      </c>
      <c r="T243" s="25">
        <v>120831</v>
      </c>
      <c r="U243" s="23"/>
      <c r="V243" s="24">
        <v>935791.41657924652</v>
      </c>
      <c r="W243" s="24">
        <v>943711.59375</v>
      </c>
      <c r="X243" s="23"/>
      <c r="Y243" s="24">
        <v>120221.79924865953</v>
      </c>
      <c r="Z243" s="24">
        <v>120546.55018070625</v>
      </c>
      <c r="AA243" s="24">
        <v>128353.7823061723</v>
      </c>
      <c r="AB243" s="182">
        <f>SUM(AB240:AB242)</f>
        <v>923714.70218499878</v>
      </c>
    </row>
    <row r="244" spans="1:28" x14ac:dyDescent="0.2">
      <c r="A244" s="18" t="s">
        <v>491</v>
      </c>
      <c r="B244" s="18" t="s">
        <v>492</v>
      </c>
      <c r="D244" s="19">
        <v>107188</v>
      </c>
      <c r="E244" s="20">
        <v>-1257</v>
      </c>
      <c r="F244" s="20">
        <v>105931</v>
      </c>
      <c r="G244" s="21">
        <v>-8.5599585752680341E-3</v>
      </c>
      <c r="I244" s="21">
        <v>-3.1562727078949804E-3</v>
      </c>
      <c r="J244" s="19">
        <v>112198</v>
      </c>
      <c r="K244" s="21">
        <v>5.9161152070687617E-2</v>
      </c>
      <c r="L244" s="21">
        <v>5.449744616045038E-2</v>
      </c>
      <c r="M244" s="19">
        <v>112366</v>
      </c>
      <c r="N244" s="21">
        <v>6.0747090086943345E-2</v>
      </c>
      <c r="O244" s="21">
        <v>5.6076400963164685E-2</v>
      </c>
      <c r="P244" s="21">
        <v>-1.1290894806836538E-2</v>
      </c>
      <c r="R244" s="20">
        <v>-3234</v>
      </c>
      <c r="S244" s="20">
        <v>0</v>
      </c>
      <c r="T244" s="20">
        <v>109132</v>
      </c>
      <c r="V244" s="19">
        <v>801319.58154296875</v>
      </c>
      <c r="W244" s="19">
        <v>804863.5625</v>
      </c>
      <c r="Y244" s="19">
        <v>106845.59385736899</v>
      </c>
      <c r="Z244" s="19">
        <v>106736.38817905664</v>
      </c>
      <c r="AA244" s="19">
        <v>113649.2011753519</v>
      </c>
      <c r="AB244" s="181">
        <v>817891.26998094656</v>
      </c>
    </row>
    <row r="245" spans="1:28" ht="25.5" customHeight="1" x14ac:dyDescent="0.2">
      <c r="A245" s="22" t="s">
        <v>493</v>
      </c>
      <c r="B245" s="22" t="s">
        <v>494</v>
      </c>
      <c r="C245" s="54"/>
      <c r="D245" s="24">
        <v>107188</v>
      </c>
      <c r="E245" s="25">
        <v>-1257</v>
      </c>
      <c r="F245" s="25">
        <v>105931</v>
      </c>
      <c r="G245" s="26">
        <v>-8.5599585752680341E-3</v>
      </c>
      <c r="H245" s="23"/>
      <c r="I245" s="26">
        <v>-3.1562727078949804E-3</v>
      </c>
      <c r="J245" s="24">
        <v>112198</v>
      </c>
      <c r="K245" s="26">
        <v>5.9161152070687617E-2</v>
      </c>
      <c r="L245" s="26">
        <v>5.449744616045038E-2</v>
      </c>
      <c r="M245" s="24">
        <v>112366</v>
      </c>
      <c r="N245" s="26">
        <v>6.0747090086943345E-2</v>
      </c>
      <c r="O245" s="26">
        <v>5.6076400963164685E-2</v>
      </c>
      <c r="P245" s="26">
        <v>-1.1290894806836538E-2</v>
      </c>
      <c r="Q245" s="23"/>
      <c r="R245" s="25">
        <v>-3234</v>
      </c>
      <c r="S245" s="25">
        <v>0</v>
      </c>
      <c r="T245" s="25">
        <v>109132</v>
      </c>
      <c r="U245" s="23"/>
      <c r="V245" s="24">
        <v>801319.58154296875</v>
      </c>
      <c r="W245" s="24">
        <v>804863.5625</v>
      </c>
      <c r="X245" s="23"/>
      <c r="Y245" s="24">
        <v>106845.59385736899</v>
      </c>
      <c r="Z245" s="24">
        <v>106736.38817905664</v>
      </c>
      <c r="AA245" s="24">
        <v>113649.2011753519</v>
      </c>
      <c r="AB245" s="182">
        <f>AB244</f>
        <v>817891.26998094656</v>
      </c>
    </row>
    <row r="246" spans="1:28" x14ac:dyDescent="0.2">
      <c r="A246" s="18" t="s">
        <v>495</v>
      </c>
      <c r="B246" s="18" t="s">
        <v>496</v>
      </c>
      <c r="D246" s="19">
        <v>80751</v>
      </c>
      <c r="E246" s="20">
        <v>760</v>
      </c>
      <c r="F246" s="20">
        <v>81511</v>
      </c>
      <c r="G246" s="21">
        <v>-2.6383151441766506E-2</v>
      </c>
      <c r="I246" s="21">
        <v>-2.152419200829625E-2</v>
      </c>
      <c r="J246" s="19">
        <v>86566</v>
      </c>
      <c r="K246" s="21">
        <v>6.201616959674161E-2</v>
      </c>
      <c r="L246" s="21">
        <v>5.4497337922788436E-2</v>
      </c>
      <c r="M246" s="19">
        <v>86659</v>
      </c>
      <c r="N246" s="21">
        <v>6.3157119897927938E-2</v>
      </c>
      <c r="O246" s="21">
        <v>5.5630210556695703E-2</v>
      </c>
      <c r="P246" s="21">
        <v>-2.9918955691940252E-2</v>
      </c>
      <c r="R246" s="20">
        <v>-2494</v>
      </c>
      <c r="S246" s="20">
        <v>0</v>
      </c>
      <c r="T246" s="20">
        <v>84165</v>
      </c>
      <c r="V246" s="19">
        <v>647166.6636505127</v>
      </c>
      <c r="W246" s="19">
        <v>651781.125</v>
      </c>
      <c r="Y246" s="19">
        <v>83719.791949681632</v>
      </c>
      <c r="Z246" s="19">
        <v>83898.031299491849</v>
      </c>
      <c r="AA246" s="19">
        <v>89331.711518816664</v>
      </c>
      <c r="AB246" s="181">
        <v>642887.29025877616</v>
      </c>
    </row>
    <row r="247" spans="1:28" ht="25.5" customHeight="1" x14ac:dyDescent="0.2">
      <c r="A247" s="22" t="s">
        <v>497</v>
      </c>
      <c r="B247" s="22" t="s">
        <v>498</v>
      </c>
      <c r="C247" s="54"/>
      <c r="D247" s="24">
        <v>80751</v>
      </c>
      <c r="E247" s="25">
        <v>760</v>
      </c>
      <c r="F247" s="25">
        <v>81511</v>
      </c>
      <c r="G247" s="26">
        <v>-2.6383151441766506E-2</v>
      </c>
      <c r="H247" s="23"/>
      <c r="I247" s="26">
        <v>-2.152419200829625E-2</v>
      </c>
      <c r="J247" s="24">
        <v>86566</v>
      </c>
      <c r="K247" s="26">
        <v>6.201616959674161E-2</v>
      </c>
      <c r="L247" s="26">
        <v>5.4497337922788436E-2</v>
      </c>
      <c r="M247" s="24">
        <v>86659</v>
      </c>
      <c r="N247" s="26">
        <v>6.3157119897927938E-2</v>
      </c>
      <c r="O247" s="26">
        <v>5.5630210556695703E-2</v>
      </c>
      <c r="P247" s="26">
        <v>-2.9918955691940252E-2</v>
      </c>
      <c r="Q247" s="23"/>
      <c r="R247" s="25">
        <v>-2494</v>
      </c>
      <c r="S247" s="25">
        <v>0</v>
      </c>
      <c r="T247" s="25">
        <v>84165</v>
      </c>
      <c r="U247" s="23"/>
      <c r="V247" s="24">
        <v>647166.6636505127</v>
      </c>
      <c r="W247" s="24">
        <v>651781.125</v>
      </c>
      <c r="X247" s="23"/>
      <c r="Y247" s="24">
        <v>83719.791949681632</v>
      </c>
      <c r="Z247" s="24">
        <v>83898.031299491849</v>
      </c>
      <c r="AA247" s="24">
        <v>89331.711518816664</v>
      </c>
      <c r="AB247" s="182">
        <f>AB246</f>
        <v>642887.29025877616</v>
      </c>
    </row>
    <row r="248" spans="1:28" ht="25.5" customHeight="1" x14ac:dyDescent="0.2">
      <c r="A248" s="27" t="s">
        <v>499</v>
      </c>
      <c r="B248" s="27" t="s">
        <v>500</v>
      </c>
      <c r="C248" s="54"/>
      <c r="D248" s="28">
        <v>757544</v>
      </c>
      <c r="E248" s="29">
        <v>-35144</v>
      </c>
      <c r="F248" s="29">
        <v>722400</v>
      </c>
      <c r="G248" s="30">
        <v>-4.8546252912571197E-2</v>
      </c>
      <c r="H248" s="23"/>
      <c r="I248" s="30">
        <v>-4.2986218380085872E-2</v>
      </c>
      <c r="J248" s="28">
        <v>778970</v>
      </c>
      <c r="K248" s="30">
        <v>7.8308416389811786E-2</v>
      </c>
      <c r="L248" s="30">
        <v>7.0976773293927264E-2</v>
      </c>
      <c r="M248" s="28">
        <v>779579</v>
      </c>
      <c r="N248" s="30">
        <v>7.9151439645625654E-2</v>
      </c>
      <c r="O248" s="30">
        <v>7.1814064659366128E-2</v>
      </c>
      <c r="P248" s="30">
        <v>-3.6650760417211714E-2</v>
      </c>
      <c r="Q248" s="23"/>
      <c r="R248" s="29">
        <v>-22437</v>
      </c>
      <c r="S248" s="29">
        <v>682</v>
      </c>
      <c r="T248" s="29">
        <v>757824</v>
      </c>
      <c r="U248" s="23"/>
      <c r="V248" s="28">
        <v>5768555.6705307961</v>
      </c>
      <c r="W248" s="28">
        <v>5808045.78125</v>
      </c>
      <c r="X248" s="23"/>
      <c r="Y248" s="28">
        <v>759259.18859576352</v>
      </c>
      <c r="Z248" s="28">
        <v>760015.56755622872</v>
      </c>
      <c r="AA248" s="28">
        <v>809238.19521321636</v>
      </c>
      <c r="AB248" s="183">
        <f>AB247+AB245+AB243+AB239+AB237+AB235+AB232</f>
        <v>5823788.0104305735</v>
      </c>
    </row>
    <row r="249" spans="1:28" x14ac:dyDescent="0.2">
      <c r="A249" s="23"/>
      <c r="B249" s="23"/>
      <c r="C249" s="54"/>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184"/>
    </row>
    <row r="250" spans="1:28" x14ac:dyDescent="0.2">
      <c r="A250" s="31" t="s">
        <v>501</v>
      </c>
      <c r="B250" s="31" t="s">
        <v>502</v>
      </c>
      <c r="C250" s="55"/>
      <c r="D250" s="32">
        <v>7763415</v>
      </c>
      <c r="E250" s="33">
        <v>-5412.4399999994785</v>
      </c>
      <c r="F250" s="32">
        <v>7758002.5600000005</v>
      </c>
      <c r="G250" s="34">
        <v>0</v>
      </c>
      <c r="H250" s="24"/>
      <c r="I250" s="34">
        <v>6.2205981029712643E-3</v>
      </c>
      <c r="J250" s="32">
        <v>8252460</v>
      </c>
      <c r="K250" s="34">
        <v>6.3735147826504468E-2</v>
      </c>
      <c r="L250" s="34">
        <v>5.7158986639674225E-2</v>
      </c>
      <c r="M250" s="32">
        <v>8269628</v>
      </c>
      <c r="N250" s="34">
        <v>6.5948088576036623E-2</v>
      </c>
      <c r="O250" s="34">
        <v>5.9358246676394E-2</v>
      </c>
      <c r="P250" s="34">
        <v>1.1108550198126732E-3</v>
      </c>
      <c r="Q250" s="35"/>
      <c r="R250" s="33">
        <v>-237990</v>
      </c>
      <c r="S250" s="33">
        <v>5123</v>
      </c>
      <c r="T250" s="33">
        <v>8036761</v>
      </c>
      <c r="U250" s="109"/>
      <c r="V250" s="32">
        <v>59079904.55623126</v>
      </c>
      <c r="W250" s="32">
        <v>59447416.8984375</v>
      </c>
      <c r="X250" s="35"/>
      <c r="Y250" s="32">
        <v>7758002.5600000024</v>
      </c>
      <c r="Z250" s="32">
        <v>7758002.5600000024</v>
      </c>
      <c r="AA250" s="32">
        <v>8260451.8356124889</v>
      </c>
      <c r="AB250" s="185">
        <f>SUM(AB248,AB230,AB191,AB153,AB126,AB78,AB44)</f>
        <v>59447416.898437515</v>
      </c>
    </row>
    <row r="252" spans="1:28" x14ac:dyDescent="0.2">
      <c r="Q252" s="74"/>
    </row>
    <row r="254" spans="1:28" x14ac:dyDescent="0.2">
      <c r="A254" s="134" t="s">
        <v>562</v>
      </c>
    </row>
    <row r="256" spans="1:28" x14ac:dyDescent="0.2">
      <c r="A256" s="121" t="s">
        <v>517</v>
      </c>
      <c r="B256" s="122"/>
      <c r="H256" s="74"/>
      <c r="Q256" s="74"/>
      <c r="U256" s="74"/>
      <c r="X256" s="74"/>
    </row>
    <row r="257" spans="1:31" x14ac:dyDescent="0.2">
      <c r="A257" s="78" t="s">
        <v>91</v>
      </c>
      <c r="B257" s="79" t="s">
        <v>92</v>
      </c>
      <c r="D257" s="63">
        <f>INDEX(D$8:D$248,MATCH($A257,$A$8:$A$248,0))</f>
        <v>1246122</v>
      </c>
      <c r="E257" s="64">
        <f t="shared" ref="E257:AB273" si="0">INDEX(E$8:E$248,MATCH($A257,$A$8:$A$248,0))</f>
        <v>-17298</v>
      </c>
      <c r="F257" s="64">
        <f t="shared" si="0"/>
        <v>1228824</v>
      </c>
      <c r="G257" s="65">
        <f t="shared" si="0"/>
        <v>1.9978884687814613E-2</v>
      </c>
      <c r="H257" s="68"/>
      <c r="I257" s="65">
        <f t="shared" si="0"/>
        <v>2.594782602486001E-2</v>
      </c>
      <c r="J257" s="63">
        <f t="shared" si="0"/>
        <v>1300623</v>
      </c>
      <c r="K257" s="65">
        <f t="shared" si="0"/>
        <v>5.8429034589168261E-2</v>
      </c>
      <c r="L257" s="65">
        <f t="shared" si="0"/>
        <v>5.5182774674227941E-2</v>
      </c>
      <c r="M257" s="63">
        <f t="shared" si="0"/>
        <v>1303971</v>
      </c>
      <c r="N257" s="65">
        <f t="shared" si="0"/>
        <v>6.1153590750180564E-2</v>
      </c>
      <c r="O257" s="65">
        <f t="shared" si="0"/>
        <v>5.7898974472024189E-2</v>
      </c>
      <c r="P257" s="65">
        <f t="shared" si="0"/>
        <v>1.9331832584707165E-2</v>
      </c>
      <c r="Q257" s="68"/>
      <c r="R257" s="64">
        <f t="shared" si="0"/>
        <v>-37516</v>
      </c>
      <c r="S257" s="64">
        <f t="shared" si="0"/>
        <v>1349</v>
      </c>
      <c r="T257" s="64">
        <f t="shared" si="0"/>
        <v>1267804</v>
      </c>
      <c r="U257" s="68"/>
      <c r="V257" s="63">
        <f t="shared" si="0"/>
        <v>8937023.1679375172</v>
      </c>
      <c r="W257" s="63">
        <f t="shared" si="0"/>
        <v>8964517.8359375</v>
      </c>
      <c r="X257" s="68"/>
      <c r="Y257" s="63">
        <f t="shared" si="0"/>
        <v>1204754.3517296505</v>
      </c>
      <c r="Z257" s="63">
        <f t="shared" si="0"/>
        <v>1201429.9696825563</v>
      </c>
      <c r="AA257" s="63">
        <f t="shared" si="0"/>
        <v>1279240.928534074</v>
      </c>
      <c r="AB257" s="187">
        <f t="shared" si="0"/>
        <v>9206223.8610547744</v>
      </c>
      <c r="AD257" s="85"/>
    </row>
    <row r="258" spans="1:31" x14ac:dyDescent="0.2">
      <c r="A258" s="78" t="s">
        <v>159</v>
      </c>
      <c r="B258" s="79" t="s">
        <v>160</v>
      </c>
      <c r="D258" s="57">
        <f t="shared" ref="D258:S290" si="1">INDEX(D$8:D$248,MATCH($A258,$A$8:$A$248,0))</f>
        <v>986454</v>
      </c>
      <c r="E258" s="58">
        <f t="shared" si="1"/>
        <v>27739</v>
      </c>
      <c r="F258" s="58">
        <f t="shared" si="1"/>
        <v>1014193</v>
      </c>
      <c r="G258" s="59">
        <f t="shared" si="1"/>
        <v>-1.9835844711312278E-3</v>
      </c>
      <c r="H258" s="68"/>
      <c r="I258" s="59">
        <f t="shared" si="1"/>
        <v>4.4144134129404655E-3</v>
      </c>
      <c r="J258" s="57">
        <f t="shared" si="1"/>
        <v>1076808</v>
      </c>
      <c r="K258" s="59">
        <f t="shared" si="1"/>
        <v>6.1738742034307181E-2</v>
      </c>
      <c r="L258" s="59">
        <f t="shared" si="1"/>
        <v>5.7469807783464333E-2</v>
      </c>
      <c r="M258" s="57">
        <f t="shared" si="1"/>
        <v>1080068</v>
      </c>
      <c r="N258" s="59">
        <f t="shared" si="1"/>
        <v>6.4953120362692296E-2</v>
      </c>
      <c r="O258" s="59">
        <f t="shared" si="1"/>
        <v>6.0671262056996911E-2</v>
      </c>
      <c r="P258" s="59">
        <f t="shared" si="1"/>
        <v>5.5243610871635873E-4</v>
      </c>
      <c r="Q258" s="68"/>
      <c r="R258" s="58">
        <f t="shared" si="1"/>
        <v>-31083</v>
      </c>
      <c r="S258" s="58">
        <f t="shared" si="1"/>
        <v>0</v>
      </c>
      <c r="T258" s="58">
        <f t="shared" si="0"/>
        <v>1048985</v>
      </c>
      <c r="U258" s="68"/>
      <c r="V258" s="57">
        <f t="shared" si="0"/>
        <v>7434400.9267306328</v>
      </c>
      <c r="W258" s="57">
        <f t="shared" si="0"/>
        <v>7464413.1015625</v>
      </c>
      <c r="X258" s="68"/>
      <c r="Y258" s="57">
        <f t="shared" si="0"/>
        <v>1016208.7358678954</v>
      </c>
      <c r="Z258" s="57">
        <f t="shared" si="0"/>
        <v>1013811.8440955761</v>
      </c>
      <c r="AA258" s="57">
        <f t="shared" si="0"/>
        <v>1079471.6608761959</v>
      </c>
      <c r="AB258" s="188">
        <f t="shared" si="0"/>
        <v>7768558.3223787211</v>
      </c>
      <c r="AD258" s="85"/>
    </row>
    <row r="259" spans="1:31" x14ac:dyDescent="0.2">
      <c r="A259" s="78" t="s">
        <v>255</v>
      </c>
      <c r="B259" s="79" t="s">
        <v>256</v>
      </c>
      <c r="D259" s="57">
        <f t="shared" si="1"/>
        <v>1445817</v>
      </c>
      <c r="E259" s="58">
        <f t="shared" si="0"/>
        <v>21262</v>
      </c>
      <c r="F259" s="58">
        <f t="shared" si="0"/>
        <v>1467079</v>
      </c>
      <c r="G259" s="59">
        <f t="shared" si="0"/>
        <v>5.6124184923969089E-3</v>
      </c>
      <c r="H259" s="68"/>
      <c r="I259" s="59">
        <f t="shared" si="0"/>
        <v>1.1629644733093469E-2</v>
      </c>
      <c r="J259" s="57">
        <f t="shared" si="0"/>
        <v>1557620</v>
      </c>
      <c r="K259" s="59">
        <f t="shared" si="0"/>
        <v>6.1715149627252552E-2</v>
      </c>
      <c r="L259" s="59">
        <f t="shared" si="0"/>
        <v>5.5368417221752786E-2</v>
      </c>
      <c r="M259" s="57">
        <f t="shared" si="0"/>
        <v>1558740</v>
      </c>
      <c r="N259" s="59">
        <f t="shared" si="0"/>
        <v>6.2478571365277569E-2</v>
      </c>
      <c r="O259" s="59">
        <f t="shared" si="0"/>
        <v>5.6127275368982765E-2</v>
      </c>
      <c r="P259" s="59">
        <f t="shared" si="0"/>
        <v>3.4226995404018634E-3</v>
      </c>
      <c r="Q259" s="68"/>
      <c r="R259" s="58">
        <f t="shared" si="0"/>
        <v>-44862</v>
      </c>
      <c r="S259" s="58">
        <f t="shared" si="0"/>
        <v>478</v>
      </c>
      <c r="T259" s="58">
        <f t="shared" si="0"/>
        <v>1514356</v>
      </c>
      <c r="U259" s="68"/>
      <c r="V259" s="57">
        <f t="shared" si="0"/>
        <v>11018748.500053406</v>
      </c>
      <c r="W259" s="57">
        <f t="shared" si="0"/>
        <v>11085012.609375</v>
      </c>
      <c r="X259" s="68"/>
      <c r="Y259" s="57">
        <f t="shared" si="0"/>
        <v>1458891.0926532</v>
      </c>
      <c r="Z259" s="57">
        <f t="shared" si="0"/>
        <v>1458934.7680118277</v>
      </c>
      <c r="AA259" s="57">
        <f t="shared" si="0"/>
        <v>1553423.0994713898</v>
      </c>
      <c r="AB259" s="188">
        <f t="shared" si="0"/>
        <v>11179411.544512857</v>
      </c>
      <c r="AD259" s="85"/>
    </row>
    <row r="260" spans="1:31" x14ac:dyDescent="0.2">
      <c r="A260" s="78" t="s">
        <v>309</v>
      </c>
      <c r="B260" s="79" t="s">
        <v>310</v>
      </c>
      <c r="D260" s="57">
        <f t="shared" si="1"/>
        <v>884234</v>
      </c>
      <c r="E260" s="58">
        <f t="shared" si="0"/>
        <v>-2013.4399999999441</v>
      </c>
      <c r="F260" s="58">
        <f t="shared" si="0"/>
        <v>882220.56</v>
      </c>
      <c r="G260" s="59">
        <f t="shared" si="0"/>
        <v>1.5401229351330592E-4</v>
      </c>
      <c r="H260" s="68"/>
      <c r="I260" s="59">
        <f t="shared" si="0"/>
        <v>6.1402456681107775E-3</v>
      </c>
      <c r="J260" s="57">
        <f t="shared" si="0"/>
        <v>937427</v>
      </c>
      <c r="K260" s="59">
        <f t="shared" si="0"/>
        <v>6.2576687172196443E-2</v>
      </c>
      <c r="L260" s="59">
        <f t="shared" si="0"/>
        <v>5.4715180646682349E-2</v>
      </c>
      <c r="M260" s="57">
        <f t="shared" si="0"/>
        <v>939464</v>
      </c>
      <c r="N260" s="59">
        <f t="shared" si="0"/>
        <v>6.4885633588045E-2</v>
      </c>
      <c r="O260" s="59">
        <f t="shared" si="0"/>
        <v>5.7007044250970695E-2</v>
      </c>
      <c r="P260" s="59">
        <f t="shared" si="0"/>
        <v>-1.1908366547995763E-3</v>
      </c>
      <c r="Q260" s="68"/>
      <c r="R260" s="58">
        <f t="shared" si="0"/>
        <v>-27040</v>
      </c>
      <c r="S260" s="58">
        <f t="shared" si="0"/>
        <v>1673</v>
      </c>
      <c r="T260" s="58">
        <f t="shared" si="0"/>
        <v>914097</v>
      </c>
      <c r="U260" s="68"/>
      <c r="V260" s="57">
        <f t="shared" si="0"/>
        <v>6819159.0953769684</v>
      </c>
      <c r="W260" s="57">
        <f t="shared" si="0"/>
        <v>6869986.90625</v>
      </c>
      <c r="X260" s="68"/>
      <c r="Y260" s="57">
        <f t="shared" si="0"/>
        <v>882084.70811103086</v>
      </c>
      <c r="Z260" s="57">
        <f t="shared" si="0"/>
        <v>883372.22482260526</v>
      </c>
      <c r="AA260" s="57">
        <f t="shared" si="0"/>
        <v>940584.08200176875</v>
      </c>
      <c r="AB260" s="188">
        <f t="shared" si="0"/>
        <v>6769035.78200542</v>
      </c>
      <c r="AD260" s="85"/>
    </row>
    <row r="261" spans="1:31" x14ac:dyDescent="0.2">
      <c r="A261" s="78" t="s">
        <v>385</v>
      </c>
      <c r="B261" s="79" t="s">
        <v>386</v>
      </c>
      <c r="D261" s="57">
        <f t="shared" si="1"/>
        <v>1276169</v>
      </c>
      <c r="E261" s="58">
        <f t="shared" si="0"/>
        <v>4566</v>
      </c>
      <c r="F261" s="58">
        <f t="shared" si="0"/>
        <v>1280735</v>
      </c>
      <c r="G261" s="59">
        <f t="shared" si="0"/>
        <v>1.8767030844639043E-2</v>
      </c>
      <c r="H261" s="68"/>
      <c r="I261" s="59">
        <f t="shared" si="0"/>
        <v>2.6402282106583019E-2</v>
      </c>
      <c r="J261" s="57">
        <f t="shared" si="0"/>
        <v>1363450</v>
      </c>
      <c r="K261" s="59">
        <f t="shared" si="0"/>
        <v>6.4584008401425752E-2</v>
      </c>
      <c r="L261" s="59">
        <f t="shared" si="0"/>
        <v>5.44201550903749E-2</v>
      </c>
      <c r="M261" s="57">
        <f t="shared" si="0"/>
        <v>1365908</v>
      </c>
      <c r="N261" s="59">
        <f t="shared" si="0"/>
        <v>6.6503218854798263E-2</v>
      </c>
      <c r="O261" s="59">
        <f t="shared" si="0"/>
        <v>5.6321042355190087E-2</v>
      </c>
      <c r="P261" s="59">
        <f t="shared" si="0"/>
        <v>1.8262278087574746E-2</v>
      </c>
      <c r="Q261" s="68"/>
      <c r="R261" s="58">
        <f t="shared" si="0"/>
        <v>-39312</v>
      </c>
      <c r="S261" s="58">
        <f t="shared" si="0"/>
        <v>0</v>
      </c>
      <c r="T261" s="58">
        <f t="shared" si="0"/>
        <v>1326596</v>
      </c>
      <c r="U261" s="68"/>
      <c r="V261" s="57">
        <f t="shared" si="0"/>
        <v>9860658.9982466698</v>
      </c>
      <c r="W261" s="57">
        <f t="shared" si="0"/>
        <v>9955708.671875</v>
      </c>
      <c r="X261" s="68"/>
      <c r="Y261" s="57">
        <f t="shared" si="0"/>
        <v>1257142.1740436268</v>
      </c>
      <c r="Z261" s="57">
        <f t="shared" si="0"/>
        <v>1259818.2880958249</v>
      </c>
      <c r="AA261" s="57">
        <f t="shared" si="0"/>
        <v>1341410.7832466778</v>
      </c>
      <c r="AB261" s="188">
        <f t="shared" si="0"/>
        <v>9653637.3131473046</v>
      </c>
      <c r="AD261" s="85"/>
    </row>
    <row r="262" spans="1:31" x14ac:dyDescent="0.2">
      <c r="A262" s="78" t="s">
        <v>463</v>
      </c>
      <c r="B262" s="79" t="s">
        <v>464</v>
      </c>
      <c r="D262" s="57">
        <f t="shared" si="1"/>
        <v>1167075</v>
      </c>
      <c r="E262" s="58">
        <f t="shared" si="0"/>
        <v>-4524</v>
      </c>
      <c r="F262" s="58">
        <f t="shared" si="0"/>
        <v>1162551</v>
      </c>
      <c r="G262" s="59">
        <f t="shared" si="0"/>
        <v>-1.4505260419278687E-2</v>
      </c>
      <c r="H262" s="68"/>
      <c r="I262" s="59">
        <f t="shared" si="0"/>
        <v>-9.0846760150956607E-3</v>
      </c>
      <c r="J262" s="57">
        <f t="shared" si="0"/>
        <v>1237562</v>
      </c>
      <c r="K262" s="59">
        <f t="shared" si="0"/>
        <v>6.4522760721895223E-2</v>
      </c>
      <c r="L262" s="59">
        <f t="shared" si="0"/>
        <v>5.7840822653054014E-2</v>
      </c>
      <c r="M262" s="57">
        <f t="shared" si="0"/>
        <v>1241898</v>
      </c>
      <c r="N262" s="59">
        <f t="shared" si="0"/>
        <v>6.8252489568199515E-2</v>
      </c>
      <c r="O262" s="59">
        <f t="shared" si="0"/>
        <v>6.1547140241202003E-2</v>
      </c>
      <c r="P262" s="59">
        <f t="shared" si="0"/>
        <v>-1.2079620221628007E-2</v>
      </c>
      <c r="Q262" s="68"/>
      <c r="R262" s="58">
        <f t="shared" si="0"/>
        <v>-35740</v>
      </c>
      <c r="S262" s="58">
        <f t="shared" si="0"/>
        <v>941</v>
      </c>
      <c r="T262" s="58">
        <f t="shared" si="0"/>
        <v>1207099</v>
      </c>
      <c r="U262" s="68"/>
      <c r="V262" s="57">
        <f t="shared" si="0"/>
        <v>9241358.1973552704</v>
      </c>
      <c r="W262" s="57">
        <f t="shared" si="0"/>
        <v>9299731.9921875</v>
      </c>
      <c r="X262" s="68"/>
      <c r="Y262" s="57">
        <f t="shared" si="0"/>
        <v>1179662.3089988357</v>
      </c>
      <c r="Z262" s="57">
        <f t="shared" si="0"/>
        <v>1180619.8977353836</v>
      </c>
      <c r="AA262" s="57">
        <f t="shared" si="0"/>
        <v>1257083.0862691635</v>
      </c>
      <c r="AB262" s="188">
        <f t="shared" si="0"/>
        <v>9046762.0649078488</v>
      </c>
      <c r="AD262" s="84" t="s">
        <v>514</v>
      </c>
      <c r="AE262" s="84" t="s">
        <v>515</v>
      </c>
    </row>
    <row r="263" spans="1:31" x14ac:dyDescent="0.2">
      <c r="A263" s="80" t="s">
        <v>499</v>
      </c>
      <c r="B263" s="81" t="s">
        <v>500</v>
      </c>
      <c r="D263" s="69">
        <f t="shared" si="1"/>
        <v>757544</v>
      </c>
      <c r="E263" s="70">
        <f t="shared" si="0"/>
        <v>-35144</v>
      </c>
      <c r="F263" s="70">
        <f t="shared" si="0"/>
        <v>722400</v>
      </c>
      <c r="G263" s="71">
        <f t="shared" si="0"/>
        <v>-4.8546252912571197E-2</v>
      </c>
      <c r="H263" s="68"/>
      <c r="I263" s="71">
        <f t="shared" si="0"/>
        <v>-4.2986218380085872E-2</v>
      </c>
      <c r="J263" s="69">
        <f t="shared" si="0"/>
        <v>778970</v>
      </c>
      <c r="K263" s="71">
        <f t="shared" si="0"/>
        <v>7.8308416389811786E-2</v>
      </c>
      <c r="L263" s="71">
        <f t="shared" si="0"/>
        <v>7.0976773293927264E-2</v>
      </c>
      <c r="M263" s="69">
        <f t="shared" si="0"/>
        <v>779579</v>
      </c>
      <c r="N263" s="71">
        <f t="shared" si="0"/>
        <v>7.9151439645625654E-2</v>
      </c>
      <c r="O263" s="71">
        <f t="shared" si="0"/>
        <v>7.1814064659366128E-2</v>
      </c>
      <c r="P263" s="71">
        <f t="shared" si="0"/>
        <v>-3.6650760417211714E-2</v>
      </c>
      <c r="Q263" s="68"/>
      <c r="R263" s="70">
        <f t="shared" si="0"/>
        <v>-22437</v>
      </c>
      <c r="S263" s="70">
        <f t="shared" si="0"/>
        <v>682</v>
      </c>
      <c r="T263" s="70">
        <f t="shared" si="0"/>
        <v>757824</v>
      </c>
      <c r="U263" s="68"/>
      <c r="V263" s="69">
        <f t="shared" si="0"/>
        <v>5768555.6705307961</v>
      </c>
      <c r="W263" s="69">
        <f t="shared" si="0"/>
        <v>5808045.78125</v>
      </c>
      <c r="X263" s="68"/>
      <c r="Y263" s="69">
        <f t="shared" si="0"/>
        <v>759259.18859576352</v>
      </c>
      <c r="Z263" s="69">
        <f t="shared" si="0"/>
        <v>760015.56755622872</v>
      </c>
      <c r="AA263" s="69">
        <f t="shared" si="0"/>
        <v>809238.19521321636</v>
      </c>
      <c r="AB263" s="189">
        <f t="shared" si="0"/>
        <v>5823788.0104305735</v>
      </c>
      <c r="AD263" s="84" t="s">
        <v>516</v>
      </c>
      <c r="AE263" s="84" t="s">
        <v>516</v>
      </c>
    </row>
    <row r="264" spans="1:31" x14ac:dyDescent="0.2">
      <c r="A264" s="31" t="s">
        <v>501</v>
      </c>
      <c r="B264" s="31" t="s">
        <v>502</v>
      </c>
      <c r="C264" s="118"/>
      <c r="D264" s="32">
        <f>SUM(D257:D263)</f>
        <v>7763415</v>
      </c>
      <c r="E264" s="33">
        <f t="shared" ref="E264:AA264" si="2">SUM(E257:E263)</f>
        <v>-5412.4399999999441</v>
      </c>
      <c r="F264" s="32">
        <f t="shared" si="2"/>
        <v>7758002.5600000005</v>
      </c>
      <c r="G264" s="34">
        <f>F264/Y264-1</f>
        <v>0</v>
      </c>
      <c r="H264" s="24"/>
      <c r="I264" s="34">
        <f>AD264/AE264-1</f>
        <v>6.2205981029712643E-3</v>
      </c>
      <c r="J264" s="32">
        <f t="shared" si="2"/>
        <v>8252460</v>
      </c>
      <c r="K264" s="34">
        <f t="shared" ref="K264" si="3">J264/F264-1</f>
        <v>6.3735147826504468E-2</v>
      </c>
      <c r="L264" s="34">
        <f>(1+K264)/(W264/V264)-1</f>
        <v>5.7158986639674225E-2</v>
      </c>
      <c r="M264" s="32">
        <f t="shared" si="2"/>
        <v>8269628</v>
      </c>
      <c r="N264" s="34">
        <f t="shared" ref="N264" si="4">M264/F264-1</f>
        <v>6.5948088576036623E-2</v>
      </c>
      <c r="O264" s="34">
        <f>(1+N264)/(W264/V264)-1</f>
        <v>5.9358246676394E-2</v>
      </c>
      <c r="P264" s="34">
        <f>M264/AA264-1</f>
        <v>1.1108550198131173E-3</v>
      </c>
      <c r="Q264" s="35"/>
      <c r="R264" s="33">
        <f t="shared" ref="R264:T264" si="5">SUM(R257:R263)</f>
        <v>-237990</v>
      </c>
      <c r="S264" s="33">
        <f t="shared" si="5"/>
        <v>5123</v>
      </c>
      <c r="T264" s="33">
        <f t="shared" si="5"/>
        <v>8036761</v>
      </c>
      <c r="U264" s="109"/>
      <c r="V264" s="32">
        <f t="shared" si="2"/>
        <v>59079904.55623126</v>
      </c>
      <c r="W264" s="32">
        <f t="shared" si="2"/>
        <v>59447416.8984375</v>
      </c>
      <c r="X264" s="35"/>
      <c r="Y264" s="32">
        <f t="shared" si="2"/>
        <v>7758002.5600000033</v>
      </c>
      <c r="Z264" s="32">
        <f t="shared" si="2"/>
        <v>7758002.5600000024</v>
      </c>
      <c r="AA264" s="32">
        <f t="shared" si="2"/>
        <v>8260451.8356124852</v>
      </c>
      <c r="AB264" s="185">
        <f t="shared" ref="AB264" si="6">SUM(AB257:AB263)</f>
        <v>59447416.8984375</v>
      </c>
      <c r="AD264" s="85">
        <f>F264/V264*1000</f>
        <v>131.31372872507035</v>
      </c>
      <c r="AE264" s="85">
        <f>Z264/W264*1000</f>
        <v>130.50192867511981</v>
      </c>
    </row>
    <row r="265" spans="1:31"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190"/>
    </row>
    <row r="266" spans="1:31"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190"/>
    </row>
    <row r="267" spans="1:31" x14ac:dyDescent="0.2">
      <c r="A267" s="121" t="s">
        <v>518</v>
      </c>
      <c r="B267" s="123"/>
      <c r="D267" s="75"/>
      <c r="E267" s="75"/>
      <c r="F267" s="75"/>
      <c r="G267" s="75"/>
      <c r="H267" s="62"/>
      <c r="I267" s="75"/>
      <c r="J267" s="75"/>
      <c r="K267" s="75"/>
      <c r="L267" s="75"/>
      <c r="M267" s="75"/>
      <c r="N267" s="75"/>
      <c r="O267" s="75"/>
      <c r="P267" s="75"/>
      <c r="Q267" s="62"/>
      <c r="R267" s="75"/>
      <c r="S267" s="75"/>
      <c r="T267" s="75"/>
      <c r="U267" s="62"/>
      <c r="V267" s="75"/>
      <c r="W267" s="75"/>
      <c r="X267" s="62"/>
      <c r="Y267" s="75"/>
      <c r="Z267" s="75"/>
      <c r="AA267" s="75"/>
      <c r="AB267" s="191"/>
    </row>
    <row r="268" spans="1:31" x14ac:dyDescent="0.2">
      <c r="A268" s="78" t="s">
        <v>489</v>
      </c>
      <c r="B268" s="79" t="s">
        <v>490</v>
      </c>
      <c r="D268" s="63">
        <f t="shared" si="1"/>
        <v>117429</v>
      </c>
      <c r="E268" s="64">
        <f t="shared" si="0"/>
        <v>-1974</v>
      </c>
      <c r="F268" s="64">
        <f t="shared" si="0"/>
        <v>115455</v>
      </c>
      <c r="G268" s="65">
        <f t="shared" si="0"/>
        <v>-3.9650040828287492E-2</v>
      </c>
      <c r="H268" s="68"/>
      <c r="I268" s="65">
        <f t="shared" si="0"/>
        <v>-3.4131077499635509E-2</v>
      </c>
      <c r="J268" s="63">
        <f t="shared" si="0"/>
        <v>123605</v>
      </c>
      <c r="K268" s="65">
        <f t="shared" si="0"/>
        <v>7.059027326664058E-2</v>
      </c>
      <c r="L268" s="65">
        <f t="shared" si="0"/>
        <v>6.1605256342281978E-2</v>
      </c>
      <c r="M268" s="63">
        <f t="shared" si="0"/>
        <v>123710</v>
      </c>
      <c r="N268" s="65">
        <f t="shared" si="0"/>
        <v>7.1499718505045218E-2</v>
      </c>
      <c r="O268" s="65">
        <f t="shared" si="0"/>
        <v>6.2507068986721315E-2</v>
      </c>
      <c r="P268" s="65">
        <f t="shared" si="0"/>
        <v>-3.6179551725987524E-2</v>
      </c>
      <c r="Q268" s="68"/>
      <c r="R268" s="64">
        <f t="shared" si="0"/>
        <v>-3561</v>
      </c>
      <c r="S268" s="64">
        <f t="shared" si="0"/>
        <v>682</v>
      </c>
      <c r="T268" s="64">
        <f t="shared" si="0"/>
        <v>120831</v>
      </c>
      <c r="U268" s="68"/>
      <c r="V268" s="63">
        <f t="shared" si="0"/>
        <v>935791.41657924652</v>
      </c>
      <c r="W268" s="63">
        <f t="shared" si="0"/>
        <v>943711.59375</v>
      </c>
      <c r="X268" s="68"/>
      <c r="Y268" s="63">
        <f t="shared" si="0"/>
        <v>120221.79924865953</v>
      </c>
      <c r="Z268" s="63">
        <f t="shared" si="0"/>
        <v>120546.55018070625</v>
      </c>
      <c r="AA268" s="63">
        <f t="shared" si="0"/>
        <v>128353.7823061723</v>
      </c>
      <c r="AB268" s="187">
        <f t="shared" si="0"/>
        <v>923714.70218499878</v>
      </c>
    </row>
    <row r="269" spans="1:31" x14ac:dyDescent="0.2">
      <c r="A269" s="78" t="s">
        <v>287</v>
      </c>
      <c r="B269" s="79" t="s">
        <v>288</v>
      </c>
      <c r="D269" s="57">
        <f t="shared" si="1"/>
        <v>124161</v>
      </c>
      <c r="E269" s="58">
        <f t="shared" si="0"/>
        <v>505.14999999999418</v>
      </c>
      <c r="F269" s="58">
        <f t="shared" si="0"/>
        <v>124666.15</v>
      </c>
      <c r="G269" s="59">
        <f t="shared" si="0"/>
        <v>-1.1451611378811233E-2</v>
      </c>
      <c r="H269" s="68"/>
      <c r="I269" s="59">
        <f t="shared" si="0"/>
        <v>-4.7401549609425997E-3</v>
      </c>
      <c r="J269" s="57">
        <f t="shared" si="0"/>
        <v>132928</v>
      </c>
      <c r="K269" s="59">
        <f t="shared" si="0"/>
        <v>6.6271798720021424E-2</v>
      </c>
      <c r="L269" s="59">
        <f t="shared" si="0"/>
        <v>5.4660421524562963E-2</v>
      </c>
      <c r="M269" s="57">
        <f t="shared" si="0"/>
        <v>133040</v>
      </c>
      <c r="N269" s="59">
        <f t="shared" si="0"/>
        <v>6.7170198165259931E-2</v>
      </c>
      <c r="O269" s="59">
        <f t="shared" si="0"/>
        <v>5.5549037671731138E-2</v>
      </c>
      <c r="P269" s="59">
        <f t="shared" si="0"/>
        <v>-1.3354790202714684E-2</v>
      </c>
      <c r="Q269" s="68"/>
      <c r="R269" s="58">
        <f t="shared" si="0"/>
        <v>-3829</v>
      </c>
      <c r="S269" s="58">
        <f t="shared" si="0"/>
        <v>749</v>
      </c>
      <c r="T269" s="58">
        <f t="shared" si="0"/>
        <v>129960</v>
      </c>
      <c r="U269" s="68"/>
      <c r="V269" s="57">
        <f t="shared" si="0"/>
        <v>1008643.0056152344</v>
      </c>
      <c r="W269" s="57">
        <f t="shared" si="0"/>
        <v>1019747.75</v>
      </c>
      <c r="X269" s="68"/>
      <c r="Y269" s="57">
        <f t="shared" si="0"/>
        <v>126110.3163335103</v>
      </c>
      <c r="Z269" s="57">
        <f t="shared" si="0"/>
        <v>126638.96130582478</v>
      </c>
      <c r="AA269" s="57">
        <f t="shared" si="0"/>
        <v>134840.77019675006</v>
      </c>
      <c r="AB269" s="188">
        <f t="shared" si="0"/>
        <v>970399.15495109838</v>
      </c>
    </row>
    <row r="270" spans="1:31" x14ac:dyDescent="0.2">
      <c r="A270" s="78" t="s">
        <v>229</v>
      </c>
      <c r="B270" s="79" t="s">
        <v>230</v>
      </c>
      <c r="D270" s="57">
        <f t="shared" si="1"/>
        <v>171486</v>
      </c>
      <c r="E270" s="58">
        <f t="shared" si="0"/>
        <v>5279</v>
      </c>
      <c r="F270" s="58">
        <f t="shared" si="0"/>
        <v>176765</v>
      </c>
      <c r="G270" s="59">
        <f t="shared" si="0"/>
        <v>-3.1524247248300163E-3</v>
      </c>
      <c r="H270" s="68"/>
      <c r="I270" s="59">
        <f t="shared" si="0"/>
        <v>4.8248633234526661E-3</v>
      </c>
      <c r="J270" s="57">
        <f t="shared" si="0"/>
        <v>187778</v>
      </c>
      <c r="K270" s="59">
        <f t="shared" si="0"/>
        <v>6.2303057732017164E-2</v>
      </c>
      <c r="L270" s="59">
        <f t="shared" si="0"/>
        <v>5.4499972568027744E-2</v>
      </c>
      <c r="M270" s="57">
        <f t="shared" si="0"/>
        <v>187794</v>
      </c>
      <c r="N270" s="59">
        <f t="shared" si="0"/>
        <v>6.2393573388397128E-2</v>
      </c>
      <c r="O270" s="59">
        <f t="shared" si="0"/>
        <v>5.4589823346931965E-2</v>
      </c>
      <c r="P270" s="59">
        <f t="shared" si="0"/>
        <v>-4.7777793446177608E-3</v>
      </c>
      <c r="Q270" s="68"/>
      <c r="R270" s="58">
        <f t="shared" si="0"/>
        <v>-5405</v>
      </c>
      <c r="S270" s="58">
        <f t="shared" si="0"/>
        <v>0</v>
      </c>
      <c r="T270" s="58">
        <f t="shared" si="0"/>
        <v>182389</v>
      </c>
      <c r="U270" s="68"/>
      <c r="V270" s="57">
        <f t="shared" si="0"/>
        <v>1310470.4106941223</v>
      </c>
      <c r="W270" s="57">
        <f t="shared" si="0"/>
        <v>1320167.625</v>
      </c>
      <c r="X270" s="68"/>
      <c r="Y270" s="57">
        <f t="shared" si="0"/>
        <v>177324.00056368273</v>
      </c>
      <c r="Z270" s="57">
        <f t="shared" si="0"/>
        <v>177217.97252534272</v>
      </c>
      <c r="AA270" s="57">
        <f t="shared" si="0"/>
        <v>188695.54568057403</v>
      </c>
      <c r="AB270" s="188">
        <f t="shared" si="0"/>
        <v>1357972.05699941</v>
      </c>
    </row>
    <row r="271" spans="1:31" x14ac:dyDescent="0.2">
      <c r="A271" s="78" t="s">
        <v>481</v>
      </c>
      <c r="B271" s="79" t="s">
        <v>482</v>
      </c>
      <c r="D271" s="57">
        <f t="shared" si="1"/>
        <v>128556</v>
      </c>
      <c r="E271" s="58">
        <f t="shared" si="0"/>
        <v>-5078</v>
      </c>
      <c r="F271" s="58">
        <f t="shared" si="0"/>
        <v>123478</v>
      </c>
      <c r="G271" s="59">
        <f t="shared" si="0"/>
        <v>-3.0956598879109953E-2</v>
      </c>
      <c r="H271" s="68"/>
      <c r="I271" s="59">
        <f t="shared" si="0"/>
        <v>-2.3515298230835202E-2</v>
      </c>
      <c r="J271" s="57">
        <f t="shared" si="0"/>
        <v>131417</v>
      </c>
      <c r="K271" s="59">
        <f t="shared" si="0"/>
        <v>6.4294854144058E-2</v>
      </c>
      <c r="L271" s="59">
        <f t="shared" si="0"/>
        <v>5.4502172045013841E-2</v>
      </c>
      <c r="M271" s="57">
        <f t="shared" si="0"/>
        <v>131438</v>
      </c>
      <c r="N271" s="59">
        <f t="shared" si="0"/>
        <v>6.4464924925897726E-2</v>
      </c>
      <c r="O271" s="59">
        <f t="shared" si="0"/>
        <v>5.4670677988787775E-2</v>
      </c>
      <c r="P271" s="59">
        <f t="shared" si="0"/>
        <v>-3.2772956274577658E-2</v>
      </c>
      <c r="Q271" s="68"/>
      <c r="R271" s="58">
        <f t="shared" si="0"/>
        <v>-3783</v>
      </c>
      <c r="S271" s="58">
        <f t="shared" si="0"/>
        <v>0</v>
      </c>
      <c r="T271" s="58">
        <f t="shared" si="0"/>
        <v>127655</v>
      </c>
      <c r="U271" s="68"/>
      <c r="V271" s="57">
        <f t="shared" si="0"/>
        <v>1008377.1599116325</v>
      </c>
      <c r="W271" s="57">
        <f t="shared" si="0"/>
        <v>1017741.5</v>
      </c>
      <c r="X271" s="68"/>
      <c r="Y271" s="57">
        <f t="shared" si="0"/>
        <v>127422.569368073</v>
      </c>
      <c r="Z271" s="57">
        <f t="shared" si="0"/>
        <v>127625.84380907689</v>
      </c>
      <c r="AA271" s="57">
        <f t="shared" si="0"/>
        <v>135891.5684302483</v>
      </c>
      <c r="AB271" s="188">
        <f t="shared" si="0"/>
        <v>977961.36122093012</v>
      </c>
    </row>
    <row r="272" spans="1:31" x14ac:dyDescent="0.2">
      <c r="A272" s="78" t="s">
        <v>461</v>
      </c>
      <c r="B272" s="79" t="s">
        <v>462</v>
      </c>
      <c r="D272" s="57">
        <f t="shared" si="1"/>
        <v>229450</v>
      </c>
      <c r="E272" s="58">
        <f t="shared" si="0"/>
        <v>56</v>
      </c>
      <c r="F272" s="58">
        <f t="shared" si="0"/>
        <v>229506</v>
      </c>
      <c r="G272" s="59">
        <f t="shared" si="0"/>
        <v>-1.1420179734511482E-4</v>
      </c>
      <c r="H272" s="68"/>
      <c r="I272" s="59">
        <f t="shared" si="0"/>
        <v>4.7801283438264619E-3</v>
      </c>
      <c r="J272" s="57">
        <f t="shared" si="0"/>
        <v>243318</v>
      </c>
      <c r="K272" s="59">
        <f t="shared" si="0"/>
        <v>6.0181433165146014E-2</v>
      </c>
      <c r="L272" s="59">
        <f t="shared" si="0"/>
        <v>5.4475180469299556E-2</v>
      </c>
      <c r="M272" s="57">
        <f t="shared" si="0"/>
        <v>244145</v>
      </c>
      <c r="N272" s="59">
        <f t="shared" si="0"/>
        <v>6.3784824797608719E-2</v>
      </c>
      <c r="O272" s="59">
        <f t="shared" si="0"/>
        <v>5.8059177437251197E-2</v>
      </c>
      <c r="P272" s="59">
        <f t="shared" si="0"/>
        <v>-1.548184024088628E-3</v>
      </c>
      <c r="Q272" s="68"/>
      <c r="R272" s="58">
        <f t="shared" si="0"/>
        <v>-7027</v>
      </c>
      <c r="S272" s="58">
        <f t="shared" si="0"/>
        <v>0</v>
      </c>
      <c r="T272" s="58">
        <f t="shared" si="0"/>
        <v>237118</v>
      </c>
      <c r="U272" s="68"/>
      <c r="V272" s="57">
        <f t="shared" si="0"/>
        <v>1849031.3490447998</v>
      </c>
      <c r="W272" s="57">
        <f t="shared" si="0"/>
        <v>1859037.3125</v>
      </c>
      <c r="X272" s="68"/>
      <c r="Y272" s="57">
        <f t="shared" si="0"/>
        <v>229532.21299127222</v>
      </c>
      <c r="Z272" s="57">
        <f t="shared" si="0"/>
        <v>229650.2056118875</v>
      </c>
      <c r="AA272" s="57">
        <f t="shared" si="0"/>
        <v>244523.56748068676</v>
      </c>
      <c r="AB272" s="188">
        <f t="shared" si="0"/>
        <v>1759745.6830204711</v>
      </c>
    </row>
    <row r="273" spans="1:28" x14ac:dyDescent="0.2">
      <c r="A273" s="78" t="s">
        <v>259</v>
      </c>
      <c r="B273" s="79" t="s">
        <v>260</v>
      </c>
      <c r="D273" s="57">
        <f t="shared" si="1"/>
        <v>125794</v>
      </c>
      <c r="E273" s="58">
        <f t="shared" si="0"/>
        <v>-331</v>
      </c>
      <c r="F273" s="58">
        <f t="shared" si="0"/>
        <v>125463</v>
      </c>
      <c r="G273" s="59">
        <f t="shared" si="0"/>
        <v>2.4335347437956845E-2</v>
      </c>
      <c r="H273" s="68"/>
      <c r="I273" s="59">
        <f t="shared" si="0"/>
        <v>3.0087213470214369E-2</v>
      </c>
      <c r="J273" s="57">
        <f t="shared" si="0"/>
        <v>133062</v>
      </c>
      <c r="K273" s="59">
        <f t="shared" si="0"/>
        <v>6.056765739700154E-2</v>
      </c>
      <c r="L273" s="59">
        <f t="shared" si="0"/>
        <v>5.4498666079183966E-2</v>
      </c>
      <c r="M273" s="57">
        <f t="shared" si="0"/>
        <v>133062</v>
      </c>
      <c r="N273" s="59">
        <f t="shared" si="0"/>
        <v>6.056765739700154E-2</v>
      </c>
      <c r="O273" s="59">
        <f t="shared" si="0"/>
        <v>5.4498666079183966E-2</v>
      </c>
      <c r="P273" s="59">
        <f t="shared" si="0"/>
        <v>2.0154961912227209E-2</v>
      </c>
      <c r="Q273" s="68"/>
      <c r="R273" s="58">
        <f t="shared" si="0"/>
        <v>-3830</v>
      </c>
      <c r="S273" s="58">
        <f t="shared" si="0"/>
        <v>464</v>
      </c>
      <c r="T273" s="58">
        <f t="shared" si="0"/>
        <v>129696</v>
      </c>
      <c r="U273" s="68"/>
      <c r="V273" s="57">
        <f t="shared" si="0"/>
        <v>967901.83978271484</v>
      </c>
      <c r="W273" s="57">
        <f t="shared" si="0"/>
        <v>973472.4375</v>
      </c>
      <c r="X273" s="68"/>
      <c r="Y273" s="57">
        <f t="shared" si="0"/>
        <v>122482.34947061531</v>
      </c>
      <c r="Z273" s="57">
        <f t="shared" si="0"/>
        <v>122499.41532649752</v>
      </c>
      <c r="AA273" s="57">
        <f t="shared" si="0"/>
        <v>130433.12532694273</v>
      </c>
      <c r="AB273" s="188">
        <f t="shared" si="0"/>
        <v>938678.96490216407</v>
      </c>
    </row>
    <row r="274" spans="1:28" x14ac:dyDescent="0.2">
      <c r="A274" s="78" t="s">
        <v>157</v>
      </c>
      <c r="B274" s="79" t="s">
        <v>158</v>
      </c>
      <c r="D274" s="57">
        <f t="shared" si="1"/>
        <v>363739</v>
      </c>
      <c r="E274" s="58">
        <f t="shared" si="1"/>
        <v>401</v>
      </c>
      <c r="F274" s="58">
        <f t="shared" si="1"/>
        <v>364140</v>
      </c>
      <c r="G274" s="59">
        <f t="shared" si="1"/>
        <v>7.2140761815977505E-3</v>
      </c>
      <c r="H274" s="68"/>
      <c r="I274" s="59">
        <f t="shared" si="1"/>
        <v>1.3192879656023893E-2</v>
      </c>
      <c r="J274" s="57">
        <f t="shared" si="1"/>
        <v>385912</v>
      </c>
      <c r="K274" s="59">
        <f t="shared" si="1"/>
        <v>5.9790190586038294E-2</v>
      </c>
      <c r="L274" s="59">
        <f t="shared" si="1"/>
        <v>5.6187767938476796E-2</v>
      </c>
      <c r="M274" s="57">
        <f t="shared" si="1"/>
        <v>386915</v>
      </c>
      <c r="N274" s="59">
        <f t="shared" si="1"/>
        <v>6.2544625693414568E-2</v>
      </c>
      <c r="O274" s="59">
        <f t="shared" si="1"/>
        <v>5.8932840212058135E-2</v>
      </c>
      <c r="P274" s="59">
        <f t="shared" si="1"/>
        <v>7.6429285523529344E-3</v>
      </c>
      <c r="Q274" s="68"/>
      <c r="R274" s="58">
        <f t="shared" si="1"/>
        <v>-11135</v>
      </c>
      <c r="S274" s="58">
        <f t="shared" si="1"/>
        <v>0</v>
      </c>
      <c r="T274" s="58">
        <f t="shared" ref="T274:T289" si="7">INDEX(T$8:T$248,MATCH($A274,$A$8:$A$248,0))</f>
        <v>375780</v>
      </c>
      <c r="U274" s="68"/>
      <c r="V274" s="57">
        <f t="shared" ref="V274:AB289" si="8">INDEX(V$8:V$248,MATCH($A274,$A$8:$A$248,0))</f>
        <v>2627168.5830283165</v>
      </c>
      <c r="W274" s="57">
        <f t="shared" si="8"/>
        <v>2636129.2734375</v>
      </c>
      <c r="X274" s="68"/>
      <c r="Y274" s="57">
        <f t="shared" si="8"/>
        <v>361531.88146503491</v>
      </c>
      <c r="Z274" s="57">
        <f t="shared" si="8"/>
        <v>360624.32756858238</v>
      </c>
      <c r="AA274" s="57">
        <f t="shared" si="8"/>
        <v>383980.26625946542</v>
      </c>
      <c r="AB274" s="188">
        <f t="shared" si="8"/>
        <v>2763363.9688678058</v>
      </c>
    </row>
    <row r="275" spans="1:28" x14ac:dyDescent="0.2">
      <c r="A275" s="78" t="s">
        <v>467</v>
      </c>
      <c r="B275" s="79" t="s">
        <v>468</v>
      </c>
      <c r="D275" s="57">
        <f t="shared" si="1"/>
        <v>81475</v>
      </c>
      <c r="E275" s="58">
        <f t="shared" si="1"/>
        <v>-9292</v>
      </c>
      <c r="F275" s="58">
        <f t="shared" si="1"/>
        <v>72183</v>
      </c>
      <c r="G275" s="59">
        <f t="shared" si="1"/>
        <v>-0.11140888812505878</v>
      </c>
      <c r="H275" s="68"/>
      <c r="I275" s="59">
        <f t="shared" si="1"/>
        <v>-0.10659414427073333</v>
      </c>
      <c r="J275" s="57">
        <f t="shared" si="1"/>
        <v>82276</v>
      </c>
      <c r="K275" s="59">
        <f t="shared" si="1"/>
        <v>0.13982516659047151</v>
      </c>
      <c r="L275" s="59">
        <f t="shared" si="1"/>
        <v>0.1323294377937243</v>
      </c>
      <c r="M275" s="57">
        <f t="shared" si="1"/>
        <v>82276</v>
      </c>
      <c r="N275" s="59">
        <f t="shared" si="1"/>
        <v>0.13982516659047151</v>
      </c>
      <c r="O275" s="59">
        <f t="shared" si="1"/>
        <v>0.1323294377937243</v>
      </c>
      <c r="P275" s="59">
        <f t="shared" si="1"/>
        <v>-4.9903522338689887E-2</v>
      </c>
      <c r="Q275" s="68"/>
      <c r="R275" s="58">
        <f t="shared" si="1"/>
        <v>-2368</v>
      </c>
      <c r="S275" s="58">
        <f t="shared" si="1"/>
        <v>0</v>
      </c>
      <c r="T275" s="58">
        <f t="shared" si="7"/>
        <v>79908</v>
      </c>
      <c r="U275" s="68"/>
      <c r="V275" s="57">
        <f t="shared" si="8"/>
        <v>575386.83755493164</v>
      </c>
      <c r="W275" s="57">
        <f t="shared" si="8"/>
        <v>579195.75</v>
      </c>
      <c r="X275" s="68"/>
      <c r="Y275" s="57">
        <f t="shared" si="8"/>
        <v>81233.088014680601</v>
      </c>
      <c r="Z275" s="57">
        <f t="shared" si="8"/>
        <v>81330.150652830271</v>
      </c>
      <c r="AA275" s="57">
        <f t="shared" si="8"/>
        <v>86597.521340700841</v>
      </c>
      <c r="AB275" s="188">
        <f t="shared" si="8"/>
        <v>623210.33473228558</v>
      </c>
    </row>
    <row r="276" spans="1:28" x14ac:dyDescent="0.2">
      <c r="A276" s="78" t="s">
        <v>237</v>
      </c>
      <c r="B276" s="79" t="s">
        <v>238</v>
      </c>
      <c r="D276" s="57">
        <f t="shared" si="1"/>
        <v>126888</v>
      </c>
      <c r="E276" s="58">
        <f t="shared" si="1"/>
        <v>4600</v>
      </c>
      <c r="F276" s="58">
        <f t="shared" si="1"/>
        <v>131488</v>
      </c>
      <c r="G276" s="59">
        <f t="shared" si="1"/>
        <v>-2.4457445417770396E-3</v>
      </c>
      <c r="H276" s="68"/>
      <c r="I276" s="59">
        <f t="shared" si="1"/>
        <v>4.3564969883227445E-3</v>
      </c>
      <c r="J276" s="57">
        <f t="shared" si="1"/>
        <v>139852</v>
      </c>
      <c r="K276" s="59">
        <f t="shared" si="1"/>
        <v>6.3610367486006236E-2</v>
      </c>
      <c r="L276" s="59">
        <f t="shared" si="1"/>
        <v>5.4540358446505621E-2</v>
      </c>
      <c r="M276" s="57">
        <f t="shared" si="1"/>
        <v>139925</v>
      </c>
      <c r="N276" s="59">
        <f t="shared" si="1"/>
        <v>6.4165551229009576E-2</v>
      </c>
      <c r="O276" s="59">
        <f t="shared" si="1"/>
        <v>5.5090807822750554E-2</v>
      </c>
      <c r="P276" s="59">
        <f t="shared" si="1"/>
        <v>-4.7691082856996525E-3</v>
      </c>
      <c r="Q276" s="68"/>
      <c r="R276" s="58">
        <f t="shared" si="1"/>
        <v>-4027</v>
      </c>
      <c r="S276" s="58">
        <f t="shared" si="1"/>
        <v>0</v>
      </c>
      <c r="T276" s="58">
        <f t="shared" si="7"/>
        <v>135898</v>
      </c>
      <c r="U276" s="68"/>
      <c r="V276" s="57">
        <f t="shared" si="8"/>
        <v>993805.33630371094</v>
      </c>
      <c r="W276" s="57">
        <f t="shared" si="8"/>
        <v>1002352.96875</v>
      </c>
      <c r="X276" s="68"/>
      <c r="Y276" s="57">
        <f t="shared" si="8"/>
        <v>131810.37450399273</v>
      </c>
      <c r="Z276" s="57">
        <f t="shared" si="8"/>
        <v>132043.66889811348</v>
      </c>
      <c r="AA276" s="57">
        <f t="shared" si="8"/>
        <v>140595.5152366473</v>
      </c>
      <c r="AB276" s="188">
        <f t="shared" si="8"/>
        <v>1011813.926726185</v>
      </c>
    </row>
    <row r="277" spans="1:28" x14ac:dyDescent="0.2">
      <c r="A277" s="78" t="s">
        <v>43</v>
      </c>
      <c r="B277" s="79" t="s">
        <v>44</v>
      </c>
      <c r="D277" s="57">
        <f t="shared" si="1"/>
        <v>479761</v>
      </c>
      <c r="E277" s="58">
        <f t="shared" si="1"/>
        <v>-30021</v>
      </c>
      <c r="F277" s="58">
        <f t="shared" si="1"/>
        <v>449740</v>
      </c>
      <c r="G277" s="59">
        <f t="shared" si="1"/>
        <v>9.3745819298416411E-3</v>
      </c>
      <c r="H277" s="68"/>
      <c r="I277" s="59">
        <f t="shared" si="1"/>
        <v>1.4947648183836204E-2</v>
      </c>
      <c r="J277" s="57">
        <f t="shared" si="1"/>
        <v>475203</v>
      </c>
      <c r="K277" s="59">
        <f t="shared" si="1"/>
        <v>5.6617156579356953E-2</v>
      </c>
      <c r="L277" s="59">
        <f t="shared" si="1"/>
        <v>5.480175715504032E-2</v>
      </c>
      <c r="M277" s="57">
        <f t="shared" si="1"/>
        <v>477154</v>
      </c>
      <c r="N277" s="59">
        <f t="shared" si="1"/>
        <v>6.095521857072983E-2</v>
      </c>
      <c r="O277" s="59">
        <f t="shared" si="1"/>
        <v>5.9132365817463617E-2</v>
      </c>
      <c r="P277" s="59">
        <f t="shared" si="1"/>
        <v>9.5782753249040731E-3</v>
      </c>
      <c r="Q277" s="68"/>
      <c r="R277" s="58">
        <f t="shared" si="1"/>
        <v>-13732</v>
      </c>
      <c r="S277" s="58">
        <f t="shared" si="1"/>
        <v>381</v>
      </c>
      <c r="T277" s="58">
        <f t="shared" si="7"/>
        <v>463803</v>
      </c>
      <c r="U277" s="68"/>
      <c r="V277" s="57">
        <f t="shared" si="8"/>
        <v>3233811.176656723</v>
      </c>
      <c r="W277" s="57">
        <f t="shared" si="8"/>
        <v>3239376.828125</v>
      </c>
      <c r="X277" s="68"/>
      <c r="Y277" s="57">
        <f t="shared" si="8"/>
        <v>445563.03284369799</v>
      </c>
      <c r="Z277" s="57">
        <f t="shared" si="8"/>
        <v>443879.09055592743</v>
      </c>
      <c r="AA277" s="57">
        <f t="shared" si="8"/>
        <v>472627.04800818104</v>
      </c>
      <c r="AB277" s="188">
        <f t="shared" si="8"/>
        <v>3401322.0728787053</v>
      </c>
    </row>
    <row r="278" spans="1:28" x14ac:dyDescent="0.2">
      <c r="A278" s="78" t="s">
        <v>473</v>
      </c>
      <c r="B278" s="79" t="s">
        <v>474</v>
      </c>
      <c r="D278" s="57">
        <f t="shared" si="1"/>
        <v>162398</v>
      </c>
      <c r="E278" s="58">
        <f t="shared" si="1"/>
        <v>-11115</v>
      </c>
      <c r="F278" s="58">
        <f t="shared" si="1"/>
        <v>151283</v>
      </c>
      <c r="G278" s="59">
        <f t="shared" si="1"/>
        <v>-7.451849960668766E-2</v>
      </c>
      <c r="H278" s="68"/>
      <c r="I278" s="59">
        <f t="shared" si="1"/>
        <v>-6.9170531877856378E-2</v>
      </c>
      <c r="J278" s="57">
        <f t="shared" si="1"/>
        <v>165317</v>
      </c>
      <c r="K278" s="59">
        <f t="shared" si="1"/>
        <v>9.276653688781944E-2</v>
      </c>
      <c r="L278" s="59">
        <f t="shared" si="1"/>
        <v>8.681101994271101E-2</v>
      </c>
      <c r="M278" s="57">
        <f t="shared" si="1"/>
        <v>165317</v>
      </c>
      <c r="N278" s="59">
        <f t="shared" si="1"/>
        <v>9.276653688781944E-2</v>
      </c>
      <c r="O278" s="59">
        <f t="shared" si="1"/>
        <v>8.681101994271101E-2</v>
      </c>
      <c r="P278" s="59">
        <f t="shared" si="1"/>
        <v>-4.9897912367102726E-2</v>
      </c>
      <c r="Q278" s="68"/>
      <c r="R278" s="58">
        <f t="shared" si="1"/>
        <v>-4758</v>
      </c>
      <c r="S278" s="58">
        <f t="shared" si="1"/>
        <v>0</v>
      </c>
      <c r="T278" s="58">
        <f t="shared" si="7"/>
        <v>160559</v>
      </c>
      <c r="U278" s="68"/>
      <c r="V278" s="57">
        <f t="shared" si="8"/>
        <v>1225273.1743774414</v>
      </c>
      <c r="W278" s="57">
        <f t="shared" si="8"/>
        <v>1231987.4375</v>
      </c>
      <c r="X278" s="68"/>
      <c r="Y278" s="57">
        <f t="shared" si="8"/>
        <v>163464.09942900809</v>
      </c>
      <c r="Z278" s="57">
        <f t="shared" si="8"/>
        <v>163415.54191537382</v>
      </c>
      <c r="AA278" s="57">
        <f t="shared" si="8"/>
        <v>173999.19666724865</v>
      </c>
      <c r="AB278" s="188">
        <f t="shared" si="8"/>
        <v>1252207.8683004859</v>
      </c>
    </row>
    <row r="279" spans="1:28" x14ac:dyDescent="0.2">
      <c r="A279" s="78" t="s">
        <v>493</v>
      </c>
      <c r="B279" s="79" t="s">
        <v>494</v>
      </c>
      <c r="D279" s="57">
        <f t="shared" si="1"/>
        <v>107188</v>
      </c>
      <c r="E279" s="58">
        <f t="shared" si="1"/>
        <v>-1257</v>
      </c>
      <c r="F279" s="58">
        <f t="shared" si="1"/>
        <v>105931</v>
      </c>
      <c r="G279" s="59">
        <f t="shared" si="1"/>
        <v>-8.5599585752680341E-3</v>
      </c>
      <c r="H279" s="68"/>
      <c r="I279" s="59">
        <f t="shared" si="1"/>
        <v>-3.1562727078949804E-3</v>
      </c>
      <c r="J279" s="57">
        <f t="shared" si="1"/>
        <v>112198</v>
      </c>
      <c r="K279" s="59">
        <f t="shared" si="1"/>
        <v>5.9161152070687617E-2</v>
      </c>
      <c r="L279" s="59">
        <f t="shared" si="1"/>
        <v>5.449744616045038E-2</v>
      </c>
      <c r="M279" s="57">
        <f t="shared" si="1"/>
        <v>112366</v>
      </c>
      <c r="N279" s="59">
        <f t="shared" si="1"/>
        <v>6.0747090086943345E-2</v>
      </c>
      <c r="O279" s="59">
        <f t="shared" si="1"/>
        <v>5.6076400963164685E-2</v>
      </c>
      <c r="P279" s="59">
        <f t="shared" si="1"/>
        <v>-1.1290894806836538E-2</v>
      </c>
      <c r="Q279" s="68"/>
      <c r="R279" s="58">
        <f t="shared" si="1"/>
        <v>-3234</v>
      </c>
      <c r="S279" s="58">
        <f t="shared" si="1"/>
        <v>0</v>
      </c>
      <c r="T279" s="58">
        <f t="shared" si="7"/>
        <v>109132</v>
      </c>
      <c r="U279" s="68"/>
      <c r="V279" s="57">
        <f t="shared" si="8"/>
        <v>801319.58154296875</v>
      </c>
      <c r="W279" s="57">
        <f t="shared" si="8"/>
        <v>804863.5625</v>
      </c>
      <c r="X279" s="68"/>
      <c r="Y279" s="57">
        <f t="shared" si="8"/>
        <v>106845.59385736899</v>
      </c>
      <c r="Z279" s="57">
        <f t="shared" si="8"/>
        <v>106736.38817905664</v>
      </c>
      <c r="AA279" s="57">
        <f t="shared" si="8"/>
        <v>113649.2011753519</v>
      </c>
      <c r="AB279" s="188">
        <f t="shared" si="8"/>
        <v>817891.26998094656</v>
      </c>
    </row>
    <row r="280" spans="1:28" x14ac:dyDescent="0.2">
      <c r="A280" s="78" t="s">
        <v>355</v>
      </c>
      <c r="B280" s="79" t="s">
        <v>356</v>
      </c>
      <c r="D280" s="57">
        <f t="shared" si="1"/>
        <v>288317</v>
      </c>
      <c r="E280" s="58">
        <f t="shared" si="1"/>
        <v>1775</v>
      </c>
      <c r="F280" s="58">
        <f t="shared" si="1"/>
        <v>290092</v>
      </c>
      <c r="G280" s="59">
        <f t="shared" si="1"/>
        <v>2.6544237098169221E-2</v>
      </c>
      <c r="H280" s="68"/>
      <c r="I280" s="59">
        <f t="shared" si="1"/>
        <v>3.5490110864630164E-2</v>
      </c>
      <c r="J280" s="57">
        <f t="shared" si="1"/>
        <v>309867</v>
      </c>
      <c r="K280" s="59">
        <f t="shared" si="1"/>
        <v>6.8168029452725376E-2</v>
      </c>
      <c r="L280" s="59">
        <f t="shared" si="1"/>
        <v>5.3619493227039294E-2</v>
      </c>
      <c r="M280" s="57">
        <f t="shared" si="1"/>
        <v>310113</v>
      </c>
      <c r="N280" s="59">
        <f t="shared" si="1"/>
        <v>6.9016036291934979E-2</v>
      </c>
      <c r="O280" s="59">
        <f t="shared" si="1"/>
        <v>5.4455950143502907E-2</v>
      </c>
      <c r="P280" s="59">
        <f t="shared" si="1"/>
        <v>2.546422229697165E-2</v>
      </c>
      <c r="Q280" s="68"/>
      <c r="R280" s="58">
        <f t="shared" si="1"/>
        <v>-8925</v>
      </c>
      <c r="S280" s="58">
        <f t="shared" si="1"/>
        <v>0</v>
      </c>
      <c r="T280" s="58">
        <f t="shared" si="7"/>
        <v>301188</v>
      </c>
      <c r="U280" s="68"/>
      <c r="V280" s="57">
        <f t="shared" si="8"/>
        <v>2178718.4132614136</v>
      </c>
      <c r="W280" s="57">
        <f t="shared" si="8"/>
        <v>2208802.484375</v>
      </c>
      <c r="X280" s="68"/>
      <c r="Y280" s="57">
        <f t="shared" si="8"/>
        <v>282590.84169624367</v>
      </c>
      <c r="Z280" s="57">
        <f t="shared" si="8"/>
        <v>284017.81033416145</v>
      </c>
      <c r="AA280" s="57">
        <f t="shared" si="8"/>
        <v>302412.30581927812</v>
      </c>
      <c r="AB280" s="188">
        <f t="shared" si="8"/>
        <v>2176349.5238542738</v>
      </c>
    </row>
    <row r="281" spans="1:28" x14ac:dyDescent="0.2">
      <c r="A281" s="78" t="s">
        <v>429</v>
      </c>
      <c r="B281" s="79" t="s">
        <v>430</v>
      </c>
      <c r="D281" s="57">
        <f t="shared" si="1"/>
        <v>96300</v>
      </c>
      <c r="E281" s="58">
        <f t="shared" si="1"/>
        <v>-130</v>
      </c>
      <c r="F281" s="58">
        <f t="shared" si="1"/>
        <v>96170</v>
      </c>
      <c r="G281" s="59">
        <f t="shared" si="1"/>
        <v>1.1864398503276252E-2</v>
      </c>
      <c r="H281" s="68"/>
      <c r="I281" s="59">
        <f t="shared" si="1"/>
        <v>1.6555025631408871E-2</v>
      </c>
      <c r="J281" s="57">
        <f t="shared" si="1"/>
        <v>101985</v>
      </c>
      <c r="K281" s="59">
        <f t="shared" si="1"/>
        <v>6.0465841738587933E-2</v>
      </c>
      <c r="L281" s="59">
        <f t="shared" si="1"/>
        <v>5.5923754567096307E-2</v>
      </c>
      <c r="M281" s="57">
        <f t="shared" si="1"/>
        <v>102046</v>
      </c>
      <c r="N281" s="59">
        <f t="shared" si="1"/>
        <v>6.1100135177290182E-2</v>
      </c>
      <c r="O281" s="59">
        <f t="shared" si="1"/>
        <v>5.6555331260027542E-2</v>
      </c>
      <c r="P281" s="59">
        <f t="shared" si="1"/>
        <v>8.7167972494035517E-3</v>
      </c>
      <c r="Q281" s="68"/>
      <c r="R281" s="58">
        <f t="shared" si="1"/>
        <v>-2937</v>
      </c>
      <c r="S281" s="58">
        <f t="shared" si="1"/>
        <v>0</v>
      </c>
      <c r="T281" s="58">
        <f t="shared" si="7"/>
        <v>99109</v>
      </c>
      <c r="U281" s="68"/>
      <c r="V281" s="57">
        <f t="shared" si="8"/>
        <v>784382.49462890625</v>
      </c>
      <c r="W281" s="57">
        <f t="shared" si="8"/>
        <v>787756.5390625</v>
      </c>
      <c r="X281" s="68"/>
      <c r="Y281" s="57">
        <f t="shared" si="8"/>
        <v>95042.379336848084</v>
      </c>
      <c r="Z281" s="57">
        <f t="shared" si="8"/>
        <v>95010.772320217002</v>
      </c>
      <c r="AA281" s="57">
        <f t="shared" si="8"/>
        <v>101164.1724201102</v>
      </c>
      <c r="AB281" s="188">
        <f t="shared" si="8"/>
        <v>728041.13536699628</v>
      </c>
    </row>
    <row r="282" spans="1:28" x14ac:dyDescent="0.2">
      <c r="A282" s="78" t="s">
        <v>497</v>
      </c>
      <c r="B282" s="79" t="s">
        <v>498</v>
      </c>
      <c r="D282" s="57">
        <f t="shared" si="1"/>
        <v>80751</v>
      </c>
      <c r="E282" s="58">
        <f t="shared" si="1"/>
        <v>760</v>
      </c>
      <c r="F282" s="58">
        <f t="shared" si="1"/>
        <v>81511</v>
      </c>
      <c r="G282" s="59">
        <f t="shared" si="1"/>
        <v>-2.6383151441766506E-2</v>
      </c>
      <c r="H282" s="68"/>
      <c r="I282" s="59">
        <f t="shared" si="1"/>
        <v>-2.152419200829625E-2</v>
      </c>
      <c r="J282" s="57">
        <f t="shared" si="1"/>
        <v>86566</v>
      </c>
      <c r="K282" s="59">
        <f t="shared" si="1"/>
        <v>6.201616959674161E-2</v>
      </c>
      <c r="L282" s="59">
        <f t="shared" si="1"/>
        <v>5.4497337922788436E-2</v>
      </c>
      <c r="M282" s="57">
        <f t="shared" si="1"/>
        <v>86659</v>
      </c>
      <c r="N282" s="59">
        <f t="shared" si="1"/>
        <v>6.3157119897927938E-2</v>
      </c>
      <c r="O282" s="59">
        <f t="shared" si="1"/>
        <v>5.5630210556695703E-2</v>
      </c>
      <c r="P282" s="59">
        <f t="shared" si="1"/>
        <v>-2.9918955691940252E-2</v>
      </c>
      <c r="Q282" s="68"/>
      <c r="R282" s="58">
        <f t="shared" si="1"/>
        <v>-2494</v>
      </c>
      <c r="S282" s="58">
        <f t="shared" si="1"/>
        <v>0</v>
      </c>
      <c r="T282" s="58">
        <f t="shared" si="7"/>
        <v>84165</v>
      </c>
      <c r="U282" s="68"/>
      <c r="V282" s="57">
        <f t="shared" si="8"/>
        <v>647166.6636505127</v>
      </c>
      <c r="W282" s="57">
        <f t="shared" si="8"/>
        <v>651781.125</v>
      </c>
      <c r="X282" s="68"/>
      <c r="Y282" s="57">
        <f t="shared" si="8"/>
        <v>83719.791949681632</v>
      </c>
      <c r="Z282" s="57">
        <f t="shared" si="8"/>
        <v>83898.031299491849</v>
      </c>
      <c r="AA282" s="57">
        <f t="shared" si="8"/>
        <v>89331.711518816664</v>
      </c>
      <c r="AB282" s="188">
        <f t="shared" si="8"/>
        <v>642887.29025877616</v>
      </c>
    </row>
    <row r="283" spans="1:28" x14ac:dyDescent="0.2">
      <c r="A283" s="78" t="s">
        <v>131</v>
      </c>
      <c r="B283" s="79" t="s">
        <v>132</v>
      </c>
      <c r="D283" s="57">
        <f t="shared" si="1"/>
        <v>416070</v>
      </c>
      <c r="E283" s="58">
        <f t="shared" si="1"/>
        <v>-503</v>
      </c>
      <c r="F283" s="58">
        <f t="shared" si="1"/>
        <v>415567</v>
      </c>
      <c r="G283" s="59">
        <f t="shared" si="1"/>
        <v>2.7630186017935099E-3</v>
      </c>
      <c r="H283" s="68"/>
      <c r="I283" s="59">
        <f t="shared" si="1"/>
        <v>9.9296595136573185E-3</v>
      </c>
      <c r="J283" s="57">
        <f t="shared" si="1"/>
        <v>440394</v>
      </c>
      <c r="K283" s="59">
        <f t="shared" si="1"/>
        <v>5.9742472332981134E-2</v>
      </c>
      <c r="L283" s="59">
        <f t="shared" si="1"/>
        <v>5.3501820055039673E-2</v>
      </c>
      <c r="M283" s="57">
        <f t="shared" si="1"/>
        <v>441389</v>
      </c>
      <c r="N283" s="59">
        <f t="shared" si="1"/>
        <v>6.2136791419915349E-2</v>
      </c>
      <c r="O283" s="59">
        <f t="shared" si="1"/>
        <v>5.5882039383538196E-2</v>
      </c>
      <c r="P283" s="59">
        <f t="shared" si="1"/>
        <v>1.5038993363432063E-3</v>
      </c>
      <c r="Q283" s="68"/>
      <c r="R283" s="58">
        <f t="shared" si="1"/>
        <v>-12703</v>
      </c>
      <c r="S283" s="58">
        <f t="shared" si="1"/>
        <v>0</v>
      </c>
      <c r="T283" s="58">
        <f t="shared" si="7"/>
        <v>428686</v>
      </c>
      <c r="U283" s="68"/>
      <c r="V283" s="57">
        <f t="shared" si="8"/>
        <v>3046511.996295929</v>
      </c>
      <c r="W283" s="57">
        <f t="shared" si="8"/>
        <v>3064558.6875</v>
      </c>
      <c r="X283" s="68"/>
      <c r="Y283" s="57">
        <f t="shared" si="8"/>
        <v>414421.94445846981</v>
      </c>
      <c r="Z283" s="57">
        <f t="shared" si="8"/>
        <v>413918.63243962068</v>
      </c>
      <c r="AA283" s="57">
        <f t="shared" si="8"/>
        <v>440726.19217208331</v>
      </c>
      <c r="AB283" s="188">
        <f t="shared" si="8"/>
        <v>3171743.4113181368</v>
      </c>
    </row>
    <row r="284" spans="1:28" x14ac:dyDescent="0.2">
      <c r="A284" s="78" t="s">
        <v>453</v>
      </c>
      <c r="B284" s="79" t="s">
        <v>454</v>
      </c>
      <c r="D284" s="57">
        <f t="shared" si="1"/>
        <v>237885</v>
      </c>
      <c r="E284" s="58">
        <f t="shared" si="1"/>
        <v>-560</v>
      </c>
      <c r="F284" s="58">
        <f t="shared" si="1"/>
        <v>237325</v>
      </c>
      <c r="G284" s="59">
        <f t="shared" si="1"/>
        <v>-1.4883969498815652E-2</v>
      </c>
      <c r="H284" s="68"/>
      <c r="I284" s="59">
        <f t="shared" si="1"/>
        <v>-9.7352774372003736E-3</v>
      </c>
      <c r="J284" s="57">
        <f t="shared" si="1"/>
        <v>252593</v>
      </c>
      <c r="K284" s="59">
        <f t="shared" si="1"/>
        <v>6.4333719582850613E-2</v>
      </c>
      <c r="L284" s="59">
        <f t="shared" si="1"/>
        <v>5.8771430134278546E-2</v>
      </c>
      <c r="M284" s="57">
        <f t="shared" si="1"/>
        <v>253113</v>
      </c>
      <c r="N284" s="59">
        <f t="shared" si="1"/>
        <v>6.6524807753081117E-2</v>
      </c>
      <c r="O284" s="59">
        <f t="shared" si="1"/>
        <v>6.0951067510095713E-2</v>
      </c>
      <c r="P284" s="59">
        <f t="shared" si="1"/>
        <v>-1.3282621380991788E-2</v>
      </c>
      <c r="Q284" s="68"/>
      <c r="R284" s="58">
        <f t="shared" si="1"/>
        <v>-7285</v>
      </c>
      <c r="S284" s="58">
        <f t="shared" si="1"/>
        <v>0</v>
      </c>
      <c r="T284" s="58">
        <f t="shared" si="7"/>
        <v>245828</v>
      </c>
      <c r="U284" s="68"/>
      <c r="V284" s="57">
        <f t="shared" si="8"/>
        <v>1870919.0981464386</v>
      </c>
      <c r="W284" s="57">
        <f t="shared" si="8"/>
        <v>1880748.03125</v>
      </c>
      <c r="X284" s="68"/>
      <c r="Y284" s="57">
        <f t="shared" si="8"/>
        <v>240910.70762421694</v>
      </c>
      <c r="Z284" s="57">
        <f t="shared" si="8"/>
        <v>240917.19013580904</v>
      </c>
      <c r="AA284" s="57">
        <f t="shared" si="8"/>
        <v>256520.26151019288</v>
      </c>
      <c r="AB284" s="188">
        <f t="shared" si="8"/>
        <v>1846081.453214108</v>
      </c>
    </row>
    <row r="285" spans="1:28" x14ac:dyDescent="0.2">
      <c r="A285" s="78" t="s">
        <v>109</v>
      </c>
      <c r="B285" s="79" t="s">
        <v>110</v>
      </c>
      <c r="D285" s="57">
        <f t="shared" si="1"/>
        <v>206645</v>
      </c>
      <c r="E285" s="58">
        <f t="shared" si="1"/>
        <v>27841</v>
      </c>
      <c r="F285" s="58">
        <f t="shared" si="1"/>
        <v>234486</v>
      </c>
      <c r="G285" s="59">
        <f t="shared" si="1"/>
        <v>-2.4011621430446217E-2</v>
      </c>
      <c r="H285" s="68"/>
      <c r="I285" s="59">
        <f t="shared" si="1"/>
        <v>-1.8317121503145239E-2</v>
      </c>
      <c r="J285" s="57">
        <f t="shared" si="1"/>
        <v>250502</v>
      </c>
      <c r="K285" s="59">
        <f t="shared" si="1"/>
        <v>6.8302585228968926E-2</v>
      </c>
      <c r="L285" s="59">
        <f t="shared" si="1"/>
        <v>6.6482557669354403E-2</v>
      </c>
      <c r="M285" s="57">
        <f t="shared" si="1"/>
        <v>251764</v>
      </c>
      <c r="N285" s="59">
        <f t="shared" si="1"/>
        <v>7.3684569654478338E-2</v>
      </c>
      <c r="O285" s="59">
        <f t="shared" si="1"/>
        <v>7.1855373007270851E-2</v>
      </c>
      <c r="P285" s="59">
        <f t="shared" si="1"/>
        <v>-1.1780268324907084E-2</v>
      </c>
      <c r="Q285" s="68"/>
      <c r="R285" s="58">
        <f t="shared" si="1"/>
        <v>-7245</v>
      </c>
      <c r="S285" s="58">
        <f t="shared" si="1"/>
        <v>0</v>
      </c>
      <c r="T285" s="58">
        <f t="shared" si="7"/>
        <v>244519</v>
      </c>
      <c r="U285" s="68"/>
      <c r="V285" s="57">
        <f t="shared" si="8"/>
        <v>1760720.3474063873</v>
      </c>
      <c r="W285" s="57">
        <f t="shared" si="8"/>
        <v>1763725.140625</v>
      </c>
      <c r="X285" s="68"/>
      <c r="Y285" s="57">
        <f t="shared" si="8"/>
        <v>240254.90994439065</v>
      </c>
      <c r="Z285" s="57">
        <f t="shared" si="8"/>
        <v>239268.88408737304</v>
      </c>
      <c r="AA285" s="57">
        <f t="shared" si="8"/>
        <v>254765.20244464721</v>
      </c>
      <c r="AB285" s="188">
        <f t="shared" si="8"/>
        <v>1833450.9421927775</v>
      </c>
    </row>
    <row r="286" spans="1:28" x14ac:dyDescent="0.2">
      <c r="A286" s="78" t="s">
        <v>247</v>
      </c>
      <c r="B286" s="79" t="s">
        <v>248</v>
      </c>
      <c r="D286" s="57">
        <f t="shared" si="1"/>
        <v>110066</v>
      </c>
      <c r="E286" s="58">
        <f t="shared" si="1"/>
        <v>4176</v>
      </c>
      <c r="F286" s="58">
        <f t="shared" si="1"/>
        <v>114242</v>
      </c>
      <c r="G286" s="59">
        <f t="shared" si="1"/>
        <v>6.4604093591181799E-2</v>
      </c>
      <c r="H286" s="68"/>
      <c r="I286" s="59">
        <f t="shared" si="1"/>
        <v>6.8961688845431857E-2</v>
      </c>
      <c r="J286" s="57">
        <f t="shared" si="1"/>
        <v>120613</v>
      </c>
      <c r="K286" s="59">
        <f t="shared" si="1"/>
        <v>5.5767581099770647E-2</v>
      </c>
      <c r="L286" s="59">
        <f t="shared" si="1"/>
        <v>5.0793985548706289E-2</v>
      </c>
      <c r="M286" s="57">
        <f t="shared" si="1"/>
        <v>120654</v>
      </c>
      <c r="N286" s="59">
        <f t="shared" si="1"/>
        <v>5.6126468374153138E-2</v>
      </c>
      <c r="O286" s="59">
        <f t="shared" si="1"/>
        <v>5.1151182147808338E-2</v>
      </c>
      <c r="P286" s="59">
        <f t="shared" si="1"/>
        <v>5.5293927041671687E-2</v>
      </c>
      <c r="Q286" s="68"/>
      <c r="R286" s="58">
        <f t="shared" si="1"/>
        <v>-3472</v>
      </c>
      <c r="S286" s="58">
        <f t="shared" si="1"/>
        <v>0</v>
      </c>
      <c r="T286" s="58">
        <f t="shared" si="7"/>
        <v>117182</v>
      </c>
      <c r="U286" s="68"/>
      <c r="V286" s="57">
        <f t="shared" si="8"/>
        <v>793391.921875</v>
      </c>
      <c r="W286" s="57">
        <f t="shared" si="8"/>
        <v>797147.1875</v>
      </c>
      <c r="X286" s="68"/>
      <c r="Y286" s="57">
        <f t="shared" si="8"/>
        <v>107309.37508856699</v>
      </c>
      <c r="Z286" s="57">
        <f t="shared" si="8"/>
        <v>107377.77507039372</v>
      </c>
      <c r="AA286" s="57">
        <f t="shared" si="8"/>
        <v>114332.12767388132</v>
      </c>
      <c r="AB286" s="188">
        <f t="shared" si="8"/>
        <v>822806.03942419181</v>
      </c>
    </row>
    <row r="287" spans="1:28" x14ac:dyDescent="0.2">
      <c r="A287" s="78" t="s">
        <v>295</v>
      </c>
      <c r="B287" s="79" t="s">
        <v>296</v>
      </c>
      <c r="D287" s="57">
        <f t="shared" si="1"/>
        <v>189524</v>
      </c>
      <c r="E287" s="58">
        <f t="shared" si="1"/>
        <v>-195.58999999999651</v>
      </c>
      <c r="F287" s="58">
        <f t="shared" si="1"/>
        <v>189328.41</v>
      </c>
      <c r="G287" s="59">
        <f t="shared" si="1"/>
        <v>-5.8979815304620598E-3</v>
      </c>
      <c r="H287" s="68"/>
      <c r="I287" s="59">
        <f t="shared" si="1"/>
        <v>5.4560702072237177E-4</v>
      </c>
      <c r="J287" s="57">
        <f t="shared" si="1"/>
        <v>201273</v>
      </c>
      <c r="K287" s="59">
        <f t="shared" si="1"/>
        <v>6.3089263782440286E-2</v>
      </c>
      <c r="L287" s="59">
        <f t="shared" si="1"/>
        <v>5.4512821797976452E-2</v>
      </c>
      <c r="M287" s="57">
        <f t="shared" si="1"/>
        <v>202716</v>
      </c>
      <c r="N287" s="59">
        <f t="shared" si="1"/>
        <v>7.0710940846120174E-2</v>
      </c>
      <c r="O287" s="59">
        <f t="shared" si="1"/>
        <v>6.2073011201694062E-2</v>
      </c>
      <c r="P287" s="59">
        <f t="shared" si="1"/>
        <v>-1.9842899082332943E-3</v>
      </c>
      <c r="Q287" s="68"/>
      <c r="R287" s="58">
        <f t="shared" si="1"/>
        <v>-5835</v>
      </c>
      <c r="S287" s="58">
        <f t="shared" si="1"/>
        <v>0</v>
      </c>
      <c r="T287" s="58">
        <f t="shared" si="7"/>
        <v>196881</v>
      </c>
      <c r="U287" s="68"/>
      <c r="V287" s="57">
        <f t="shared" si="8"/>
        <v>1558017.4187850952</v>
      </c>
      <c r="W287" s="57">
        <f t="shared" si="8"/>
        <v>1570688.90625</v>
      </c>
      <c r="X287" s="68"/>
      <c r="Y287" s="57">
        <f t="shared" si="8"/>
        <v>190451.69055332881</v>
      </c>
      <c r="Z287" s="57">
        <f t="shared" si="8"/>
        <v>190764.1517139787</v>
      </c>
      <c r="AA287" s="57">
        <f t="shared" si="8"/>
        <v>203119.04707528144</v>
      </c>
      <c r="AB287" s="188">
        <f t="shared" si="8"/>
        <v>1461772.662294361</v>
      </c>
    </row>
    <row r="288" spans="1:28" x14ac:dyDescent="0.2">
      <c r="A288" s="78" t="s">
        <v>77</v>
      </c>
      <c r="B288" s="79" t="s">
        <v>78</v>
      </c>
      <c r="D288" s="57">
        <f t="shared" si="1"/>
        <v>189033</v>
      </c>
      <c r="E288" s="58">
        <f t="shared" si="1"/>
        <v>10112</v>
      </c>
      <c r="F288" s="58">
        <f t="shared" si="1"/>
        <v>199145</v>
      </c>
      <c r="G288" s="59">
        <f t="shared" si="1"/>
        <v>1.7023292460744077E-2</v>
      </c>
      <c r="H288" s="68"/>
      <c r="I288" s="59">
        <f t="shared" si="1"/>
        <v>2.244939245043942E-2</v>
      </c>
      <c r="J288" s="57">
        <f t="shared" si="1"/>
        <v>211890</v>
      </c>
      <c r="K288" s="59">
        <f t="shared" si="1"/>
        <v>6.3998593989304187E-2</v>
      </c>
      <c r="L288" s="59">
        <f t="shared" si="1"/>
        <v>6.1422519544494181E-2</v>
      </c>
      <c r="M288" s="57">
        <f t="shared" si="1"/>
        <v>212641</v>
      </c>
      <c r="N288" s="59">
        <f t="shared" si="1"/>
        <v>6.7769715533907426E-2</v>
      </c>
      <c r="O288" s="59">
        <f t="shared" si="1"/>
        <v>6.5184510729438871E-2</v>
      </c>
      <c r="P288" s="59">
        <f t="shared" si="1"/>
        <v>2.2851953750538501E-2</v>
      </c>
      <c r="Q288" s="68"/>
      <c r="R288" s="58">
        <f t="shared" si="1"/>
        <v>-6118</v>
      </c>
      <c r="S288" s="58">
        <f t="shared" si="1"/>
        <v>968</v>
      </c>
      <c r="T288" s="58">
        <f t="shared" si="7"/>
        <v>207491</v>
      </c>
      <c r="U288" s="68"/>
      <c r="V288" s="57">
        <f t="shared" si="8"/>
        <v>1427824.5733337402</v>
      </c>
      <c r="W288" s="57">
        <f t="shared" si="8"/>
        <v>1431289.90625</v>
      </c>
      <c r="X288" s="68"/>
      <c r="Y288" s="57">
        <f t="shared" si="8"/>
        <v>195811.64116522609</v>
      </c>
      <c r="Z288" s="57">
        <f t="shared" si="8"/>
        <v>195245.18940727779</v>
      </c>
      <c r="AA288" s="57">
        <f t="shared" si="8"/>
        <v>207890.3004685081</v>
      </c>
      <c r="AB288" s="188">
        <f t="shared" si="8"/>
        <v>1496109.6084130234</v>
      </c>
    </row>
    <row r="289" spans="1:28" x14ac:dyDescent="0.2">
      <c r="A289" s="78" t="s">
        <v>183</v>
      </c>
      <c r="B289" s="79" t="s">
        <v>184</v>
      </c>
      <c r="D289" s="57">
        <f t="shared" si="1"/>
        <v>136564</v>
      </c>
      <c r="E289" s="58">
        <f t="shared" si="1"/>
        <v>0</v>
      </c>
      <c r="F289" s="58">
        <f t="shared" si="1"/>
        <v>136564</v>
      </c>
      <c r="G289" s="59">
        <f t="shared" si="1"/>
        <v>1.13047497413028E-2</v>
      </c>
      <c r="H289" s="68"/>
      <c r="I289" s="59">
        <f t="shared" si="1"/>
        <v>1.6103236892195616E-2</v>
      </c>
      <c r="J289" s="57">
        <f t="shared" si="1"/>
        <v>144572</v>
      </c>
      <c r="K289" s="59">
        <f t="shared" si="1"/>
        <v>5.8639172842037457E-2</v>
      </c>
      <c r="L289" s="59">
        <f t="shared" si="1"/>
        <v>5.4502291211252052E-2</v>
      </c>
      <c r="M289" s="57">
        <f t="shared" si="1"/>
        <v>144807</v>
      </c>
      <c r="N289" s="59">
        <f t="shared" si="1"/>
        <v>6.0359977739374848E-2</v>
      </c>
      <c r="O289" s="59">
        <f t="shared" si="1"/>
        <v>5.621637165860438E-2</v>
      </c>
      <c r="P289" s="59">
        <f t="shared" si="1"/>
        <v>7.9450236407836439E-3</v>
      </c>
      <c r="Q289" s="68"/>
      <c r="R289" s="58">
        <f t="shared" si="1"/>
        <v>-4168</v>
      </c>
      <c r="S289" s="58">
        <f t="shared" si="1"/>
        <v>0</v>
      </c>
      <c r="T289" s="58">
        <f t="shared" si="7"/>
        <v>140639</v>
      </c>
      <c r="U289" s="68"/>
      <c r="V289" s="57">
        <f t="shared" si="8"/>
        <v>1049689.4992675781</v>
      </c>
      <c r="W289" s="57">
        <f t="shared" si="8"/>
        <v>1053807.5</v>
      </c>
      <c r="X289" s="68"/>
      <c r="Y289" s="57">
        <f t="shared" si="8"/>
        <v>135037.43558500422</v>
      </c>
      <c r="Z289" s="57">
        <f t="shared" si="8"/>
        <v>134926.9882710473</v>
      </c>
      <c r="AA289" s="57">
        <f t="shared" si="8"/>
        <v>143665.57362121274</v>
      </c>
      <c r="AB289" s="188">
        <f t="shared" si="8"/>
        <v>1033908.0015203725</v>
      </c>
    </row>
    <row r="290" spans="1:28" x14ac:dyDescent="0.2">
      <c r="A290" s="78" t="s">
        <v>403</v>
      </c>
      <c r="B290" s="79" t="s">
        <v>404</v>
      </c>
      <c r="D290" s="57">
        <f t="shared" si="1"/>
        <v>241968</v>
      </c>
      <c r="E290" s="58">
        <f t="shared" si="1"/>
        <v>-189</v>
      </c>
      <c r="F290" s="58">
        <f t="shared" si="1"/>
        <v>241779</v>
      </c>
      <c r="G290" s="59">
        <f t="shared" si="1"/>
        <v>-2.0010926545794061E-2</v>
      </c>
      <c r="H290" s="68"/>
      <c r="I290" s="59">
        <f t="shared" si="1"/>
        <v>-1.3994108111367476E-2</v>
      </c>
      <c r="J290" s="57">
        <f t="shared" si="1"/>
        <v>257337</v>
      </c>
      <c r="K290" s="59">
        <f t="shared" ref="K290:AB305" si="9">INDEX(K$8:K$248,MATCH($A290,$A$8:$A$248,0))</f>
        <v>6.4348020299529685E-2</v>
      </c>
      <c r="L290" s="59">
        <f t="shared" si="9"/>
        <v>5.5640965879780291E-2</v>
      </c>
      <c r="M290" s="57">
        <f t="shared" si="9"/>
        <v>258274</v>
      </c>
      <c r="N290" s="59">
        <f t="shared" si="9"/>
        <v>6.822346026743431E-2</v>
      </c>
      <c r="O290" s="59">
        <f t="shared" si="9"/>
        <v>5.9484702245049759E-2</v>
      </c>
      <c r="P290" s="59">
        <f t="shared" si="9"/>
        <v>-1.8884096001114958E-2</v>
      </c>
      <c r="Q290" s="68"/>
      <c r="R290" s="58">
        <f t="shared" si="9"/>
        <v>-7431</v>
      </c>
      <c r="S290" s="58">
        <f t="shared" si="9"/>
        <v>941</v>
      </c>
      <c r="T290" s="58">
        <f t="shared" si="9"/>
        <v>251784</v>
      </c>
      <c r="U290" s="68"/>
      <c r="V290" s="57">
        <f t="shared" si="9"/>
        <v>1886016.9198608398</v>
      </c>
      <c r="W290" s="57">
        <f t="shared" si="9"/>
        <v>1901573.015625</v>
      </c>
      <c r="X290" s="68"/>
      <c r="Y290" s="57">
        <f t="shared" si="9"/>
        <v>246716.01607535488</v>
      </c>
      <c r="Z290" s="57">
        <f t="shared" si="9"/>
        <v>247233.02817234464</v>
      </c>
      <c r="AA290" s="57">
        <f t="shared" si="9"/>
        <v>263245.14662061119</v>
      </c>
      <c r="AB290" s="188">
        <f t="shared" si="9"/>
        <v>1894477.9642898841</v>
      </c>
    </row>
    <row r="291" spans="1:28" x14ac:dyDescent="0.2">
      <c r="A291" s="78" t="s">
        <v>215</v>
      </c>
      <c r="B291" s="79" t="s">
        <v>216</v>
      </c>
      <c r="D291" s="57">
        <f t="shared" ref="D291:S309" si="10">INDEX(D$8:D$248,MATCH($A291,$A$8:$A$248,0))</f>
        <v>140999</v>
      </c>
      <c r="E291" s="58">
        <f t="shared" si="10"/>
        <v>1077</v>
      </c>
      <c r="F291" s="58">
        <f t="shared" si="10"/>
        <v>142076</v>
      </c>
      <c r="G291" s="59">
        <f t="shared" si="10"/>
        <v>2.5744092448902745E-3</v>
      </c>
      <c r="H291" s="68"/>
      <c r="I291" s="59">
        <f t="shared" si="10"/>
        <v>8.6061591583372898E-3</v>
      </c>
      <c r="J291" s="57">
        <f t="shared" si="10"/>
        <v>150945</v>
      </c>
      <c r="K291" s="59">
        <f t="shared" si="10"/>
        <v>6.2424336270728409E-2</v>
      </c>
      <c r="L291" s="59">
        <f t="shared" si="10"/>
        <v>5.4481773990304516E-2</v>
      </c>
      <c r="M291" s="57">
        <f t="shared" si="10"/>
        <v>151032</v>
      </c>
      <c r="N291" s="59">
        <f t="shared" si="10"/>
        <v>6.3036684591345482E-2</v>
      </c>
      <c r="O291" s="59">
        <f t="shared" si="10"/>
        <v>5.5089544465226847E-2</v>
      </c>
      <c r="P291" s="59">
        <f t="shared" si="10"/>
        <v>-5.5925536385570407E-4</v>
      </c>
      <c r="Q291" s="68"/>
      <c r="R291" s="58">
        <f t="shared" si="10"/>
        <v>-4347</v>
      </c>
      <c r="S291" s="58">
        <f t="shared" si="10"/>
        <v>0</v>
      </c>
      <c r="T291" s="58">
        <f t="shared" si="9"/>
        <v>146685</v>
      </c>
      <c r="U291" s="68"/>
      <c r="V291" s="57">
        <f t="shared" si="9"/>
        <v>1130654.5023803711</v>
      </c>
      <c r="W291" s="57">
        <f t="shared" si="9"/>
        <v>1139170.8125</v>
      </c>
      <c r="X291" s="68"/>
      <c r="Y291" s="57">
        <f t="shared" si="9"/>
        <v>141711.17743470782</v>
      </c>
      <c r="Z291" s="57">
        <f t="shared" si="9"/>
        <v>141924.71742140237</v>
      </c>
      <c r="AA291" s="57">
        <f t="shared" si="9"/>
        <v>151116.512720306</v>
      </c>
      <c r="AB291" s="188">
        <f t="shared" si="9"/>
        <v>1087529.6546361335</v>
      </c>
    </row>
    <row r="292" spans="1:28" x14ac:dyDescent="0.2">
      <c r="A292" s="78" t="s">
        <v>193</v>
      </c>
      <c r="B292" s="79" t="s">
        <v>194</v>
      </c>
      <c r="D292" s="57">
        <f t="shared" si="10"/>
        <v>110376</v>
      </c>
      <c r="E292" s="58">
        <f t="shared" si="10"/>
        <v>507</v>
      </c>
      <c r="F292" s="58">
        <f t="shared" si="10"/>
        <v>110883</v>
      </c>
      <c r="G292" s="59">
        <f t="shared" si="10"/>
        <v>-3.3339686323640927E-2</v>
      </c>
      <c r="H292" s="68"/>
      <c r="I292" s="59">
        <f t="shared" si="10"/>
        <v>-2.8077187226085543E-2</v>
      </c>
      <c r="J292" s="57">
        <f t="shared" si="10"/>
        <v>118085</v>
      </c>
      <c r="K292" s="59">
        <f t="shared" si="10"/>
        <v>6.4951345111514014E-2</v>
      </c>
      <c r="L292" s="59">
        <f t="shared" si="10"/>
        <v>5.9056333601560373E-2</v>
      </c>
      <c r="M292" s="57">
        <f t="shared" si="10"/>
        <v>118331</v>
      </c>
      <c r="N292" s="59">
        <f t="shared" si="10"/>
        <v>6.7169899804298216E-2</v>
      </c>
      <c r="O292" s="59">
        <f t="shared" si="10"/>
        <v>6.1262607540383929E-2</v>
      </c>
      <c r="P292" s="59">
        <f t="shared" si="10"/>
        <v>-3.127445123428152E-2</v>
      </c>
      <c r="Q292" s="68"/>
      <c r="R292" s="58">
        <f t="shared" si="10"/>
        <v>-3406</v>
      </c>
      <c r="S292" s="58">
        <f t="shared" si="10"/>
        <v>478</v>
      </c>
      <c r="T292" s="58">
        <f t="shared" si="9"/>
        <v>115403</v>
      </c>
      <c r="U292" s="68"/>
      <c r="V292" s="57">
        <f t="shared" si="9"/>
        <v>788776.00885009766</v>
      </c>
      <c r="W292" s="57">
        <f t="shared" si="9"/>
        <v>793166.5625</v>
      </c>
      <c r="X292" s="68"/>
      <c r="Y292" s="57">
        <f t="shared" si="9"/>
        <v>114707.30558731097</v>
      </c>
      <c r="Z292" s="57">
        <f t="shared" si="9"/>
        <v>114721.25680847782</v>
      </c>
      <c r="AA292" s="57">
        <f t="shared" si="9"/>
        <v>122151.21212687017</v>
      </c>
      <c r="AB292" s="188">
        <f t="shared" si="9"/>
        <v>879077.09850076272</v>
      </c>
    </row>
    <row r="293" spans="1:28" x14ac:dyDescent="0.2">
      <c r="A293" s="78" t="s">
        <v>307</v>
      </c>
      <c r="B293" s="79" t="s">
        <v>308</v>
      </c>
      <c r="D293" s="57">
        <f t="shared" si="10"/>
        <v>152441</v>
      </c>
      <c r="E293" s="58">
        <f t="shared" si="10"/>
        <v>-664</v>
      </c>
      <c r="F293" s="58">
        <f t="shared" si="10"/>
        <v>151777</v>
      </c>
      <c r="G293" s="59">
        <f t="shared" si="10"/>
        <v>-2.5296347533390828E-2</v>
      </c>
      <c r="H293" s="68"/>
      <c r="I293" s="59">
        <f t="shared" si="10"/>
        <v>-1.942096240045843E-2</v>
      </c>
      <c r="J293" s="57">
        <f t="shared" si="10"/>
        <v>161642</v>
      </c>
      <c r="K293" s="59">
        <f t="shared" si="10"/>
        <v>6.4996672750153195E-2</v>
      </c>
      <c r="L293" s="59">
        <f t="shared" si="10"/>
        <v>5.7350212847951276E-2</v>
      </c>
      <c r="M293" s="57">
        <f t="shared" si="10"/>
        <v>161946</v>
      </c>
      <c r="N293" s="59">
        <f t="shared" si="10"/>
        <v>6.6999611271800097E-2</v>
      </c>
      <c r="O293" s="59">
        <f t="shared" si="10"/>
        <v>5.9338770677635155E-2</v>
      </c>
      <c r="P293" s="59">
        <f t="shared" si="10"/>
        <v>-2.4418429810657449E-2</v>
      </c>
      <c r="Q293" s="68"/>
      <c r="R293" s="58">
        <f t="shared" si="10"/>
        <v>-4660</v>
      </c>
      <c r="S293" s="58">
        <f t="shared" si="10"/>
        <v>0</v>
      </c>
      <c r="T293" s="58">
        <f t="shared" si="9"/>
        <v>157286</v>
      </c>
      <c r="U293" s="68"/>
      <c r="V293" s="57">
        <f t="shared" si="9"/>
        <v>1220616.7485961914</v>
      </c>
      <c r="W293" s="57">
        <f t="shared" si="9"/>
        <v>1229443.90625</v>
      </c>
      <c r="X293" s="68"/>
      <c r="Y293" s="57">
        <f t="shared" si="9"/>
        <v>155716.04724770383</v>
      </c>
      <c r="Z293" s="57">
        <f t="shared" si="9"/>
        <v>155902.38297246088</v>
      </c>
      <c r="AA293" s="57">
        <f t="shared" si="9"/>
        <v>165999.4458162727</v>
      </c>
      <c r="AB293" s="188">
        <f t="shared" si="9"/>
        <v>1194636.619973446</v>
      </c>
    </row>
    <row r="294" spans="1:28" x14ac:dyDescent="0.2">
      <c r="A294" s="78" t="s">
        <v>271</v>
      </c>
      <c r="B294" s="79" t="s">
        <v>272</v>
      </c>
      <c r="D294" s="57">
        <f t="shared" si="10"/>
        <v>154978</v>
      </c>
      <c r="E294" s="58">
        <f t="shared" si="10"/>
        <v>-1328</v>
      </c>
      <c r="F294" s="58">
        <f t="shared" si="10"/>
        <v>153650</v>
      </c>
      <c r="G294" s="59">
        <f t="shared" si="10"/>
        <v>2.3787689523787847E-2</v>
      </c>
      <c r="H294" s="68"/>
      <c r="I294" s="59">
        <f t="shared" si="10"/>
        <v>2.9498951663789796E-2</v>
      </c>
      <c r="J294" s="57">
        <f t="shared" si="10"/>
        <v>162705</v>
      </c>
      <c r="K294" s="59">
        <f t="shared" si="10"/>
        <v>5.8932639114871455E-2</v>
      </c>
      <c r="L294" s="59">
        <f t="shared" si="10"/>
        <v>5.3235287586558933E-2</v>
      </c>
      <c r="M294" s="57">
        <f t="shared" si="10"/>
        <v>162763</v>
      </c>
      <c r="N294" s="59">
        <f t="shared" si="10"/>
        <v>5.9310120403514466E-2</v>
      </c>
      <c r="O294" s="59">
        <f t="shared" si="10"/>
        <v>5.3610737921090834E-2</v>
      </c>
      <c r="P294" s="59">
        <f t="shared" si="10"/>
        <v>1.8713853327678498E-2</v>
      </c>
      <c r="Q294" s="68"/>
      <c r="R294" s="58">
        <f t="shared" si="10"/>
        <v>-4685</v>
      </c>
      <c r="S294" s="58">
        <f t="shared" si="10"/>
        <v>0</v>
      </c>
      <c r="T294" s="58">
        <f t="shared" si="9"/>
        <v>158078</v>
      </c>
      <c r="U294" s="68"/>
      <c r="V294" s="57">
        <f t="shared" si="9"/>
        <v>1053513.6738243103</v>
      </c>
      <c r="W294" s="57">
        <f t="shared" si="9"/>
        <v>1059212.53125</v>
      </c>
      <c r="X294" s="68"/>
      <c r="Y294" s="57">
        <f t="shared" si="9"/>
        <v>150079.94486773902</v>
      </c>
      <c r="Z294" s="57">
        <f t="shared" si="9"/>
        <v>150054.69527180199</v>
      </c>
      <c r="AA294" s="57">
        <f t="shared" si="9"/>
        <v>159773.03093339383</v>
      </c>
      <c r="AB294" s="188">
        <f t="shared" si="9"/>
        <v>1149827.4147760537</v>
      </c>
    </row>
    <row r="295" spans="1:28" x14ac:dyDescent="0.2">
      <c r="A295" s="78" t="s">
        <v>339</v>
      </c>
      <c r="B295" s="79" t="s">
        <v>340</v>
      </c>
      <c r="D295" s="57">
        <f t="shared" si="10"/>
        <v>211560</v>
      </c>
      <c r="E295" s="58">
        <f t="shared" si="10"/>
        <v>1184</v>
      </c>
      <c r="F295" s="58">
        <f t="shared" si="10"/>
        <v>212744</v>
      </c>
      <c r="G295" s="59">
        <f t="shared" si="10"/>
        <v>5.0914155780528159E-3</v>
      </c>
      <c r="H295" s="68"/>
      <c r="I295" s="59">
        <f t="shared" si="10"/>
        <v>1.2848892527879352E-2</v>
      </c>
      <c r="J295" s="57">
        <f t="shared" si="10"/>
        <v>226947</v>
      </c>
      <c r="K295" s="59">
        <f t="shared" si="10"/>
        <v>6.6760989734140574E-2</v>
      </c>
      <c r="L295" s="59">
        <f t="shared" si="10"/>
        <v>5.4549106933677205E-2</v>
      </c>
      <c r="M295" s="57">
        <f t="shared" si="10"/>
        <v>227077</v>
      </c>
      <c r="N295" s="59">
        <f t="shared" si="10"/>
        <v>6.7372052795848569E-2</v>
      </c>
      <c r="O295" s="59">
        <f t="shared" si="10"/>
        <v>5.5153174772870406E-2</v>
      </c>
      <c r="P295" s="59">
        <f t="shared" si="10"/>
        <v>3.705451189723652E-3</v>
      </c>
      <c r="Q295" s="68"/>
      <c r="R295" s="58">
        <f t="shared" si="10"/>
        <v>-6536</v>
      </c>
      <c r="S295" s="58">
        <f t="shared" si="10"/>
        <v>0</v>
      </c>
      <c r="T295" s="58">
        <f t="shared" si="9"/>
        <v>220541</v>
      </c>
      <c r="U295" s="68"/>
      <c r="V295" s="57">
        <f t="shared" si="9"/>
        <v>1618623.7424750328</v>
      </c>
      <c r="W295" s="57">
        <f t="shared" si="9"/>
        <v>1637367.71875</v>
      </c>
      <c r="X295" s="68"/>
      <c r="Y295" s="57">
        <f t="shared" si="9"/>
        <v>211666.31880707655</v>
      </c>
      <c r="Z295" s="57">
        <f t="shared" si="9"/>
        <v>212477.5159366384</v>
      </c>
      <c r="AA295" s="57">
        <f t="shared" si="9"/>
        <v>226238.68360069033</v>
      </c>
      <c r="AB295" s="188">
        <f t="shared" si="9"/>
        <v>1628156.1360337753</v>
      </c>
    </row>
    <row r="296" spans="1:28" x14ac:dyDescent="0.2">
      <c r="A296" s="78" t="s">
        <v>327</v>
      </c>
      <c r="B296" s="79" t="s">
        <v>328</v>
      </c>
      <c r="D296" s="57">
        <f t="shared" si="10"/>
        <v>311028</v>
      </c>
      <c r="E296" s="58">
        <f t="shared" si="10"/>
        <v>407</v>
      </c>
      <c r="F296" s="58">
        <f t="shared" si="10"/>
        <v>311435</v>
      </c>
      <c r="G296" s="59">
        <f t="shared" si="10"/>
        <v>1.2348306806569509E-2</v>
      </c>
      <c r="H296" s="68"/>
      <c r="I296" s="59">
        <f t="shared" si="10"/>
        <v>1.8259859441103421E-2</v>
      </c>
      <c r="J296" s="57">
        <f t="shared" si="10"/>
        <v>330707</v>
      </c>
      <c r="K296" s="59">
        <f t="shared" si="10"/>
        <v>6.1881291441231667E-2</v>
      </c>
      <c r="L296" s="59">
        <f t="shared" si="10"/>
        <v>5.6932162273627185E-2</v>
      </c>
      <c r="M296" s="57">
        <f t="shared" si="10"/>
        <v>332292</v>
      </c>
      <c r="N296" s="59">
        <f t="shared" si="10"/>
        <v>6.6970635927239952E-2</v>
      </c>
      <c r="O296" s="59">
        <f t="shared" si="10"/>
        <v>6.1997786760570994E-2</v>
      </c>
      <c r="P296" s="59">
        <f t="shared" si="10"/>
        <v>1.5613232831406698E-2</v>
      </c>
      <c r="Q296" s="68"/>
      <c r="R296" s="58">
        <f t="shared" si="10"/>
        <v>-9564</v>
      </c>
      <c r="S296" s="58">
        <f t="shared" si="10"/>
        <v>0</v>
      </c>
      <c r="T296" s="58">
        <f t="shared" si="9"/>
        <v>322728</v>
      </c>
      <c r="U296" s="68"/>
      <c r="V296" s="57">
        <f t="shared" si="9"/>
        <v>2436024.9920806885</v>
      </c>
      <c r="W296" s="57">
        <f t="shared" si="9"/>
        <v>2447431.78125</v>
      </c>
      <c r="X296" s="68"/>
      <c r="Y296" s="57">
        <f t="shared" si="9"/>
        <v>307636.21364905016</v>
      </c>
      <c r="Z296" s="57">
        <f t="shared" si="9"/>
        <v>307282.37447942147</v>
      </c>
      <c r="AA296" s="57">
        <f t="shared" si="9"/>
        <v>327183.6061781217</v>
      </c>
      <c r="AB296" s="188">
        <f t="shared" si="9"/>
        <v>2354619.4113681694</v>
      </c>
    </row>
    <row r="297" spans="1:28" x14ac:dyDescent="0.2">
      <c r="A297" s="78" t="s">
        <v>253</v>
      </c>
      <c r="B297" s="79" t="s">
        <v>254</v>
      </c>
      <c r="D297" s="57">
        <f t="shared" si="10"/>
        <v>95150</v>
      </c>
      <c r="E297" s="58">
        <f t="shared" si="10"/>
        <v>424</v>
      </c>
      <c r="F297" s="58">
        <f t="shared" si="10"/>
        <v>95574</v>
      </c>
      <c r="G297" s="59">
        <f t="shared" si="10"/>
        <v>-3.8467728163435355E-2</v>
      </c>
      <c r="H297" s="68"/>
      <c r="I297" s="59">
        <f t="shared" si="10"/>
        <v>-3.3625120737724279E-2</v>
      </c>
      <c r="J297" s="57">
        <f t="shared" si="10"/>
        <v>101979</v>
      </c>
      <c r="K297" s="59">
        <f t="shared" si="10"/>
        <v>6.7016134095046809E-2</v>
      </c>
      <c r="L297" s="59">
        <f t="shared" si="10"/>
        <v>5.8278383620811169E-2</v>
      </c>
      <c r="M297" s="57">
        <f t="shared" si="10"/>
        <v>102236</v>
      </c>
      <c r="N297" s="59">
        <f t="shared" si="10"/>
        <v>6.9705149936175159E-2</v>
      </c>
      <c r="O297" s="59">
        <f t="shared" si="10"/>
        <v>6.0945379223734886E-2</v>
      </c>
      <c r="P297" s="59">
        <f t="shared" si="10"/>
        <v>-3.7092048715062331E-2</v>
      </c>
      <c r="Q297" s="68"/>
      <c r="R297" s="58">
        <f t="shared" si="10"/>
        <v>-2942</v>
      </c>
      <c r="S297" s="58">
        <f t="shared" si="10"/>
        <v>0</v>
      </c>
      <c r="T297" s="58">
        <f t="shared" si="9"/>
        <v>99294</v>
      </c>
      <c r="U297" s="68"/>
      <c r="V297" s="57">
        <f t="shared" si="9"/>
        <v>764633.00341796875</v>
      </c>
      <c r="W297" s="57">
        <f t="shared" si="9"/>
        <v>770946.25</v>
      </c>
      <c r="X297" s="68"/>
      <c r="Y297" s="57">
        <f t="shared" si="9"/>
        <v>99397.599851172839</v>
      </c>
      <c r="Z297" s="57">
        <f t="shared" si="9"/>
        <v>99716.078689735383</v>
      </c>
      <c r="AA297" s="57">
        <f t="shared" si="9"/>
        <v>106174.21931512015</v>
      </c>
      <c r="AB297" s="188">
        <f t="shared" si="9"/>
        <v>764096.59000500466</v>
      </c>
    </row>
    <row r="298" spans="1:28" x14ac:dyDescent="0.2">
      <c r="A298" s="78" t="s">
        <v>207</v>
      </c>
      <c r="B298" s="79" t="s">
        <v>208</v>
      </c>
      <c r="D298" s="57">
        <f t="shared" si="10"/>
        <v>140964</v>
      </c>
      <c r="E298" s="58">
        <f t="shared" si="10"/>
        <v>495</v>
      </c>
      <c r="F298" s="58">
        <f t="shared" si="10"/>
        <v>141459</v>
      </c>
      <c r="G298" s="59">
        <f t="shared" si="10"/>
        <v>6.8946218820702398E-3</v>
      </c>
      <c r="H298" s="68"/>
      <c r="I298" s="59">
        <f t="shared" si="10"/>
        <v>1.3621958642747733E-2</v>
      </c>
      <c r="J298" s="57">
        <f t="shared" si="10"/>
        <v>150753</v>
      </c>
      <c r="K298" s="59">
        <f t="shared" si="10"/>
        <v>6.5701015842046129E-2</v>
      </c>
      <c r="L298" s="59">
        <f t="shared" si="10"/>
        <v>5.9097338184032067E-2</v>
      </c>
      <c r="M298" s="57">
        <f t="shared" si="10"/>
        <v>150783</v>
      </c>
      <c r="N298" s="59">
        <f t="shared" si="10"/>
        <v>6.5913091425784165E-2</v>
      </c>
      <c r="O298" s="59">
        <f t="shared" si="10"/>
        <v>5.9308099629214128E-2</v>
      </c>
      <c r="P298" s="59">
        <f t="shared" si="10"/>
        <v>8.4268919519436825E-3</v>
      </c>
      <c r="Q298" s="68"/>
      <c r="R298" s="58">
        <f t="shared" si="10"/>
        <v>-4340</v>
      </c>
      <c r="S298" s="58">
        <f t="shared" si="10"/>
        <v>0</v>
      </c>
      <c r="T298" s="58">
        <f t="shared" si="9"/>
        <v>146443</v>
      </c>
      <c r="U298" s="68"/>
      <c r="V298" s="57">
        <f t="shared" si="9"/>
        <v>1082036.091632843</v>
      </c>
      <c r="W298" s="57">
        <f t="shared" si="9"/>
        <v>1088782.796875</v>
      </c>
      <c r="X298" s="68"/>
      <c r="Y298" s="57">
        <f t="shared" si="9"/>
        <v>140490.37200694077</v>
      </c>
      <c r="Z298" s="57">
        <f t="shared" si="9"/>
        <v>140428.11832659654</v>
      </c>
      <c r="AA298" s="57">
        <f t="shared" si="9"/>
        <v>149522.98595304173</v>
      </c>
      <c r="AB298" s="188">
        <f t="shared" si="9"/>
        <v>1076061.6318260524</v>
      </c>
    </row>
    <row r="299" spans="1:28" x14ac:dyDescent="0.2">
      <c r="A299" s="78" t="s">
        <v>369</v>
      </c>
      <c r="B299" s="79" t="s">
        <v>370</v>
      </c>
      <c r="D299" s="57">
        <f t="shared" si="10"/>
        <v>257130</v>
      </c>
      <c r="E299" s="58">
        <f t="shared" si="10"/>
        <v>912</v>
      </c>
      <c r="F299" s="58">
        <f t="shared" si="10"/>
        <v>258042</v>
      </c>
      <c r="G299" s="59">
        <f t="shared" si="10"/>
        <v>1.5123581715718926E-2</v>
      </c>
      <c r="H299" s="68"/>
      <c r="I299" s="59">
        <f t="shared" si="10"/>
        <v>2.3871268358616193E-2</v>
      </c>
      <c r="J299" s="57">
        <f t="shared" si="10"/>
        <v>275022</v>
      </c>
      <c r="K299" s="59">
        <f t="shared" si="10"/>
        <v>6.5803241332806239E-2</v>
      </c>
      <c r="L299" s="59">
        <f t="shared" si="10"/>
        <v>5.4483200734612769E-2</v>
      </c>
      <c r="M299" s="57">
        <f t="shared" si="10"/>
        <v>275044</v>
      </c>
      <c r="N299" s="59">
        <f t="shared" si="10"/>
        <v>6.5888498771517812E-2</v>
      </c>
      <c r="O299" s="59">
        <f t="shared" si="10"/>
        <v>5.4567552642518891E-2</v>
      </c>
      <c r="P299" s="59">
        <f t="shared" si="10"/>
        <v>1.4065192716724795E-2</v>
      </c>
      <c r="Q299" s="68"/>
      <c r="R299" s="58">
        <f t="shared" si="10"/>
        <v>-7916</v>
      </c>
      <c r="S299" s="58">
        <f t="shared" si="10"/>
        <v>0</v>
      </c>
      <c r="T299" s="58">
        <f t="shared" si="9"/>
        <v>267128</v>
      </c>
      <c r="U299" s="68"/>
      <c r="V299" s="57">
        <f t="shared" si="9"/>
        <v>1962066.7530479431</v>
      </c>
      <c r="W299" s="57">
        <f t="shared" si="9"/>
        <v>1983129.84375</v>
      </c>
      <c r="X299" s="68"/>
      <c r="Y299" s="57">
        <f t="shared" si="9"/>
        <v>254197.62149931371</v>
      </c>
      <c r="Z299" s="57">
        <f t="shared" si="9"/>
        <v>254731.36020606343</v>
      </c>
      <c r="AA299" s="57">
        <f t="shared" si="9"/>
        <v>271229.11029333837</v>
      </c>
      <c r="AB299" s="188">
        <f t="shared" si="9"/>
        <v>1951935.5981336385</v>
      </c>
    </row>
    <row r="300" spans="1:28" x14ac:dyDescent="0.2">
      <c r="A300" s="78" t="s">
        <v>179</v>
      </c>
      <c r="B300" s="79" t="s">
        <v>180</v>
      </c>
      <c r="D300" s="57">
        <f t="shared" si="10"/>
        <v>66783</v>
      </c>
      <c r="E300" s="58">
        <f t="shared" si="10"/>
        <v>0</v>
      </c>
      <c r="F300" s="58">
        <f t="shared" si="10"/>
        <v>66783</v>
      </c>
      <c r="G300" s="59">
        <f t="shared" si="10"/>
        <v>8.0866767118894511E-3</v>
      </c>
      <c r="H300" s="68"/>
      <c r="I300" s="59">
        <f t="shared" si="10"/>
        <v>1.1698830223189294E-2</v>
      </c>
      <c r="J300" s="57">
        <f t="shared" si="10"/>
        <v>70753</v>
      </c>
      <c r="K300" s="59">
        <f t="shared" si="10"/>
        <v>5.9446266265366976E-2</v>
      </c>
      <c r="L300" s="59">
        <f t="shared" si="10"/>
        <v>5.4444743711509425E-2</v>
      </c>
      <c r="M300" s="57">
        <f t="shared" si="10"/>
        <v>70753</v>
      </c>
      <c r="N300" s="59">
        <f t="shared" si="10"/>
        <v>5.9446266265366976E-2</v>
      </c>
      <c r="O300" s="59">
        <f t="shared" si="10"/>
        <v>5.4444743711509425E-2</v>
      </c>
      <c r="P300" s="59">
        <f t="shared" si="10"/>
        <v>1.8926471957174673E-3</v>
      </c>
      <c r="Q300" s="68"/>
      <c r="R300" s="58">
        <f t="shared" si="10"/>
        <v>-2037</v>
      </c>
      <c r="S300" s="58">
        <f t="shared" si="10"/>
        <v>0</v>
      </c>
      <c r="T300" s="58">
        <f t="shared" si="9"/>
        <v>68716</v>
      </c>
      <c r="U300" s="68"/>
      <c r="V300" s="57">
        <f t="shared" si="9"/>
        <v>496594.99719238281</v>
      </c>
      <c r="W300" s="57">
        <f t="shared" si="9"/>
        <v>498950.484375</v>
      </c>
      <c r="X300" s="68"/>
      <c r="Y300" s="57">
        <f t="shared" si="9"/>
        <v>66247.279666296527</v>
      </c>
      <c r="Z300" s="57">
        <f t="shared" si="9"/>
        <v>66323.858645883185</v>
      </c>
      <c r="AA300" s="57">
        <f t="shared" si="9"/>
        <v>70619.342499455001</v>
      </c>
      <c r="AB300" s="188">
        <f t="shared" si="9"/>
        <v>508221.29082087521</v>
      </c>
    </row>
    <row r="301" spans="1:28" x14ac:dyDescent="0.2">
      <c r="A301" s="78" t="s">
        <v>477</v>
      </c>
      <c r="B301" s="79" t="s">
        <v>478</v>
      </c>
      <c r="D301" s="57">
        <f t="shared" si="10"/>
        <v>79747</v>
      </c>
      <c r="E301" s="58">
        <f t="shared" si="10"/>
        <v>-7188</v>
      </c>
      <c r="F301" s="58">
        <f t="shared" si="10"/>
        <v>72559</v>
      </c>
      <c r="G301" s="59">
        <f t="shared" si="10"/>
        <v>-4.9680878963397235E-2</v>
      </c>
      <c r="H301" s="68"/>
      <c r="I301" s="59">
        <f t="shared" si="10"/>
        <v>-4.5244836950989908E-2</v>
      </c>
      <c r="J301" s="57">
        <f t="shared" si="10"/>
        <v>77591</v>
      </c>
      <c r="K301" s="59">
        <f t="shared" si="10"/>
        <v>6.9350459625959537E-2</v>
      </c>
      <c r="L301" s="59">
        <f t="shared" si="10"/>
        <v>6.28394125976246E-2</v>
      </c>
      <c r="M301" s="57">
        <f t="shared" si="10"/>
        <v>77813</v>
      </c>
      <c r="N301" s="59">
        <f t="shared" si="10"/>
        <v>7.2410038727104942E-2</v>
      </c>
      <c r="O301" s="59">
        <f t="shared" si="10"/>
        <v>6.5880362573738749E-2</v>
      </c>
      <c r="P301" s="59">
        <f t="shared" si="10"/>
        <v>-4.4244971027738611E-2</v>
      </c>
      <c r="Q301" s="68"/>
      <c r="R301" s="58">
        <f t="shared" si="10"/>
        <v>-2239</v>
      </c>
      <c r="S301" s="58">
        <f t="shared" si="10"/>
        <v>0</v>
      </c>
      <c r="T301" s="58">
        <f t="shared" si="9"/>
        <v>75574</v>
      </c>
      <c r="U301" s="68"/>
      <c r="V301" s="57">
        <f t="shared" si="9"/>
        <v>575240.8369140625</v>
      </c>
      <c r="W301" s="57">
        <f t="shared" si="9"/>
        <v>578764.8125</v>
      </c>
      <c r="X301" s="68"/>
      <c r="Y301" s="57">
        <f t="shared" si="9"/>
        <v>76352.246728291706</v>
      </c>
      <c r="Z301" s="57">
        <f t="shared" si="9"/>
        <v>76463.06151969287</v>
      </c>
      <c r="AA301" s="57">
        <f t="shared" si="9"/>
        <v>81415.213774677759</v>
      </c>
      <c r="AB301" s="188">
        <f t="shared" si="9"/>
        <v>585915.18375215062</v>
      </c>
    </row>
    <row r="302" spans="1:28" x14ac:dyDescent="0.2">
      <c r="A302" s="78" t="s">
        <v>383</v>
      </c>
      <c r="B302" s="79" t="s">
        <v>384</v>
      </c>
      <c r="D302" s="57">
        <f t="shared" si="10"/>
        <v>208134</v>
      </c>
      <c r="E302" s="58">
        <f t="shared" si="10"/>
        <v>288</v>
      </c>
      <c r="F302" s="58">
        <f t="shared" si="10"/>
        <v>208422</v>
      </c>
      <c r="G302" s="59">
        <f t="shared" si="10"/>
        <v>3.6661419579885779E-2</v>
      </c>
      <c r="H302" s="68"/>
      <c r="I302" s="59">
        <f t="shared" si="10"/>
        <v>4.38825462822936E-2</v>
      </c>
      <c r="J302" s="57">
        <f t="shared" si="10"/>
        <v>220907</v>
      </c>
      <c r="K302" s="59">
        <f t="shared" si="10"/>
        <v>5.9902505493661939E-2</v>
      </c>
      <c r="L302" s="59">
        <f t="shared" si="10"/>
        <v>5.1221319398066401E-2</v>
      </c>
      <c r="M302" s="57">
        <f t="shared" si="10"/>
        <v>221382</v>
      </c>
      <c r="N302" s="59">
        <f t="shared" si="10"/>
        <v>6.2181535538474719E-2</v>
      </c>
      <c r="O302" s="59">
        <f t="shared" si="10"/>
        <v>5.3481682929842567E-2</v>
      </c>
      <c r="P302" s="59">
        <f t="shared" si="10"/>
        <v>3.2820240572213777E-2</v>
      </c>
      <c r="Q302" s="68"/>
      <c r="R302" s="58">
        <f t="shared" si="10"/>
        <v>-6371</v>
      </c>
      <c r="S302" s="58">
        <f t="shared" si="10"/>
        <v>0</v>
      </c>
      <c r="T302" s="58">
        <f t="shared" si="9"/>
        <v>215011</v>
      </c>
      <c r="U302" s="68"/>
      <c r="V302" s="57">
        <f t="shared" si="9"/>
        <v>1665225.0973815918</v>
      </c>
      <c r="W302" s="57">
        <f t="shared" si="9"/>
        <v>1678976.84375</v>
      </c>
      <c r="X302" s="68"/>
      <c r="Y302" s="57">
        <f t="shared" si="9"/>
        <v>201051.17839194255</v>
      </c>
      <c r="Z302" s="57">
        <f t="shared" si="9"/>
        <v>201309.22713954022</v>
      </c>
      <c r="AA302" s="57">
        <f t="shared" si="9"/>
        <v>214347.07735524978</v>
      </c>
      <c r="AB302" s="188">
        <f t="shared" si="9"/>
        <v>1542576.6437574485</v>
      </c>
    </row>
    <row r="303" spans="1:28" x14ac:dyDescent="0.2">
      <c r="A303" s="78" t="s">
        <v>89</v>
      </c>
      <c r="B303" s="79" t="s">
        <v>90</v>
      </c>
      <c r="D303" s="57">
        <f t="shared" si="10"/>
        <v>210718</v>
      </c>
      <c r="E303" s="58">
        <f t="shared" si="10"/>
        <v>4</v>
      </c>
      <c r="F303" s="58">
        <f t="shared" si="10"/>
        <v>210722</v>
      </c>
      <c r="G303" s="59">
        <f t="shared" si="10"/>
        <v>2.4866605432485533E-2</v>
      </c>
      <c r="H303" s="68"/>
      <c r="I303" s="59">
        <f t="shared" si="10"/>
        <v>3.1248098445999517E-2</v>
      </c>
      <c r="J303" s="57">
        <f t="shared" si="10"/>
        <v>223079</v>
      </c>
      <c r="K303" s="59">
        <f t="shared" si="10"/>
        <v>5.8641242964664331E-2</v>
      </c>
      <c r="L303" s="59">
        <f t="shared" si="10"/>
        <v>5.3763273985662607E-2</v>
      </c>
      <c r="M303" s="57">
        <f t="shared" si="10"/>
        <v>223314</v>
      </c>
      <c r="N303" s="59">
        <f t="shared" si="10"/>
        <v>5.9756456373800448E-2</v>
      </c>
      <c r="O303" s="59">
        <f t="shared" si="10"/>
        <v>5.4873348754630458E-2</v>
      </c>
      <c r="P303" s="59">
        <f t="shared" si="10"/>
        <v>2.1667541700550741E-2</v>
      </c>
      <c r="Q303" s="68"/>
      <c r="R303" s="58">
        <f t="shared" si="10"/>
        <v>-6428</v>
      </c>
      <c r="S303" s="58">
        <f t="shared" si="10"/>
        <v>0</v>
      </c>
      <c r="T303" s="58">
        <f t="shared" si="9"/>
        <v>216886</v>
      </c>
      <c r="U303" s="68"/>
      <c r="V303" s="57">
        <f t="shared" si="9"/>
        <v>1562799.739440918</v>
      </c>
      <c r="W303" s="57">
        <f t="shared" si="9"/>
        <v>1570034.0859375</v>
      </c>
      <c r="X303" s="68"/>
      <c r="Y303" s="57">
        <f t="shared" si="9"/>
        <v>205609.19721945372</v>
      </c>
      <c r="Z303" s="57">
        <f t="shared" si="9"/>
        <v>205282.75611938609</v>
      </c>
      <c r="AA303" s="57">
        <f t="shared" si="9"/>
        <v>218577.95308667346</v>
      </c>
      <c r="AB303" s="188">
        <f t="shared" si="9"/>
        <v>1573024.6916919569</v>
      </c>
    </row>
    <row r="304" spans="1:28" x14ac:dyDescent="0.2">
      <c r="A304" s="78" t="s">
        <v>173</v>
      </c>
      <c r="B304" s="79" t="s">
        <v>174</v>
      </c>
      <c r="D304" s="57">
        <f t="shared" si="10"/>
        <v>148701</v>
      </c>
      <c r="E304" s="58">
        <f t="shared" si="10"/>
        <v>4594</v>
      </c>
      <c r="F304" s="58">
        <f t="shared" si="10"/>
        <v>153295</v>
      </c>
      <c r="G304" s="59">
        <f t="shared" si="10"/>
        <v>3.246319656632024E-2</v>
      </c>
      <c r="H304" s="68"/>
      <c r="I304" s="59">
        <f t="shared" si="10"/>
        <v>3.7239151440480622E-2</v>
      </c>
      <c r="J304" s="57">
        <f t="shared" si="10"/>
        <v>161803</v>
      </c>
      <c r="K304" s="59">
        <f t="shared" si="10"/>
        <v>5.5500831729671463E-2</v>
      </c>
      <c r="L304" s="59">
        <f t="shared" si="10"/>
        <v>5.2527607067642368E-2</v>
      </c>
      <c r="M304" s="57">
        <f t="shared" si="10"/>
        <v>161879</v>
      </c>
      <c r="N304" s="59">
        <f t="shared" si="10"/>
        <v>5.5996607847614177E-2</v>
      </c>
      <c r="O304" s="59">
        <f t="shared" si="10"/>
        <v>5.3021986641180519E-2</v>
      </c>
      <c r="P304" s="59">
        <f t="shared" si="10"/>
        <v>2.5799435286807837E-2</v>
      </c>
      <c r="Q304" s="68"/>
      <c r="R304" s="58">
        <f t="shared" si="10"/>
        <v>-4659</v>
      </c>
      <c r="S304" s="58">
        <f t="shared" si="10"/>
        <v>0</v>
      </c>
      <c r="T304" s="58">
        <f t="shared" si="9"/>
        <v>157220</v>
      </c>
      <c r="U304" s="68"/>
      <c r="V304" s="57">
        <f t="shared" si="9"/>
        <v>1151425.3267364502</v>
      </c>
      <c r="W304" s="57">
        <f t="shared" si="9"/>
        <v>1154677.921875</v>
      </c>
      <c r="X304" s="68"/>
      <c r="Y304" s="57">
        <f t="shared" si="9"/>
        <v>148475.0260443333</v>
      </c>
      <c r="Z304" s="57">
        <f t="shared" si="9"/>
        <v>148208.86196742428</v>
      </c>
      <c r="AA304" s="57">
        <f t="shared" si="9"/>
        <v>157807.65170214733</v>
      </c>
      <c r="AB304" s="188">
        <f t="shared" si="9"/>
        <v>1135683.3073048699</v>
      </c>
    </row>
    <row r="305" spans="1:31" x14ac:dyDescent="0.2">
      <c r="A305" s="78" t="s">
        <v>279</v>
      </c>
      <c r="B305" s="79" t="s">
        <v>280</v>
      </c>
      <c r="D305" s="57">
        <f t="shared" si="10"/>
        <v>137336</v>
      </c>
      <c r="E305" s="58">
        <f t="shared" si="10"/>
        <v>0</v>
      </c>
      <c r="F305" s="58">
        <f t="shared" si="10"/>
        <v>137336</v>
      </c>
      <c r="G305" s="59">
        <f t="shared" si="10"/>
        <v>6.67716779821248E-4</v>
      </c>
      <c r="H305" s="68"/>
      <c r="I305" s="59">
        <f t="shared" si="10"/>
        <v>5.5897080530378229E-3</v>
      </c>
      <c r="J305" s="57">
        <f t="shared" si="10"/>
        <v>145817</v>
      </c>
      <c r="K305" s="59">
        <f t="shared" si="10"/>
        <v>6.175365526882981E-2</v>
      </c>
      <c r="L305" s="59">
        <f t="shared" si="10"/>
        <v>5.4495639077317914E-2</v>
      </c>
      <c r="M305" s="57">
        <f t="shared" si="10"/>
        <v>145937</v>
      </c>
      <c r="N305" s="59">
        <f t="shared" si="10"/>
        <v>6.2627424710199886E-2</v>
      </c>
      <c r="O305" s="59">
        <f t="shared" si="10"/>
        <v>5.5363435539248274E-2</v>
      </c>
      <c r="P305" s="59">
        <f t="shared" si="10"/>
        <v>-3.2896260927418597E-3</v>
      </c>
      <c r="Q305" s="68"/>
      <c r="R305" s="58">
        <f t="shared" si="10"/>
        <v>-4201</v>
      </c>
      <c r="S305" s="58">
        <f t="shared" si="10"/>
        <v>460</v>
      </c>
      <c r="T305" s="58">
        <f t="shared" si="9"/>
        <v>142196</v>
      </c>
      <c r="U305" s="68"/>
      <c r="V305" s="57">
        <f t="shared" si="9"/>
        <v>1010466.4087734222</v>
      </c>
      <c r="W305" s="57">
        <f t="shared" si="9"/>
        <v>1017421.375</v>
      </c>
      <c r="X305" s="68"/>
      <c r="Y305" s="57">
        <f t="shared" si="9"/>
        <v>137244.35963813378</v>
      </c>
      <c r="Z305" s="57">
        <f t="shared" si="9"/>
        <v>137512.61823204128</v>
      </c>
      <c r="AA305" s="57">
        <f t="shared" si="9"/>
        <v>146418.66265312809</v>
      </c>
      <c r="AB305" s="188">
        <f t="shared" si="9"/>
        <v>1053720.9651082961</v>
      </c>
    </row>
    <row r="306" spans="1:31" x14ac:dyDescent="0.2">
      <c r="A306" s="78" t="s">
        <v>437</v>
      </c>
      <c r="B306" s="79" t="s">
        <v>438</v>
      </c>
      <c r="D306" s="57">
        <f t="shared" si="10"/>
        <v>108866</v>
      </c>
      <c r="E306" s="58">
        <f t="shared" si="10"/>
        <v>-1237</v>
      </c>
      <c r="F306" s="58">
        <f t="shared" si="10"/>
        <v>107629</v>
      </c>
      <c r="G306" s="59">
        <f t="shared" si="10"/>
        <v>-3.1229347025169552E-2</v>
      </c>
      <c r="H306" s="68"/>
      <c r="I306" s="59">
        <f t="shared" si="10"/>
        <v>-2.5614407792836191E-2</v>
      </c>
      <c r="J306" s="57">
        <f t="shared" si="10"/>
        <v>114366</v>
      </c>
      <c r="K306" s="59">
        <f t="shared" si="10"/>
        <v>6.259465385723173E-2</v>
      </c>
      <c r="L306" s="59">
        <f t="shared" si="10"/>
        <v>5.6778769119929517E-2</v>
      </c>
      <c r="M306" s="57">
        <f t="shared" si="10"/>
        <v>115489</v>
      </c>
      <c r="N306" s="59">
        <f t="shared" si="10"/>
        <v>7.3028644696132128E-2</v>
      </c>
      <c r="O306" s="59">
        <f t="shared" si="10"/>
        <v>6.7155651739953859E-2</v>
      </c>
      <c r="P306" s="59">
        <f t="shared" si="10"/>
        <v>-2.342694420712288E-2</v>
      </c>
      <c r="Q306" s="68"/>
      <c r="R306" s="58">
        <f t="shared" si="10"/>
        <v>-3323</v>
      </c>
      <c r="S306" s="58">
        <f t="shared" si="10"/>
        <v>0</v>
      </c>
      <c r="T306" s="58">
        <f t="shared" ref="T306:T308" si="11">INDEX(T$8:T$248,MATCH($A306,$A$8:$A$248,0))</f>
        <v>112166</v>
      </c>
      <c r="U306" s="68"/>
      <c r="V306" s="57">
        <f t="shared" ref="V306:AB308" si="12">INDEX(V$8:V$248,MATCH($A306,$A$8:$A$248,0))</f>
        <v>905437.41473388672</v>
      </c>
      <c r="W306" s="57">
        <f t="shared" si="12"/>
        <v>910420.40625</v>
      </c>
      <c r="X306" s="68"/>
      <c r="Y306" s="57">
        <f t="shared" si="12"/>
        <v>111098.53469394505</v>
      </c>
      <c r="Z306" s="57">
        <f t="shared" si="12"/>
        <v>111066.2217972762</v>
      </c>
      <c r="AA306" s="57">
        <f t="shared" si="12"/>
        <v>118259.45771792237</v>
      </c>
      <c r="AB306" s="188">
        <f t="shared" si="12"/>
        <v>851069.58130689291</v>
      </c>
    </row>
    <row r="307" spans="1:31" x14ac:dyDescent="0.2">
      <c r="A307" s="78" t="s">
        <v>421</v>
      </c>
      <c r="B307" s="79" t="s">
        <v>422</v>
      </c>
      <c r="D307" s="57">
        <f t="shared" si="10"/>
        <v>252606</v>
      </c>
      <c r="E307" s="58">
        <f t="shared" si="10"/>
        <v>-2464</v>
      </c>
      <c r="F307" s="58">
        <f t="shared" si="10"/>
        <v>250142</v>
      </c>
      <c r="G307" s="59">
        <f t="shared" si="10"/>
        <v>-2.4264310457159599E-2</v>
      </c>
      <c r="H307" s="68"/>
      <c r="I307" s="59">
        <f t="shared" si="10"/>
        <v>-1.8384356564434046E-2</v>
      </c>
      <c r="J307" s="57">
        <f t="shared" si="10"/>
        <v>267963</v>
      </c>
      <c r="K307" s="59">
        <f t="shared" si="10"/>
        <v>7.1243533672873838E-2</v>
      </c>
      <c r="L307" s="59">
        <f t="shared" si="10"/>
        <v>6.3250581765601721E-2</v>
      </c>
      <c r="M307" s="57">
        <f t="shared" si="10"/>
        <v>268831</v>
      </c>
      <c r="N307" s="59">
        <f t="shared" si="10"/>
        <v>7.4713562696388403E-2</v>
      </c>
      <c r="O307" s="59">
        <f t="shared" si="10"/>
        <v>6.6694719594229346E-2</v>
      </c>
      <c r="P307" s="59">
        <f t="shared" si="10"/>
        <v>-1.6605598786713638E-2</v>
      </c>
      <c r="Q307" s="68"/>
      <c r="R307" s="58">
        <f t="shared" si="10"/>
        <v>-7737</v>
      </c>
      <c r="S307" s="58">
        <f t="shared" si="10"/>
        <v>0</v>
      </c>
      <c r="T307" s="58">
        <f t="shared" si="11"/>
        <v>261094</v>
      </c>
      <c r="U307" s="68"/>
      <c r="V307" s="57">
        <f t="shared" si="12"/>
        <v>1945570.9209403992</v>
      </c>
      <c r="W307" s="57">
        <f t="shared" si="12"/>
        <v>1960196.6875</v>
      </c>
      <c r="X307" s="68"/>
      <c r="Y307" s="57">
        <f t="shared" si="12"/>
        <v>256362.45827719857</v>
      </c>
      <c r="Z307" s="57">
        <f t="shared" si="12"/>
        <v>256742.47969784914</v>
      </c>
      <c r="AA307" s="57">
        <f t="shared" si="12"/>
        <v>273370.48051964026</v>
      </c>
      <c r="AB307" s="188">
        <f t="shared" si="12"/>
        <v>1967346.2477094955</v>
      </c>
    </row>
    <row r="308" spans="1:31" x14ac:dyDescent="0.2">
      <c r="A308" s="78" t="s">
        <v>225</v>
      </c>
      <c r="B308" s="79" t="s">
        <v>226</v>
      </c>
      <c r="D308" s="57">
        <f t="shared" si="10"/>
        <v>197840</v>
      </c>
      <c r="E308" s="58">
        <f t="shared" si="10"/>
        <v>110</v>
      </c>
      <c r="F308" s="58">
        <f t="shared" si="10"/>
        <v>197950</v>
      </c>
      <c r="G308" s="59">
        <f t="shared" si="10"/>
        <v>7.9888202518312301E-3</v>
      </c>
      <c r="H308" s="68"/>
      <c r="I308" s="59">
        <f t="shared" si="10"/>
        <v>1.5653474577783877E-2</v>
      </c>
      <c r="J308" s="57">
        <f t="shared" si="10"/>
        <v>210487</v>
      </c>
      <c r="K308" s="59">
        <f t="shared" si="10"/>
        <v>6.3334175296792194E-2</v>
      </c>
      <c r="L308" s="59">
        <f t="shared" si="10"/>
        <v>5.7116630274625768E-2</v>
      </c>
      <c r="M308" s="57">
        <f t="shared" si="10"/>
        <v>210546</v>
      </c>
      <c r="N308" s="59">
        <f t="shared" si="10"/>
        <v>6.3632230361202247E-2</v>
      </c>
      <c r="O308" s="59">
        <f t="shared" si="10"/>
        <v>5.7412942546576806E-2</v>
      </c>
      <c r="P308" s="59">
        <f t="shared" si="10"/>
        <v>8.6402520333321853E-3</v>
      </c>
      <c r="Q308" s="68"/>
      <c r="R308" s="58">
        <f t="shared" si="10"/>
        <v>-6059</v>
      </c>
      <c r="S308" s="58">
        <f t="shared" si="10"/>
        <v>0</v>
      </c>
      <c r="T308" s="58">
        <f t="shared" si="11"/>
        <v>204487</v>
      </c>
      <c r="U308" s="68"/>
      <c r="V308" s="57">
        <f t="shared" si="12"/>
        <v>1457271.4017028809</v>
      </c>
      <c r="W308" s="57">
        <f t="shared" si="12"/>
        <v>1465842.5</v>
      </c>
      <c r="X308" s="68"/>
      <c r="Y308" s="57">
        <f t="shared" si="12"/>
        <v>196381.14632119145</v>
      </c>
      <c r="Z308" s="57">
        <f t="shared" si="12"/>
        <v>196045.47138741091</v>
      </c>
      <c r="AA308" s="57">
        <f t="shared" si="12"/>
        <v>208742.41294213408</v>
      </c>
      <c r="AB308" s="188">
        <f t="shared" si="12"/>
        <v>1502241.9467489985</v>
      </c>
      <c r="AD308" s="84" t="s">
        <v>514</v>
      </c>
      <c r="AE308" s="84" t="s">
        <v>515</v>
      </c>
    </row>
    <row r="309" spans="1:31" x14ac:dyDescent="0.2">
      <c r="A309" s="80" t="s">
        <v>63</v>
      </c>
      <c r="B309" s="81" t="s">
        <v>64</v>
      </c>
      <c r="D309" s="69">
        <f t="shared" si="10"/>
        <v>366610</v>
      </c>
      <c r="E309" s="70">
        <f t="shared" si="10"/>
        <v>2607</v>
      </c>
      <c r="F309" s="70">
        <f t="shared" si="10"/>
        <v>369217</v>
      </c>
      <c r="G309" s="71">
        <f t="shared" ref="G309:AB309" si="13">INDEX(G$8:G$248,MATCH($A309,$A$8:$A$248,0))</f>
        <v>3.1994030034813381E-2</v>
      </c>
      <c r="H309" s="68"/>
      <c r="I309" s="71">
        <f t="shared" si="13"/>
        <v>3.8435959942592746E-2</v>
      </c>
      <c r="J309" s="69">
        <f t="shared" si="13"/>
        <v>390451</v>
      </c>
      <c r="K309" s="71">
        <f t="shared" si="13"/>
        <v>5.75108946771139E-2</v>
      </c>
      <c r="L309" s="71">
        <f t="shared" si="13"/>
        <v>5.3151150143953441E-2</v>
      </c>
      <c r="M309" s="69">
        <f t="shared" si="13"/>
        <v>390862</v>
      </c>
      <c r="N309" s="71">
        <f t="shared" si="13"/>
        <v>5.8624061188948584E-2</v>
      </c>
      <c r="O309" s="71">
        <f t="shared" si="13"/>
        <v>5.4259727462769858E-2</v>
      </c>
      <c r="P309" s="71">
        <f t="shared" si="13"/>
        <v>2.81901783658145E-2</v>
      </c>
      <c r="Q309" s="68"/>
      <c r="R309" s="70">
        <f t="shared" si="13"/>
        <v>-11238</v>
      </c>
      <c r="S309" s="70">
        <f t="shared" si="13"/>
        <v>0</v>
      </c>
      <c r="T309" s="70">
        <f t="shared" si="13"/>
        <v>379624</v>
      </c>
      <c r="U309" s="68"/>
      <c r="V309" s="69">
        <f t="shared" si="13"/>
        <v>2712587.6785061359</v>
      </c>
      <c r="W309" s="69">
        <f t="shared" si="13"/>
        <v>2723817.015625</v>
      </c>
      <c r="X309" s="68"/>
      <c r="Y309" s="69">
        <f t="shared" si="13"/>
        <v>357770.48050127266</v>
      </c>
      <c r="Z309" s="69">
        <f t="shared" si="13"/>
        <v>357022.93359996477</v>
      </c>
      <c r="AA309" s="69">
        <f t="shared" si="13"/>
        <v>380145.62697071128</v>
      </c>
      <c r="AB309" s="189">
        <f t="shared" si="13"/>
        <v>2735767.4880710877</v>
      </c>
      <c r="AD309" s="84" t="s">
        <v>516</v>
      </c>
      <c r="AE309" s="84" t="s">
        <v>516</v>
      </c>
    </row>
    <row r="310" spans="1:31" x14ac:dyDescent="0.2">
      <c r="A310" s="31" t="s">
        <v>501</v>
      </c>
      <c r="B310" s="31" t="s">
        <v>502</v>
      </c>
      <c r="C310" s="118"/>
      <c r="D310" s="32">
        <f>SUM(D268:D309)</f>
        <v>7763415</v>
      </c>
      <c r="E310" s="33">
        <f t="shared" ref="E310:AA310" si="14">SUM(E268:E309)</f>
        <v>-5412.4400000000023</v>
      </c>
      <c r="F310" s="32">
        <f t="shared" si="14"/>
        <v>7758002.5600000005</v>
      </c>
      <c r="G310" s="34">
        <f>F310/Y310-1</f>
        <v>0</v>
      </c>
      <c r="H310" s="24"/>
      <c r="I310" s="34">
        <f>AD310/AE310-1</f>
        <v>6.2205981029712643E-3</v>
      </c>
      <c r="J310" s="32">
        <f t="shared" si="14"/>
        <v>8252460</v>
      </c>
      <c r="K310" s="34">
        <f>J310/F310-1</f>
        <v>6.3735147826504468E-2</v>
      </c>
      <c r="L310" s="34">
        <f>(1+K310)/(W310/V310)-1</f>
        <v>5.7158986639674225E-2</v>
      </c>
      <c r="M310" s="32">
        <f t="shared" si="14"/>
        <v>8269628</v>
      </c>
      <c r="N310" s="34">
        <f t="shared" ref="N310" si="15">M310/F310-1</f>
        <v>6.5948088576036623E-2</v>
      </c>
      <c r="O310" s="34">
        <f>(1+N310)/(W310/V310)-1</f>
        <v>5.9358246676394E-2</v>
      </c>
      <c r="P310" s="34">
        <f>M310/AA310-1</f>
        <v>1.1108550198131173E-3</v>
      </c>
      <c r="Q310" s="35"/>
      <c r="R310" s="33">
        <f t="shared" ref="R310:T310" si="16">SUM(R268:R309)</f>
        <v>-237990</v>
      </c>
      <c r="S310" s="33">
        <f t="shared" si="16"/>
        <v>5123</v>
      </c>
      <c r="T310" s="33">
        <f t="shared" si="16"/>
        <v>8036761</v>
      </c>
      <c r="U310" s="109"/>
      <c r="V310" s="32">
        <f t="shared" si="14"/>
        <v>59079904.55623126</v>
      </c>
      <c r="W310" s="32">
        <f t="shared" si="14"/>
        <v>59447416.8984375</v>
      </c>
      <c r="X310" s="35"/>
      <c r="Y310" s="32">
        <f t="shared" si="14"/>
        <v>7758002.5600000042</v>
      </c>
      <c r="Z310" s="32">
        <f t="shared" si="14"/>
        <v>7758002.5600000033</v>
      </c>
      <c r="AA310" s="32">
        <f t="shared" si="14"/>
        <v>8260451.8356124852</v>
      </c>
      <c r="AB310" s="185">
        <f t="shared" ref="AB310" si="17">SUM(AB268:AB309)</f>
        <v>59447416.8984375</v>
      </c>
      <c r="AD310" s="85">
        <f>F310/V310*1000</f>
        <v>131.31372872507035</v>
      </c>
      <c r="AE310" s="85">
        <f>Z310/W310*1000</f>
        <v>130.50192867511981</v>
      </c>
    </row>
  </sheetData>
  <printOptions horizontalCentered="1"/>
  <pageMargins left="0.39370078740157483" right="0.39370078740157483" top="0.35433070866141736" bottom="0.35433070866141736" header="0.31496062992125984" footer="0.19685039370078741"/>
  <pageSetup paperSize="9" scale="45" fitToHeight="0" orientation="landscape" r:id="rId1"/>
  <headerFooter>
    <oddFooter>&amp;RPage &amp;P of &amp;N</oddFooter>
  </headerFooter>
  <rowBreaks count="4" manualBreakCount="4">
    <brk id="78" max="21" man="1"/>
    <brk id="126" max="21" man="1"/>
    <brk id="191" max="21" man="1"/>
    <brk id="251" max="21" man="1"/>
  </rowBreaks>
  <ignoredErrors>
    <ignoredError sqref="AB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EB8"/>
    <pageSetUpPr fitToPage="1"/>
  </sheetPr>
  <dimension ref="A1:AE310"/>
  <sheetViews>
    <sheetView zoomScaleNormal="100" workbookViewId="0">
      <pane xSplit="2" ySplit="6" topLeftCell="C7" activePane="bottomRight" state="frozen"/>
      <selection activeCell="B33" sqref="B33"/>
      <selection pane="topRight" activeCell="B33" sqref="B33"/>
      <selection pane="bottomLeft" activeCell="B33" sqref="B33"/>
      <selection pane="bottomRight"/>
    </sheetView>
  </sheetViews>
  <sheetFormatPr defaultColWidth="9" defaultRowHeight="12.75" x14ac:dyDescent="0.2"/>
  <cols>
    <col min="1" max="1" width="6.875" style="1" customWidth="1"/>
    <col min="2" max="2" width="65" style="1" customWidth="1"/>
    <col min="3" max="3" width="2.75" style="53" customWidth="1"/>
    <col min="4" max="4" width="12.75" style="1" customWidth="1"/>
    <col min="5" max="5" width="11.375" style="1" customWidth="1"/>
    <col min="6" max="6" width="12" style="1" customWidth="1"/>
    <col min="7" max="7" width="11.375" style="1" customWidth="1"/>
    <col min="8" max="8" width="2.75" style="1" customWidth="1"/>
    <col min="9" max="12" width="11.375" style="1" customWidth="1"/>
    <col min="13" max="13" width="12" style="1" customWidth="1"/>
    <col min="14" max="16" width="11.375" style="1" customWidth="1"/>
    <col min="17" max="17" width="2.75" style="1" customWidth="1"/>
    <col min="18" max="20" width="11.375" style="1" customWidth="1"/>
    <col min="21" max="21" width="2.75" style="1" customWidth="1"/>
    <col min="22" max="23" width="11.375" style="1" customWidth="1"/>
    <col min="24" max="24" width="2.75" style="1" customWidth="1"/>
    <col min="25" max="27" width="12" style="1" customWidth="1"/>
    <col min="28" max="28" width="11.375" style="186" customWidth="1"/>
    <col min="29" max="29" width="2.875" style="1" customWidth="1"/>
    <col min="30" max="30" width="10.625" style="1" customWidth="1"/>
    <col min="31" max="16384" width="9" style="1"/>
  </cols>
  <sheetData>
    <row r="1" spans="1:28" x14ac:dyDescent="0.2">
      <c r="B1" s="2"/>
      <c r="C1" s="48"/>
      <c r="D1" s="4"/>
      <c r="E1" s="5"/>
      <c r="F1" s="5"/>
      <c r="G1" s="5"/>
      <c r="H1" s="5"/>
      <c r="I1" s="4"/>
      <c r="J1" s="5"/>
      <c r="K1" s="5"/>
      <c r="L1" s="5"/>
      <c r="M1" s="5"/>
      <c r="N1" s="5"/>
      <c r="O1" s="5"/>
      <c r="P1" s="5"/>
      <c r="Q1" s="5"/>
      <c r="R1" s="5"/>
      <c r="S1" s="5"/>
      <c r="T1" s="5"/>
      <c r="U1" s="5"/>
      <c r="V1" s="5"/>
      <c r="W1" s="5"/>
      <c r="X1" s="5"/>
      <c r="Y1" s="5"/>
      <c r="Z1" s="5"/>
      <c r="AA1" s="5"/>
      <c r="AB1" s="5"/>
    </row>
    <row r="2" spans="1:28" x14ac:dyDescent="0.2">
      <c r="A2" s="4" t="s">
        <v>0</v>
      </c>
      <c r="B2" s="38"/>
      <c r="C2" s="49"/>
      <c r="D2" s="2" t="s">
        <v>594</v>
      </c>
      <c r="E2" s="37"/>
      <c r="F2" s="37"/>
      <c r="G2" s="37"/>
      <c r="H2" s="37"/>
      <c r="I2" s="2" t="s">
        <v>598</v>
      </c>
      <c r="J2" s="37"/>
      <c r="K2" s="37"/>
      <c r="L2" s="37"/>
      <c r="M2" s="37"/>
      <c r="N2" s="37"/>
      <c r="O2" s="46"/>
      <c r="P2" s="46"/>
      <c r="Q2" s="46"/>
      <c r="R2" s="37"/>
      <c r="S2" s="37"/>
      <c r="T2" s="37"/>
      <c r="U2" s="46"/>
      <c r="V2" s="46"/>
      <c r="W2" s="46"/>
      <c r="X2" s="46"/>
      <c r="Y2" s="46"/>
      <c r="Z2" s="46"/>
      <c r="AA2" s="46"/>
      <c r="AB2" s="46"/>
    </row>
    <row r="3" spans="1:28" x14ac:dyDescent="0.2">
      <c r="A3" s="86" t="s">
        <v>609</v>
      </c>
      <c r="B3" s="2"/>
      <c r="C3" s="50"/>
      <c r="D3" s="9">
        <v>1</v>
      </c>
      <c r="E3" s="9">
        <v>2</v>
      </c>
      <c r="F3" s="9">
        <v>3</v>
      </c>
      <c r="G3" s="9">
        <v>4</v>
      </c>
      <c r="H3" s="44"/>
      <c r="I3" s="9">
        <v>5</v>
      </c>
      <c r="J3" s="9">
        <v>6</v>
      </c>
      <c r="K3" s="9">
        <v>7</v>
      </c>
      <c r="L3" s="9">
        <v>8</v>
      </c>
      <c r="M3" s="9">
        <v>9</v>
      </c>
      <c r="N3" s="9">
        <v>10</v>
      </c>
      <c r="O3" s="9">
        <v>11</v>
      </c>
      <c r="P3" s="9">
        <v>12</v>
      </c>
      <c r="Q3" s="44"/>
      <c r="R3" s="9">
        <v>13</v>
      </c>
      <c r="S3" s="9">
        <v>14</v>
      </c>
      <c r="T3" s="9">
        <v>15</v>
      </c>
      <c r="U3" s="44"/>
      <c r="V3" s="9">
        <v>16</v>
      </c>
      <c r="W3" s="9">
        <v>17</v>
      </c>
      <c r="X3" s="44"/>
      <c r="Y3" s="9"/>
      <c r="Z3" s="9"/>
      <c r="AA3" s="9"/>
      <c r="AB3" s="178">
        <v>18</v>
      </c>
    </row>
    <row r="4" spans="1:28" x14ac:dyDescent="0.2">
      <c r="A4" s="2" t="s">
        <v>513</v>
      </c>
      <c r="B4" s="7"/>
      <c r="C4" s="48"/>
      <c r="D4" s="9" t="s">
        <v>594</v>
      </c>
      <c r="E4" s="9" t="s">
        <v>594</v>
      </c>
      <c r="F4" s="9" t="s">
        <v>594</v>
      </c>
      <c r="G4" s="9" t="s">
        <v>594</v>
      </c>
      <c r="H4" s="44"/>
      <c r="I4" s="9" t="s">
        <v>598</v>
      </c>
      <c r="J4" s="9" t="s">
        <v>598</v>
      </c>
      <c r="K4" s="9" t="s">
        <v>598</v>
      </c>
      <c r="L4" s="9" t="s">
        <v>598</v>
      </c>
      <c r="M4" s="9" t="s">
        <v>598</v>
      </c>
      <c r="N4" s="9" t="s">
        <v>598</v>
      </c>
      <c r="O4" s="9" t="s">
        <v>598</v>
      </c>
      <c r="P4" s="9" t="s">
        <v>598</v>
      </c>
      <c r="Q4" s="44"/>
      <c r="R4" s="9" t="s">
        <v>598</v>
      </c>
      <c r="S4" s="9" t="s">
        <v>598</v>
      </c>
      <c r="T4" s="9" t="s">
        <v>598</v>
      </c>
      <c r="U4" s="44"/>
      <c r="V4" s="9" t="s">
        <v>594</v>
      </c>
      <c r="W4" s="9" t="s">
        <v>598</v>
      </c>
      <c r="X4" s="44"/>
      <c r="Y4" s="9" t="s">
        <v>594</v>
      </c>
      <c r="Z4" s="9" t="s">
        <v>598</v>
      </c>
      <c r="AA4" s="9" t="s">
        <v>598</v>
      </c>
      <c r="AB4" s="178" t="s">
        <v>588</v>
      </c>
    </row>
    <row r="5" spans="1:28" s="147" customFormat="1" ht="87" customHeight="1" x14ac:dyDescent="0.2">
      <c r="A5" s="139"/>
      <c r="B5" s="139"/>
      <c r="C5" s="140"/>
      <c r="D5" s="141" t="s">
        <v>9</v>
      </c>
      <c r="E5" s="141" t="s">
        <v>3</v>
      </c>
      <c r="F5" s="141" t="s">
        <v>4</v>
      </c>
      <c r="G5" s="141" t="s">
        <v>505</v>
      </c>
      <c r="H5" s="142"/>
      <c r="I5" s="141" t="s">
        <v>5</v>
      </c>
      <c r="J5" s="143" t="s">
        <v>6</v>
      </c>
      <c r="K5" s="144" t="s">
        <v>7</v>
      </c>
      <c r="L5" s="141" t="s">
        <v>8</v>
      </c>
      <c r="M5" s="145" t="s">
        <v>9</v>
      </c>
      <c r="N5" s="141" t="s">
        <v>10</v>
      </c>
      <c r="O5" s="141" t="s">
        <v>11</v>
      </c>
      <c r="P5" s="146" t="s">
        <v>12</v>
      </c>
      <c r="Q5" s="148"/>
      <c r="R5" s="141" t="s">
        <v>595</v>
      </c>
      <c r="S5" s="141" t="s">
        <v>596</v>
      </c>
      <c r="T5" s="141" t="s">
        <v>597</v>
      </c>
      <c r="U5" s="142"/>
      <c r="V5" s="141" t="s">
        <v>13</v>
      </c>
      <c r="W5" s="141" t="s">
        <v>13</v>
      </c>
      <c r="X5" s="142"/>
      <c r="Y5" s="141" t="s">
        <v>14</v>
      </c>
      <c r="Z5" s="141" t="s">
        <v>15</v>
      </c>
      <c r="AA5" s="141" t="s">
        <v>14</v>
      </c>
      <c r="AB5" s="145" t="s">
        <v>520</v>
      </c>
    </row>
    <row r="6" spans="1:28" x14ac:dyDescent="0.2">
      <c r="A6" s="10" t="s">
        <v>16</v>
      </c>
      <c r="B6" s="10"/>
      <c r="C6" s="51"/>
      <c r="D6" s="93" t="s">
        <v>17</v>
      </c>
      <c r="E6" s="93" t="s">
        <v>17</v>
      </c>
      <c r="F6" s="93" t="s">
        <v>17</v>
      </c>
      <c r="G6" s="93" t="s">
        <v>18</v>
      </c>
      <c r="H6" s="94"/>
      <c r="I6" s="93" t="s">
        <v>18</v>
      </c>
      <c r="J6" s="93" t="s">
        <v>17</v>
      </c>
      <c r="K6" s="93" t="s">
        <v>18</v>
      </c>
      <c r="L6" s="93" t="s">
        <v>18</v>
      </c>
      <c r="M6" s="93" t="s">
        <v>17</v>
      </c>
      <c r="N6" s="93" t="s">
        <v>18</v>
      </c>
      <c r="O6" s="93" t="s">
        <v>18</v>
      </c>
      <c r="P6" s="93" t="s">
        <v>18</v>
      </c>
      <c r="Q6" s="108"/>
      <c r="R6" s="93" t="s">
        <v>17</v>
      </c>
      <c r="S6" s="93" t="s">
        <v>17</v>
      </c>
      <c r="T6" s="93" t="s">
        <v>17</v>
      </c>
      <c r="U6" s="94"/>
      <c r="V6" s="93"/>
      <c r="W6" s="93"/>
      <c r="X6" s="94"/>
      <c r="Y6" s="93" t="s">
        <v>17</v>
      </c>
      <c r="Z6" s="93" t="s">
        <v>17</v>
      </c>
      <c r="AA6" s="93" t="s">
        <v>17</v>
      </c>
      <c r="AB6" s="179"/>
    </row>
    <row r="7" spans="1:28" x14ac:dyDescent="0.2">
      <c r="A7" s="12"/>
      <c r="B7" s="12"/>
      <c r="C7" s="52"/>
      <c r="D7" s="14"/>
      <c r="E7" s="14"/>
      <c r="F7" s="14"/>
      <c r="G7" s="14"/>
      <c r="H7" s="15"/>
      <c r="I7" s="16"/>
      <c r="J7" s="17"/>
      <c r="K7" s="16"/>
      <c r="L7" s="16"/>
      <c r="M7" s="16"/>
      <c r="N7" s="16"/>
      <c r="O7" s="16"/>
      <c r="P7" s="14"/>
      <c r="Q7" s="17"/>
      <c r="R7" s="14"/>
      <c r="S7" s="14"/>
      <c r="T7" s="14"/>
      <c r="U7" s="15"/>
      <c r="V7" s="16"/>
      <c r="W7" s="16"/>
      <c r="X7" s="15"/>
      <c r="Y7" s="16"/>
      <c r="Z7" s="16"/>
      <c r="AA7" s="16"/>
      <c r="AB7" s="180"/>
    </row>
    <row r="8" spans="1:28" x14ac:dyDescent="0.2">
      <c r="A8" s="18" t="s">
        <v>19</v>
      </c>
      <c r="B8" s="18" t="s">
        <v>20</v>
      </c>
      <c r="D8" s="19">
        <v>15380</v>
      </c>
      <c r="E8" s="20">
        <v>0</v>
      </c>
      <c r="F8" s="20">
        <v>15380</v>
      </c>
      <c r="G8" s="21">
        <v>1.5256366098226115E-2</v>
      </c>
      <c r="I8" s="21">
        <v>1.9445351292467716E-2</v>
      </c>
      <c r="J8" s="19">
        <v>15918</v>
      </c>
      <c r="K8" s="21">
        <v>3.4980494148244556E-2</v>
      </c>
      <c r="L8" s="21">
        <v>3.4432194832910934E-2</v>
      </c>
      <c r="M8" s="19">
        <v>15947</v>
      </c>
      <c r="N8" s="21">
        <v>3.6866059817945329E-2</v>
      </c>
      <c r="O8" s="21">
        <v>3.6316761590678981E-2</v>
      </c>
      <c r="P8" s="21">
        <v>1.1614266820502595E-2</v>
      </c>
      <c r="R8" s="20">
        <v>-458</v>
      </c>
      <c r="S8" s="20">
        <v>0</v>
      </c>
      <c r="T8" s="20">
        <v>15489</v>
      </c>
      <c r="V8" s="19">
        <v>108392.1875</v>
      </c>
      <c r="W8" s="19">
        <v>108449.640625</v>
      </c>
      <c r="Y8" s="19">
        <v>15148.883093545641</v>
      </c>
      <c r="Z8" s="19">
        <v>15094.631730520425</v>
      </c>
      <c r="AA8" s="19">
        <v>15763.913700151068</v>
      </c>
      <c r="AB8" s="181">
        <v>109279.77687399465</v>
      </c>
    </row>
    <row r="9" spans="1:28" x14ac:dyDescent="0.2">
      <c r="A9" s="18" t="s">
        <v>21</v>
      </c>
      <c r="B9" s="18" t="s">
        <v>22</v>
      </c>
      <c r="D9" s="19">
        <v>46460</v>
      </c>
      <c r="E9" s="20">
        <v>0</v>
      </c>
      <c r="F9" s="20">
        <v>46460</v>
      </c>
      <c r="G9" s="21">
        <v>6.7490850571750416E-2</v>
      </c>
      <c r="I9" s="21">
        <v>7.3011254238021017E-2</v>
      </c>
      <c r="J9" s="19">
        <v>48028</v>
      </c>
      <c r="K9" s="21">
        <v>3.3749461902712108E-2</v>
      </c>
      <c r="L9" s="21">
        <v>3.0356287364263768E-2</v>
      </c>
      <c r="M9" s="19">
        <v>48160</v>
      </c>
      <c r="N9" s="21">
        <v>3.659061558329757E-2</v>
      </c>
      <c r="O9" s="21">
        <v>3.318811525491272E-2</v>
      </c>
      <c r="P9" s="21">
        <v>6.155414910601853E-2</v>
      </c>
      <c r="R9" s="20">
        <v>-1383</v>
      </c>
      <c r="S9" s="20">
        <v>0</v>
      </c>
      <c r="T9" s="20">
        <v>46777</v>
      </c>
      <c r="V9" s="19">
        <v>293122.5</v>
      </c>
      <c r="W9" s="19">
        <v>294087.8125</v>
      </c>
      <c r="Y9" s="19">
        <v>43522.621271288575</v>
      </c>
      <c r="Z9" s="19">
        <v>43441.298609824262</v>
      </c>
      <c r="AA9" s="19">
        <v>45367.445495415996</v>
      </c>
      <c r="AB9" s="181">
        <v>314499.5852796798</v>
      </c>
    </row>
    <row r="10" spans="1:28" x14ac:dyDescent="0.2">
      <c r="A10" s="18" t="s">
        <v>23</v>
      </c>
      <c r="B10" s="18" t="s">
        <v>24</v>
      </c>
      <c r="D10" s="19">
        <v>22803</v>
      </c>
      <c r="E10" s="20">
        <v>0</v>
      </c>
      <c r="F10" s="20">
        <v>22803</v>
      </c>
      <c r="G10" s="21">
        <v>3.7520560446783646E-2</v>
      </c>
      <c r="I10" s="21">
        <v>3.999087815603386E-2</v>
      </c>
      <c r="J10" s="19">
        <v>23601</v>
      </c>
      <c r="K10" s="21">
        <v>3.4995395342718005E-2</v>
      </c>
      <c r="L10" s="21">
        <v>3.4394116679058673E-2</v>
      </c>
      <c r="M10" s="19">
        <v>23632</v>
      </c>
      <c r="N10" s="21">
        <v>3.6354865587861163E-2</v>
      </c>
      <c r="O10" s="21">
        <v>3.5752797142473369E-2</v>
      </c>
      <c r="P10" s="21">
        <v>3.1440352551905804E-2</v>
      </c>
      <c r="R10" s="20">
        <v>-679</v>
      </c>
      <c r="S10" s="20">
        <v>111</v>
      </c>
      <c r="T10" s="20">
        <v>23064</v>
      </c>
      <c r="V10" s="19">
        <v>144023.375</v>
      </c>
      <c r="W10" s="19">
        <v>144107.09375</v>
      </c>
      <c r="Y10" s="19">
        <v>21978.359629018269</v>
      </c>
      <c r="Z10" s="19">
        <v>21938.899215826765</v>
      </c>
      <c r="AA10" s="19">
        <v>22911.649657230908</v>
      </c>
      <c r="AB10" s="181">
        <v>158829.8445412915</v>
      </c>
    </row>
    <row r="11" spans="1:28" x14ac:dyDescent="0.2">
      <c r="A11" s="18" t="s">
        <v>25</v>
      </c>
      <c r="B11" s="18" t="s">
        <v>26</v>
      </c>
      <c r="D11" s="19">
        <v>43129</v>
      </c>
      <c r="E11" s="20">
        <v>0</v>
      </c>
      <c r="F11" s="20">
        <v>43129</v>
      </c>
      <c r="G11" s="21">
        <v>-1.9052253679974207E-2</v>
      </c>
      <c r="I11" s="21">
        <v>-1.3349445545629446E-2</v>
      </c>
      <c r="J11" s="19">
        <v>44851</v>
      </c>
      <c r="K11" s="21">
        <v>3.9926731433606255E-2</v>
      </c>
      <c r="L11" s="21">
        <v>3.7283679189126229E-2</v>
      </c>
      <c r="M11" s="19">
        <v>44957</v>
      </c>
      <c r="N11" s="21">
        <v>4.2384474483526224E-2</v>
      </c>
      <c r="O11" s="21">
        <v>3.9735175699662229E-2</v>
      </c>
      <c r="P11" s="21">
        <v>-1.7699026427268838E-2</v>
      </c>
      <c r="R11" s="20">
        <v>-1291</v>
      </c>
      <c r="S11" s="20">
        <v>0</v>
      </c>
      <c r="T11" s="20">
        <v>43666</v>
      </c>
      <c r="V11" s="19">
        <v>298132.21875</v>
      </c>
      <c r="W11" s="19">
        <v>298891.875</v>
      </c>
      <c r="Y11" s="19">
        <v>43966.664036689202</v>
      </c>
      <c r="Z11" s="19">
        <v>43823.919946472284</v>
      </c>
      <c r="AA11" s="19">
        <v>45767.031907223609</v>
      </c>
      <c r="AB11" s="181">
        <v>317269.62797052483</v>
      </c>
    </row>
    <row r="12" spans="1:28" x14ac:dyDescent="0.2">
      <c r="A12" s="18" t="s">
        <v>27</v>
      </c>
      <c r="B12" s="18" t="s">
        <v>28</v>
      </c>
      <c r="D12" s="19">
        <v>73270</v>
      </c>
      <c r="E12" s="20">
        <v>0</v>
      </c>
      <c r="F12" s="20">
        <v>73270</v>
      </c>
      <c r="G12" s="21">
        <v>-3.1212732353538164E-2</v>
      </c>
      <c r="I12" s="21">
        <v>-2.444459631973761E-2</v>
      </c>
      <c r="J12" s="19">
        <v>76423</v>
      </c>
      <c r="K12" s="21">
        <v>4.3032619080114687E-2</v>
      </c>
      <c r="L12" s="21">
        <v>3.9660099053523412E-2</v>
      </c>
      <c r="M12" s="19">
        <v>77333</v>
      </c>
      <c r="N12" s="21">
        <v>5.5452436194895594E-2</v>
      </c>
      <c r="O12" s="21">
        <v>5.2039758189368568E-2</v>
      </c>
      <c r="P12" s="21">
        <v>-1.7251103515371957E-2</v>
      </c>
      <c r="R12" s="20">
        <v>-2221</v>
      </c>
      <c r="S12" s="20">
        <v>0</v>
      </c>
      <c r="T12" s="20">
        <v>75112</v>
      </c>
      <c r="V12" s="19">
        <v>527745.75</v>
      </c>
      <c r="W12" s="19">
        <v>529457.6875</v>
      </c>
      <c r="Y12" s="19">
        <v>75630.638889381356</v>
      </c>
      <c r="Z12" s="19">
        <v>75349.56797331461</v>
      </c>
      <c r="AA12" s="19">
        <v>78690.497925387011</v>
      </c>
      <c r="AB12" s="181">
        <v>545504.13171238196</v>
      </c>
    </row>
    <row r="13" spans="1:28" x14ac:dyDescent="0.2">
      <c r="A13" s="18" t="s">
        <v>29</v>
      </c>
      <c r="B13" s="18" t="s">
        <v>30</v>
      </c>
      <c r="D13" s="19">
        <v>49303</v>
      </c>
      <c r="E13" s="20">
        <v>0</v>
      </c>
      <c r="F13" s="20">
        <v>49303</v>
      </c>
      <c r="G13" s="21">
        <v>1.8935776686377803E-2</v>
      </c>
      <c r="I13" s="21">
        <v>2.2901346858366312E-2</v>
      </c>
      <c r="J13" s="19">
        <v>50935</v>
      </c>
      <c r="K13" s="21">
        <v>3.310143398981813E-2</v>
      </c>
      <c r="L13" s="21">
        <v>3.4408666075772976E-2</v>
      </c>
      <c r="M13" s="19">
        <v>50989</v>
      </c>
      <c r="N13" s="21">
        <v>3.4196702026245918E-2</v>
      </c>
      <c r="O13" s="21">
        <v>3.5505320006627761E-2</v>
      </c>
      <c r="P13" s="21">
        <v>1.4248929753579942E-2</v>
      </c>
      <c r="R13" s="20">
        <v>-1464</v>
      </c>
      <c r="S13" s="20">
        <v>284</v>
      </c>
      <c r="T13" s="20">
        <v>49809</v>
      </c>
      <c r="V13" s="19">
        <v>323764.0625</v>
      </c>
      <c r="W13" s="19">
        <v>323354.90625</v>
      </c>
      <c r="Y13" s="19">
        <v>48386.759134452455</v>
      </c>
      <c r="Z13" s="19">
        <v>48138.262378783947</v>
      </c>
      <c r="AA13" s="19">
        <v>50272.668281137056</v>
      </c>
      <c r="AB13" s="181">
        <v>348503.93608602142</v>
      </c>
    </row>
    <row r="14" spans="1:28" x14ac:dyDescent="0.2">
      <c r="A14" s="18" t="s">
        <v>31</v>
      </c>
      <c r="B14" s="18" t="s">
        <v>32</v>
      </c>
      <c r="D14" s="19">
        <v>36495</v>
      </c>
      <c r="E14" s="20">
        <v>0</v>
      </c>
      <c r="F14" s="20">
        <v>36495</v>
      </c>
      <c r="G14" s="21">
        <v>3.957357186996302E-2</v>
      </c>
      <c r="I14" s="21">
        <v>4.4682499081028837E-2</v>
      </c>
      <c r="J14" s="19">
        <v>37845</v>
      </c>
      <c r="K14" s="21">
        <v>3.6991368680641123E-2</v>
      </c>
      <c r="L14" s="21">
        <v>3.4412486661429709E-2</v>
      </c>
      <c r="M14" s="19">
        <v>37925</v>
      </c>
      <c r="N14" s="21">
        <v>3.9183449787642211E-2</v>
      </c>
      <c r="O14" s="21">
        <v>3.6599116306902602E-2</v>
      </c>
      <c r="P14" s="21">
        <v>3.6939997703109517E-2</v>
      </c>
      <c r="R14" s="20">
        <v>-1089</v>
      </c>
      <c r="S14" s="20">
        <v>0</v>
      </c>
      <c r="T14" s="20">
        <v>36836</v>
      </c>
      <c r="V14" s="19">
        <v>260056.4375</v>
      </c>
      <c r="W14" s="19">
        <v>260704.78125</v>
      </c>
      <c r="Y14" s="19">
        <v>35105.740456977532</v>
      </c>
      <c r="Z14" s="19">
        <v>35021.152648855117</v>
      </c>
      <c r="AA14" s="19">
        <v>36573.95807279725</v>
      </c>
      <c r="AB14" s="181">
        <v>253540.71670386122</v>
      </c>
    </row>
    <row r="15" spans="1:28" x14ac:dyDescent="0.2">
      <c r="A15" s="18" t="s">
        <v>33</v>
      </c>
      <c r="B15" s="18" t="s">
        <v>34</v>
      </c>
      <c r="D15" s="19">
        <v>29807</v>
      </c>
      <c r="E15" s="20">
        <v>0</v>
      </c>
      <c r="F15" s="20">
        <v>29807</v>
      </c>
      <c r="G15" s="21">
        <v>-2.4761041395709782E-2</v>
      </c>
      <c r="I15" s="21">
        <v>-1.9490593299007153E-2</v>
      </c>
      <c r="J15" s="19">
        <v>31044</v>
      </c>
      <c r="K15" s="21">
        <v>4.1500318717079931E-2</v>
      </c>
      <c r="L15" s="21">
        <v>3.8600060294399663E-2</v>
      </c>
      <c r="M15" s="19">
        <v>31590</v>
      </c>
      <c r="N15" s="21">
        <v>5.9818163518636558E-2</v>
      </c>
      <c r="O15" s="21">
        <v>5.6866895525708117E-2</v>
      </c>
      <c r="P15" s="21">
        <v>-7.7284666934440693E-3</v>
      </c>
      <c r="R15" s="20">
        <v>-907</v>
      </c>
      <c r="S15" s="20">
        <v>0</v>
      </c>
      <c r="T15" s="20">
        <v>30683</v>
      </c>
      <c r="V15" s="19">
        <v>219720.4375</v>
      </c>
      <c r="W15" s="19">
        <v>220334</v>
      </c>
      <c r="Y15" s="19">
        <v>30563.791301629481</v>
      </c>
      <c r="Z15" s="19">
        <v>30484.394048438953</v>
      </c>
      <c r="AA15" s="19">
        <v>31836.043804191722</v>
      </c>
      <c r="AB15" s="181">
        <v>220696.1944633997</v>
      </c>
    </row>
    <row r="16" spans="1:28" x14ac:dyDescent="0.2">
      <c r="A16" s="18" t="s">
        <v>35</v>
      </c>
      <c r="B16" s="18" t="s">
        <v>36</v>
      </c>
      <c r="D16" s="19">
        <v>47016</v>
      </c>
      <c r="E16" s="20">
        <v>0</v>
      </c>
      <c r="F16" s="20">
        <v>47016</v>
      </c>
      <c r="G16" s="21">
        <v>1.1107477745067484E-2</v>
      </c>
      <c r="I16" s="21">
        <v>1.3646864935959346E-2</v>
      </c>
      <c r="J16" s="19">
        <v>48647</v>
      </c>
      <c r="K16" s="21">
        <v>3.4690318189552594E-2</v>
      </c>
      <c r="L16" s="21">
        <v>3.4405973385968958E-2</v>
      </c>
      <c r="M16" s="19">
        <v>48647</v>
      </c>
      <c r="N16" s="21">
        <v>3.4690318189552594E-2</v>
      </c>
      <c r="O16" s="21">
        <v>3.4405973385968958E-2</v>
      </c>
      <c r="P16" s="21">
        <v>4.0056909411538832E-3</v>
      </c>
      <c r="R16" s="20">
        <v>-1397</v>
      </c>
      <c r="S16" s="20">
        <v>0</v>
      </c>
      <c r="T16" s="20">
        <v>47250</v>
      </c>
      <c r="V16" s="19">
        <v>325474.59375</v>
      </c>
      <c r="W16" s="19">
        <v>325564.0625</v>
      </c>
      <c r="Y16" s="19">
        <v>46499.507752482707</v>
      </c>
      <c r="Z16" s="19">
        <v>46395.767319203682</v>
      </c>
      <c r="AA16" s="19">
        <v>48452.912606898033</v>
      </c>
      <c r="AB16" s="181">
        <v>335888.89023962605</v>
      </c>
    </row>
    <row r="17" spans="1:28" x14ac:dyDescent="0.2">
      <c r="A17" s="18" t="s">
        <v>37</v>
      </c>
      <c r="B17" s="18" t="s">
        <v>38</v>
      </c>
      <c r="D17" s="19">
        <v>47011</v>
      </c>
      <c r="E17" s="20">
        <v>0</v>
      </c>
      <c r="F17" s="20">
        <v>47011</v>
      </c>
      <c r="G17" s="21">
        <v>-1.4452348339163423E-3</v>
      </c>
      <c r="I17" s="21">
        <v>4.7520881341647225E-3</v>
      </c>
      <c r="J17" s="19">
        <v>48650</v>
      </c>
      <c r="K17" s="21">
        <v>3.4864180723660487E-2</v>
      </c>
      <c r="L17" s="21">
        <v>3.4395965590082511E-2</v>
      </c>
      <c r="M17" s="19">
        <v>48719</v>
      </c>
      <c r="N17" s="21">
        <v>3.6331922316053644E-2</v>
      </c>
      <c r="O17" s="21">
        <v>3.5863043115790916E-2</v>
      </c>
      <c r="P17" s="21">
        <v>-3.4026466441665626E-3</v>
      </c>
      <c r="R17" s="20">
        <v>-1399</v>
      </c>
      <c r="S17" s="20">
        <v>0</v>
      </c>
      <c r="T17" s="20">
        <v>47320</v>
      </c>
      <c r="V17" s="19">
        <v>297279.8125</v>
      </c>
      <c r="W17" s="19">
        <v>297414.375</v>
      </c>
      <c r="Y17" s="19">
        <v>47079.040268944031</v>
      </c>
      <c r="Z17" s="19">
        <v>46809.834877375128</v>
      </c>
      <c r="AA17" s="19">
        <v>48885.339536522893</v>
      </c>
      <c r="AB17" s="181">
        <v>338886.59241451544</v>
      </c>
    </row>
    <row r="18" spans="1:28" x14ac:dyDescent="0.2">
      <c r="A18" s="18" t="s">
        <v>39</v>
      </c>
      <c r="B18" s="18" t="s">
        <v>40</v>
      </c>
      <c r="D18" s="19">
        <v>23176</v>
      </c>
      <c r="E18" s="20">
        <v>0</v>
      </c>
      <c r="F18" s="20">
        <v>23176</v>
      </c>
      <c r="G18" s="21">
        <v>9.7344057810637707E-3</v>
      </c>
      <c r="I18" s="21">
        <v>1.591560559297811E-2</v>
      </c>
      <c r="J18" s="19">
        <v>23999</v>
      </c>
      <c r="K18" s="21">
        <v>3.5510873317224689E-2</v>
      </c>
      <c r="L18" s="21">
        <v>3.4384951273562336E-2</v>
      </c>
      <c r="M18" s="19">
        <v>24049</v>
      </c>
      <c r="N18" s="21">
        <v>3.7668277528477789E-2</v>
      </c>
      <c r="O18" s="21">
        <v>3.654000971615079E-2</v>
      </c>
      <c r="P18" s="21">
        <v>8.3288076544882905E-3</v>
      </c>
      <c r="R18" s="20">
        <v>-691</v>
      </c>
      <c r="S18" s="20">
        <v>0</v>
      </c>
      <c r="T18" s="20">
        <v>23358</v>
      </c>
      <c r="V18" s="19">
        <v>157356.140625</v>
      </c>
      <c r="W18" s="19">
        <v>157527.421875</v>
      </c>
      <c r="Y18" s="19">
        <v>22952.570366335669</v>
      </c>
      <c r="Z18" s="19">
        <v>22837.750315457004</v>
      </c>
      <c r="AA18" s="19">
        <v>23850.354980873042</v>
      </c>
      <c r="AB18" s="181">
        <v>165337.20751404492</v>
      </c>
    </row>
    <row r="19" spans="1:28" x14ac:dyDescent="0.2">
      <c r="A19" s="18" t="s">
        <v>41</v>
      </c>
      <c r="B19" s="18" t="s">
        <v>42</v>
      </c>
      <c r="D19" s="19">
        <v>43304</v>
      </c>
      <c r="E19" s="20">
        <v>0</v>
      </c>
      <c r="F19" s="20">
        <v>43304</v>
      </c>
      <c r="G19" s="21">
        <v>3.616747531776765E-2</v>
      </c>
      <c r="I19" s="21">
        <v>4.2444011571618478E-2</v>
      </c>
      <c r="J19" s="19">
        <v>44827</v>
      </c>
      <c r="K19" s="21">
        <v>3.5169961204507771E-2</v>
      </c>
      <c r="L19" s="21">
        <v>3.4399326203652825E-2</v>
      </c>
      <c r="M19" s="19">
        <v>45100</v>
      </c>
      <c r="N19" s="21">
        <v>4.147422870866424E-2</v>
      </c>
      <c r="O19" s="21">
        <v>4.0698900479281264E-2</v>
      </c>
      <c r="P19" s="21">
        <v>3.8810445086223E-2</v>
      </c>
      <c r="R19" s="20">
        <v>-1295</v>
      </c>
      <c r="S19" s="20">
        <v>0</v>
      </c>
      <c r="T19" s="20">
        <v>43805</v>
      </c>
      <c r="V19" s="19">
        <v>284309.3125</v>
      </c>
      <c r="W19" s="19">
        <v>284521.125</v>
      </c>
      <c r="Y19" s="19">
        <v>41792.471807436057</v>
      </c>
      <c r="Z19" s="19">
        <v>41571.78832920047</v>
      </c>
      <c r="AA19" s="19">
        <v>43415.042863047667</v>
      </c>
      <c r="AB19" s="181">
        <v>300964.99430869735</v>
      </c>
    </row>
    <row r="20" spans="1:28" ht="25.5" customHeight="1" x14ac:dyDescent="0.2">
      <c r="A20" s="22" t="s">
        <v>43</v>
      </c>
      <c r="B20" s="22" t="s">
        <v>44</v>
      </c>
      <c r="C20" s="54"/>
      <c r="D20" s="24">
        <v>477154</v>
      </c>
      <c r="E20" s="25">
        <v>0</v>
      </c>
      <c r="F20" s="25">
        <v>477154</v>
      </c>
      <c r="G20" s="26">
        <v>9.5782753249040731E-3</v>
      </c>
      <c r="H20" s="23"/>
      <c r="I20" s="26">
        <v>1.4841167110874798E-2</v>
      </c>
      <c r="J20" s="24">
        <v>494768</v>
      </c>
      <c r="K20" s="26">
        <v>3.6914706782296802E-2</v>
      </c>
      <c r="L20" s="26">
        <v>3.5304577363092449E-2</v>
      </c>
      <c r="M20" s="24">
        <v>497048</v>
      </c>
      <c r="N20" s="26">
        <v>4.1693038306291008E-2</v>
      </c>
      <c r="O20" s="26">
        <v>4.007548905582059E-2</v>
      </c>
      <c r="P20" s="26">
        <v>1.0698010885510145E-2</v>
      </c>
      <c r="Q20" s="23"/>
      <c r="R20" s="25">
        <v>-14274</v>
      </c>
      <c r="S20" s="25">
        <v>395</v>
      </c>
      <c r="T20" s="25">
        <v>483169</v>
      </c>
      <c r="U20" s="23"/>
      <c r="V20" s="24">
        <v>3239376.828125</v>
      </c>
      <c r="W20" s="24">
        <v>3244414.78125</v>
      </c>
      <c r="X20" s="23"/>
      <c r="Y20" s="24">
        <v>472627.04800818104</v>
      </c>
      <c r="Z20" s="24">
        <v>470907.2673932726</v>
      </c>
      <c r="AA20" s="24">
        <v>491786.85883087642</v>
      </c>
      <c r="AB20" s="182">
        <f>SUM(AB8:AB19)</f>
        <v>3409201.4981080391</v>
      </c>
    </row>
    <row r="21" spans="1:28" x14ac:dyDescent="0.2">
      <c r="A21" s="18" t="s">
        <v>45</v>
      </c>
      <c r="B21" s="18" t="s">
        <v>46</v>
      </c>
      <c r="D21" s="19">
        <v>22850</v>
      </c>
      <c r="E21" s="20">
        <v>0</v>
      </c>
      <c r="F21" s="20">
        <v>22850</v>
      </c>
      <c r="G21" s="21">
        <v>4.3608405177934406E-2</v>
      </c>
      <c r="I21" s="21">
        <v>4.853782883885982E-2</v>
      </c>
      <c r="J21" s="19">
        <v>23713</v>
      </c>
      <c r="K21" s="21">
        <v>3.7768052516411466E-2</v>
      </c>
      <c r="L21" s="21">
        <v>3.4395349812570197E-2</v>
      </c>
      <c r="M21" s="19">
        <v>23713</v>
      </c>
      <c r="N21" s="21">
        <v>3.7768052516411466E-2</v>
      </c>
      <c r="O21" s="21">
        <v>3.4395349812570197E-2</v>
      </c>
      <c r="P21" s="21">
        <v>3.8554127566965413E-2</v>
      </c>
      <c r="R21" s="20">
        <v>-681</v>
      </c>
      <c r="S21" s="20">
        <v>0</v>
      </c>
      <c r="T21" s="20">
        <v>23032</v>
      </c>
      <c r="V21" s="19">
        <v>159702.5</v>
      </c>
      <c r="W21" s="19">
        <v>160223.21875</v>
      </c>
      <c r="Y21" s="19">
        <v>21895.185863421724</v>
      </c>
      <c r="Z21" s="19">
        <v>21863.306259674689</v>
      </c>
      <c r="AA21" s="19">
        <v>22832.704979520673</v>
      </c>
      <c r="AB21" s="181">
        <v>158282.57836553967</v>
      </c>
    </row>
    <row r="22" spans="1:28" x14ac:dyDescent="0.2">
      <c r="A22" s="18" t="s">
        <v>47</v>
      </c>
      <c r="B22" s="18" t="s">
        <v>48</v>
      </c>
      <c r="D22" s="19">
        <v>21183</v>
      </c>
      <c r="E22" s="20">
        <v>0</v>
      </c>
      <c r="F22" s="20">
        <v>21183</v>
      </c>
      <c r="G22" s="21">
        <v>7.1368925805701533E-3</v>
      </c>
      <c r="I22" s="21">
        <v>1.3578782855664384E-2</v>
      </c>
      <c r="J22" s="19">
        <v>21896</v>
      </c>
      <c r="K22" s="21">
        <v>3.365906623235615E-2</v>
      </c>
      <c r="L22" s="21">
        <v>3.4396294972745434E-2</v>
      </c>
      <c r="M22" s="19">
        <v>21896</v>
      </c>
      <c r="N22" s="21">
        <v>3.365906623235615E-2</v>
      </c>
      <c r="O22" s="21">
        <v>3.4396294972745434E-2</v>
      </c>
      <c r="P22" s="21">
        <v>3.9288630727434271E-3</v>
      </c>
      <c r="R22" s="20">
        <v>-622</v>
      </c>
      <c r="S22" s="20">
        <v>0</v>
      </c>
      <c r="T22" s="20">
        <v>21274</v>
      </c>
      <c r="V22" s="19">
        <v>140352.578125</v>
      </c>
      <c r="W22" s="19">
        <v>140252.546875</v>
      </c>
      <c r="Y22" s="19">
        <v>21032.890519701996</v>
      </c>
      <c r="Z22" s="19">
        <v>20884.318946872412</v>
      </c>
      <c r="AA22" s="19">
        <v>21810.31027734626</v>
      </c>
      <c r="AB22" s="181">
        <v>151195.05764854263</v>
      </c>
    </row>
    <row r="23" spans="1:28" x14ac:dyDescent="0.2">
      <c r="A23" s="18" t="s">
        <v>49</v>
      </c>
      <c r="B23" s="18" t="s">
        <v>50</v>
      </c>
      <c r="D23" s="19">
        <v>51695</v>
      </c>
      <c r="E23" s="20">
        <v>0</v>
      </c>
      <c r="F23" s="20">
        <v>51695</v>
      </c>
      <c r="G23" s="21">
        <v>9.4948670702807991E-2</v>
      </c>
      <c r="I23" s="21">
        <v>0.10127599998109171</v>
      </c>
      <c r="J23" s="19">
        <v>53156</v>
      </c>
      <c r="K23" s="21">
        <v>2.8261920882096891E-2</v>
      </c>
      <c r="L23" s="21">
        <v>2.5640784626321356E-2</v>
      </c>
      <c r="M23" s="19">
        <v>53304</v>
      </c>
      <c r="N23" s="21">
        <v>3.1124867008414769E-2</v>
      </c>
      <c r="O23" s="21">
        <v>2.849643283394987E-2</v>
      </c>
      <c r="P23" s="21">
        <v>8.456962632716114E-2</v>
      </c>
      <c r="R23" s="20">
        <v>-1531</v>
      </c>
      <c r="S23" s="20">
        <v>0</v>
      </c>
      <c r="T23" s="20">
        <v>51773</v>
      </c>
      <c r="V23" s="19">
        <v>334130.3125</v>
      </c>
      <c r="W23" s="19">
        <v>334984.21875</v>
      </c>
      <c r="Y23" s="19">
        <v>47212.258787271596</v>
      </c>
      <c r="Z23" s="19">
        <v>47060.965806672044</v>
      </c>
      <c r="AA23" s="19">
        <v>49147.60537828377</v>
      </c>
      <c r="AB23" s="181">
        <v>340704.69122008194</v>
      </c>
    </row>
    <row r="24" spans="1:28" x14ac:dyDescent="0.2">
      <c r="A24" s="18" t="s">
        <v>51</v>
      </c>
      <c r="B24" s="18" t="s">
        <v>52</v>
      </c>
      <c r="D24" s="19">
        <v>31208</v>
      </c>
      <c r="E24" s="20">
        <v>0</v>
      </c>
      <c r="F24" s="20">
        <v>31208</v>
      </c>
      <c r="G24" s="21">
        <v>2.3147813499932113E-2</v>
      </c>
      <c r="I24" s="21">
        <v>2.8821005434975566E-2</v>
      </c>
      <c r="J24" s="19">
        <v>32398</v>
      </c>
      <c r="K24" s="21">
        <v>3.8131248397846651E-2</v>
      </c>
      <c r="L24" s="21">
        <v>3.4397754804759151E-2</v>
      </c>
      <c r="M24" s="19">
        <v>32454</v>
      </c>
      <c r="N24" s="21">
        <v>3.9925660087157144E-2</v>
      </c>
      <c r="O24" s="21">
        <v>3.618571314382546E-2</v>
      </c>
      <c r="P24" s="21">
        <v>2.0788798729564073E-2</v>
      </c>
      <c r="R24" s="20">
        <v>-932</v>
      </c>
      <c r="S24" s="20">
        <v>0</v>
      </c>
      <c r="T24" s="20">
        <v>31522</v>
      </c>
      <c r="V24" s="19">
        <v>221396.0625</v>
      </c>
      <c r="W24" s="19">
        <v>222195.15625</v>
      </c>
      <c r="Y24" s="19">
        <v>30501.946628068588</v>
      </c>
      <c r="Z24" s="19">
        <v>30443.235635113189</v>
      </c>
      <c r="AA24" s="19">
        <v>31793.060464996328</v>
      </c>
      <c r="AB24" s="181">
        <v>220398.22215741538</v>
      </c>
    </row>
    <row r="25" spans="1:28" x14ac:dyDescent="0.2">
      <c r="A25" s="18" t="s">
        <v>53</v>
      </c>
      <c r="B25" s="18" t="s">
        <v>54</v>
      </c>
      <c r="D25" s="19">
        <v>34809</v>
      </c>
      <c r="E25" s="20">
        <v>0</v>
      </c>
      <c r="F25" s="20">
        <v>34809</v>
      </c>
      <c r="G25" s="21">
        <v>5.4097740099883884E-2</v>
      </c>
      <c r="I25" s="21">
        <v>5.9880375344664172E-2</v>
      </c>
      <c r="J25" s="19">
        <v>36096</v>
      </c>
      <c r="K25" s="21">
        <v>3.6973196587089641E-2</v>
      </c>
      <c r="L25" s="21">
        <v>3.2673204908736597E-2</v>
      </c>
      <c r="M25" s="19">
        <v>36183</v>
      </c>
      <c r="N25" s="21">
        <v>3.9472550202533929E-2</v>
      </c>
      <c r="O25" s="21">
        <v>3.5162194514982703E-2</v>
      </c>
      <c r="P25" s="21">
        <v>5.0566931973917928E-2</v>
      </c>
      <c r="R25" s="20">
        <v>-1039</v>
      </c>
      <c r="S25" s="20">
        <v>0</v>
      </c>
      <c r="T25" s="20">
        <v>35144</v>
      </c>
      <c r="V25" s="19">
        <v>249965.9375</v>
      </c>
      <c r="W25" s="19">
        <v>251006.78125</v>
      </c>
      <c r="Y25" s="19">
        <v>33022.554432857032</v>
      </c>
      <c r="Z25" s="19">
        <v>32979.139421698317</v>
      </c>
      <c r="AA25" s="19">
        <v>34441.403873254887</v>
      </c>
      <c r="AB25" s="181">
        <v>238757.26561864902</v>
      </c>
    </row>
    <row r="26" spans="1:28" x14ac:dyDescent="0.2">
      <c r="A26" s="18" t="s">
        <v>55</v>
      </c>
      <c r="B26" s="18" t="s">
        <v>56</v>
      </c>
      <c r="D26" s="19">
        <v>22576</v>
      </c>
      <c r="E26" s="20">
        <v>0</v>
      </c>
      <c r="F26" s="20">
        <v>22576</v>
      </c>
      <c r="G26" s="21">
        <v>1.9680687315191348E-2</v>
      </c>
      <c r="I26" s="21">
        <v>2.1145943764421471E-2</v>
      </c>
      <c r="J26" s="19">
        <v>23369</v>
      </c>
      <c r="K26" s="21">
        <v>3.5125797306874595E-2</v>
      </c>
      <c r="L26" s="21">
        <v>3.4388397058045417E-2</v>
      </c>
      <c r="M26" s="19">
        <v>23410</v>
      </c>
      <c r="N26" s="21">
        <v>3.6941885187810053E-2</v>
      </c>
      <c r="O26" s="21">
        <v>3.6203191198974638E-2</v>
      </c>
      <c r="P26" s="21">
        <v>1.31907476608355E-2</v>
      </c>
      <c r="R26" s="20">
        <v>-672</v>
      </c>
      <c r="S26" s="20">
        <v>0</v>
      </c>
      <c r="T26" s="20">
        <v>22738</v>
      </c>
      <c r="V26" s="19">
        <v>163245.0625</v>
      </c>
      <c r="W26" s="19">
        <v>163361.4375</v>
      </c>
      <c r="Y26" s="19">
        <v>22140.264379668082</v>
      </c>
      <c r="Z26" s="19">
        <v>22124.255828219197</v>
      </c>
      <c r="AA26" s="19">
        <v>23105.22480988592</v>
      </c>
      <c r="AB26" s="181">
        <v>160171.76063477318</v>
      </c>
    </row>
    <row r="27" spans="1:28" x14ac:dyDescent="0.2">
      <c r="A27" s="18" t="s">
        <v>57</v>
      </c>
      <c r="B27" s="18" t="s">
        <v>58</v>
      </c>
      <c r="D27" s="19">
        <v>119874</v>
      </c>
      <c r="E27" s="20">
        <v>0</v>
      </c>
      <c r="F27" s="20">
        <v>119874</v>
      </c>
      <c r="G27" s="21">
        <v>-4.1343956961020778E-2</v>
      </c>
      <c r="I27" s="21">
        <v>-3.41867147000392E-2</v>
      </c>
      <c r="J27" s="19">
        <v>125482</v>
      </c>
      <c r="K27" s="21">
        <v>4.6782454910989868E-2</v>
      </c>
      <c r="L27" s="21">
        <v>4.1754905398354136E-2</v>
      </c>
      <c r="M27" s="19">
        <v>125530</v>
      </c>
      <c r="N27" s="21">
        <v>4.7182875352453468E-2</v>
      </c>
      <c r="O27" s="21">
        <v>4.2153402676522678E-2</v>
      </c>
      <c r="P27" s="21">
        <v>-3.6208039902393518E-2</v>
      </c>
      <c r="R27" s="20">
        <v>-3605</v>
      </c>
      <c r="S27" s="20">
        <v>0</v>
      </c>
      <c r="T27" s="20">
        <v>121925</v>
      </c>
      <c r="V27" s="19">
        <v>884667.0625</v>
      </c>
      <c r="W27" s="19">
        <v>888936.5</v>
      </c>
      <c r="Y27" s="19">
        <v>125043.80572201316</v>
      </c>
      <c r="Z27" s="19">
        <v>124716.15207528579</v>
      </c>
      <c r="AA27" s="19">
        <v>130245.95057556524</v>
      </c>
      <c r="AB27" s="181">
        <v>902900.68116160156</v>
      </c>
    </row>
    <row r="28" spans="1:28" x14ac:dyDescent="0.2">
      <c r="A28" s="18" t="s">
        <v>59</v>
      </c>
      <c r="B28" s="18" t="s">
        <v>60</v>
      </c>
      <c r="D28" s="19">
        <v>26824</v>
      </c>
      <c r="E28" s="20">
        <v>0</v>
      </c>
      <c r="F28" s="20">
        <v>26824</v>
      </c>
      <c r="G28" s="21">
        <v>3.2110589514021681E-2</v>
      </c>
      <c r="I28" s="21">
        <v>3.794480930212818E-2</v>
      </c>
      <c r="J28" s="19">
        <v>27873</v>
      </c>
      <c r="K28" s="21">
        <v>3.910677005666563E-2</v>
      </c>
      <c r="L28" s="21">
        <v>3.4395040943389965E-2</v>
      </c>
      <c r="M28" s="19">
        <v>27928</v>
      </c>
      <c r="N28" s="21">
        <v>4.115717268118102E-2</v>
      </c>
      <c r="O28" s="21">
        <v>3.6436146215584664E-2</v>
      </c>
      <c r="P28" s="21">
        <v>3.00902710004054E-2</v>
      </c>
      <c r="R28" s="20">
        <v>-802</v>
      </c>
      <c r="S28" s="20">
        <v>0</v>
      </c>
      <c r="T28" s="20">
        <v>27126</v>
      </c>
      <c r="V28" s="19">
        <v>194611.96875</v>
      </c>
      <c r="W28" s="19">
        <v>195498.4375</v>
      </c>
      <c r="Y28" s="19">
        <v>25989.463021235271</v>
      </c>
      <c r="Z28" s="19">
        <v>25961.096030055731</v>
      </c>
      <c r="AA28" s="19">
        <v>27112.186947340862</v>
      </c>
      <c r="AB28" s="181">
        <v>187949.12205990104</v>
      </c>
    </row>
    <row r="29" spans="1:28" x14ac:dyDescent="0.2">
      <c r="A29" s="18" t="s">
        <v>61</v>
      </c>
      <c r="B29" s="18" t="s">
        <v>62</v>
      </c>
      <c r="D29" s="19">
        <v>59843</v>
      </c>
      <c r="E29" s="20">
        <v>0</v>
      </c>
      <c r="F29" s="20">
        <v>59843</v>
      </c>
      <c r="G29" s="21">
        <v>0.12260511374545757</v>
      </c>
      <c r="I29" s="21">
        <v>0.12923799072639008</v>
      </c>
      <c r="J29" s="19">
        <v>61695</v>
      </c>
      <c r="K29" s="21">
        <v>3.0947646341259683E-2</v>
      </c>
      <c r="L29" s="21">
        <v>2.5628797020429417E-2</v>
      </c>
      <c r="M29" s="19">
        <v>61711</v>
      </c>
      <c r="N29" s="21">
        <v>3.1215012616346183E-2</v>
      </c>
      <c r="O29" s="21">
        <v>2.5894783903521068E-2</v>
      </c>
      <c r="P29" s="21">
        <v>0.10929428482871217</v>
      </c>
      <c r="R29" s="20">
        <v>-1772</v>
      </c>
      <c r="S29" s="20">
        <v>0</v>
      </c>
      <c r="T29" s="20">
        <v>59939</v>
      </c>
      <c r="V29" s="19">
        <v>375745.53125</v>
      </c>
      <c r="W29" s="19">
        <v>377694.125</v>
      </c>
      <c r="Y29" s="19">
        <v>53307.25761647382</v>
      </c>
      <c r="Z29" s="19">
        <v>53268.967831922972</v>
      </c>
      <c r="AA29" s="19">
        <v>55630.864454988958</v>
      </c>
      <c r="AB29" s="181">
        <v>385648.42275750171</v>
      </c>
    </row>
    <row r="30" spans="1:28" ht="25.5" customHeight="1" x14ac:dyDescent="0.2">
      <c r="A30" s="22" t="s">
        <v>63</v>
      </c>
      <c r="B30" s="22" t="s">
        <v>64</v>
      </c>
      <c r="C30" s="54"/>
      <c r="D30" s="24">
        <v>390862</v>
      </c>
      <c r="E30" s="25">
        <v>0</v>
      </c>
      <c r="F30" s="25">
        <v>390862</v>
      </c>
      <c r="G30" s="26">
        <v>2.81901783658145E-2</v>
      </c>
      <c r="H30" s="23"/>
      <c r="I30" s="26">
        <v>3.4388667886421143E-2</v>
      </c>
      <c r="J30" s="24">
        <v>405678</v>
      </c>
      <c r="K30" s="26">
        <v>3.7905961694920443E-2</v>
      </c>
      <c r="L30" s="26">
        <v>3.3982559445071558E-2</v>
      </c>
      <c r="M30" s="24">
        <v>406129</v>
      </c>
      <c r="N30" s="26">
        <v>3.905982162502375E-2</v>
      </c>
      <c r="O30" s="26">
        <v>3.5132057653773474E-2</v>
      </c>
      <c r="P30" s="26">
        <v>2.5269377032675067E-2</v>
      </c>
      <c r="Q30" s="23"/>
      <c r="R30" s="25">
        <v>-11656</v>
      </c>
      <c r="S30" s="25">
        <v>0</v>
      </c>
      <c r="T30" s="25">
        <v>394473</v>
      </c>
      <c r="U30" s="23"/>
      <c r="V30" s="24">
        <v>2723817.015625</v>
      </c>
      <c r="W30" s="24">
        <v>2734152.421875</v>
      </c>
      <c r="X30" s="23"/>
      <c r="Y30" s="24">
        <v>380145.62697071128</v>
      </c>
      <c r="Z30" s="24">
        <v>379301.43783551431</v>
      </c>
      <c r="AA30" s="24">
        <v>396119.31176118291</v>
      </c>
      <c r="AB30" s="182">
        <f>SUM(AB21:AB29)</f>
        <v>2746007.8016240066</v>
      </c>
    </row>
    <row r="31" spans="1:28" x14ac:dyDescent="0.2">
      <c r="A31" s="18" t="s">
        <v>65</v>
      </c>
      <c r="B31" s="18" t="s">
        <v>66</v>
      </c>
      <c r="D31" s="19">
        <v>44491</v>
      </c>
      <c r="E31" s="20">
        <v>0</v>
      </c>
      <c r="F31" s="20">
        <v>44491</v>
      </c>
      <c r="G31" s="21">
        <v>-2.2764598130480262E-3</v>
      </c>
      <c r="I31" s="21">
        <v>8.0028339092375056E-4</v>
      </c>
      <c r="J31" s="19">
        <v>46112</v>
      </c>
      <c r="K31" s="21">
        <v>3.6434335034051912E-2</v>
      </c>
      <c r="L31" s="21">
        <v>3.4389441935102072E-2</v>
      </c>
      <c r="M31" s="19">
        <v>46160</v>
      </c>
      <c r="N31" s="21">
        <v>3.7513204917848597E-2</v>
      </c>
      <c r="O31" s="21">
        <v>3.5466183200128176E-2</v>
      </c>
      <c r="P31" s="21">
        <v>-7.7026925983398886E-3</v>
      </c>
      <c r="R31" s="20">
        <v>-1326</v>
      </c>
      <c r="S31" s="20">
        <v>956</v>
      </c>
      <c r="T31" s="20">
        <v>45790</v>
      </c>
      <c r="V31" s="19">
        <v>304863.65625</v>
      </c>
      <c r="W31" s="19">
        <v>305466.34375</v>
      </c>
      <c r="Y31" s="19">
        <v>44592.513063952909</v>
      </c>
      <c r="Z31" s="19">
        <v>44543.307359226725</v>
      </c>
      <c r="AA31" s="19">
        <v>46518.316290578674</v>
      </c>
      <c r="AB31" s="181">
        <v>322477.73753922741</v>
      </c>
    </row>
    <row r="32" spans="1:28" x14ac:dyDescent="0.2">
      <c r="A32" s="18" t="s">
        <v>67</v>
      </c>
      <c r="B32" s="18" t="s">
        <v>68</v>
      </c>
      <c r="D32" s="19">
        <v>47439</v>
      </c>
      <c r="E32" s="20">
        <v>0</v>
      </c>
      <c r="F32" s="20">
        <v>47439</v>
      </c>
      <c r="G32" s="21">
        <v>5.6237375202317974E-2</v>
      </c>
      <c r="I32" s="21">
        <v>6.411374720516605E-2</v>
      </c>
      <c r="J32" s="19">
        <v>49044</v>
      </c>
      <c r="K32" s="21">
        <v>3.3832922279137367E-2</v>
      </c>
      <c r="L32" s="21">
        <v>3.1925941293234228E-2</v>
      </c>
      <c r="M32" s="19">
        <v>49044</v>
      </c>
      <c r="N32" s="21">
        <v>3.3832922279137367E-2</v>
      </c>
      <c r="O32" s="21">
        <v>3.1925941293234228E-2</v>
      </c>
      <c r="P32" s="21">
        <v>5.1465572068298382E-2</v>
      </c>
      <c r="R32" s="20">
        <v>-1408</v>
      </c>
      <c r="S32" s="20">
        <v>0</v>
      </c>
      <c r="T32" s="20">
        <v>47636</v>
      </c>
      <c r="V32" s="19">
        <v>299668.03125</v>
      </c>
      <c r="W32" s="19">
        <v>300221.8125</v>
      </c>
      <c r="Y32" s="19">
        <v>44913.199545616582</v>
      </c>
      <c r="Z32" s="19">
        <v>44663.144858602544</v>
      </c>
      <c r="AA32" s="19">
        <v>46643.467273519367</v>
      </c>
      <c r="AB32" s="181">
        <v>323345.31850620446</v>
      </c>
    </row>
    <row r="33" spans="1:28" x14ac:dyDescent="0.2">
      <c r="A33" s="18" t="s">
        <v>69</v>
      </c>
      <c r="B33" s="18" t="s">
        <v>70</v>
      </c>
      <c r="D33" s="19">
        <v>29585</v>
      </c>
      <c r="E33" s="20">
        <v>0</v>
      </c>
      <c r="F33" s="20">
        <v>29585</v>
      </c>
      <c r="G33" s="21">
        <v>0.16711726331096033</v>
      </c>
      <c r="I33" s="21">
        <v>0.17301535577178018</v>
      </c>
      <c r="J33" s="19">
        <v>30332</v>
      </c>
      <c r="K33" s="21">
        <v>2.5249281730606699E-2</v>
      </c>
      <c r="L33" s="21">
        <v>2.5623826269512762E-2</v>
      </c>
      <c r="M33" s="19">
        <v>30332</v>
      </c>
      <c r="N33" s="21">
        <v>2.5249281730606699E-2</v>
      </c>
      <c r="O33" s="21">
        <v>2.5623826269512762E-2</v>
      </c>
      <c r="P33" s="21">
        <v>0.15199414559693381</v>
      </c>
      <c r="R33" s="20">
        <v>-871</v>
      </c>
      <c r="S33" s="20">
        <v>0</v>
      </c>
      <c r="T33" s="20">
        <v>29461</v>
      </c>
      <c r="V33" s="19">
        <v>169562.078125</v>
      </c>
      <c r="W33" s="19">
        <v>169500.15625</v>
      </c>
      <c r="Y33" s="19">
        <v>25348.781077979424</v>
      </c>
      <c r="Z33" s="19">
        <v>25212.113205189369</v>
      </c>
      <c r="AA33" s="19">
        <v>26329.994918752589</v>
      </c>
      <c r="AB33" s="181">
        <v>182526.75221046928</v>
      </c>
    </row>
    <row r="34" spans="1:28" x14ac:dyDescent="0.2">
      <c r="A34" s="18" t="s">
        <v>71</v>
      </c>
      <c r="B34" s="18" t="s">
        <v>72</v>
      </c>
      <c r="D34" s="19">
        <v>25659</v>
      </c>
      <c r="E34" s="20">
        <v>0</v>
      </c>
      <c r="F34" s="20">
        <v>25659</v>
      </c>
      <c r="G34" s="21">
        <v>-4.9885678899369235E-2</v>
      </c>
      <c r="I34" s="21">
        <v>-4.5954289296604611E-2</v>
      </c>
      <c r="J34" s="19">
        <v>26865</v>
      </c>
      <c r="K34" s="21">
        <v>4.7001052262364063E-2</v>
      </c>
      <c r="L34" s="21">
        <v>4.4272209523114059E-2</v>
      </c>
      <c r="M34" s="19">
        <v>26986</v>
      </c>
      <c r="N34" s="21">
        <v>5.1716746560660942E-2</v>
      </c>
      <c r="O34" s="21">
        <v>4.8975613109650151E-2</v>
      </c>
      <c r="P34" s="21">
        <v>-4.1718623062341975E-2</v>
      </c>
      <c r="R34" s="20">
        <v>-775</v>
      </c>
      <c r="S34" s="20">
        <v>0</v>
      </c>
      <c r="T34" s="20">
        <v>26211</v>
      </c>
      <c r="V34" s="19">
        <v>177652.984375</v>
      </c>
      <c r="W34" s="19">
        <v>178117.21875</v>
      </c>
      <c r="Y34" s="19">
        <v>27006.22380923184</v>
      </c>
      <c r="Z34" s="19">
        <v>26965.218329055806</v>
      </c>
      <c r="AA34" s="19">
        <v>28160.831097686667</v>
      </c>
      <c r="AB34" s="181">
        <v>195218.61115694622</v>
      </c>
    </row>
    <row r="35" spans="1:28" x14ac:dyDescent="0.2">
      <c r="A35" s="18" t="s">
        <v>73</v>
      </c>
      <c r="B35" s="18" t="s">
        <v>74</v>
      </c>
      <c r="D35" s="19">
        <v>18303</v>
      </c>
      <c r="E35" s="20">
        <v>0</v>
      </c>
      <c r="F35" s="20">
        <v>18303</v>
      </c>
      <c r="G35" s="21">
        <v>-3.9993922207754995E-3</v>
      </c>
      <c r="I35" s="21">
        <v>3.5582916507381768E-4</v>
      </c>
      <c r="J35" s="19">
        <v>18960</v>
      </c>
      <c r="K35" s="21">
        <v>3.5895754794295964E-2</v>
      </c>
      <c r="L35" s="21">
        <v>3.4395634520867802E-2</v>
      </c>
      <c r="M35" s="19">
        <v>18978</v>
      </c>
      <c r="N35" s="21">
        <v>3.6879200131126E-2</v>
      </c>
      <c r="O35" s="21">
        <v>3.5377655692881316E-2</v>
      </c>
      <c r="P35" s="21">
        <v>-8.2281697572916812E-3</v>
      </c>
      <c r="R35" s="20">
        <v>-545</v>
      </c>
      <c r="S35" s="20">
        <v>0</v>
      </c>
      <c r="T35" s="20">
        <v>18433</v>
      </c>
      <c r="V35" s="19">
        <v>120626.71875</v>
      </c>
      <c r="W35" s="19">
        <v>120801.65625</v>
      </c>
      <c r="Y35" s="19">
        <v>18376.494810389795</v>
      </c>
      <c r="Z35" s="19">
        <v>18323.02384721913</v>
      </c>
      <c r="AA35" s="19">
        <v>19135.449728750278</v>
      </c>
      <c r="AB35" s="181">
        <v>132652.19009168594</v>
      </c>
    </row>
    <row r="36" spans="1:28" x14ac:dyDescent="0.2">
      <c r="A36" s="18" t="s">
        <v>75</v>
      </c>
      <c r="B36" s="18" t="s">
        <v>76</v>
      </c>
      <c r="D36" s="19">
        <v>47164</v>
      </c>
      <c r="E36" s="20">
        <v>0</v>
      </c>
      <c r="F36" s="20">
        <v>47164</v>
      </c>
      <c r="G36" s="21">
        <v>-1.0263514500501558E-2</v>
      </c>
      <c r="I36" s="21">
        <v>-5.4919870894691858E-3</v>
      </c>
      <c r="J36" s="19">
        <v>49058</v>
      </c>
      <c r="K36" s="21">
        <v>4.0157747434483859E-2</v>
      </c>
      <c r="L36" s="21">
        <v>3.5588663376448615E-2</v>
      </c>
      <c r="M36" s="19">
        <v>49747</v>
      </c>
      <c r="N36" s="21">
        <v>5.4766347213976774E-2</v>
      </c>
      <c r="O36" s="21">
        <v>5.0133092196750662E-2</v>
      </c>
      <c r="P36" s="21">
        <v>2.5568688468258216E-5</v>
      </c>
      <c r="R36" s="20">
        <v>-1429</v>
      </c>
      <c r="S36" s="20">
        <v>0</v>
      </c>
      <c r="T36" s="20">
        <v>48318</v>
      </c>
      <c r="V36" s="19">
        <v>358916.4375</v>
      </c>
      <c r="W36" s="19">
        <v>360500</v>
      </c>
      <c r="Y36" s="19">
        <v>47653.088161337568</v>
      </c>
      <c r="Z36" s="19">
        <v>47633.694247541265</v>
      </c>
      <c r="AA36" s="19">
        <v>49745.72806697643</v>
      </c>
      <c r="AB36" s="181">
        <v>344851.04187937168</v>
      </c>
    </row>
    <row r="37" spans="1:28" ht="25.5" customHeight="1" x14ac:dyDescent="0.2">
      <c r="A37" s="22" t="s">
        <v>77</v>
      </c>
      <c r="B37" s="22" t="s">
        <v>78</v>
      </c>
      <c r="C37" s="54"/>
      <c r="D37" s="24">
        <v>212641</v>
      </c>
      <c r="E37" s="25">
        <v>0</v>
      </c>
      <c r="F37" s="25">
        <v>212641</v>
      </c>
      <c r="G37" s="26">
        <v>2.2851953750538501E-2</v>
      </c>
      <c r="H37" s="23"/>
      <c r="I37" s="26">
        <v>2.7941156070212081E-2</v>
      </c>
      <c r="J37" s="24">
        <v>220371</v>
      </c>
      <c r="K37" s="26">
        <v>3.6352349734999345E-2</v>
      </c>
      <c r="L37" s="26">
        <v>3.395596398695333E-2</v>
      </c>
      <c r="M37" s="24">
        <v>221247</v>
      </c>
      <c r="N37" s="26">
        <v>4.0471969187503731E-2</v>
      </c>
      <c r="O37" s="26">
        <v>3.8066057531260578E-2</v>
      </c>
      <c r="P37" s="26">
        <v>2.1766638273157835E-2</v>
      </c>
      <c r="Q37" s="23"/>
      <c r="R37" s="25">
        <v>-6354</v>
      </c>
      <c r="S37" s="25">
        <v>956</v>
      </c>
      <c r="T37" s="25">
        <v>215849</v>
      </c>
      <c r="U37" s="23"/>
      <c r="V37" s="24">
        <v>1431289.90625</v>
      </c>
      <c r="W37" s="24">
        <v>1434607.1875</v>
      </c>
      <c r="X37" s="23"/>
      <c r="Y37" s="24">
        <v>207890.3004685081</v>
      </c>
      <c r="Z37" s="24">
        <v>207340.50184683484</v>
      </c>
      <c r="AA37" s="24">
        <v>216533.78737626399</v>
      </c>
      <c r="AB37" s="182">
        <f>SUM(AB31:AB36)</f>
        <v>1501071.651383905</v>
      </c>
    </row>
    <row r="38" spans="1:28" x14ac:dyDescent="0.2">
      <c r="A38" s="18" t="s">
        <v>79</v>
      </c>
      <c r="B38" s="18" t="s">
        <v>80</v>
      </c>
      <c r="D38" s="19">
        <v>38113</v>
      </c>
      <c r="E38" s="20">
        <v>0</v>
      </c>
      <c r="F38" s="20">
        <v>38113</v>
      </c>
      <c r="G38" s="21">
        <v>3.1867433076747886E-2</v>
      </c>
      <c r="I38" s="21">
        <v>3.8077946587244726E-2</v>
      </c>
      <c r="J38" s="19">
        <v>39699</v>
      </c>
      <c r="K38" s="21">
        <v>4.1613097893107298E-2</v>
      </c>
      <c r="L38" s="21">
        <v>3.4397551875222643E-2</v>
      </c>
      <c r="M38" s="19">
        <v>39771</v>
      </c>
      <c r="N38" s="21">
        <v>4.3502217091281103E-2</v>
      </c>
      <c r="O38" s="21">
        <v>3.627358461496466E-2</v>
      </c>
      <c r="P38" s="21">
        <v>3.0060813788017393E-2</v>
      </c>
      <c r="R38" s="20">
        <v>-1142</v>
      </c>
      <c r="S38" s="20">
        <v>0</v>
      </c>
      <c r="T38" s="20">
        <v>38629</v>
      </c>
      <c r="V38" s="19">
        <v>262230.9375</v>
      </c>
      <c r="W38" s="19">
        <v>264060.15625</v>
      </c>
      <c r="Y38" s="19">
        <v>36935.946206149179</v>
      </c>
      <c r="Z38" s="19">
        <v>36971.078385231151</v>
      </c>
      <c r="AA38" s="19">
        <v>38610.34170763506</v>
      </c>
      <c r="AB38" s="181">
        <v>267657.48703626904</v>
      </c>
    </row>
    <row r="39" spans="1:28" x14ac:dyDescent="0.2">
      <c r="A39" s="18" t="s">
        <v>81</v>
      </c>
      <c r="B39" s="18" t="s">
        <v>82</v>
      </c>
      <c r="D39" s="19">
        <v>17579</v>
      </c>
      <c r="E39" s="20">
        <v>0</v>
      </c>
      <c r="F39" s="20">
        <v>17579</v>
      </c>
      <c r="G39" s="21">
        <v>6.5879627345908132E-2</v>
      </c>
      <c r="I39" s="21">
        <v>6.9973620555654481E-2</v>
      </c>
      <c r="J39" s="19">
        <v>18179</v>
      </c>
      <c r="K39" s="21">
        <v>3.4131634336424188E-2</v>
      </c>
      <c r="L39" s="21">
        <v>3.0918970610320562E-2</v>
      </c>
      <c r="M39" s="19">
        <v>18179</v>
      </c>
      <c r="N39" s="21">
        <v>3.4131634336424188E-2</v>
      </c>
      <c r="O39" s="21">
        <v>3.0918970610320562E-2</v>
      </c>
      <c r="P39" s="21">
        <v>5.6224106328727652E-2</v>
      </c>
      <c r="R39" s="20">
        <v>-522</v>
      </c>
      <c r="S39" s="20">
        <v>0</v>
      </c>
      <c r="T39" s="20">
        <v>17657</v>
      </c>
      <c r="V39" s="19">
        <v>117732.3671875</v>
      </c>
      <c r="W39" s="19">
        <v>118099.2578125</v>
      </c>
      <c r="Y39" s="19">
        <v>16492.48146694816</v>
      </c>
      <c r="Z39" s="19">
        <v>16480.576049206396</v>
      </c>
      <c r="AA39" s="19">
        <v>17211.309504369678</v>
      </c>
      <c r="AB39" s="181">
        <v>119313.52189074451</v>
      </c>
    </row>
    <row r="40" spans="1:28" x14ac:dyDescent="0.2">
      <c r="A40" s="18" t="s">
        <v>83</v>
      </c>
      <c r="B40" s="18" t="s">
        <v>84</v>
      </c>
      <c r="D40" s="19">
        <v>45892</v>
      </c>
      <c r="E40" s="20">
        <v>0</v>
      </c>
      <c r="F40" s="20">
        <v>45892</v>
      </c>
      <c r="G40" s="21">
        <v>5.6610104220748969E-3</v>
      </c>
      <c r="I40" s="21">
        <v>1.1025468584121567E-2</v>
      </c>
      <c r="J40" s="19">
        <v>47572</v>
      </c>
      <c r="K40" s="21">
        <v>3.6607687614399032E-2</v>
      </c>
      <c r="L40" s="21">
        <v>3.4390729050649993E-2</v>
      </c>
      <c r="M40" s="19">
        <v>47664</v>
      </c>
      <c r="N40" s="21">
        <v>3.8612394317092402E-2</v>
      </c>
      <c r="O40" s="21">
        <v>3.6391148353447145E-2</v>
      </c>
      <c r="P40" s="21">
        <v>3.3310770998884465E-3</v>
      </c>
      <c r="R40" s="20">
        <v>-1369</v>
      </c>
      <c r="S40" s="20">
        <v>0</v>
      </c>
      <c r="T40" s="20">
        <v>46295</v>
      </c>
      <c r="V40" s="19">
        <v>321430.5625</v>
      </c>
      <c r="W40" s="19">
        <v>322119.46875</v>
      </c>
      <c r="Y40" s="19">
        <v>45633.667333626843</v>
      </c>
      <c r="Z40" s="19">
        <v>45488.8224739996</v>
      </c>
      <c r="AA40" s="19">
        <v>47505.75466851081</v>
      </c>
      <c r="AB40" s="181">
        <v>329322.93142126506</v>
      </c>
    </row>
    <row r="41" spans="1:28" x14ac:dyDescent="0.2">
      <c r="A41" s="18" t="s">
        <v>85</v>
      </c>
      <c r="B41" s="18" t="s">
        <v>86</v>
      </c>
      <c r="D41" s="19">
        <v>39257</v>
      </c>
      <c r="E41" s="20">
        <v>0</v>
      </c>
      <c r="F41" s="20">
        <v>39257</v>
      </c>
      <c r="G41" s="21">
        <v>4.8564921376095249E-2</v>
      </c>
      <c r="I41" s="21">
        <v>5.4067469989156791E-2</v>
      </c>
      <c r="J41" s="19">
        <v>40706</v>
      </c>
      <c r="K41" s="21">
        <v>3.6910614667447827E-2</v>
      </c>
      <c r="L41" s="21">
        <v>3.3675766049007683E-2</v>
      </c>
      <c r="M41" s="19">
        <v>40779</v>
      </c>
      <c r="N41" s="21">
        <v>3.8770155641032256E-2</v>
      </c>
      <c r="O41" s="21">
        <v>3.5529505815174334E-2</v>
      </c>
      <c r="P41" s="21">
        <v>4.5175839061619261E-2</v>
      </c>
      <c r="R41" s="20">
        <v>-1171</v>
      </c>
      <c r="S41" s="20">
        <v>0</v>
      </c>
      <c r="T41" s="20">
        <v>39608</v>
      </c>
      <c r="V41" s="19">
        <v>263993.09375</v>
      </c>
      <c r="W41" s="19">
        <v>264819.25</v>
      </c>
      <c r="Y41" s="19">
        <v>37438.788194898472</v>
      </c>
      <c r="Z41" s="19">
        <v>37359.898104532484</v>
      </c>
      <c r="AA41" s="19">
        <v>39016.401332633402</v>
      </c>
      <c r="AB41" s="181">
        <v>270472.40381781245</v>
      </c>
    </row>
    <row r="42" spans="1:28" x14ac:dyDescent="0.2">
      <c r="A42" s="18" t="s">
        <v>87</v>
      </c>
      <c r="B42" s="18" t="s">
        <v>88</v>
      </c>
      <c r="D42" s="19">
        <v>82473</v>
      </c>
      <c r="E42" s="20">
        <v>0</v>
      </c>
      <c r="F42" s="20">
        <v>82473</v>
      </c>
      <c r="G42" s="21">
        <v>4.8238821817552235E-3</v>
      </c>
      <c r="I42" s="21">
        <v>1.1841352536378968E-2</v>
      </c>
      <c r="J42" s="19">
        <v>85754</v>
      </c>
      <c r="K42" s="21">
        <v>3.9782716767911896E-2</v>
      </c>
      <c r="L42" s="21">
        <v>3.4401438596457723E-2</v>
      </c>
      <c r="M42" s="19">
        <v>85811</v>
      </c>
      <c r="N42" s="21">
        <v>4.0473852048549253E-2</v>
      </c>
      <c r="O42" s="21">
        <v>3.5088996984404597E-2</v>
      </c>
      <c r="P42" s="21">
        <v>2.8791207298590749E-3</v>
      </c>
      <c r="R42" s="20">
        <v>-2464</v>
      </c>
      <c r="S42" s="20">
        <v>0</v>
      </c>
      <c r="T42" s="20">
        <v>83347</v>
      </c>
      <c r="V42" s="19">
        <v>604647.125</v>
      </c>
      <c r="W42" s="19">
        <v>607792.6875</v>
      </c>
      <c r="Y42" s="19">
        <v>82077.06988505082</v>
      </c>
      <c r="Z42" s="19">
        <v>81931.866099724008</v>
      </c>
      <c r="AA42" s="19">
        <v>85564.649045190876</v>
      </c>
      <c r="AB42" s="181">
        <v>593157.63419020176</v>
      </c>
    </row>
    <row r="43" spans="1:28" ht="25.5" customHeight="1" x14ac:dyDescent="0.2">
      <c r="A43" s="22" t="s">
        <v>89</v>
      </c>
      <c r="B43" s="22" t="s">
        <v>90</v>
      </c>
      <c r="C43" s="54"/>
      <c r="D43" s="24">
        <v>223314</v>
      </c>
      <c r="E43" s="25">
        <v>0</v>
      </c>
      <c r="F43" s="25">
        <v>223314</v>
      </c>
      <c r="G43" s="26">
        <v>2.1667541700550741E-2</v>
      </c>
      <c r="H43" s="23"/>
      <c r="I43" s="26">
        <v>2.7754961189533578E-2</v>
      </c>
      <c r="J43" s="24">
        <v>231910</v>
      </c>
      <c r="K43" s="26">
        <v>3.849288445865473E-2</v>
      </c>
      <c r="L43" s="26">
        <v>3.3977245349506191E-2</v>
      </c>
      <c r="M43" s="24">
        <v>232204</v>
      </c>
      <c r="N43" s="26">
        <v>3.9809416337533765E-2</v>
      </c>
      <c r="O43" s="26">
        <v>3.5288052602892028E-2</v>
      </c>
      <c r="P43" s="26">
        <v>1.8847671614216299E-2</v>
      </c>
      <c r="Q43" s="23"/>
      <c r="R43" s="25">
        <v>-6668</v>
      </c>
      <c r="S43" s="25">
        <v>0</v>
      </c>
      <c r="T43" s="25">
        <v>225536</v>
      </c>
      <c r="U43" s="23"/>
      <c r="V43" s="24">
        <v>1570034.0859375</v>
      </c>
      <c r="W43" s="24">
        <v>1576890.8203125</v>
      </c>
      <c r="X43" s="23"/>
      <c r="Y43" s="24">
        <v>218577.95308667346</v>
      </c>
      <c r="Z43" s="24">
        <v>218232.24111269362</v>
      </c>
      <c r="AA43" s="24">
        <v>227908.45625833981</v>
      </c>
      <c r="AB43" s="182">
        <f>SUM(AB38:AB42)</f>
        <v>1579923.9783562929</v>
      </c>
    </row>
    <row r="44" spans="1:28" ht="25.5" customHeight="1" x14ac:dyDescent="0.2">
      <c r="A44" s="22" t="s">
        <v>91</v>
      </c>
      <c r="B44" s="22" t="s">
        <v>92</v>
      </c>
      <c r="C44" s="54"/>
      <c r="D44" s="24">
        <v>1303971</v>
      </c>
      <c r="E44" s="25">
        <v>0</v>
      </c>
      <c r="F44" s="25">
        <v>1303971</v>
      </c>
      <c r="G44" s="26">
        <v>1.9331832584707165E-2</v>
      </c>
      <c r="H44" s="23"/>
      <c r="I44" s="26">
        <v>2.5008712030738733E-2</v>
      </c>
      <c r="J44" s="24">
        <v>1352727</v>
      </c>
      <c r="K44" s="26">
        <v>3.7390402087162933E-2</v>
      </c>
      <c r="L44" s="26">
        <v>3.4442414391670173E-2</v>
      </c>
      <c r="M44" s="24">
        <v>1356628</v>
      </c>
      <c r="N44" s="26">
        <v>4.0382033036010734E-2</v>
      </c>
      <c r="O44" s="26">
        <v>3.7425543920793114E-2</v>
      </c>
      <c r="P44" s="26">
        <v>1.8223150576892833E-2</v>
      </c>
      <c r="Q44" s="23"/>
      <c r="R44" s="25">
        <v>-38952</v>
      </c>
      <c r="S44" s="25">
        <v>1351</v>
      </c>
      <c r="T44" s="25">
        <v>1319027</v>
      </c>
      <c r="U44" s="23"/>
      <c r="V44" s="24">
        <v>8964517.8359375</v>
      </c>
      <c r="W44" s="24">
        <v>8990065.2109375</v>
      </c>
      <c r="X44" s="23"/>
      <c r="Y44" s="24">
        <v>1279240.928534074</v>
      </c>
      <c r="Z44" s="24">
        <v>1275781.4481883154</v>
      </c>
      <c r="AA44" s="24">
        <v>1332348.4142266631</v>
      </c>
      <c r="AB44" s="182">
        <f>AB43+AB37+AB30+AB20</f>
        <v>9236204.9294722434</v>
      </c>
    </row>
    <row r="45" spans="1:28" x14ac:dyDescent="0.2">
      <c r="A45" s="18" t="s">
        <v>93</v>
      </c>
      <c r="B45" s="18" t="s">
        <v>94</v>
      </c>
      <c r="D45" s="19">
        <v>25499</v>
      </c>
      <c r="E45" s="20">
        <v>0</v>
      </c>
      <c r="F45" s="20">
        <v>25499</v>
      </c>
      <c r="G45" s="21">
        <v>2.0366820412671904E-2</v>
      </c>
      <c r="I45" s="21">
        <v>2.6253463913837871E-2</v>
      </c>
      <c r="J45" s="19">
        <v>26378</v>
      </c>
      <c r="K45" s="21">
        <v>3.4471940076081342E-2</v>
      </c>
      <c r="L45" s="21">
        <v>3.4388617491561746E-2</v>
      </c>
      <c r="M45" s="19">
        <v>26378</v>
      </c>
      <c r="N45" s="21">
        <v>3.4471940076081342E-2</v>
      </c>
      <c r="O45" s="21">
        <v>3.4388617491561746E-2</v>
      </c>
      <c r="P45" s="21">
        <v>1.6475328517502108E-2</v>
      </c>
      <c r="R45" s="20">
        <v>-758</v>
      </c>
      <c r="S45" s="20">
        <v>0</v>
      </c>
      <c r="T45" s="20">
        <v>25620</v>
      </c>
      <c r="V45" s="19">
        <v>175157.515625</v>
      </c>
      <c r="W45" s="19">
        <v>175171.625</v>
      </c>
      <c r="Y45" s="19">
        <v>24990.032496046191</v>
      </c>
      <c r="Z45" s="19">
        <v>24848.689826420265</v>
      </c>
      <c r="AA45" s="19">
        <v>25950.457684468838</v>
      </c>
      <c r="AB45" s="181">
        <v>179895.69592160464</v>
      </c>
    </row>
    <row r="46" spans="1:28" x14ac:dyDescent="0.2">
      <c r="A46" s="18" t="s">
        <v>95</v>
      </c>
      <c r="B46" s="18" t="s">
        <v>96</v>
      </c>
      <c r="D46" s="19">
        <v>29953</v>
      </c>
      <c r="E46" s="20">
        <v>0</v>
      </c>
      <c r="F46" s="20">
        <v>29953</v>
      </c>
      <c r="G46" s="21">
        <v>-4.991015079826322E-2</v>
      </c>
      <c r="I46" s="21">
        <v>-4.3633280164222854E-2</v>
      </c>
      <c r="J46" s="19">
        <v>31207</v>
      </c>
      <c r="K46" s="21">
        <v>4.1865589423430105E-2</v>
      </c>
      <c r="L46" s="21">
        <v>4.3784943053204239E-2</v>
      </c>
      <c r="M46" s="19">
        <v>31207</v>
      </c>
      <c r="N46" s="21">
        <v>4.1865589423430105E-2</v>
      </c>
      <c r="O46" s="21">
        <v>4.3784943053204239E-2</v>
      </c>
      <c r="P46" s="21">
        <v>-4.4140731154180379E-2</v>
      </c>
      <c r="R46" s="20">
        <v>-896</v>
      </c>
      <c r="S46" s="20">
        <v>0</v>
      </c>
      <c r="T46" s="20">
        <v>30311</v>
      </c>
      <c r="V46" s="19">
        <v>173096.546875</v>
      </c>
      <c r="W46" s="19">
        <v>172778.25</v>
      </c>
      <c r="Y46" s="19">
        <v>31526.491968276936</v>
      </c>
      <c r="Z46" s="19">
        <v>31261.984134103164</v>
      </c>
      <c r="AA46" s="19">
        <v>32648.111512986434</v>
      </c>
      <c r="AB46" s="181">
        <v>226325.67072872663</v>
      </c>
    </row>
    <row r="47" spans="1:28" x14ac:dyDescent="0.2">
      <c r="A47" s="18" t="s">
        <v>97</v>
      </c>
      <c r="B47" s="18" t="s">
        <v>98</v>
      </c>
      <c r="D47" s="19">
        <v>23738</v>
      </c>
      <c r="E47" s="20">
        <v>0</v>
      </c>
      <c r="F47" s="20">
        <v>23738</v>
      </c>
      <c r="G47" s="21">
        <v>-8.0684996279603016E-3</v>
      </c>
      <c r="I47" s="21">
        <v>-3.752036738686626E-3</v>
      </c>
      <c r="J47" s="19">
        <v>24742</v>
      </c>
      <c r="K47" s="21">
        <v>4.2295054343247207E-2</v>
      </c>
      <c r="L47" s="21">
        <v>3.5190906279767731E-2</v>
      </c>
      <c r="M47" s="19">
        <v>25059</v>
      </c>
      <c r="N47" s="21">
        <v>5.5649170107001433E-2</v>
      </c>
      <c r="O47" s="21">
        <v>4.8454002120471129E-2</v>
      </c>
      <c r="P47" s="21">
        <v>1.734032161480048E-4</v>
      </c>
      <c r="R47" s="20">
        <v>-720</v>
      </c>
      <c r="S47" s="20">
        <v>0</v>
      </c>
      <c r="T47" s="20">
        <v>24339</v>
      </c>
      <c r="V47" s="19">
        <v>184909.5625</v>
      </c>
      <c r="W47" s="19">
        <v>186178.53125</v>
      </c>
      <c r="Y47" s="19">
        <v>23931.087974418278</v>
      </c>
      <c r="Z47" s="19">
        <v>23990.920289735135</v>
      </c>
      <c r="AA47" s="19">
        <v>25054.655442166848</v>
      </c>
      <c r="AB47" s="181">
        <v>173685.74888535266</v>
      </c>
    </row>
    <row r="48" spans="1:28" x14ac:dyDescent="0.2">
      <c r="A48" s="18" t="s">
        <v>99</v>
      </c>
      <c r="B48" s="18" t="s">
        <v>100</v>
      </c>
      <c r="D48" s="19">
        <v>53915</v>
      </c>
      <c r="E48" s="20">
        <v>0</v>
      </c>
      <c r="F48" s="20">
        <v>53915</v>
      </c>
      <c r="G48" s="21">
        <v>-2.4212188872643092E-2</v>
      </c>
      <c r="I48" s="21">
        <v>-1.9280045023509995E-2</v>
      </c>
      <c r="J48" s="19">
        <v>56042</v>
      </c>
      <c r="K48" s="21">
        <v>3.9450987665770265E-2</v>
      </c>
      <c r="L48" s="21">
        <v>3.854463582844625E-2</v>
      </c>
      <c r="M48" s="19">
        <v>56913</v>
      </c>
      <c r="N48" s="21">
        <v>5.560604655476209E-2</v>
      </c>
      <c r="O48" s="21">
        <v>5.4685608274229303E-2</v>
      </c>
      <c r="P48" s="21">
        <v>-9.5638001434462661E-3</v>
      </c>
      <c r="R48" s="20">
        <v>-1634</v>
      </c>
      <c r="S48" s="20">
        <v>0</v>
      </c>
      <c r="T48" s="20">
        <v>55279</v>
      </c>
      <c r="V48" s="19">
        <v>382499.5625</v>
      </c>
      <c r="W48" s="19">
        <v>382833.375</v>
      </c>
      <c r="Y48" s="19">
        <v>55252.791011716356</v>
      </c>
      <c r="Z48" s="19">
        <v>55022.896261088434</v>
      </c>
      <c r="AA48" s="19">
        <v>57462.560443815353</v>
      </c>
      <c r="AB48" s="181">
        <v>398346.24214216514</v>
      </c>
    </row>
    <row r="49" spans="1:28" x14ac:dyDescent="0.2">
      <c r="A49" s="18" t="s">
        <v>101</v>
      </c>
      <c r="B49" s="18" t="s">
        <v>102</v>
      </c>
      <c r="D49" s="19">
        <v>27775</v>
      </c>
      <c r="E49" s="20">
        <v>0</v>
      </c>
      <c r="F49" s="20">
        <v>27775</v>
      </c>
      <c r="G49" s="21">
        <v>8.9729281224929958E-2</v>
      </c>
      <c r="I49" s="21">
        <v>9.4643515125588218E-2</v>
      </c>
      <c r="J49" s="19">
        <v>28626</v>
      </c>
      <c r="K49" s="21">
        <v>3.0639063906390707E-2</v>
      </c>
      <c r="L49" s="21">
        <v>2.6574683560106394E-2</v>
      </c>
      <c r="M49" s="19">
        <v>28701</v>
      </c>
      <c r="N49" s="21">
        <v>3.3339333933393389E-2</v>
      </c>
      <c r="O49" s="21">
        <v>2.9264304927639539E-2</v>
      </c>
      <c r="P49" s="21">
        <v>7.8842615852507514E-2</v>
      </c>
      <c r="R49" s="20">
        <v>-824</v>
      </c>
      <c r="S49" s="20">
        <v>0</v>
      </c>
      <c r="T49" s="20">
        <v>27877</v>
      </c>
      <c r="V49" s="19">
        <v>178249.3125</v>
      </c>
      <c r="W49" s="19">
        <v>178955.03125</v>
      </c>
      <c r="Y49" s="19">
        <v>25487.981720358115</v>
      </c>
      <c r="Z49" s="19">
        <v>25474.015486297954</v>
      </c>
      <c r="AA49" s="19">
        <v>26603.509704073294</v>
      </c>
      <c r="AB49" s="181">
        <v>184422.83178056352</v>
      </c>
    </row>
    <row r="50" spans="1:28" x14ac:dyDescent="0.2">
      <c r="A50" s="18" t="s">
        <v>103</v>
      </c>
      <c r="B50" s="18" t="s">
        <v>104</v>
      </c>
      <c r="D50" s="19">
        <v>28045</v>
      </c>
      <c r="E50" s="20">
        <v>0</v>
      </c>
      <c r="F50" s="20">
        <v>28045</v>
      </c>
      <c r="G50" s="21">
        <v>-4.3298248236973258E-2</v>
      </c>
      <c r="I50" s="21">
        <v>-3.7682192418495353E-2</v>
      </c>
      <c r="J50" s="19">
        <v>29235</v>
      </c>
      <c r="K50" s="21">
        <v>4.2431806026029584E-2</v>
      </c>
      <c r="L50" s="21">
        <v>4.2517982313031277E-2</v>
      </c>
      <c r="M50" s="19">
        <v>29244</v>
      </c>
      <c r="N50" s="21">
        <v>4.2752718844713877E-2</v>
      </c>
      <c r="O50" s="21">
        <v>4.2838921661100926E-2</v>
      </c>
      <c r="P50" s="21">
        <v>-3.9064522964956216E-2</v>
      </c>
      <c r="R50" s="20">
        <v>-840</v>
      </c>
      <c r="S50" s="20">
        <v>0</v>
      </c>
      <c r="T50" s="20">
        <v>28404</v>
      </c>
      <c r="V50" s="19">
        <v>209249.015625</v>
      </c>
      <c r="W50" s="19">
        <v>209231.71875</v>
      </c>
      <c r="Y50" s="19">
        <v>29314.255930145609</v>
      </c>
      <c r="Z50" s="19">
        <v>29140.769849914748</v>
      </c>
      <c r="AA50" s="19">
        <v>30432.844555008054</v>
      </c>
      <c r="AB50" s="181">
        <v>210968.83209785476</v>
      </c>
    </row>
    <row r="51" spans="1:28" x14ac:dyDescent="0.2">
      <c r="A51" s="18" t="s">
        <v>105</v>
      </c>
      <c r="B51" s="18" t="s">
        <v>106</v>
      </c>
      <c r="D51" s="19">
        <v>47965</v>
      </c>
      <c r="E51" s="20">
        <v>0</v>
      </c>
      <c r="F51" s="20">
        <v>47965</v>
      </c>
      <c r="G51" s="21">
        <v>-1.8013045509078562E-2</v>
      </c>
      <c r="I51" s="21">
        <v>-1.2058450816548993E-2</v>
      </c>
      <c r="J51" s="19">
        <v>49844</v>
      </c>
      <c r="K51" s="21">
        <v>3.9174397998540611E-2</v>
      </c>
      <c r="L51" s="21">
        <v>3.6989045604168158E-2</v>
      </c>
      <c r="M51" s="19">
        <v>49979</v>
      </c>
      <c r="N51" s="21">
        <v>4.1988950276243164E-2</v>
      </c>
      <c r="O51" s="21">
        <v>3.9797678963380267E-2</v>
      </c>
      <c r="P51" s="21">
        <v>-1.6354595064201005E-2</v>
      </c>
      <c r="R51" s="20">
        <v>-1435</v>
      </c>
      <c r="S51" s="20">
        <v>0</v>
      </c>
      <c r="T51" s="20">
        <v>48544</v>
      </c>
      <c r="V51" s="19">
        <v>346843</v>
      </c>
      <c r="W51" s="19">
        <v>347573.9375</v>
      </c>
      <c r="Y51" s="19">
        <v>48844.844405153897</v>
      </c>
      <c r="Z51" s="19">
        <v>48652.758413105323</v>
      </c>
      <c r="AA51" s="19">
        <v>50809.97659239007</v>
      </c>
      <c r="AB51" s="181">
        <v>352228.70478769921</v>
      </c>
    </row>
    <row r="52" spans="1:28" x14ac:dyDescent="0.2">
      <c r="A52" s="18" t="s">
        <v>107</v>
      </c>
      <c r="B52" s="18" t="s">
        <v>108</v>
      </c>
      <c r="D52" s="19">
        <v>14874</v>
      </c>
      <c r="E52" s="20">
        <v>0</v>
      </c>
      <c r="F52" s="20">
        <v>14874</v>
      </c>
      <c r="G52" s="21">
        <v>-3.5265723239022329E-2</v>
      </c>
      <c r="I52" s="21">
        <v>-3.087316188497613E-2</v>
      </c>
      <c r="J52" s="19">
        <v>15506</v>
      </c>
      <c r="K52" s="21">
        <v>4.2490251445475247E-2</v>
      </c>
      <c r="L52" s="21">
        <v>4.1055283815477628E-2</v>
      </c>
      <c r="M52" s="19">
        <v>15506</v>
      </c>
      <c r="N52" s="21">
        <v>4.2490251445475247E-2</v>
      </c>
      <c r="O52" s="21">
        <v>4.1055283815477628E-2</v>
      </c>
      <c r="P52" s="21">
        <v>-3.3920455396027394E-2</v>
      </c>
      <c r="R52" s="20">
        <v>-445</v>
      </c>
      <c r="S52" s="20">
        <v>0</v>
      </c>
      <c r="T52" s="20">
        <v>15061</v>
      </c>
      <c r="V52" s="19">
        <v>113720.625</v>
      </c>
      <c r="W52" s="19">
        <v>113877.375</v>
      </c>
      <c r="Y52" s="19">
        <v>15417.71693853185</v>
      </c>
      <c r="Z52" s="19">
        <v>15368.991351371611</v>
      </c>
      <c r="AA52" s="19">
        <v>16050.438172103533</v>
      </c>
      <c r="AB52" s="181">
        <v>111266.04316290515</v>
      </c>
    </row>
    <row r="53" spans="1:28" ht="25.5" customHeight="1" x14ac:dyDescent="0.2">
      <c r="A53" s="22" t="s">
        <v>109</v>
      </c>
      <c r="B53" s="22" t="s">
        <v>110</v>
      </c>
      <c r="C53" s="54"/>
      <c r="D53" s="24">
        <v>251764</v>
      </c>
      <c r="E53" s="25">
        <v>0</v>
      </c>
      <c r="F53" s="25">
        <v>251764</v>
      </c>
      <c r="G53" s="26">
        <v>-1.1780268324907084E-2</v>
      </c>
      <c r="H53" s="23"/>
      <c r="I53" s="26">
        <v>-6.2526323394468397E-3</v>
      </c>
      <c r="J53" s="24">
        <v>261580</v>
      </c>
      <c r="K53" s="26">
        <v>3.8988894361386084E-2</v>
      </c>
      <c r="L53" s="26">
        <v>3.7298197607377181E-2</v>
      </c>
      <c r="M53" s="24">
        <v>262987</v>
      </c>
      <c r="N53" s="26">
        <v>4.4577461432134813E-2</v>
      </c>
      <c r="O53" s="26">
        <v>4.28776706711953E-2</v>
      </c>
      <c r="P53" s="26">
        <v>-7.643238313134737E-3</v>
      </c>
      <c r="Q53" s="23"/>
      <c r="R53" s="25">
        <v>-7552</v>
      </c>
      <c r="S53" s="25">
        <v>0</v>
      </c>
      <c r="T53" s="25">
        <v>255435</v>
      </c>
      <c r="U53" s="23"/>
      <c r="V53" s="24">
        <v>1763725.140625</v>
      </c>
      <c r="W53" s="24">
        <v>1766599.84375</v>
      </c>
      <c r="X53" s="23"/>
      <c r="Y53" s="24">
        <v>254765.20244464721</v>
      </c>
      <c r="Z53" s="24">
        <v>253761.02561203664</v>
      </c>
      <c r="AA53" s="24">
        <v>265012.5541070124</v>
      </c>
      <c r="AB53" s="182">
        <f>SUM(AB45:AB52)</f>
        <v>1837139.7695068717</v>
      </c>
    </row>
    <row r="54" spans="1:28" x14ac:dyDescent="0.2">
      <c r="A54" s="18" t="s">
        <v>111</v>
      </c>
      <c r="B54" s="18" t="s">
        <v>112</v>
      </c>
      <c r="D54" s="19">
        <v>43497</v>
      </c>
      <c r="E54" s="20">
        <v>0</v>
      </c>
      <c r="F54" s="20">
        <v>43497</v>
      </c>
      <c r="G54" s="21">
        <v>-1.0702440239852784E-2</v>
      </c>
      <c r="I54" s="21">
        <v>-4.2451576310782446E-3</v>
      </c>
      <c r="J54" s="19">
        <v>45202</v>
      </c>
      <c r="K54" s="21">
        <v>3.9198105616479406E-2</v>
      </c>
      <c r="L54" s="21">
        <v>3.5314655110853632E-2</v>
      </c>
      <c r="M54" s="19">
        <v>45220</v>
      </c>
      <c r="N54" s="21">
        <v>3.9611927259351143E-2</v>
      </c>
      <c r="O54" s="21">
        <v>3.5726930315313377E-2</v>
      </c>
      <c r="P54" s="21">
        <v>-1.2456649896397831E-2</v>
      </c>
      <c r="R54" s="20">
        <v>-1299</v>
      </c>
      <c r="S54" s="20">
        <v>0</v>
      </c>
      <c r="T54" s="20">
        <v>43921</v>
      </c>
      <c r="V54" s="19">
        <v>310601.6875</v>
      </c>
      <c r="W54" s="19">
        <v>311766.75</v>
      </c>
      <c r="Y54" s="19">
        <v>43967.560185376118</v>
      </c>
      <c r="Z54" s="19">
        <v>43846.291043662699</v>
      </c>
      <c r="AA54" s="19">
        <v>45790.394918112725</v>
      </c>
      <c r="AB54" s="181">
        <v>317431.58677502163</v>
      </c>
    </row>
    <row r="55" spans="1:28" x14ac:dyDescent="0.2">
      <c r="A55" s="18" t="s">
        <v>113</v>
      </c>
      <c r="B55" s="18" t="s">
        <v>114</v>
      </c>
      <c r="D55" s="19">
        <v>28025</v>
      </c>
      <c r="E55" s="20">
        <v>0</v>
      </c>
      <c r="F55" s="20">
        <v>28025</v>
      </c>
      <c r="G55" s="21">
        <v>-3.5193771585950717E-4</v>
      </c>
      <c r="I55" s="21">
        <v>5.8807040136246158E-3</v>
      </c>
      <c r="J55" s="19">
        <v>29087</v>
      </c>
      <c r="K55" s="21">
        <v>3.7894736842105203E-2</v>
      </c>
      <c r="L55" s="21">
        <v>3.4413968004478823E-2</v>
      </c>
      <c r="M55" s="19">
        <v>29087</v>
      </c>
      <c r="N55" s="21">
        <v>3.7894736842105203E-2</v>
      </c>
      <c r="O55" s="21">
        <v>3.4413968004478823E-2</v>
      </c>
      <c r="P55" s="21">
        <v>-3.6789029112593852E-3</v>
      </c>
      <c r="R55" s="20">
        <v>-835</v>
      </c>
      <c r="S55" s="20">
        <v>0</v>
      </c>
      <c r="T55" s="20">
        <v>28252</v>
      </c>
      <c r="V55" s="19">
        <v>204868.28125</v>
      </c>
      <c r="W55" s="19">
        <v>205557.65625</v>
      </c>
      <c r="Y55" s="19">
        <v>28034.866526889899</v>
      </c>
      <c r="Z55" s="19">
        <v>27954.908655855023</v>
      </c>
      <c r="AA55" s="19">
        <v>29194.40337557087</v>
      </c>
      <c r="AB55" s="181">
        <v>202383.6178969444</v>
      </c>
    </row>
    <row r="56" spans="1:28" x14ac:dyDescent="0.2">
      <c r="A56" s="18" t="s">
        <v>115</v>
      </c>
      <c r="B56" s="18" t="s">
        <v>116</v>
      </c>
      <c r="D56" s="19">
        <v>32817</v>
      </c>
      <c r="E56" s="20">
        <v>0</v>
      </c>
      <c r="F56" s="20">
        <v>32817</v>
      </c>
      <c r="G56" s="21">
        <v>-3.6829941613244488E-2</v>
      </c>
      <c r="I56" s="21">
        <v>-3.0803219554497496E-2</v>
      </c>
      <c r="J56" s="19">
        <v>34293</v>
      </c>
      <c r="K56" s="21">
        <v>4.4976688911235074E-2</v>
      </c>
      <c r="L56" s="21">
        <v>4.1039951644444184E-2</v>
      </c>
      <c r="M56" s="19">
        <v>34293</v>
      </c>
      <c r="N56" s="21">
        <v>4.4976688911235074E-2</v>
      </c>
      <c r="O56" s="21">
        <v>4.1039951644444184E-2</v>
      </c>
      <c r="P56" s="21">
        <v>-3.3864961980685782E-2</v>
      </c>
      <c r="R56" s="20">
        <v>-985</v>
      </c>
      <c r="S56" s="20">
        <v>0</v>
      </c>
      <c r="T56" s="20">
        <v>33308</v>
      </c>
      <c r="V56" s="19">
        <v>234477.703125</v>
      </c>
      <c r="W56" s="19">
        <v>235364.390625</v>
      </c>
      <c r="Y56" s="19">
        <v>34071.864790903332</v>
      </c>
      <c r="Z56" s="19">
        <v>33988.039951105471</v>
      </c>
      <c r="AA56" s="19">
        <v>35495.038116311895</v>
      </c>
      <c r="AB56" s="181">
        <v>246061.34740812026</v>
      </c>
    </row>
    <row r="57" spans="1:28" x14ac:dyDescent="0.2">
      <c r="A57" s="18" t="s">
        <v>117</v>
      </c>
      <c r="B57" s="18" t="s">
        <v>118</v>
      </c>
      <c r="D57" s="19">
        <v>96940</v>
      </c>
      <c r="E57" s="20">
        <v>0</v>
      </c>
      <c r="F57" s="20">
        <v>96940</v>
      </c>
      <c r="G57" s="21">
        <v>-2.5671789135293555E-2</v>
      </c>
      <c r="I57" s="21">
        <v>-1.7360212104043704E-2</v>
      </c>
      <c r="J57" s="19">
        <v>101572</v>
      </c>
      <c r="K57" s="21">
        <v>4.7782133278316374E-2</v>
      </c>
      <c r="L57" s="21">
        <v>3.8140609387437241E-2</v>
      </c>
      <c r="M57" s="19">
        <v>101572</v>
      </c>
      <c r="N57" s="21">
        <v>4.7782133278316374E-2</v>
      </c>
      <c r="O57" s="21">
        <v>3.8140609387437241E-2</v>
      </c>
      <c r="P57" s="21">
        <v>-2.3192471541578996E-2</v>
      </c>
      <c r="R57" s="20">
        <v>-2917</v>
      </c>
      <c r="S57" s="20">
        <v>0</v>
      </c>
      <c r="T57" s="20">
        <v>98655</v>
      </c>
      <c r="V57" s="19">
        <v>647873.9375</v>
      </c>
      <c r="W57" s="19">
        <v>653890.9375</v>
      </c>
      <c r="Y57" s="19">
        <v>99494.193967725441</v>
      </c>
      <c r="Z57" s="19">
        <v>99568.847225690013</v>
      </c>
      <c r="AA57" s="19">
        <v>103983.63755477908</v>
      </c>
      <c r="AB57" s="181">
        <v>720843.11844613124</v>
      </c>
    </row>
    <row r="58" spans="1:28" x14ac:dyDescent="0.2">
      <c r="A58" s="18" t="s">
        <v>119</v>
      </c>
      <c r="B58" s="18" t="s">
        <v>120</v>
      </c>
      <c r="D58" s="19">
        <v>39615</v>
      </c>
      <c r="E58" s="20">
        <v>0</v>
      </c>
      <c r="F58" s="20">
        <v>39615</v>
      </c>
      <c r="G58" s="21">
        <v>6.5885105838381142E-2</v>
      </c>
      <c r="I58" s="21">
        <v>7.3314736318611295E-2</v>
      </c>
      <c r="J58" s="19">
        <v>41035</v>
      </c>
      <c r="K58" s="21">
        <v>3.5845008203963191E-2</v>
      </c>
      <c r="L58" s="21">
        <v>3.0321378626389839E-2</v>
      </c>
      <c r="M58" s="19">
        <v>41097</v>
      </c>
      <c r="N58" s="21">
        <v>3.7410071942445944E-2</v>
      </c>
      <c r="O58" s="21">
        <v>3.1878096683532142E-2</v>
      </c>
      <c r="P58" s="21">
        <v>6.0508025114783592E-2</v>
      </c>
      <c r="R58" s="20">
        <v>-1180</v>
      </c>
      <c r="S58" s="20">
        <v>0</v>
      </c>
      <c r="T58" s="20">
        <v>39917</v>
      </c>
      <c r="V58" s="19">
        <v>256758.234375</v>
      </c>
      <c r="W58" s="19">
        <v>258134.734375</v>
      </c>
      <c r="Y58" s="19">
        <v>37166.294737593205</v>
      </c>
      <c r="Z58" s="19">
        <v>37106.896621374974</v>
      </c>
      <c r="AA58" s="19">
        <v>38752.181998388827</v>
      </c>
      <c r="AB58" s="181">
        <v>268640.76286612632</v>
      </c>
    </row>
    <row r="59" spans="1:28" x14ac:dyDescent="0.2">
      <c r="A59" s="18" t="s">
        <v>121</v>
      </c>
      <c r="B59" s="18" t="s">
        <v>122</v>
      </c>
      <c r="D59" s="19">
        <v>41657</v>
      </c>
      <c r="E59" s="20">
        <v>0</v>
      </c>
      <c r="F59" s="20">
        <v>41657</v>
      </c>
      <c r="G59" s="21">
        <v>-7.4884333075564413E-4</v>
      </c>
      <c r="I59" s="21">
        <v>7.6740218130229021E-3</v>
      </c>
      <c r="J59" s="19">
        <v>43481</v>
      </c>
      <c r="K59" s="21">
        <v>4.3786158388746221E-2</v>
      </c>
      <c r="L59" s="21">
        <v>3.4388444351522551E-2</v>
      </c>
      <c r="M59" s="19">
        <v>43603</v>
      </c>
      <c r="N59" s="21">
        <v>4.6714837842379398E-2</v>
      </c>
      <c r="O59" s="21">
        <v>3.7290755480771764E-2</v>
      </c>
      <c r="P59" s="21">
        <v>8.7315983579094869E-4</v>
      </c>
      <c r="R59" s="20">
        <v>-1252</v>
      </c>
      <c r="S59" s="20">
        <v>0</v>
      </c>
      <c r="T59" s="20">
        <v>42351</v>
      </c>
      <c r="V59" s="19">
        <v>275610.5</v>
      </c>
      <c r="W59" s="19">
        <v>278114.5</v>
      </c>
      <c r="Y59" s="19">
        <v>41688.217943978438</v>
      </c>
      <c r="Z59" s="19">
        <v>41715.341287113086</v>
      </c>
      <c r="AA59" s="19">
        <v>43564.960825958966</v>
      </c>
      <c r="AB59" s="181">
        <v>302004.26677922561</v>
      </c>
    </row>
    <row r="60" spans="1:28" x14ac:dyDescent="0.2">
      <c r="A60" s="18" t="s">
        <v>123</v>
      </c>
      <c r="B60" s="18" t="s">
        <v>124</v>
      </c>
      <c r="D60" s="19">
        <v>41519</v>
      </c>
      <c r="E60" s="20">
        <v>0</v>
      </c>
      <c r="F60" s="20">
        <v>41519</v>
      </c>
      <c r="G60" s="21">
        <v>-2.9622134307632608E-2</v>
      </c>
      <c r="I60" s="21">
        <v>-2.3474612183041699E-2</v>
      </c>
      <c r="J60" s="19">
        <v>43364</v>
      </c>
      <c r="K60" s="21">
        <v>4.4437486451985864E-2</v>
      </c>
      <c r="L60" s="21">
        <v>3.9453533148245956E-2</v>
      </c>
      <c r="M60" s="19">
        <v>43364</v>
      </c>
      <c r="N60" s="21">
        <v>4.4437486451985864E-2</v>
      </c>
      <c r="O60" s="21">
        <v>3.9453533148245956E-2</v>
      </c>
      <c r="P60" s="21">
        <v>-2.8042911186201946E-2</v>
      </c>
      <c r="R60" s="20">
        <v>-1245</v>
      </c>
      <c r="S60" s="20">
        <v>0</v>
      </c>
      <c r="T60" s="20">
        <v>42119</v>
      </c>
      <c r="V60" s="19">
        <v>313465.75</v>
      </c>
      <c r="W60" s="19">
        <v>314968.75</v>
      </c>
      <c r="Y60" s="19">
        <v>42786.425234850212</v>
      </c>
      <c r="Z60" s="19">
        <v>42720.931870121691</v>
      </c>
      <c r="AA60" s="19">
        <v>44615.138362664307</v>
      </c>
      <c r="AB60" s="181">
        <v>309284.38573142095</v>
      </c>
    </row>
    <row r="61" spans="1:28" x14ac:dyDescent="0.2">
      <c r="A61" s="18" t="s">
        <v>125</v>
      </c>
      <c r="B61" s="18" t="s">
        <v>126</v>
      </c>
      <c r="D61" s="19">
        <v>35389</v>
      </c>
      <c r="E61" s="20">
        <v>0</v>
      </c>
      <c r="F61" s="20">
        <v>35389</v>
      </c>
      <c r="G61" s="21">
        <v>-1.8542108541484525E-2</v>
      </c>
      <c r="I61" s="21">
        <v>-1.2824864799715785E-2</v>
      </c>
      <c r="J61" s="19">
        <v>36803</v>
      </c>
      <c r="K61" s="21">
        <v>3.995591850575031E-2</v>
      </c>
      <c r="L61" s="21">
        <v>3.7170458050501676E-2</v>
      </c>
      <c r="M61" s="19">
        <v>37275</v>
      </c>
      <c r="N61" s="21">
        <v>5.3293396253073055E-2</v>
      </c>
      <c r="O61" s="21">
        <v>5.0472212152065321E-2</v>
      </c>
      <c r="P61" s="21">
        <v>-7.0274344512818443E-3</v>
      </c>
      <c r="R61" s="20">
        <v>-1071</v>
      </c>
      <c r="S61" s="20">
        <v>0</v>
      </c>
      <c r="T61" s="20">
        <v>36204</v>
      </c>
      <c r="V61" s="19">
        <v>248556.28125</v>
      </c>
      <c r="W61" s="19">
        <v>249223.8125</v>
      </c>
      <c r="Y61" s="19">
        <v>36057.583629399989</v>
      </c>
      <c r="Z61" s="19">
        <v>35945.032085485691</v>
      </c>
      <c r="AA61" s="19">
        <v>37538.801466686826</v>
      </c>
      <c r="AB61" s="181">
        <v>260229.27595432135</v>
      </c>
    </row>
    <row r="62" spans="1:28" x14ac:dyDescent="0.2">
      <c r="A62" s="18" t="s">
        <v>127</v>
      </c>
      <c r="B62" s="18" t="s">
        <v>128</v>
      </c>
      <c r="D62" s="19">
        <v>32611</v>
      </c>
      <c r="E62" s="20">
        <v>0</v>
      </c>
      <c r="F62" s="20">
        <v>32611</v>
      </c>
      <c r="G62" s="21">
        <v>4.6646657371506972E-2</v>
      </c>
      <c r="I62" s="21">
        <v>5.335366632861227E-2</v>
      </c>
      <c r="J62" s="19">
        <v>33932</v>
      </c>
      <c r="K62" s="21">
        <v>4.0507804115175849E-2</v>
      </c>
      <c r="L62" s="21">
        <v>3.3815307046762832E-2</v>
      </c>
      <c r="M62" s="19">
        <v>33932</v>
      </c>
      <c r="N62" s="21">
        <v>4.0507804115175849E-2</v>
      </c>
      <c r="O62" s="21">
        <v>3.3815307046762832E-2</v>
      </c>
      <c r="P62" s="21">
        <v>4.273906122140203E-2</v>
      </c>
      <c r="R62" s="20">
        <v>-974</v>
      </c>
      <c r="S62" s="20">
        <v>0</v>
      </c>
      <c r="T62" s="20">
        <v>32958</v>
      </c>
      <c r="V62" s="19">
        <v>243556.875</v>
      </c>
      <c r="W62" s="19">
        <v>245133.5625</v>
      </c>
      <c r="Y62" s="19">
        <v>31157.602014320226</v>
      </c>
      <c r="Z62" s="19">
        <v>31159.62977365006</v>
      </c>
      <c r="AA62" s="19">
        <v>32541.21885513149</v>
      </c>
      <c r="AB62" s="181">
        <v>225584.66148305024</v>
      </c>
    </row>
    <row r="63" spans="1:28" x14ac:dyDescent="0.2">
      <c r="A63" s="18" t="s">
        <v>129</v>
      </c>
      <c r="B63" s="18" t="s">
        <v>130</v>
      </c>
      <c r="D63" s="19">
        <v>49319</v>
      </c>
      <c r="E63" s="20">
        <v>0</v>
      </c>
      <c r="F63" s="20">
        <v>49319</v>
      </c>
      <c r="G63" s="21">
        <v>6.5168762151430526E-2</v>
      </c>
      <c r="I63" s="21">
        <v>6.9908336705457375E-2</v>
      </c>
      <c r="J63" s="19">
        <v>50966</v>
      </c>
      <c r="K63" s="21">
        <v>3.3394837689328716E-2</v>
      </c>
      <c r="L63" s="21">
        <v>3.0904111527862765E-2</v>
      </c>
      <c r="M63" s="19">
        <v>50966</v>
      </c>
      <c r="N63" s="21">
        <v>3.3394837689328716E-2</v>
      </c>
      <c r="O63" s="21">
        <v>3.0904111527862765E-2</v>
      </c>
      <c r="P63" s="21">
        <v>5.6144438510069783E-2</v>
      </c>
      <c r="R63" s="20">
        <v>-1464</v>
      </c>
      <c r="S63" s="20">
        <v>0</v>
      </c>
      <c r="T63" s="20">
        <v>49502</v>
      </c>
      <c r="V63" s="19">
        <v>328789.4375</v>
      </c>
      <c r="W63" s="19">
        <v>329583.8125</v>
      </c>
      <c r="Y63" s="19">
        <v>46301.58314104646</v>
      </c>
      <c r="Z63" s="19">
        <v>46207.844135618892</v>
      </c>
      <c r="AA63" s="19">
        <v>48256.657083664664</v>
      </c>
      <c r="AB63" s="181">
        <v>334528.39308154868</v>
      </c>
    </row>
    <row r="64" spans="1:28" ht="25.5" customHeight="1" x14ac:dyDescent="0.2">
      <c r="A64" s="22" t="s">
        <v>131</v>
      </c>
      <c r="B64" s="22" t="s">
        <v>132</v>
      </c>
      <c r="C64" s="54"/>
      <c r="D64" s="24">
        <v>441389</v>
      </c>
      <c r="E64" s="25">
        <v>0</v>
      </c>
      <c r="F64" s="25">
        <v>441389</v>
      </c>
      <c r="G64" s="26">
        <v>1.5038993363432063E-3</v>
      </c>
      <c r="H64" s="23"/>
      <c r="I64" s="26">
        <v>8.2907623496173422E-3</v>
      </c>
      <c r="J64" s="24">
        <v>459735</v>
      </c>
      <c r="K64" s="26">
        <v>4.1564243784960597E-2</v>
      </c>
      <c r="L64" s="26">
        <v>3.5757683886549652E-2</v>
      </c>
      <c r="M64" s="24">
        <v>460409</v>
      </c>
      <c r="N64" s="26">
        <v>4.3091241512588585E-2</v>
      </c>
      <c r="O64" s="26">
        <v>3.7276168837531154E-2</v>
      </c>
      <c r="P64" s="26">
        <v>1.471654803571143E-3</v>
      </c>
      <c r="Q64" s="23"/>
      <c r="R64" s="25">
        <v>-13222</v>
      </c>
      <c r="S64" s="25">
        <v>0</v>
      </c>
      <c r="T64" s="25">
        <v>447187</v>
      </c>
      <c r="U64" s="23"/>
      <c r="V64" s="24">
        <v>3064558.6875</v>
      </c>
      <c r="W64" s="24">
        <v>3081738.90625</v>
      </c>
      <c r="X64" s="23"/>
      <c r="Y64" s="24">
        <v>440726.19217208331</v>
      </c>
      <c r="Z64" s="24">
        <v>440213.76264967758</v>
      </c>
      <c r="AA64" s="24">
        <v>459732.4325572697</v>
      </c>
      <c r="AB64" s="182">
        <f>SUM(AB54:AB63)</f>
        <v>3186991.4164219112</v>
      </c>
    </row>
    <row r="65" spans="1:28" x14ac:dyDescent="0.2">
      <c r="A65" s="18" t="s">
        <v>133</v>
      </c>
      <c r="B65" s="18" t="s">
        <v>134</v>
      </c>
      <c r="D65" s="19">
        <v>28187</v>
      </c>
      <c r="E65" s="20">
        <v>0</v>
      </c>
      <c r="F65" s="20">
        <v>28187</v>
      </c>
      <c r="G65" s="21">
        <v>1.4974993826837313E-2</v>
      </c>
      <c r="I65" s="21">
        <v>1.8351873687462605E-2</v>
      </c>
      <c r="J65" s="19">
        <v>29258</v>
      </c>
      <c r="K65" s="21">
        <v>3.7996239401142384E-2</v>
      </c>
      <c r="L65" s="21">
        <v>3.4402594429312927E-2</v>
      </c>
      <c r="M65" s="19">
        <v>29258</v>
      </c>
      <c r="N65" s="21">
        <v>3.7996239401142384E-2</v>
      </c>
      <c r="O65" s="21">
        <v>3.4402594429312927E-2</v>
      </c>
      <c r="P65" s="21">
        <v>8.6626537216636379E-3</v>
      </c>
      <c r="R65" s="20">
        <v>-840</v>
      </c>
      <c r="S65" s="20">
        <v>0</v>
      </c>
      <c r="T65" s="20">
        <v>28418</v>
      </c>
      <c r="V65" s="19">
        <v>209256.765625</v>
      </c>
      <c r="W65" s="19">
        <v>209983.75</v>
      </c>
      <c r="Y65" s="19">
        <v>27771.12753657547</v>
      </c>
      <c r="Z65" s="19">
        <v>27775.198260103833</v>
      </c>
      <c r="AA65" s="19">
        <v>29006.724787565723</v>
      </c>
      <c r="AB65" s="181">
        <v>201082.578408189</v>
      </c>
    </row>
    <row r="66" spans="1:28" x14ac:dyDescent="0.2">
      <c r="A66" s="18" t="s">
        <v>135</v>
      </c>
      <c r="B66" s="18" t="s">
        <v>136</v>
      </c>
      <c r="D66" s="19">
        <v>19372</v>
      </c>
      <c r="E66" s="20">
        <v>0</v>
      </c>
      <c r="F66" s="20">
        <v>19372</v>
      </c>
      <c r="G66" s="21">
        <v>1.431057263893365E-3</v>
      </c>
      <c r="I66" s="21">
        <v>6.4672431791585883E-3</v>
      </c>
      <c r="J66" s="19">
        <v>20073</v>
      </c>
      <c r="K66" s="21">
        <v>3.6186248193268655E-2</v>
      </c>
      <c r="L66" s="21">
        <v>3.4394581876250552E-2</v>
      </c>
      <c r="M66" s="19">
        <v>20167</v>
      </c>
      <c r="N66" s="21">
        <v>4.1038612430311705E-2</v>
      </c>
      <c r="O66" s="21">
        <v>3.9238555905860784E-2</v>
      </c>
      <c r="P66" s="21">
        <v>1.5516913797974929E-3</v>
      </c>
      <c r="R66" s="20">
        <v>-579</v>
      </c>
      <c r="S66" s="20">
        <v>0</v>
      </c>
      <c r="T66" s="20">
        <v>19588</v>
      </c>
      <c r="V66" s="19">
        <v>131605.6875</v>
      </c>
      <c r="W66" s="19">
        <v>131833.640625</v>
      </c>
      <c r="Y66" s="19">
        <v>19344.317174392527</v>
      </c>
      <c r="Z66" s="19">
        <v>19280.860070517465</v>
      </c>
      <c r="AA66" s="19">
        <v>20135.755521731222</v>
      </c>
      <c r="AB66" s="181">
        <v>139586.58442687406</v>
      </c>
    </row>
    <row r="67" spans="1:28" x14ac:dyDescent="0.2">
      <c r="A67" s="18" t="s">
        <v>137</v>
      </c>
      <c r="B67" s="18" t="s">
        <v>138</v>
      </c>
      <c r="D67" s="19">
        <v>32241</v>
      </c>
      <c r="E67" s="20">
        <v>0</v>
      </c>
      <c r="F67" s="20">
        <v>32241</v>
      </c>
      <c r="G67" s="21">
        <v>0.24406546696237497</v>
      </c>
      <c r="I67" s="21">
        <v>0.25341739356750193</v>
      </c>
      <c r="J67" s="19">
        <v>33171</v>
      </c>
      <c r="K67" s="21">
        <v>2.8845259142086244E-2</v>
      </c>
      <c r="L67" s="21">
        <v>2.5645419188748964E-2</v>
      </c>
      <c r="M67" s="19">
        <v>33190</v>
      </c>
      <c r="N67" s="21">
        <v>2.9434570887999723E-2</v>
      </c>
      <c r="O67" s="21">
        <v>2.6232898099984192E-2</v>
      </c>
      <c r="P67" s="21">
        <v>0.23168633472126188</v>
      </c>
      <c r="R67" s="20">
        <v>-953</v>
      </c>
      <c r="S67" s="20">
        <v>0</v>
      </c>
      <c r="T67" s="20">
        <v>32237</v>
      </c>
      <c r="V67" s="19">
        <v>165618.96875</v>
      </c>
      <c r="W67" s="19">
        <v>166135.671875</v>
      </c>
      <c r="Y67" s="19">
        <v>25915.838720869411</v>
      </c>
      <c r="Z67" s="19">
        <v>25802.72670862079</v>
      </c>
      <c r="AA67" s="19">
        <v>26946.795677091846</v>
      </c>
      <c r="AB67" s="181">
        <v>186802.58437557294</v>
      </c>
    </row>
    <row r="68" spans="1:28" x14ac:dyDescent="0.2">
      <c r="A68" s="18" t="s">
        <v>139</v>
      </c>
      <c r="B68" s="18" t="s">
        <v>140</v>
      </c>
      <c r="D68" s="19">
        <v>80578</v>
      </c>
      <c r="E68" s="20">
        <v>0</v>
      </c>
      <c r="F68" s="20">
        <v>80578</v>
      </c>
      <c r="G68" s="21">
        <v>-4.9897017308112357E-2</v>
      </c>
      <c r="I68" s="21">
        <v>-4.1814155174652812E-2</v>
      </c>
      <c r="J68" s="19">
        <v>84616</v>
      </c>
      <c r="K68" s="21">
        <v>5.0112934051478097E-2</v>
      </c>
      <c r="L68" s="21">
        <v>4.3405508974053486E-2</v>
      </c>
      <c r="M68" s="19">
        <v>84690</v>
      </c>
      <c r="N68" s="21">
        <v>5.1031298865695351E-2</v>
      </c>
      <c r="O68" s="21">
        <v>4.43180078828187E-2</v>
      </c>
      <c r="P68" s="21">
        <v>-4.1833481994053234E-2</v>
      </c>
      <c r="R68" s="20">
        <v>-2432</v>
      </c>
      <c r="S68" s="20">
        <v>0</v>
      </c>
      <c r="T68" s="20">
        <v>82258</v>
      </c>
      <c r="V68" s="19">
        <v>536622.875</v>
      </c>
      <c r="W68" s="19">
        <v>540072.5</v>
      </c>
      <c r="Y68" s="19">
        <v>84809.753750800432</v>
      </c>
      <c r="Z68" s="19">
        <v>84634.925290823376</v>
      </c>
      <c r="AA68" s="19">
        <v>88387.55937355179</v>
      </c>
      <c r="AB68" s="181">
        <v>612726.82345921046</v>
      </c>
    </row>
    <row r="69" spans="1:28" x14ac:dyDescent="0.2">
      <c r="A69" s="18" t="s">
        <v>141</v>
      </c>
      <c r="B69" s="18" t="s">
        <v>142</v>
      </c>
      <c r="D69" s="19">
        <v>25128</v>
      </c>
      <c r="E69" s="20">
        <v>0</v>
      </c>
      <c r="F69" s="20">
        <v>25128</v>
      </c>
      <c r="G69" s="21">
        <v>-7.0655696658945555E-3</v>
      </c>
      <c r="I69" s="21">
        <v>-3.2677326447723143E-3</v>
      </c>
      <c r="J69" s="19">
        <v>26065</v>
      </c>
      <c r="K69" s="21">
        <v>3.7289079910856504E-2</v>
      </c>
      <c r="L69" s="21">
        <v>3.5089541069093677E-2</v>
      </c>
      <c r="M69" s="19">
        <v>26065</v>
      </c>
      <c r="N69" s="21">
        <v>3.7289079910856504E-2</v>
      </c>
      <c r="O69" s="21">
        <v>3.5089541069093677E-2</v>
      </c>
      <c r="P69" s="21">
        <v>-1.2095618731271296E-2</v>
      </c>
      <c r="R69" s="20">
        <v>-749</v>
      </c>
      <c r="S69" s="20">
        <v>0</v>
      </c>
      <c r="T69" s="20">
        <v>25316</v>
      </c>
      <c r="V69" s="19">
        <v>186311.0625</v>
      </c>
      <c r="W69" s="19">
        <v>186706.96875</v>
      </c>
      <c r="Y69" s="19">
        <v>25306.80700793592</v>
      </c>
      <c r="Z69" s="19">
        <v>25263.952199646788</v>
      </c>
      <c r="AA69" s="19">
        <v>26384.132406140048</v>
      </c>
      <c r="AB69" s="181">
        <v>182902.04813347114</v>
      </c>
    </row>
    <row r="70" spans="1:28" x14ac:dyDescent="0.2">
      <c r="A70" s="18" t="s">
        <v>143</v>
      </c>
      <c r="B70" s="18" t="s">
        <v>144</v>
      </c>
      <c r="D70" s="19">
        <v>23086</v>
      </c>
      <c r="E70" s="20">
        <v>0</v>
      </c>
      <c r="F70" s="20">
        <v>23086</v>
      </c>
      <c r="G70" s="21">
        <v>-1.3949561647813025E-2</v>
      </c>
      <c r="I70" s="21">
        <v>-7.6076429186919814E-3</v>
      </c>
      <c r="J70" s="19">
        <v>23933</v>
      </c>
      <c r="K70" s="21">
        <v>3.6688902365069831E-2</v>
      </c>
      <c r="L70" s="21">
        <v>3.6053395838927749E-2</v>
      </c>
      <c r="M70" s="19">
        <v>24239</v>
      </c>
      <c r="N70" s="21">
        <v>4.9943688815732523E-2</v>
      </c>
      <c r="O70" s="21">
        <v>4.9300056897997324E-2</v>
      </c>
      <c r="P70" s="21">
        <v>-2.893423947256335E-3</v>
      </c>
      <c r="R70" s="20">
        <v>-696</v>
      </c>
      <c r="S70" s="20">
        <v>0</v>
      </c>
      <c r="T70" s="20">
        <v>23543</v>
      </c>
      <c r="V70" s="19">
        <v>155182.25</v>
      </c>
      <c r="W70" s="19">
        <v>155277.4375</v>
      </c>
      <c r="Y70" s="19">
        <v>23412.595443474049</v>
      </c>
      <c r="Z70" s="19">
        <v>23277.24573384444</v>
      </c>
      <c r="AA70" s="19">
        <v>24309.337218449793</v>
      </c>
      <c r="AB70" s="181">
        <v>168518.99837293764</v>
      </c>
    </row>
    <row r="71" spans="1:28" x14ac:dyDescent="0.2">
      <c r="A71" s="18" t="s">
        <v>145</v>
      </c>
      <c r="B71" s="18" t="s">
        <v>146</v>
      </c>
      <c r="D71" s="19">
        <v>17734</v>
      </c>
      <c r="E71" s="20">
        <v>0</v>
      </c>
      <c r="F71" s="20">
        <v>17734</v>
      </c>
      <c r="G71" s="21">
        <v>-5.0733194221330713E-5</v>
      </c>
      <c r="I71" s="21">
        <v>5.8378217232426532E-3</v>
      </c>
      <c r="J71" s="19">
        <v>18384</v>
      </c>
      <c r="K71" s="21">
        <v>3.665275741513474E-2</v>
      </c>
      <c r="L71" s="21">
        <v>3.4390169130415593E-2</v>
      </c>
      <c r="M71" s="19">
        <v>18475</v>
      </c>
      <c r="N71" s="21">
        <v>4.1784143453253542E-2</v>
      </c>
      <c r="O71" s="21">
        <v>3.9510355454984047E-2</v>
      </c>
      <c r="P71" s="21">
        <v>1.1871232155706846E-3</v>
      </c>
      <c r="R71" s="20">
        <v>-531</v>
      </c>
      <c r="S71" s="20">
        <v>0</v>
      </c>
      <c r="T71" s="20">
        <v>17944</v>
      </c>
      <c r="V71" s="19">
        <v>125268.4765625</v>
      </c>
      <c r="W71" s="19">
        <v>125542.484375</v>
      </c>
      <c r="Y71" s="19">
        <v>17734.899748113417</v>
      </c>
      <c r="Z71" s="19">
        <v>17669.638521576064</v>
      </c>
      <c r="AA71" s="19">
        <v>18453.093903827659</v>
      </c>
      <c r="AB71" s="181">
        <v>127921.91221053388</v>
      </c>
    </row>
    <row r="72" spans="1:28" x14ac:dyDescent="0.2">
      <c r="A72" s="18" t="s">
        <v>147</v>
      </c>
      <c r="B72" s="18" t="s">
        <v>148</v>
      </c>
      <c r="D72" s="19">
        <v>30248</v>
      </c>
      <c r="E72" s="20">
        <v>0</v>
      </c>
      <c r="F72" s="20">
        <v>30248</v>
      </c>
      <c r="G72" s="21">
        <v>3.9101785795211397E-2</v>
      </c>
      <c r="I72" s="21">
        <v>4.4907812995455654E-2</v>
      </c>
      <c r="J72" s="19">
        <v>31377</v>
      </c>
      <c r="K72" s="21">
        <v>3.7324781803755647E-2</v>
      </c>
      <c r="L72" s="21">
        <v>3.4394080520949499E-2</v>
      </c>
      <c r="M72" s="19">
        <v>31434</v>
      </c>
      <c r="N72" s="21">
        <v>3.9209203914308377E-2</v>
      </c>
      <c r="O72" s="21">
        <v>3.6273178668946304E-2</v>
      </c>
      <c r="P72" s="21">
        <v>3.6837526597040204E-2</v>
      </c>
      <c r="R72" s="20">
        <v>-903</v>
      </c>
      <c r="S72" s="20">
        <v>0</v>
      </c>
      <c r="T72" s="20">
        <v>30531</v>
      </c>
      <c r="V72" s="19">
        <v>198154.4375</v>
      </c>
      <c r="W72" s="19">
        <v>198715.859375</v>
      </c>
      <c r="Y72" s="19">
        <v>29109.756535401957</v>
      </c>
      <c r="Z72" s="19">
        <v>29030.025321988269</v>
      </c>
      <c r="AA72" s="19">
        <v>30317.18971743642</v>
      </c>
      <c r="AB72" s="181">
        <v>210167.08101721384</v>
      </c>
    </row>
    <row r="73" spans="1:28" x14ac:dyDescent="0.2">
      <c r="A73" s="18" t="s">
        <v>149</v>
      </c>
      <c r="B73" s="18" t="s">
        <v>150</v>
      </c>
      <c r="D73" s="19">
        <v>13941</v>
      </c>
      <c r="E73" s="20">
        <v>0</v>
      </c>
      <c r="F73" s="20">
        <v>13941</v>
      </c>
      <c r="G73" s="21">
        <v>-3.1567742454689518E-2</v>
      </c>
      <c r="I73" s="21">
        <v>-2.6549845727799948E-2</v>
      </c>
      <c r="J73" s="19">
        <v>14537</v>
      </c>
      <c r="K73" s="21">
        <v>4.2751596011763926E-2</v>
      </c>
      <c r="L73" s="21">
        <v>4.0095584597295231E-2</v>
      </c>
      <c r="M73" s="19">
        <v>14544</v>
      </c>
      <c r="N73" s="21">
        <v>4.3253712072304662E-2</v>
      </c>
      <c r="O73" s="21">
        <v>4.0596421708953834E-2</v>
      </c>
      <c r="P73" s="21">
        <v>-3.003844825134816E-2</v>
      </c>
      <c r="R73" s="20">
        <v>-418</v>
      </c>
      <c r="S73" s="20">
        <v>0</v>
      </c>
      <c r="T73" s="20">
        <v>14126</v>
      </c>
      <c r="V73" s="19">
        <v>107292.4375</v>
      </c>
      <c r="W73" s="19">
        <v>107566.421875</v>
      </c>
      <c r="Y73" s="19">
        <v>14395.431266753045</v>
      </c>
      <c r="Z73" s="19">
        <v>14357.797355068697</v>
      </c>
      <c r="AA73" s="19">
        <v>14994.408771955959</v>
      </c>
      <c r="AB73" s="181">
        <v>103945.35748702509</v>
      </c>
    </row>
    <row r="74" spans="1:28" x14ac:dyDescent="0.2">
      <c r="A74" s="18" t="s">
        <v>151</v>
      </c>
      <c r="B74" s="18" t="s">
        <v>152</v>
      </c>
      <c r="D74" s="19">
        <v>28776</v>
      </c>
      <c r="E74" s="20">
        <v>0</v>
      </c>
      <c r="F74" s="20">
        <v>28776</v>
      </c>
      <c r="G74" s="21">
        <v>-2.5521194830019578E-2</v>
      </c>
      <c r="I74" s="21">
        <v>-2.0864530391113689E-2</v>
      </c>
      <c r="J74" s="19">
        <v>30043</v>
      </c>
      <c r="K74" s="21">
        <v>4.402974701139839E-2</v>
      </c>
      <c r="L74" s="21">
        <v>3.8875279959756925E-2</v>
      </c>
      <c r="M74" s="19">
        <v>30043</v>
      </c>
      <c r="N74" s="21">
        <v>4.402974701139839E-2</v>
      </c>
      <c r="O74" s="21">
        <v>3.8875279959756925E-2</v>
      </c>
      <c r="P74" s="21">
        <v>-2.5987189448086312E-2</v>
      </c>
      <c r="R74" s="20">
        <v>-863</v>
      </c>
      <c r="S74" s="20">
        <v>0</v>
      </c>
      <c r="T74" s="20">
        <v>29180</v>
      </c>
      <c r="V74" s="19">
        <v>219281.65625</v>
      </c>
      <c r="W74" s="19">
        <v>220369.640625</v>
      </c>
      <c r="Y74" s="19">
        <v>29529.631478214182</v>
      </c>
      <c r="Z74" s="19">
        <v>29535.008628661799</v>
      </c>
      <c r="AA74" s="19">
        <v>30844.563515521386</v>
      </c>
      <c r="AB74" s="181">
        <v>213822.98094664342</v>
      </c>
    </row>
    <row r="75" spans="1:28" x14ac:dyDescent="0.2">
      <c r="A75" s="18" t="s">
        <v>153</v>
      </c>
      <c r="B75" s="18" t="s">
        <v>154</v>
      </c>
      <c r="D75" s="19">
        <v>37523</v>
      </c>
      <c r="E75" s="20">
        <v>0</v>
      </c>
      <c r="F75" s="20">
        <v>37523</v>
      </c>
      <c r="G75" s="21">
        <v>1.6835878932754289E-2</v>
      </c>
      <c r="I75" s="21">
        <v>2.15898973383013E-2</v>
      </c>
      <c r="J75" s="19">
        <v>38934</v>
      </c>
      <c r="K75" s="21">
        <v>3.7603603123417706E-2</v>
      </c>
      <c r="L75" s="21">
        <v>3.4396834116434905E-2</v>
      </c>
      <c r="M75" s="19">
        <v>38993</v>
      </c>
      <c r="N75" s="21">
        <v>3.9175972070463416E-2</v>
      </c>
      <c r="O75" s="21">
        <v>3.5964343573795077E-2</v>
      </c>
      <c r="P75" s="21">
        <v>1.3397597902116587E-2</v>
      </c>
      <c r="R75" s="20">
        <v>-1120</v>
      </c>
      <c r="S75" s="20">
        <v>0</v>
      </c>
      <c r="T75" s="20">
        <v>37873</v>
      </c>
      <c r="V75" s="19">
        <v>264776.84375</v>
      </c>
      <c r="W75" s="19">
        <v>265597.6875</v>
      </c>
      <c r="Y75" s="19">
        <v>36901.72699195391</v>
      </c>
      <c r="Z75" s="19">
        <v>36843.870944535876</v>
      </c>
      <c r="AA75" s="19">
        <v>38477.494007012938</v>
      </c>
      <c r="AB75" s="181">
        <v>266736.55030961917</v>
      </c>
    </row>
    <row r="76" spans="1:28" x14ac:dyDescent="0.2">
      <c r="A76" s="18" t="s">
        <v>155</v>
      </c>
      <c r="B76" s="18" t="s">
        <v>156</v>
      </c>
      <c r="D76" s="19">
        <v>50101</v>
      </c>
      <c r="E76" s="20">
        <v>0</v>
      </c>
      <c r="F76" s="20">
        <v>50101</v>
      </c>
      <c r="G76" s="21">
        <v>7.0880577564680358E-3</v>
      </c>
      <c r="I76" s="21">
        <v>1.2751352402011751E-2</v>
      </c>
      <c r="J76" s="19">
        <v>51892</v>
      </c>
      <c r="K76" s="21">
        <v>3.5747789465280233E-2</v>
      </c>
      <c r="L76" s="21">
        <v>3.4395791810469811E-2</v>
      </c>
      <c r="M76" s="19">
        <v>51981</v>
      </c>
      <c r="N76" s="21">
        <v>3.7524201113750211E-2</v>
      </c>
      <c r="O76" s="21">
        <v>3.6169884646959582E-2</v>
      </c>
      <c r="P76" s="21">
        <v>4.8292548807136182E-3</v>
      </c>
      <c r="R76" s="20">
        <v>-1493</v>
      </c>
      <c r="S76" s="20">
        <v>0</v>
      </c>
      <c r="T76" s="20">
        <v>50488</v>
      </c>
      <c r="V76" s="19">
        <v>336757.8125</v>
      </c>
      <c r="W76" s="19">
        <v>337197.96875</v>
      </c>
      <c r="Y76" s="19">
        <v>49748.380604981139</v>
      </c>
      <c r="Z76" s="19">
        <v>49534.847758513097</v>
      </c>
      <c r="AA76" s="19">
        <v>51731.176961175188</v>
      </c>
      <c r="AB76" s="181">
        <v>358614.71860837331</v>
      </c>
    </row>
    <row r="77" spans="1:28" ht="25.5" customHeight="1" x14ac:dyDescent="0.2">
      <c r="A77" s="22" t="s">
        <v>157</v>
      </c>
      <c r="B77" s="22" t="s">
        <v>158</v>
      </c>
      <c r="C77" s="54"/>
      <c r="D77" s="24">
        <v>386915</v>
      </c>
      <c r="E77" s="25">
        <v>0</v>
      </c>
      <c r="F77" s="25">
        <v>386915</v>
      </c>
      <c r="G77" s="26">
        <v>7.6429285523529344E-3</v>
      </c>
      <c r="H77" s="23"/>
      <c r="I77" s="26">
        <v>1.360526387457961E-2</v>
      </c>
      <c r="J77" s="24">
        <v>402283</v>
      </c>
      <c r="K77" s="26">
        <v>3.9719318196503206E-2</v>
      </c>
      <c r="L77" s="26">
        <v>3.6232324564847262E-2</v>
      </c>
      <c r="M77" s="24">
        <v>403079</v>
      </c>
      <c r="N77" s="26">
        <v>4.1776617603349608E-2</v>
      </c>
      <c r="O77" s="26">
        <v>3.8282724234615984E-2</v>
      </c>
      <c r="P77" s="26">
        <v>7.7271476817111218E-3</v>
      </c>
      <c r="Q77" s="23"/>
      <c r="R77" s="25">
        <v>-11577</v>
      </c>
      <c r="S77" s="25">
        <v>0</v>
      </c>
      <c r="T77" s="25">
        <v>391502</v>
      </c>
      <c r="U77" s="23"/>
      <c r="V77" s="24">
        <v>2636129.2734375</v>
      </c>
      <c r="W77" s="24">
        <v>2645000.03125</v>
      </c>
      <c r="X77" s="23"/>
      <c r="Y77" s="24">
        <v>383980.26625946542</v>
      </c>
      <c r="Z77" s="24">
        <v>383006.09679390053</v>
      </c>
      <c r="AA77" s="24">
        <v>399988.23186145996</v>
      </c>
      <c r="AB77" s="182">
        <f>SUM(AB65:AB76)</f>
        <v>2772828.2177556637</v>
      </c>
    </row>
    <row r="78" spans="1:28" ht="25.5" customHeight="1" x14ac:dyDescent="0.2">
      <c r="A78" s="22" t="s">
        <v>159</v>
      </c>
      <c r="B78" s="22" t="s">
        <v>160</v>
      </c>
      <c r="C78" s="54"/>
      <c r="D78" s="24">
        <v>1080068</v>
      </c>
      <c r="E78" s="25">
        <v>0</v>
      </c>
      <c r="F78" s="25">
        <v>1080068</v>
      </c>
      <c r="G78" s="26">
        <v>5.5243610871635873E-4</v>
      </c>
      <c r="H78" s="23"/>
      <c r="I78" s="26">
        <v>6.7527053266802639E-3</v>
      </c>
      <c r="J78" s="24">
        <v>1123598</v>
      </c>
      <c r="K78" s="26">
        <v>4.0303017958128518E-2</v>
      </c>
      <c r="L78" s="26">
        <v>3.6287255058058854E-2</v>
      </c>
      <c r="M78" s="24">
        <v>1126475</v>
      </c>
      <c r="N78" s="26">
        <v>4.2966739131239828E-2</v>
      </c>
      <c r="O78" s="26">
        <v>3.8940693772618662E-2</v>
      </c>
      <c r="P78" s="26">
        <v>1.5486174370673567E-3</v>
      </c>
      <c r="Q78" s="23"/>
      <c r="R78" s="25">
        <v>-32351</v>
      </c>
      <c r="S78" s="25">
        <v>0</v>
      </c>
      <c r="T78" s="25">
        <v>1094124</v>
      </c>
      <c r="U78" s="23"/>
      <c r="V78" s="24">
        <v>7464413.1015625</v>
      </c>
      <c r="W78" s="24">
        <v>7493338.78125</v>
      </c>
      <c r="X78" s="23"/>
      <c r="Y78" s="24">
        <v>1079471.6608761959</v>
      </c>
      <c r="Z78" s="24">
        <v>1076980.8850556149</v>
      </c>
      <c r="AA78" s="24">
        <v>1124733.2185257422</v>
      </c>
      <c r="AB78" s="182">
        <f>AB77+AB64+AB53</f>
        <v>7796959.4036844466</v>
      </c>
    </row>
    <row r="79" spans="1:28" x14ac:dyDescent="0.2">
      <c r="A79" s="18" t="s">
        <v>161</v>
      </c>
      <c r="B79" s="18" t="s">
        <v>162</v>
      </c>
      <c r="D79" s="19">
        <v>18919</v>
      </c>
      <c r="E79" s="20">
        <v>0</v>
      </c>
      <c r="F79" s="20">
        <v>18919</v>
      </c>
      <c r="G79" s="21">
        <v>7.159308574050538E-2</v>
      </c>
      <c r="I79" s="21">
        <v>7.5535860977392399E-2</v>
      </c>
      <c r="J79" s="19">
        <v>19504</v>
      </c>
      <c r="K79" s="21">
        <v>3.0921296051588332E-2</v>
      </c>
      <c r="L79" s="21">
        <v>2.9926962420852021E-2</v>
      </c>
      <c r="M79" s="19">
        <v>19504</v>
      </c>
      <c r="N79" s="21">
        <v>3.0921296051588332E-2</v>
      </c>
      <c r="O79" s="21">
        <v>2.9926962420852021E-2</v>
      </c>
      <c r="P79" s="21">
        <v>6.0693228389669507E-2</v>
      </c>
      <c r="R79" s="20">
        <v>-560</v>
      </c>
      <c r="S79" s="20">
        <v>0</v>
      </c>
      <c r="T79" s="20">
        <v>18944</v>
      </c>
      <c r="V79" s="19">
        <v>133391.125</v>
      </c>
      <c r="W79" s="19">
        <v>133519.90625</v>
      </c>
      <c r="Y79" s="19">
        <v>17655.022463052159</v>
      </c>
      <c r="Z79" s="19">
        <v>17607.283832910853</v>
      </c>
      <c r="AA79" s="19">
        <v>18387.974466105261</v>
      </c>
      <c r="AB79" s="181">
        <v>127470.48639332736</v>
      </c>
    </row>
    <row r="80" spans="1:28" x14ac:dyDescent="0.2">
      <c r="A80" s="18" t="s">
        <v>163</v>
      </c>
      <c r="B80" s="18" t="s">
        <v>164</v>
      </c>
      <c r="D80" s="19">
        <v>19759</v>
      </c>
      <c r="E80" s="20">
        <v>0</v>
      </c>
      <c r="F80" s="20">
        <v>19759</v>
      </c>
      <c r="G80" s="21">
        <v>-1.9674632100659117E-3</v>
      </c>
      <c r="I80" s="21">
        <v>2.8502083036534565E-3</v>
      </c>
      <c r="J80" s="19">
        <v>20514</v>
      </c>
      <c r="K80" s="21">
        <v>3.8210435750797078E-2</v>
      </c>
      <c r="L80" s="21">
        <v>3.4421982677884655E-2</v>
      </c>
      <c r="M80" s="19">
        <v>20536</v>
      </c>
      <c r="N80" s="21">
        <v>3.9323852421681238E-2</v>
      </c>
      <c r="O80" s="21">
        <v>3.5531336466464003E-2</v>
      </c>
      <c r="P80" s="21">
        <v>-5.6076193125600415E-3</v>
      </c>
      <c r="R80" s="20">
        <v>-590</v>
      </c>
      <c r="S80" s="20">
        <v>0</v>
      </c>
      <c r="T80" s="20">
        <v>19946</v>
      </c>
      <c r="V80" s="19">
        <v>142623.875</v>
      </c>
      <c r="W80" s="19">
        <v>143146.21875</v>
      </c>
      <c r="Y80" s="19">
        <v>19797.951741686429</v>
      </c>
      <c r="Z80" s="19">
        <v>19775.002218718462</v>
      </c>
      <c r="AA80" s="19">
        <v>20651.807474432902</v>
      </c>
      <c r="AB80" s="181">
        <v>143163.9982163246</v>
      </c>
    </row>
    <row r="81" spans="1:28" x14ac:dyDescent="0.2">
      <c r="A81" s="18" t="s">
        <v>165</v>
      </c>
      <c r="B81" s="18" t="s">
        <v>166</v>
      </c>
      <c r="D81" s="19">
        <v>30598</v>
      </c>
      <c r="E81" s="20">
        <v>0</v>
      </c>
      <c r="F81" s="20">
        <v>30598</v>
      </c>
      <c r="G81" s="21">
        <v>2.2762915041280918E-2</v>
      </c>
      <c r="I81" s="21">
        <v>2.7867077201261692E-2</v>
      </c>
      <c r="J81" s="19">
        <v>31759</v>
      </c>
      <c r="K81" s="21">
        <v>3.7943656448133911E-2</v>
      </c>
      <c r="L81" s="21">
        <v>3.4415907740731999E-2</v>
      </c>
      <c r="M81" s="19">
        <v>31781</v>
      </c>
      <c r="N81" s="21">
        <v>3.8662657690045066E-2</v>
      </c>
      <c r="O81" s="21">
        <v>3.513246525105318E-2</v>
      </c>
      <c r="P81" s="21">
        <v>1.8805682618214803E-2</v>
      </c>
      <c r="R81" s="20">
        <v>-913</v>
      </c>
      <c r="S81" s="20">
        <v>0</v>
      </c>
      <c r="T81" s="20">
        <v>30868</v>
      </c>
      <c r="V81" s="19">
        <v>218799.09375</v>
      </c>
      <c r="W81" s="19">
        <v>219545.28125</v>
      </c>
      <c r="Y81" s="19">
        <v>29917.001829074921</v>
      </c>
      <c r="Z81" s="19">
        <v>29869.962187577639</v>
      </c>
      <c r="AA81" s="19">
        <v>31194.368604547282</v>
      </c>
      <c r="AB81" s="181">
        <v>216247.925843276</v>
      </c>
    </row>
    <row r="82" spans="1:28" x14ac:dyDescent="0.2">
      <c r="A82" s="18" t="s">
        <v>167</v>
      </c>
      <c r="B82" s="18" t="s">
        <v>168</v>
      </c>
      <c r="D82" s="19">
        <v>29091</v>
      </c>
      <c r="E82" s="20">
        <v>0</v>
      </c>
      <c r="F82" s="20">
        <v>29091</v>
      </c>
      <c r="G82" s="21">
        <v>3.671446043893134E-2</v>
      </c>
      <c r="I82" s="21">
        <v>3.9485165977592551E-2</v>
      </c>
      <c r="J82" s="19">
        <v>30136</v>
      </c>
      <c r="K82" s="21">
        <v>3.5921762744491437E-2</v>
      </c>
      <c r="L82" s="21">
        <v>3.4384918758654681E-2</v>
      </c>
      <c r="M82" s="19">
        <v>30136</v>
      </c>
      <c r="N82" s="21">
        <v>3.5921762744491437E-2</v>
      </c>
      <c r="O82" s="21">
        <v>3.4384918758654681E-2</v>
      </c>
      <c r="P82" s="21">
        <v>2.9577277480243858E-2</v>
      </c>
      <c r="R82" s="20">
        <v>-865</v>
      </c>
      <c r="S82" s="20">
        <v>0</v>
      </c>
      <c r="T82" s="20">
        <v>29271</v>
      </c>
      <c r="V82" s="19">
        <v>218123.328125</v>
      </c>
      <c r="W82" s="19">
        <v>218447.40625</v>
      </c>
      <c r="Y82" s="19">
        <v>28060.764183498755</v>
      </c>
      <c r="Z82" s="19">
        <v>28027.549687316474</v>
      </c>
      <c r="AA82" s="19">
        <v>29270.265242987811</v>
      </c>
      <c r="AB82" s="181">
        <v>202909.51318552927</v>
      </c>
    </row>
    <row r="83" spans="1:28" x14ac:dyDescent="0.2">
      <c r="A83" s="18" t="s">
        <v>169</v>
      </c>
      <c r="B83" s="18" t="s">
        <v>170</v>
      </c>
      <c r="D83" s="19">
        <v>21548</v>
      </c>
      <c r="E83" s="20">
        <v>0</v>
      </c>
      <c r="F83" s="20">
        <v>21548</v>
      </c>
      <c r="G83" s="21">
        <v>8.167409485794952E-2</v>
      </c>
      <c r="I83" s="21">
        <v>8.5833939907114409E-2</v>
      </c>
      <c r="J83" s="19">
        <v>22229</v>
      </c>
      <c r="K83" s="21">
        <v>3.1603861147206258E-2</v>
      </c>
      <c r="L83" s="21">
        <v>2.8139596765552444E-2</v>
      </c>
      <c r="M83" s="19">
        <v>22229</v>
      </c>
      <c r="N83" s="21">
        <v>3.1603861147206258E-2</v>
      </c>
      <c r="O83" s="21">
        <v>2.8139596765552444E-2</v>
      </c>
      <c r="P83" s="21">
        <v>6.8990808254350888E-2</v>
      </c>
      <c r="R83" s="20">
        <v>-638</v>
      </c>
      <c r="S83" s="20">
        <v>0</v>
      </c>
      <c r="T83" s="20">
        <v>21591</v>
      </c>
      <c r="V83" s="19">
        <v>149500.5</v>
      </c>
      <c r="W83" s="19">
        <v>150004.234375</v>
      </c>
      <c r="Y83" s="19">
        <v>19920.972594642553</v>
      </c>
      <c r="Z83" s="19">
        <v>19911.520631080846</v>
      </c>
      <c r="AA83" s="19">
        <v>20794.378986569296</v>
      </c>
      <c r="AB83" s="181">
        <v>144152.34307352232</v>
      </c>
    </row>
    <row r="84" spans="1:28" x14ac:dyDescent="0.2">
      <c r="A84" s="18" t="s">
        <v>171</v>
      </c>
      <c r="B84" s="18" t="s">
        <v>172</v>
      </c>
      <c r="D84" s="19">
        <v>41964</v>
      </c>
      <c r="E84" s="20">
        <v>0</v>
      </c>
      <c r="F84" s="20">
        <v>41964</v>
      </c>
      <c r="G84" s="21">
        <v>-1.1587045371080906E-2</v>
      </c>
      <c r="I84" s="21">
        <v>-5.2117178266013475E-3</v>
      </c>
      <c r="J84" s="19">
        <v>43590</v>
      </c>
      <c r="K84" s="21">
        <v>3.8747497855304625E-2</v>
      </c>
      <c r="L84" s="21">
        <v>3.5529627805855002E-2</v>
      </c>
      <c r="M84" s="19">
        <v>43618</v>
      </c>
      <c r="N84" s="21">
        <v>3.9414736440758658E-2</v>
      </c>
      <c r="O84" s="21">
        <v>3.6194799395177224E-2</v>
      </c>
      <c r="P84" s="21">
        <v>-1.2969569273039605E-2</v>
      </c>
      <c r="R84" s="20">
        <v>-1253</v>
      </c>
      <c r="S84" s="20">
        <v>0</v>
      </c>
      <c r="T84" s="20">
        <v>42365</v>
      </c>
      <c r="V84" s="19">
        <v>292240</v>
      </c>
      <c r="W84" s="19">
        <v>293148.125</v>
      </c>
      <c r="Y84" s="19">
        <v>42455.938890192498</v>
      </c>
      <c r="Z84" s="19">
        <v>42314.93508067292</v>
      </c>
      <c r="AA84" s="19">
        <v>44191.140052161099</v>
      </c>
      <c r="AB84" s="181">
        <v>306345.11305789079</v>
      </c>
    </row>
    <row r="85" spans="1:28" ht="25.5" customHeight="1" x14ac:dyDescent="0.2">
      <c r="A85" s="22" t="s">
        <v>173</v>
      </c>
      <c r="B85" s="22" t="s">
        <v>174</v>
      </c>
      <c r="C85" s="54"/>
      <c r="D85" s="24">
        <v>161879</v>
      </c>
      <c r="E85" s="25">
        <v>0</v>
      </c>
      <c r="F85" s="25">
        <v>161879</v>
      </c>
      <c r="G85" s="26">
        <v>2.5799435286807837E-2</v>
      </c>
      <c r="H85" s="23"/>
      <c r="I85" s="26">
        <v>3.0551227823868654E-2</v>
      </c>
      <c r="J85" s="24">
        <v>167732</v>
      </c>
      <c r="K85" s="26">
        <v>3.6156635511709334E-2</v>
      </c>
      <c r="L85" s="26">
        <v>3.3352605064361551E-2</v>
      </c>
      <c r="M85" s="24">
        <v>167804</v>
      </c>
      <c r="N85" s="26">
        <v>3.660141216587709E-2</v>
      </c>
      <c r="O85" s="26">
        <v>3.3796178071090477E-2</v>
      </c>
      <c r="P85" s="26">
        <v>2.0147525602012273E-2</v>
      </c>
      <c r="Q85" s="23"/>
      <c r="R85" s="25">
        <v>-4819</v>
      </c>
      <c r="S85" s="25">
        <v>0</v>
      </c>
      <c r="T85" s="25">
        <v>162985</v>
      </c>
      <c r="U85" s="23"/>
      <c r="V85" s="24">
        <v>1154677.921875</v>
      </c>
      <c r="W85" s="24">
        <v>1157811.171875</v>
      </c>
      <c r="X85" s="23"/>
      <c r="Y85" s="24">
        <v>157807.65170214733</v>
      </c>
      <c r="Z85" s="24">
        <v>157506.25363827718</v>
      </c>
      <c r="AA85" s="24">
        <v>164489.93482680366</v>
      </c>
      <c r="AB85" s="182">
        <f>SUM(AB79:AB84)</f>
        <v>1140289.3797698703</v>
      </c>
    </row>
    <row r="86" spans="1:28" x14ac:dyDescent="0.2">
      <c r="A86" s="18" t="s">
        <v>175</v>
      </c>
      <c r="B86" s="18" t="s">
        <v>176</v>
      </c>
      <c r="D86" s="19">
        <v>45891</v>
      </c>
      <c r="E86" s="20">
        <v>0</v>
      </c>
      <c r="F86" s="20">
        <v>45891</v>
      </c>
      <c r="G86" s="21">
        <v>2.1559934947144477E-2</v>
      </c>
      <c r="I86" s="21">
        <v>2.4623874125390355E-2</v>
      </c>
      <c r="J86" s="19">
        <v>47668</v>
      </c>
      <c r="K86" s="21">
        <v>3.8722189536074536E-2</v>
      </c>
      <c r="L86" s="21">
        <v>3.4389851051932707E-2</v>
      </c>
      <c r="M86" s="19">
        <v>47668</v>
      </c>
      <c r="N86" s="21">
        <v>3.8722189536074536E-2</v>
      </c>
      <c r="O86" s="21">
        <v>3.4389851051932707E-2</v>
      </c>
      <c r="P86" s="21">
        <v>1.4862475721502122E-2</v>
      </c>
      <c r="R86" s="20">
        <v>-1369</v>
      </c>
      <c r="S86" s="20">
        <v>0</v>
      </c>
      <c r="T86" s="20">
        <v>46299</v>
      </c>
      <c r="V86" s="19">
        <v>311223.875</v>
      </c>
      <c r="W86" s="19">
        <v>312527.375</v>
      </c>
      <c r="Y86" s="19">
        <v>44922.474374814243</v>
      </c>
      <c r="Z86" s="19">
        <v>44975.728745952998</v>
      </c>
      <c r="AA86" s="19">
        <v>46969.910840492063</v>
      </c>
      <c r="AB86" s="181">
        <v>325608.31491935946</v>
      </c>
    </row>
    <row r="87" spans="1:28" x14ac:dyDescent="0.2">
      <c r="A87" s="18" t="s">
        <v>177</v>
      </c>
      <c r="B87" s="18" t="s">
        <v>178</v>
      </c>
      <c r="D87" s="19">
        <v>24862</v>
      </c>
      <c r="E87" s="20">
        <v>0</v>
      </c>
      <c r="F87" s="20">
        <v>24862</v>
      </c>
      <c r="G87" s="21">
        <v>-3.24891002511003E-2</v>
      </c>
      <c r="I87" s="21">
        <v>-2.7995766542536549E-2</v>
      </c>
      <c r="J87" s="19">
        <v>26017</v>
      </c>
      <c r="K87" s="21">
        <v>4.6456439546295636E-2</v>
      </c>
      <c r="L87" s="21">
        <v>4.0439652450515728E-2</v>
      </c>
      <c r="M87" s="19">
        <v>26017</v>
      </c>
      <c r="N87" s="21">
        <v>4.6456439546295636E-2</v>
      </c>
      <c r="O87" s="21">
        <v>4.0439652450515728E-2</v>
      </c>
      <c r="P87" s="21">
        <v>-3.1625098078505554E-2</v>
      </c>
      <c r="R87" s="20">
        <v>-747</v>
      </c>
      <c r="S87" s="20">
        <v>0</v>
      </c>
      <c r="T87" s="20">
        <v>25270</v>
      </c>
      <c r="V87" s="19">
        <v>187726.609375</v>
      </c>
      <c r="W87" s="19">
        <v>188812.21875</v>
      </c>
      <c r="Y87" s="19">
        <v>25696.868124640758</v>
      </c>
      <c r="Z87" s="19">
        <v>25725.994067924265</v>
      </c>
      <c r="AA87" s="19">
        <v>26866.660782281593</v>
      </c>
      <c r="AB87" s="181">
        <v>186247.06728817595</v>
      </c>
    </row>
    <row r="88" spans="1:28" ht="25.5" customHeight="1" x14ac:dyDescent="0.2">
      <c r="A88" s="22" t="s">
        <v>179</v>
      </c>
      <c r="B88" s="22" t="s">
        <v>180</v>
      </c>
      <c r="C88" s="54"/>
      <c r="D88" s="24">
        <v>70753</v>
      </c>
      <c r="E88" s="25">
        <v>0</v>
      </c>
      <c r="F88" s="25">
        <v>70753</v>
      </c>
      <c r="G88" s="26">
        <v>1.8926471957174673E-3</v>
      </c>
      <c r="H88" s="23"/>
      <c r="I88" s="26">
        <v>5.5170029940374565E-3</v>
      </c>
      <c r="J88" s="24">
        <v>73685</v>
      </c>
      <c r="K88" s="26">
        <v>4.1439938942518406E-2</v>
      </c>
      <c r="L88" s="26">
        <v>3.6477007722552246E-2</v>
      </c>
      <c r="M88" s="24">
        <v>73685</v>
      </c>
      <c r="N88" s="26">
        <v>4.1439938942518406E-2</v>
      </c>
      <c r="O88" s="26">
        <v>3.6477007722552246E-2</v>
      </c>
      <c r="P88" s="26">
        <v>-2.0527987614055165E-3</v>
      </c>
      <c r="Q88" s="23"/>
      <c r="R88" s="25">
        <v>-2116</v>
      </c>
      <c r="S88" s="25">
        <v>0</v>
      </c>
      <c r="T88" s="25">
        <v>71569</v>
      </c>
      <c r="U88" s="23"/>
      <c r="V88" s="24">
        <v>498950.484375</v>
      </c>
      <c r="W88" s="24">
        <v>501339.59375</v>
      </c>
      <c r="X88" s="23"/>
      <c r="Y88" s="24">
        <v>70619.342499455001</v>
      </c>
      <c r="Z88" s="24">
        <v>70701.722813877263</v>
      </c>
      <c r="AA88" s="24">
        <v>73836.571622773656</v>
      </c>
      <c r="AB88" s="182">
        <f>SUM(AB86:AB87)</f>
        <v>511855.38220753544</v>
      </c>
    </row>
    <row r="89" spans="1:28" x14ac:dyDescent="0.2">
      <c r="A89" s="18" t="s">
        <v>181</v>
      </c>
      <c r="B89" s="18" t="s">
        <v>182</v>
      </c>
      <c r="D89" s="19">
        <v>144807</v>
      </c>
      <c r="E89" s="20">
        <v>0</v>
      </c>
      <c r="F89" s="20">
        <v>144807</v>
      </c>
      <c r="G89" s="21">
        <v>7.9450236407836439E-3</v>
      </c>
      <c r="I89" s="21">
        <v>1.2977272216198488E-2</v>
      </c>
      <c r="J89" s="19">
        <v>150385</v>
      </c>
      <c r="K89" s="21">
        <v>3.8520237281346903E-2</v>
      </c>
      <c r="L89" s="21">
        <v>3.4398329640962011E-2</v>
      </c>
      <c r="M89" s="19">
        <v>150679</v>
      </c>
      <c r="N89" s="21">
        <v>4.055052587236796E-2</v>
      </c>
      <c r="O89" s="21">
        <v>3.6420559975865352E-2</v>
      </c>
      <c r="P89" s="21">
        <v>5.2965549478807272E-3</v>
      </c>
      <c r="R89" s="20">
        <v>-4327</v>
      </c>
      <c r="S89" s="20">
        <v>0</v>
      </c>
      <c r="T89" s="20">
        <v>146352</v>
      </c>
      <c r="V89" s="19">
        <v>1053807.5</v>
      </c>
      <c r="W89" s="19">
        <v>1058006.75</v>
      </c>
      <c r="Y89" s="19">
        <v>143665.57362121274</v>
      </c>
      <c r="Z89" s="19">
        <v>143521.51437703351</v>
      </c>
      <c r="AA89" s="19">
        <v>149885.12519851606</v>
      </c>
      <c r="AB89" s="181">
        <v>1039044.8304895009</v>
      </c>
    </row>
    <row r="90" spans="1:28" ht="25.5" customHeight="1" x14ac:dyDescent="0.2">
      <c r="A90" s="22" t="s">
        <v>183</v>
      </c>
      <c r="B90" s="22" t="s">
        <v>184</v>
      </c>
      <c r="C90" s="54"/>
      <c r="D90" s="24">
        <v>144807</v>
      </c>
      <c r="E90" s="25">
        <v>0</v>
      </c>
      <c r="F90" s="25">
        <v>144807</v>
      </c>
      <c r="G90" s="26">
        <v>7.9450236407836439E-3</v>
      </c>
      <c r="H90" s="23"/>
      <c r="I90" s="26">
        <v>1.2977272216198488E-2</v>
      </c>
      <c r="J90" s="24">
        <v>150385</v>
      </c>
      <c r="K90" s="26">
        <v>3.8520237281346903E-2</v>
      </c>
      <c r="L90" s="26">
        <v>3.4398329640962011E-2</v>
      </c>
      <c r="M90" s="24">
        <v>150679</v>
      </c>
      <c r="N90" s="26">
        <v>4.055052587236796E-2</v>
      </c>
      <c r="O90" s="26">
        <v>3.6420559975865352E-2</v>
      </c>
      <c r="P90" s="26">
        <v>5.2965549478807272E-3</v>
      </c>
      <c r="Q90" s="23"/>
      <c r="R90" s="25">
        <v>-4327</v>
      </c>
      <c r="S90" s="25">
        <v>0</v>
      </c>
      <c r="T90" s="25">
        <v>146352</v>
      </c>
      <c r="U90" s="23"/>
      <c r="V90" s="24">
        <v>1053807.5</v>
      </c>
      <c r="W90" s="24">
        <v>1058006.75</v>
      </c>
      <c r="X90" s="23"/>
      <c r="Y90" s="24">
        <v>143665.57362121274</v>
      </c>
      <c r="Z90" s="24">
        <v>143521.51437703351</v>
      </c>
      <c r="AA90" s="24">
        <v>149885.12519851606</v>
      </c>
      <c r="AB90" s="182">
        <f>AB89</f>
        <v>1039044.8304895009</v>
      </c>
    </row>
    <row r="91" spans="1:28" x14ac:dyDescent="0.2">
      <c r="A91" s="18" t="s">
        <v>185</v>
      </c>
      <c r="B91" s="18" t="s">
        <v>186</v>
      </c>
      <c r="D91" s="19">
        <v>40158</v>
      </c>
      <c r="E91" s="20">
        <v>0</v>
      </c>
      <c r="F91" s="20">
        <v>40158</v>
      </c>
      <c r="G91" s="21">
        <v>-3.7520475395475095E-2</v>
      </c>
      <c r="I91" s="21">
        <v>-3.2618910490883946E-2</v>
      </c>
      <c r="J91" s="19">
        <v>41994</v>
      </c>
      <c r="K91" s="21">
        <v>4.5719408337068668E-2</v>
      </c>
      <c r="L91" s="21">
        <v>4.1414870556044203E-2</v>
      </c>
      <c r="M91" s="19">
        <v>42113</v>
      </c>
      <c r="N91" s="21">
        <v>4.8682703321878629E-2</v>
      </c>
      <c r="O91" s="21">
        <v>4.4365967607912671E-2</v>
      </c>
      <c r="P91" s="21">
        <v>-3.2593997236680328E-2</v>
      </c>
      <c r="R91" s="20">
        <v>-1209</v>
      </c>
      <c r="S91" s="20">
        <v>109</v>
      </c>
      <c r="T91" s="20">
        <v>41013</v>
      </c>
      <c r="V91" s="19">
        <v>251486.8125</v>
      </c>
      <c r="W91" s="19">
        <v>252526.296875</v>
      </c>
      <c r="Y91" s="19">
        <v>41723.484992057987</v>
      </c>
      <c r="Z91" s="19">
        <v>41683.662957168999</v>
      </c>
      <c r="AA91" s="19">
        <v>43531.877908248971</v>
      </c>
      <c r="AB91" s="181">
        <v>301774.92691258743</v>
      </c>
    </row>
    <row r="92" spans="1:28" x14ac:dyDescent="0.2">
      <c r="A92" s="18" t="s">
        <v>187</v>
      </c>
      <c r="B92" s="18" t="s">
        <v>188</v>
      </c>
      <c r="D92" s="19">
        <v>32805</v>
      </c>
      <c r="E92" s="20">
        <v>0</v>
      </c>
      <c r="F92" s="20">
        <v>32805</v>
      </c>
      <c r="G92" s="21">
        <v>-4.9904867313976697E-2</v>
      </c>
      <c r="I92" s="21">
        <v>-4.4673994367489978E-2</v>
      </c>
      <c r="J92" s="19">
        <v>34410</v>
      </c>
      <c r="K92" s="21">
        <v>4.8925468678555184E-2</v>
      </c>
      <c r="L92" s="21">
        <v>4.4028869980200946E-2</v>
      </c>
      <c r="M92" s="19">
        <v>34457</v>
      </c>
      <c r="N92" s="21">
        <v>5.0358177107148405E-2</v>
      </c>
      <c r="O92" s="21">
        <v>4.545489023271676E-2</v>
      </c>
      <c r="P92" s="21">
        <v>-4.3653282042424024E-2</v>
      </c>
      <c r="R92" s="20">
        <v>-990</v>
      </c>
      <c r="S92" s="20">
        <v>0</v>
      </c>
      <c r="T92" s="20">
        <v>33467</v>
      </c>
      <c r="V92" s="19">
        <v>238697.65625</v>
      </c>
      <c r="W92" s="19">
        <v>239817.171875</v>
      </c>
      <c r="Y92" s="19">
        <v>34528.121312711773</v>
      </c>
      <c r="Z92" s="19">
        <v>34500.116715618657</v>
      </c>
      <c r="AA92" s="19">
        <v>36029.819889577462</v>
      </c>
      <c r="AB92" s="181">
        <v>249768.6014549488</v>
      </c>
    </row>
    <row r="93" spans="1:28" x14ac:dyDescent="0.2">
      <c r="A93" s="18" t="s">
        <v>189</v>
      </c>
      <c r="B93" s="18" t="s">
        <v>190</v>
      </c>
      <c r="D93" s="19">
        <v>25090</v>
      </c>
      <c r="E93" s="20">
        <v>0</v>
      </c>
      <c r="F93" s="20">
        <v>25090</v>
      </c>
      <c r="G93" s="21">
        <v>-5.6577636876893322E-3</v>
      </c>
      <c r="I93" s="21">
        <v>1.866633268428064E-4</v>
      </c>
      <c r="J93" s="19">
        <v>26140</v>
      </c>
      <c r="K93" s="21">
        <v>4.184934236747706E-2</v>
      </c>
      <c r="L93" s="21">
        <v>3.4410010375674371E-2</v>
      </c>
      <c r="M93" s="19">
        <v>26213</v>
      </c>
      <c r="N93" s="21">
        <v>4.4758868074930236E-2</v>
      </c>
      <c r="O93" s="21">
        <v>3.7298760595927849E-2</v>
      </c>
      <c r="P93" s="21">
        <v>-6.5559992717022508E-3</v>
      </c>
      <c r="R93" s="20">
        <v>-753</v>
      </c>
      <c r="S93" s="20">
        <v>180</v>
      </c>
      <c r="T93" s="20">
        <v>25640</v>
      </c>
      <c r="V93" s="19">
        <v>168384.8125</v>
      </c>
      <c r="W93" s="19">
        <v>169595.8125</v>
      </c>
      <c r="Y93" s="19">
        <v>25232.760998919832</v>
      </c>
      <c r="Z93" s="19">
        <v>25265.727582987955</v>
      </c>
      <c r="AA93" s="19">
        <v>26385.986508331767</v>
      </c>
      <c r="AB93" s="181">
        <v>182914.90127880464</v>
      </c>
    </row>
    <row r="94" spans="1:28" x14ac:dyDescent="0.2">
      <c r="A94" s="18" t="s">
        <v>191</v>
      </c>
      <c r="B94" s="18" t="s">
        <v>192</v>
      </c>
      <c r="D94" s="19">
        <v>20278</v>
      </c>
      <c r="E94" s="20">
        <v>0</v>
      </c>
      <c r="F94" s="20">
        <v>20278</v>
      </c>
      <c r="G94" s="21">
        <v>-1.8814909895894405E-2</v>
      </c>
      <c r="I94" s="21">
        <v>-1.3817229342487081E-2</v>
      </c>
      <c r="J94" s="19">
        <v>21190</v>
      </c>
      <c r="K94" s="21">
        <v>4.4974849590689425E-2</v>
      </c>
      <c r="L94" s="21">
        <v>3.7397016150487739E-2</v>
      </c>
      <c r="M94" s="19">
        <v>21249</v>
      </c>
      <c r="N94" s="21">
        <v>4.7884406746227404E-2</v>
      </c>
      <c r="O94" s="21">
        <v>4.0285474100128171E-2</v>
      </c>
      <c r="P94" s="21">
        <v>-1.7645094199191136E-2</v>
      </c>
      <c r="R94" s="20">
        <v>-610</v>
      </c>
      <c r="S94" s="20">
        <v>89</v>
      </c>
      <c r="T94" s="20">
        <v>20728</v>
      </c>
      <c r="V94" s="19">
        <v>134597.28125</v>
      </c>
      <c r="W94" s="19">
        <v>135580.46875</v>
      </c>
      <c r="Y94" s="19">
        <v>20666.844823180574</v>
      </c>
      <c r="Z94" s="19">
        <v>20712.310660704603</v>
      </c>
      <c r="AA94" s="19">
        <v>21630.675303319185</v>
      </c>
      <c r="AB94" s="181">
        <v>149949.77869980945</v>
      </c>
    </row>
    <row r="95" spans="1:28" ht="25.5" customHeight="1" x14ac:dyDescent="0.2">
      <c r="A95" s="22" t="s">
        <v>193</v>
      </c>
      <c r="B95" s="22" t="s">
        <v>194</v>
      </c>
      <c r="C95" s="54"/>
      <c r="D95" s="24">
        <v>118331</v>
      </c>
      <c r="E95" s="25">
        <v>0</v>
      </c>
      <c r="F95" s="25">
        <v>118331</v>
      </c>
      <c r="G95" s="26">
        <v>-3.127445123428152E-2</v>
      </c>
      <c r="H95" s="23"/>
      <c r="I95" s="26">
        <v>-2.6042295923246028E-2</v>
      </c>
      <c r="J95" s="24">
        <v>123734</v>
      </c>
      <c r="K95" s="26">
        <v>4.5660055268695432E-2</v>
      </c>
      <c r="L95" s="26">
        <v>3.9952416953976444E-2</v>
      </c>
      <c r="M95" s="24">
        <v>124032</v>
      </c>
      <c r="N95" s="26">
        <v>4.8178414785643664E-2</v>
      </c>
      <c r="O95" s="26">
        <v>4.2457030239348992E-2</v>
      </c>
      <c r="P95" s="26">
        <v>-2.7797501240280464E-2</v>
      </c>
      <c r="Q95" s="23"/>
      <c r="R95" s="25">
        <v>-3562</v>
      </c>
      <c r="S95" s="25">
        <v>378</v>
      </c>
      <c r="T95" s="25">
        <v>120848</v>
      </c>
      <c r="U95" s="23"/>
      <c r="V95" s="24">
        <v>793166.5625</v>
      </c>
      <c r="W95" s="24">
        <v>797519.75</v>
      </c>
      <c r="X95" s="23"/>
      <c r="Y95" s="24">
        <v>122151.21212687017</v>
      </c>
      <c r="Z95" s="24">
        <v>122161.81791648021</v>
      </c>
      <c r="AA95" s="24">
        <v>127578.3596094774</v>
      </c>
      <c r="AB95" s="182">
        <f>SUM(AB91:AB94)</f>
        <v>884408.20834615035</v>
      </c>
    </row>
    <row r="96" spans="1:28" x14ac:dyDescent="0.2">
      <c r="A96" s="18" t="s">
        <v>195</v>
      </c>
      <c r="B96" s="18" t="s">
        <v>196</v>
      </c>
      <c r="D96" s="19">
        <v>28359</v>
      </c>
      <c r="E96" s="20">
        <v>0</v>
      </c>
      <c r="F96" s="20">
        <v>28359</v>
      </c>
      <c r="G96" s="21">
        <v>4.1285492068521279E-2</v>
      </c>
      <c r="I96" s="21">
        <v>4.71236865178013E-2</v>
      </c>
      <c r="J96" s="19">
        <v>29511</v>
      </c>
      <c r="K96" s="21">
        <v>4.0622024754046304E-2</v>
      </c>
      <c r="L96" s="21">
        <v>3.4395305283042577E-2</v>
      </c>
      <c r="M96" s="19">
        <v>29511</v>
      </c>
      <c r="N96" s="21">
        <v>4.0622024754046304E-2</v>
      </c>
      <c r="O96" s="21">
        <v>3.4395305283042577E-2</v>
      </c>
      <c r="P96" s="21">
        <v>3.7153405418944407E-2</v>
      </c>
      <c r="R96" s="20">
        <v>-848</v>
      </c>
      <c r="S96" s="20">
        <v>0</v>
      </c>
      <c r="T96" s="20">
        <v>28663</v>
      </c>
      <c r="V96" s="19">
        <v>195172.625</v>
      </c>
      <c r="W96" s="19">
        <v>196347.5</v>
      </c>
      <c r="Y96" s="19">
        <v>27234.605894359131</v>
      </c>
      <c r="Z96" s="19">
        <v>27245.789794054454</v>
      </c>
      <c r="AA96" s="19">
        <v>28453.842841194186</v>
      </c>
      <c r="AB96" s="181">
        <v>197249.84899299545</v>
      </c>
    </row>
    <row r="97" spans="1:28" x14ac:dyDescent="0.2">
      <c r="A97" s="18" t="s">
        <v>197</v>
      </c>
      <c r="B97" s="18" t="s">
        <v>198</v>
      </c>
      <c r="D97" s="19">
        <v>19101</v>
      </c>
      <c r="E97" s="20">
        <v>0</v>
      </c>
      <c r="F97" s="20">
        <v>19101</v>
      </c>
      <c r="G97" s="21">
        <v>4.0879271830326358E-2</v>
      </c>
      <c r="I97" s="21">
        <v>4.6499481363630357E-2</v>
      </c>
      <c r="J97" s="19">
        <v>19896</v>
      </c>
      <c r="K97" s="21">
        <v>4.1620857546725398E-2</v>
      </c>
      <c r="L97" s="21">
        <v>3.4396061336303241E-2</v>
      </c>
      <c r="M97" s="19">
        <v>19896</v>
      </c>
      <c r="N97" s="21">
        <v>4.1620857546725398E-2</v>
      </c>
      <c r="O97" s="21">
        <v>3.4396061336303241E-2</v>
      </c>
      <c r="P97" s="21">
        <v>3.6535901306835594E-2</v>
      </c>
      <c r="R97" s="20">
        <v>-571</v>
      </c>
      <c r="S97" s="20">
        <v>0</v>
      </c>
      <c r="T97" s="20">
        <v>19325</v>
      </c>
      <c r="V97" s="19">
        <v>136000.96875</v>
      </c>
      <c r="W97" s="19">
        <v>136950.875</v>
      </c>
      <c r="Y97" s="19">
        <v>18350.831375873197</v>
      </c>
      <c r="Z97" s="19">
        <v>18379.762558996383</v>
      </c>
      <c r="AA97" s="19">
        <v>19194.704182378708</v>
      </c>
      <c r="AB97" s="181">
        <v>133062.95822924832</v>
      </c>
    </row>
    <row r="98" spans="1:28" x14ac:dyDescent="0.2">
      <c r="A98" s="18" t="s">
        <v>199</v>
      </c>
      <c r="B98" s="18" t="s">
        <v>200</v>
      </c>
      <c r="D98" s="19">
        <v>52218</v>
      </c>
      <c r="E98" s="20">
        <v>0</v>
      </c>
      <c r="F98" s="20">
        <v>52218</v>
      </c>
      <c r="G98" s="21">
        <v>-4.9904258610007246E-2</v>
      </c>
      <c r="I98" s="21">
        <v>-4.2479117114477605E-2</v>
      </c>
      <c r="J98" s="19">
        <v>54732</v>
      </c>
      <c r="K98" s="21">
        <v>4.8144318051246637E-2</v>
      </c>
      <c r="L98" s="21">
        <v>4.3547564261094962E-2</v>
      </c>
      <c r="M98" s="19">
        <v>54732</v>
      </c>
      <c r="N98" s="21">
        <v>4.8144318051246637E-2</v>
      </c>
      <c r="O98" s="21">
        <v>4.3547564261094962E-2</v>
      </c>
      <c r="P98" s="21">
        <v>-4.320482548105653E-2</v>
      </c>
      <c r="R98" s="20">
        <v>-1572</v>
      </c>
      <c r="S98" s="20">
        <v>0</v>
      </c>
      <c r="T98" s="20">
        <v>53160</v>
      </c>
      <c r="V98" s="19">
        <v>381504.375</v>
      </c>
      <c r="W98" s="19">
        <v>383184.875</v>
      </c>
      <c r="Y98" s="19">
        <v>54960.776819823353</v>
      </c>
      <c r="Z98" s="19">
        <v>54774.801848263145</v>
      </c>
      <c r="AA98" s="19">
        <v>57203.46575484988</v>
      </c>
      <c r="AB98" s="181">
        <v>396550.12663823972</v>
      </c>
    </row>
    <row r="99" spans="1:28" x14ac:dyDescent="0.2">
      <c r="A99" s="18" t="s">
        <v>201</v>
      </c>
      <c r="B99" s="18" t="s">
        <v>202</v>
      </c>
      <c r="D99" s="19">
        <v>20753</v>
      </c>
      <c r="E99" s="20">
        <v>0</v>
      </c>
      <c r="F99" s="20">
        <v>20753</v>
      </c>
      <c r="G99" s="21">
        <v>3.4616155401427706E-2</v>
      </c>
      <c r="I99" s="21">
        <v>4.1216837192589395E-2</v>
      </c>
      <c r="J99" s="19">
        <v>21609</v>
      </c>
      <c r="K99" s="21">
        <v>4.1247048619476701E-2</v>
      </c>
      <c r="L99" s="21">
        <v>3.4391292259031259E-2</v>
      </c>
      <c r="M99" s="19">
        <v>21609</v>
      </c>
      <c r="N99" s="21">
        <v>4.1247048619476701E-2</v>
      </c>
      <c r="O99" s="21">
        <v>3.4391292259031259E-2</v>
      </c>
      <c r="P99" s="21">
        <v>3.1298797657362876E-2</v>
      </c>
      <c r="R99" s="20">
        <v>-621</v>
      </c>
      <c r="S99" s="20">
        <v>0</v>
      </c>
      <c r="T99" s="20">
        <v>20988</v>
      </c>
      <c r="V99" s="19">
        <v>153479.546875</v>
      </c>
      <c r="W99" s="19">
        <v>154496.78125</v>
      </c>
      <c r="Y99" s="19">
        <v>20058.646766392219</v>
      </c>
      <c r="Z99" s="19">
        <v>20063.589392116977</v>
      </c>
      <c r="AA99" s="19">
        <v>20953.190335415617</v>
      </c>
      <c r="AB99" s="181">
        <v>145253.26693653598</v>
      </c>
    </row>
    <row r="100" spans="1:28" x14ac:dyDescent="0.2">
      <c r="A100" s="18" t="s">
        <v>203</v>
      </c>
      <c r="B100" s="18" t="s">
        <v>204</v>
      </c>
      <c r="D100" s="19">
        <v>13376</v>
      </c>
      <c r="E100" s="20">
        <v>0</v>
      </c>
      <c r="F100" s="20">
        <v>13376</v>
      </c>
      <c r="G100" s="21">
        <v>6.0351326911357361E-2</v>
      </c>
      <c r="I100" s="21">
        <v>6.6752332476008203E-2</v>
      </c>
      <c r="J100" s="19">
        <v>13870</v>
      </c>
      <c r="K100" s="21">
        <v>3.6931818181818121E-2</v>
      </c>
      <c r="L100" s="21">
        <v>3.1499402813246702E-2</v>
      </c>
      <c r="M100" s="19">
        <v>13888</v>
      </c>
      <c r="N100" s="21">
        <v>3.8277511961722466E-2</v>
      </c>
      <c r="O100" s="21">
        <v>3.283804659483569E-2</v>
      </c>
      <c r="P100" s="21">
        <v>5.5004475423353183E-2</v>
      </c>
      <c r="R100" s="20">
        <v>-399</v>
      </c>
      <c r="S100" s="20">
        <v>0</v>
      </c>
      <c r="T100" s="20">
        <v>13489</v>
      </c>
      <c r="V100" s="19">
        <v>94623.328125</v>
      </c>
      <c r="W100" s="19">
        <v>95121.6640625</v>
      </c>
      <c r="Y100" s="19">
        <v>12614.68690661449</v>
      </c>
      <c r="Z100" s="19">
        <v>12605.029867566138</v>
      </c>
      <c r="AA100" s="19">
        <v>13163.925199868949</v>
      </c>
      <c r="AB100" s="181">
        <v>91255.942908000579</v>
      </c>
    </row>
    <row r="101" spans="1:28" x14ac:dyDescent="0.2">
      <c r="A101" s="18" t="s">
        <v>205</v>
      </c>
      <c r="B101" s="18" t="s">
        <v>206</v>
      </c>
      <c r="D101" s="19">
        <v>16976</v>
      </c>
      <c r="E101" s="20">
        <v>0</v>
      </c>
      <c r="F101" s="20">
        <v>16976</v>
      </c>
      <c r="G101" s="21">
        <v>4.1252759214559731E-2</v>
      </c>
      <c r="I101" s="21">
        <v>4.6250657207659529E-2</v>
      </c>
      <c r="J101" s="19">
        <v>17685</v>
      </c>
      <c r="K101" s="21">
        <v>4.1764844486333663E-2</v>
      </c>
      <c r="L101" s="21">
        <v>3.4372326552949861E-2</v>
      </c>
      <c r="M101" s="19">
        <v>17703</v>
      </c>
      <c r="N101" s="21">
        <v>4.2825164938737004E-2</v>
      </c>
      <c r="O101" s="21">
        <v>3.5425122814072507E-2</v>
      </c>
      <c r="P101" s="21">
        <v>3.7320391270055486E-2</v>
      </c>
      <c r="R101" s="20">
        <v>-508</v>
      </c>
      <c r="S101" s="20">
        <v>0</v>
      </c>
      <c r="T101" s="20">
        <v>17195</v>
      </c>
      <c r="V101" s="19">
        <v>128001.953125</v>
      </c>
      <c r="W101" s="19">
        <v>128916.765625</v>
      </c>
      <c r="Y101" s="19">
        <v>16303.438189979324</v>
      </c>
      <c r="Z101" s="19">
        <v>16341.51915580977</v>
      </c>
      <c r="AA101" s="19">
        <v>17066.0869573046</v>
      </c>
      <c r="AB101" s="181">
        <v>118306.79933172715</v>
      </c>
    </row>
    <row r="102" spans="1:28" ht="25.5" customHeight="1" x14ac:dyDescent="0.2">
      <c r="A102" s="22" t="s">
        <v>207</v>
      </c>
      <c r="B102" s="22" t="s">
        <v>208</v>
      </c>
      <c r="C102" s="54"/>
      <c r="D102" s="24">
        <v>150783</v>
      </c>
      <c r="E102" s="25">
        <v>0</v>
      </c>
      <c r="F102" s="25">
        <v>150783</v>
      </c>
      <c r="G102" s="26">
        <v>8.4268919519436825E-3</v>
      </c>
      <c r="H102" s="23"/>
      <c r="I102" s="26">
        <v>1.4965950335203315E-2</v>
      </c>
      <c r="J102" s="24">
        <v>157303</v>
      </c>
      <c r="K102" s="26">
        <v>4.3240948913338961E-2</v>
      </c>
      <c r="L102" s="26">
        <v>3.7300135743762119E-2</v>
      </c>
      <c r="M102" s="24">
        <v>157339</v>
      </c>
      <c r="N102" s="26">
        <v>4.3479702618995475E-2</v>
      </c>
      <c r="O102" s="26">
        <v>3.7537529848685525E-2</v>
      </c>
      <c r="P102" s="26">
        <v>8.3557082080707445E-3</v>
      </c>
      <c r="Q102" s="23"/>
      <c r="R102" s="25">
        <v>-4519</v>
      </c>
      <c r="S102" s="25">
        <v>0</v>
      </c>
      <c r="T102" s="25">
        <v>152820</v>
      </c>
      <c r="U102" s="23"/>
      <c r="V102" s="24">
        <v>1088782.796875</v>
      </c>
      <c r="W102" s="24">
        <v>1095018.4609375</v>
      </c>
      <c r="X102" s="23"/>
      <c r="Y102" s="24">
        <v>149522.98595304173</v>
      </c>
      <c r="Z102" s="24">
        <v>149410.49261680688</v>
      </c>
      <c r="AA102" s="24">
        <v>156035.21527101193</v>
      </c>
      <c r="AB102" s="182">
        <f>SUM(AB96:AB101)</f>
        <v>1081678.9430367472</v>
      </c>
    </row>
    <row r="103" spans="1:28" x14ac:dyDescent="0.2">
      <c r="A103" s="18" t="s">
        <v>209</v>
      </c>
      <c r="B103" s="18" t="s">
        <v>210</v>
      </c>
      <c r="D103" s="19">
        <v>44691</v>
      </c>
      <c r="E103" s="20">
        <v>0</v>
      </c>
      <c r="F103" s="20">
        <v>44691</v>
      </c>
      <c r="G103" s="21">
        <v>2.433101905043622E-2</v>
      </c>
      <c r="I103" s="21">
        <v>2.8514875132038542E-2</v>
      </c>
      <c r="J103" s="19">
        <v>46480</v>
      </c>
      <c r="K103" s="21">
        <v>4.0030431183012194E-2</v>
      </c>
      <c r="L103" s="21">
        <v>3.4392208382339362E-2</v>
      </c>
      <c r="M103" s="19">
        <v>46480</v>
      </c>
      <c r="N103" s="21">
        <v>4.0030431183012194E-2</v>
      </c>
      <c r="O103" s="21">
        <v>3.4392208382339362E-2</v>
      </c>
      <c r="P103" s="21">
        <v>1.871872950670328E-2</v>
      </c>
      <c r="R103" s="20">
        <v>-1335</v>
      </c>
      <c r="S103" s="20">
        <v>0</v>
      </c>
      <c r="T103" s="20">
        <v>45145</v>
      </c>
      <c r="V103" s="19">
        <v>333199</v>
      </c>
      <c r="W103" s="19">
        <v>335015.1875</v>
      </c>
      <c r="Y103" s="19">
        <v>43629.450996640662</v>
      </c>
      <c r="Z103" s="19">
        <v>43688.818668441229</v>
      </c>
      <c r="AA103" s="19">
        <v>45625.940363840302</v>
      </c>
      <c r="AB103" s="181">
        <v>316291.54266296653</v>
      </c>
    </row>
    <row r="104" spans="1:28" x14ac:dyDescent="0.2">
      <c r="A104" s="18" t="s">
        <v>211</v>
      </c>
      <c r="B104" s="18" t="s">
        <v>212</v>
      </c>
      <c r="D104" s="19">
        <v>56206</v>
      </c>
      <c r="E104" s="20">
        <v>0</v>
      </c>
      <c r="F104" s="20">
        <v>56206</v>
      </c>
      <c r="G104" s="21">
        <v>-2.0451261186109626E-3</v>
      </c>
      <c r="I104" s="21">
        <v>5.8405914972432527E-3</v>
      </c>
      <c r="J104" s="19">
        <v>58582</v>
      </c>
      <c r="K104" s="21">
        <v>4.2273066932355885E-2</v>
      </c>
      <c r="L104" s="21">
        <v>3.4393255860321048E-2</v>
      </c>
      <c r="M104" s="19">
        <v>58748</v>
      </c>
      <c r="N104" s="21">
        <v>4.5226488275273091E-2</v>
      </c>
      <c r="O104" s="21">
        <v>3.7324348695540355E-2</v>
      </c>
      <c r="P104" s="21">
        <v>-9.155416958039897E-4</v>
      </c>
      <c r="R104" s="20">
        <v>-1687</v>
      </c>
      <c r="S104" s="20">
        <v>0</v>
      </c>
      <c r="T104" s="20">
        <v>57061</v>
      </c>
      <c r="V104" s="19">
        <v>409607.5625</v>
      </c>
      <c r="W104" s="19">
        <v>412727.875</v>
      </c>
      <c r="Y104" s="19">
        <v>56321.183924274628</v>
      </c>
      <c r="Z104" s="19">
        <v>56305.310300511141</v>
      </c>
      <c r="AA104" s="19">
        <v>58801.835532219557</v>
      </c>
      <c r="AB104" s="181">
        <v>407630.46467836871</v>
      </c>
    </row>
    <row r="105" spans="1:28" x14ac:dyDescent="0.2">
      <c r="A105" s="18" t="s">
        <v>213</v>
      </c>
      <c r="B105" s="18" t="s">
        <v>214</v>
      </c>
      <c r="D105" s="19">
        <v>50135</v>
      </c>
      <c r="E105" s="20">
        <v>0</v>
      </c>
      <c r="F105" s="20">
        <v>50135</v>
      </c>
      <c r="G105" s="21">
        <v>-2.0147759478152838E-2</v>
      </c>
      <c r="I105" s="21">
        <v>-1.4581710167813178E-2</v>
      </c>
      <c r="J105" s="19">
        <v>52453</v>
      </c>
      <c r="K105" s="21">
        <v>4.6235165054353322E-2</v>
      </c>
      <c r="L105" s="21">
        <v>3.7530600201080899E-2</v>
      </c>
      <c r="M105" s="19">
        <v>52521</v>
      </c>
      <c r="N105" s="21">
        <v>4.7591502942056385E-2</v>
      </c>
      <c r="O105" s="21">
        <v>3.8875653502391971E-2</v>
      </c>
      <c r="P105" s="21">
        <v>-1.9736887332162389E-2</v>
      </c>
      <c r="R105" s="20">
        <v>-1508</v>
      </c>
      <c r="S105" s="20">
        <v>0</v>
      </c>
      <c r="T105" s="20">
        <v>51013</v>
      </c>
      <c r="V105" s="19">
        <v>396364.25</v>
      </c>
      <c r="W105" s="19">
        <v>399689.625</v>
      </c>
      <c r="Y105" s="19">
        <v>51165.877799390684</v>
      </c>
      <c r="Z105" s="19">
        <v>51303.71321440208</v>
      </c>
      <c r="AA105" s="19">
        <v>53578.472270634906</v>
      </c>
      <c r="AB105" s="181">
        <v>371420.67676559166</v>
      </c>
    </row>
    <row r="106" spans="1:28" ht="25.5" customHeight="1" x14ac:dyDescent="0.2">
      <c r="A106" s="22" t="s">
        <v>215</v>
      </c>
      <c r="B106" s="22" t="s">
        <v>216</v>
      </c>
      <c r="C106" s="54"/>
      <c r="D106" s="24">
        <v>151032</v>
      </c>
      <c r="E106" s="25">
        <v>0</v>
      </c>
      <c r="F106" s="25">
        <v>151032</v>
      </c>
      <c r="G106" s="26">
        <v>-5.5925536385570407E-4</v>
      </c>
      <c r="H106" s="23"/>
      <c r="I106" s="26">
        <v>5.482712200021389E-3</v>
      </c>
      <c r="J106" s="24">
        <v>157515</v>
      </c>
      <c r="K106" s="26">
        <v>4.2924678213888345E-2</v>
      </c>
      <c r="L106" s="26">
        <v>3.5415293637620193E-2</v>
      </c>
      <c r="M106" s="24">
        <v>157749</v>
      </c>
      <c r="N106" s="26">
        <v>4.4474018750993105E-2</v>
      </c>
      <c r="O106" s="26">
        <v>3.6953478437234288E-2</v>
      </c>
      <c r="P106" s="26">
        <v>-1.6280885704176296E-3</v>
      </c>
      <c r="Q106" s="23"/>
      <c r="R106" s="25">
        <v>-4530</v>
      </c>
      <c r="S106" s="25">
        <v>0</v>
      </c>
      <c r="T106" s="25">
        <v>153219</v>
      </c>
      <c r="U106" s="23"/>
      <c r="V106" s="24">
        <v>1139170.8125</v>
      </c>
      <c r="W106" s="24">
        <v>1147432.6875</v>
      </c>
      <c r="X106" s="23"/>
      <c r="Y106" s="24">
        <v>151116.512720306</v>
      </c>
      <c r="Z106" s="24">
        <v>151297.84218335446</v>
      </c>
      <c r="AA106" s="24">
        <v>158006.24816669477</v>
      </c>
      <c r="AB106" s="182">
        <f>SUM(AB103:AB105)</f>
        <v>1095342.6841069269</v>
      </c>
    </row>
    <row r="107" spans="1:28" x14ac:dyDescent="0.2">
      <c r="A107" s="18" t="s">
        <v>217</v>
      </c>
      <c r="B107" s="18" t="s">
        <v>218</v>
      </c>
      <c r="D107" s="19">
        <v>44240</v>
      </c>
      <c r="E107" s="20">
        <v>0</v>
      </c>
      <c r="F107" s="20">
        <v>44240</v>
      </c>
      <c r="G107" s="21">
        <v>1.2565280017741154E-2</v>
      </c>
      <c r="I107" s="21">
        <v>1.8348193386976908E-2</v>
      </c>
      <c r="J107" s="19">
        <v>45884</v>
      </c>
      <c r="K107" s="21">
        <v>3.7160940325497327E-2</v>
      </c>
      <c r="L107" s="21">
        <v>3.4401424620427612E-2</v>
      </c>
      <c r="M107" s="19">
        <v>45884</v>
      </c>
      <c r="N107" s="21">
        <v>3.7160940325497327E-2</v>
      </c>
      <c r="O107" s="21">
        <v>3.4401424620427612E-2</v>
      </c>
      <c r="P107" s="21">
        <v>8.6578677424085093E-3</v>
      </c>
      <c r="R107" s="20">
        <v>-1318</v>
      </c>
      <c r="S107" s="20">
        <v>0</v>
      </c>
      <c r="T107" s="20">
        <v>44566</v>
      </c>
      <c r="V107" s="19">
        <v>320331.8125</v>
      </c>
      <c r="W107" s="19">
        <v>321186.375</v>
      </c>
      <c r="Y107" s="19">
        <v>43691.010222298828</v>
      </c>
      <c r="Z107" s="19">
        <v>43558.795681243195</v>
      </c>
      <c r="AA107" s="19">
        <v>45490.152277995097</v>
      </c>
      <c r="AB107" s="181">
        <v>315350.22237883124</v>
      </c>
    </row>
    <row r="108" spans="1:28" x14ac:dyDescent="0.2">
      <c r="A108" s="18" t="s">
        <v>219</v>
      </c>
      <c r="B108" s="18" t="s">
        <v>220</v>
      </c>
      <c r="D108" s="19">
        <v>84388</v>
      </c>
      <c r="E108" s="20">
        <v>0</v>
      </c>
      <c r="F108" s="20">
        <v>84388</v>
      </c>
      <c r="G108" s="21">
        <v>2.6644352368750512E-2</v>
      </c>
      <c r="I108" s="21">
        <v>3.4644275577660588E-2</v>
      </c>
      <c r="J108" s="19">
        <v>87922</v>
      </c>
      <c r="K108" s="21">
        <v>4.1877992131582609E-2</v>
      </c>
      <c r="L108" s="21">
        <v>3.4401711165086946E-2</v>
      </c>
      <c r="M108" s="19">
        <v>87922</v>
      </c>
      <c r="N108" s="21">
        <v>4.1877992131582609E-2</v>
      </c>
      <c r="O108" s="21">
        <v>3.4401711165086946E-2</v>
      </c>
      <c r="P108" s="21">
        <v>2.4799164712476118E-2</v>
      </c>
      <c r="R108" s="20">
        <v>-2525</v>
      </c>
      <c r="S108" s="20">
        <v>0</v>
      </c>
      <c r="T108" s="20">
        <v>85397</v>
      </c>
      <c r="V108" s="19">
        <v>575628.9375</v>
      </c>
      <c r="W108" s="19">
        <v>579789.375</v>
      </c>
      <c r="Y108" s="19">
        <v>82197.890443066965</v>
      </c>
      <c r="Z108" s="19">
        <v>82151.835089391039</v>
      </c>
      <c r="AA108" s="19">
        <v>85794.371255823498</v>
      </c>
      <c r="AB108" s="181">
        <v>594750.1316117458</v>
      </c>
    </row>
    <row r="109" spans="1:28" x14ac:dyDescent="0.2">
      <c r="A109" s="18" t="s">
        <v>221</v>
      </c>
      <c r="B109" s="18" t="s">
        <v>222</v>
      </c>
      <c r="D109" s="19">
        <v>42643</v>
      </c>
      <c r="E109" s="20">
        <v>0</v>
      </c>
      <c r="F109" s="20">
        <v>42643</v>
      </c>
      <c r="G109" s="21">
        <v>2.7162292054556225E-2</v>
      </c>
      <c r="I109" s="21">
        <v>3.5232987495268375E-2</v>
      </c>
      <c r="J109" s="19">
        <v>44373</v>
      </c>
      <c r="K109" s="21">
        <v>4.0569378327040884E-2</v>
      </c>
      <c r="L109" s="21">
        <v>3.440113399494571E-2</v>
      </c>
      <c r="M109" s="19">
        <v>44449</v>
      </c>
      <c r="N109" s="21">
        <v>4.2351616912506218E-2</v>
      </c>
      <c r="O109" s="21">
        <v>3.6172807899879089E-2</v>
      </c>
      <c r="P109" s="21">
        <v>2.7137928475447382E-2</v>
      </c>
      <c r="R109" s="20">
        <v>-1277</v>
      </c>
      <c r="S109" s="20">
        <v>0</v>
      </c>
      <c r="T109" s="20">
        <v>43172</v>
      </c>
      <c r="V109" s="19">
        <v>287643.6875</v>
      </c>
      <c r="W109" s="19">
        <v>289358.9375</v>
      </c>
      <c r="Y109" s="19">
        <v>41515.347993065814</v>
      </c>
      <c r="Z109" s="19">
        <v>41437.324039273655</v>
      </c>
      <c r="AA109" s="19">
        <v>43274.616551230298</v>
      </c>
      <c r="AB109" s="181">
        <v>299991.52056895639</v>
      </c>
    </row>
    <row r="110" spans="1:28" x14ac:dyDescent="0.2">
      <c r="A110" s="18" t="s">
        <v>223</v>
      </c>
      <c r="B110" s="18" t="s">
        <v>224</v>
      </c>
      <c r="D110" s="19">
        <v>39275</v>
      </c>
      <c r="E110" s="20">
        <v>0</v>
      </c>
      <c r="F110" s="20">
        <v>39275</v>
      </c>
      <c r="G110" s="21">
        <v>-4.990943162214545E-2</v>
      </c>
      <c r="I110" s="21">
        <v>-4.2204422719868906E-2</v>
      </c>
      <c r="J110" s="19">
        <v>41204</v>
      </c>
      <c r="K110" s="21">
        <v>4.9115213239974587E-2</v>
      </c>
      <c r="L110" s="21">
        <v>4.3495213129579158E-2</v>
      </c>
      <c r="M110" s="19">
        <v>41204</v>
      </c>
      <c r="N110" s="21">
        <v>4.9115213239974587E-2</v>
      </c>
      <c r="O110" s="21">
        <v>4.3495213129579158E-2</v>
      </c>
      <c r="P110" s="21">
        <v>-4.2978352115822682E-2</v>
      </c>
      <c r="R110" s="20">
        <v>-1183</v>
      </c>
      <c r="S110" s="20">
        <v>0</v>
      </c>
      <c r="T110" s="20">
        <v>40021</v>
      </c>
      <c r="V110" s="19">
        <v>282238.0625</v>
      </c>
      <c r="W110" s="19">
        <v>283758.125</v>
      </c>
      <c r="Y110" s="19">
        <v>41338.164283702463</v>
      </c>
      <c r="Z110" s="19">
        <v>41226.464298396764</v>
      </c>
      <c r="AA110" s="19">
        <v>43054.407485029718</v>
      </c>
      <c r="AB110" s="181">
        <v>298464.97087591921</v>
      </c>
    </row>
    <row r="111" spans="1:28" ht="25.5" customHeight="1" x14ac:dyDescent="0.2">
      <c r="A111" s="22" t="s">
        <v>225</v>
      </c>
      <c r="B111" s="22" t="s">
        <v>226</v>
      </c>
      <c r="C111" s="54"/>
      <c r="D111" s="24">
        <v>210546</v>
      </c>
      <c r="E111" s="25">
        <v>0</v>
      </c>
      <c r="F111" s="25">
        <v>210546</v>
      </c>
      <c r="G111" s="26">
        <v>8.6402520333321853E-3</v>
      </c>
      <c r="H111" s="23"/>
      <c r="I111" s="26">
        <v>1.6108565167975541E-2</v>
      </c>
      <c r="J111" s="24">
        <v>219383</v>
      </c>
      <c r="K111" s="26">
        <v>4.1971825634303128E-2</v>
      </c>
      <c r="L111" s="26">
        <v>3.6140040074546631E-2</v>
      </c>
      <c r="M111" s="24">
        <v>219459</v>
      </c>
      <c r="N111" s="26">
        <v>4.2332791883958887E-2</v>
      </c>
      <c r="O111" s="26">
        <v>3.6498986041397785E-2</v>
      </c>
      <c r="P111" s="26">
        <v>8.4804114933472174E-3</v>
      </c>
      <c r="Q111" s="23"/>
      <c r="R111" s="25">
        <v>-6303</v>
      </c>
      <c r="S111" s="25">
        <v>0</v>
      </c>
      <c r="T111" s="25">
        <v>213156</v>
      </c>
      <c r="U111" s="23"/>
      <c r="V111" s="24">
        <v>1465842.5</v>
      </c>
      <c r="W111" s="24">
        <v>1474092.8125</v>
      </c>
      <c r="X111" s="23"/>
      <c r="Y111" s="24">
        <v>208742.41294213408</v>
      </c>
      <c r="Z111" s="24">
        <v>208374.41910830466</v>
      </c>
      <c r="AA111" s="24">
        <v>217613.54757007863</v>
      </c>
      <c r="AB111" s="182">
        <f>SUM(AB107:AB110)</f>
        <v>1508556.8454354526</v>
      </c>
    </row>
    <row r="112" spans="1:28" x14ac:dyDescent="0.2">
      <c r="A112" s="18" t="s">
        <v>227</v>
      </c>
      <c r="B112" s="18" t="s">
        <v>228</v>
      </c>
      <c r="D112" s="19">
        <v>187794</v>
      </c>
      <c r="E112" s="20">
        <v>0</v>
      </c>
      <c r="F112" s="20">
        <v>187794</v>
      </c>
      <c r="G112" s="21">
        <v>-4.7777793446177608E-3</v>
      </c>
      <c r="I112" s="21">
        <v>2.7508334938277645E-3</v>
      </c>
      <c r="J112" s="19">
        <v>195619</v>
      </c>
      <c r="K112" s="21">
        <v>4.1667997912606447E-2</v>
      </c>
      <c r="L112" s="21">
        <v>3.4398840751434179E-2</v>
      </c>
      <c r="M112" s="19">
        <v>195619</v>
      </c>
      <c r="N112" s="21">
        <v>4.1667997912606447E-2</v>
      </c>
      <c r="O112" s="21">
        <v>3.4398840751434179E-2</v>
      </c>
      <c r="P112" s="21">
        <v>-6.7935528704419212E-3</v>
      </c>
      <c r="R112" s="20">
        <v>-5618</v>
      </c>
      <c r="S112" s="20">
        <v>0</v>
      </c>
      <c r="T112" s="20">
        <v>190001</v>
      </c>
      <c r="V112" s="19">
        <v>1320167.625</v>
      </c>
      <c r="W112" s="19">
        <v>1329445</v>
      </c>
      <c r="Y112" s="19">
        <v>188695.54568057403</v>
      </c>
      <c r="Z112" s="19">
        <v>188594.91447790468</v>
      </c>
      <c r="AA112" s="19">
        <v>196957.0380512065</v>
      </c>
      <c r="AB112" s="181">
        <v>1365360.2513563912</v>
      </c>
    </row>
    <row r="113" spans="1:28" ht="25.5" customHeight="1" x14ac:dyDescent="0.2">
      <c r="A113" s="22" t="s">
        <v>229</v>
      </c>
      <c r="B113" s="22" t="s">
        <v>230</v>
      </c>
      <c r="C113" s="54"/>
      <c r="D113" s="24">
        <v>187794</v>
      </c>
      <c r="E113" s="25">
        <v>0</v>
      </c>
      <c r="F113" s="25">
        <v>187794</v>
      </c>
      <c r="G113" s="26">
        <v>-4.7777793446177608E-3</v>
      </c>
      <c r="H113" s="23"/>
      <c r="I113" s="26">
        <v>2.7508334938277645E-3</v>
      </c>
      <c r="J113" s="24">
        <v>195619</v>
      </c>
      <c r="K113" s="26">
        <v>4.1667997912606447E-2</v>
      </c>
      <c r="L113" s="26">
        <v>3.4398840751434179E-2</v>
      </c>
      <c r="M113" s="24">
        <v>195619</v>
      </c>
      <c r="N113" s="26">
        <v>4.1667997912606447E-2</v>
      </c>
      <c r="O113" s="26">
        <v>3.4398840751434179E-2</v>
      </c>
      <c r="P113" s="26">
        <v>-6.7935528704419212E-3</v>
      </c>
      <c r="Q113" s="23"/>
      <c r="R113" s="25">
        <v>-5618</v>
      </c>
      <c r="S113" s="25">
        <v>0</v>
      </c>
      <c r="T113" s="25">
        <v>190001</v>
      </c>
      <c r="U113" s="23"/>
      <c r="V113" s="24">
        <v>1320167.625</v>
      </c>
      <c r="W113" s="24">
        <v>1329445</v>
      </c>
      <c r="X113" s="23"/>
      <c r="Y113" s="24">
        <v>188695.54568057403</v>
      </c>
      <c r="Z113" s="24">
        <v>188594.91447790468</v>
      </c>
      <c r="AA113" s="24">
        <v>196957.0380512065</v>
      </c>
      <c r="AB113" s="182">
        <f>AB112</f>
        <v>1365360.2513563912</v>
      </c>
    </row>
    <row r="114" spans="1:28" x14ac:dyDescent="0.2">
      <c r="A114" s="18" t="s">
        <v>231</v>
      </c>
      <c r="B114" s="18" t="s">
        <v>232</v>
      </c>
      <c r="D114" s="19">
        <v>73273</v>
      </c>
      <c r="E114" s="20">
        <v>0</v>
      </c>
      <c r="F114" s="20">
        <v>73273</v>
      </c>
      <c r="G114" s="21">
        <v>-1.3484283189340029E-3</v>
      </c>
      <c r="I114" s="21">
        <v>7.633439008140952E-3</v>
      </c>
      <c r="J114" s="19">
        <v>76763</v>
      </c>
      <c r="K114" s="21">
        <v>4.7630095669619177E-2</v>
      </c>
      <c r="L114" s="21">
        <v>3.4405006638579039E-2</v>
      </c>
      <c r="M114" s="19">
        <v>76763</v>
      </c>
      <c r="N114" s="21">
        <v>4.7630095669619177E-2</v>
      </c>
      <c r="O114" s="21">
        <v>3.4405006638579039E-2</v>
      </c>
      <c r="P114" s="21">
        <v>-1.951471815152539E-3</v>
      </c>
      <c r="R114" s="20">
        <v>-2205</v>
      </c>
      <c r="S114" s="20">
        <v>0</v>
      </c>
      <c r="T114" s="20">
        <v>74558</v>
      </c>
      <c r="V114" s="19">
        <v>521674.40625</v>
      </c>
      <c r="W114" s="19">
        <v>528344.125</v>
      </c>
      <c r="Y114" s="19">
        <v>73371.936797392642</v>
      </c>
      <c r="Z114" s="19">
        <v>73647.62629779258</v>
      </c>
      <c r="AA114" s="19">
        <v>76913.093734639333</v>
      </c>
      <c r="AB114" s="181">
        <v>533182.67797478964</v>
      </c>
    </row>
    <row r="115" spans="1:28" x14ac:dyDescent="0.2">
      <c r="A115" s="18" t="s">
        <v>233</v>
      </c>
      <c r="B115" s="18" t="s">
        <v>234</v>
      </c>
      <c r="D115" s="19">
        <v>39520</v>
      </c>
      <c r="E115" s="20">
        <v>0</v>
      </c>
      <c r="F115" s="20">
        <v>39520</v>
      </c>
      <c r="G115" s="21">
        <v>-1.8911240049846123E-2</v>
      </c>
      <c r="I115" s="21">
        <v>-1.4307060382418579E-2</v>
      </c>
      <c r="J115" s="19">
        <v>41154</v>
      </c>
      <c r="K115" s="21">
        <v>4.1346153846153921E-2</v>
      </c>
      <c r="L115" s="21">
        <v>3.7489694392171202E-2</v>
      </c>
      <c r="M115" s="19">
        <v>41154</v>
      </c>
      <c r="N115" s="21">
        <v>4.1346153846153921E-2</v>
      </c>
      <c r="O115" s="21">
        <v>3.7489694392171202E-2</v>
      </c>
      <c r="P115" s="21">
        <v>-2.0771803254383547E-2</v>
      </c>
      <c r="R115" s="20">
        <v>-1182</v>
      </c>
      <c r="S115" s="20">
        <v>0</v>
      </c>
      <c r="T115" s="20">
        <v>39972</v>
      </c>
      <c r="V115" s="19">
        <v>288329.125</v>
      </c>
      <c r="W115" s="19">
        <v>289400.875</v>
      </c>
      <c r="Y115" s="19">
        <v>40281.77838059004</v>
      </c>
      <c r="Z115" s="19">
        <v>40242.65412249435</v>
      </c>
      <c r="AA115" s="19">
        <v>42026.976078478845</v>
      </c>
      <c r="AB115" s="181">
        <v>291342.53434163786</v>
      </c>
    </row>
    <row r="116" spans="1:28" x14ac:dyDescent="0.2">
      <c r="A116" s="18" t="s">
        <v>235</v>
      </c>
      <c r="B116" s="18" t="s">
        <v>236</v>
      </c>
      <c r="D116" s="19">
        <v>27132</v>
      </c>
      <c r="E116" s="20">
        <v>0</v>
      </c>
      <c r="F116" s="20">
        <v>27132</v>
      </c>
      <c r="G116" s="21">
        <v>7.0596597451257903E-3</v>
      </c>
      <c r="I116" s="21">
        <v>1.1707736869331242E-2</v>
      </c>
      <c r="J116" s="19">
        <v>28169</v>
      </c>
      <c r="K116" s="21">
        <v>3.8220551378446155E-2</v>
      </c>
      <c r="L116" s="21">
        <v>3.4417268679820312E-2</v>
      </c>
      <c r="M116" s="19">
        <v>28169</v>
      </c>
      <c r="N116" s="21">
        <v>3.8220551378446155E-2</v>
      </c>
      <c r="O116" s="21">
        <v>3.4417268679820312E-2</v>
      </c>
      <c r="P116" s="21">
        <v>2.0959490079552889E-3</v>
      </c>
      <c r="R116" s="20">
        <v>-809</v>
      </c>
      <c r="S116" s="20">
        <v>0</v>
      </c>
      <c r="T116" s="20">
        <v>27360</v>
      </c>
      <c r="V116" s="19">
        <v>192349.4375</v>
      </c>
      <c r="W116" s="19">
        <v>193056.65625</v>
      </c>
      <c r="Y116" s="19">
        <v>26941.800058664616</v>
      </c>
      <c r="Z116" s="19">
        <v>26916.624535167379</v>
      </c>
      <c r="AA116" s="19">
        <v>28110.082700051287</v>
      </c>
      <c r="AB116" s="181">
        <v>194866.80933439158</v>
      </c>
    </row>
    <row r="117" spans="1:28" ht="25.5" customHeight="1" x14ac:dyDescent="0.2">
      <c r="A117" s="22" t="s">
        <v>237</v>
      </c>
      <c r="B117" s="22" t="s">
        <v>238</v>
      </c>
      <c r="C117" s="54"/>
      <c r="D117" s="24">
        <v>139925</v>
      </c>
      <c r="E117" s="25">
        <v>0</v>
      </c>
      <c r="F117" s="25">
        <v>139925</v>
      </c>
      <c r="G117" s="26">
        <v>-4.7691082856996525E-3</v>
      </c>
      <c r="H117" s="23"/>
      <c r="I117" s="26">
        <v>2.1128405180914633E-3</v>
      </c>
      <c r="J117" s="24">
        <v>146086</v>
      </c>
      <c r="K117" s="26">
        <v>4.403073074861541E-2</v>
      </c>
      <c r="L117" s="26">
        <v>3.5304301255794979E-2</v>
      </c>
      <c r="M117" s="24">
        <v>146086</v>
      </c>
      <c r="N117" s="26">
        <v>4.403073074861541E-2</v>
      </c>
      <c r="O117" s="26">
        <v>3.5304301255794979E-2</v>
      </c>
      <c r="P117" s="26">
        <v>-6.5566236871675843E-3</v>
      </c>
      <c r="Q117" s="23"/>
      <c r="R117" s="25">
        <v>-4196</v>
      </c>
      <c r="S117" s="25">
        <v>0</v>
      </c>
      <c r="T117" s="25">
        <v>141890</v>
      </c>
      <c r="U117" s="23"/>
      <c r="V117" s="24">
        <v>1002352.96875</v>
      </c>
      <c r="W117" s="24">
        <v>1010801.65625</v>
      </c>
      <c r="X117" s="23"/>
      <c r="Y117" s="24">
        <v>140595.5152366473</v>
      </c>
      <c r="Z117" s="24">
        <v>140806.90495545432</v>
      </c>
      <c r="AA117" s="24">
        <v>147050.15251316945</v>
      </c>
      <c r="AB117" s="182">
        <f>SUM(AB114:AB116)</f>
        <v>1019392.0216508191</v>
      </c>
    </row>
    <row r="118" spans="1:28" x14ac:dyDescent="0.2">
      <c r="A118" s="18" t="s">
        <v>239</v>
      </c>
      <c r="B118" s="18" t="s">
        <v>240</v>
      </c>
      <c r="D118" s="19">
        <v>29372</v>
      </c>
      <c r="E118" s="20">
        <v>0</v>
      </c>
      <c r="F118" s="20">
        <v>29372</v>
      </c>
      <c r="G118" s="21">
        <v>4.4316903981563405E-2</v>
      </c>
      <c r="I118" s="21">
        <v>4.9238222743104076E-2</v>
      </c>
      <c r="J118" s="19">
        <v>30526</v>
      </c>
      <c r="K118" s="21">
        <v>3.9289118888737651E-2</v>
      </c>
      <c r="L118" s="21">
        <v>3.4386637262202147E-2</v>
      </c>
      <c r="M118" s="19">
        <v>30576</v>
      </c>
      <c r="N118" s="21">
        <v>4.0991420400381395E-2</v>
      </c>
      <c r="O118" s="21">
        <v>3.608090876397485E-2</v>
      </c>
      <c r="P118" s="21">
        <v>4.0941318798145776E-2</v>
      </c>
      <c r="R118" s="20">
        <v>-878</v>
      </c>
      <c r="S118" s="20">
        <v>0</v>
      </c>
      <c r="T118" s="20">
        <v>29698</v>
      </c>
      <c r="V118" s="19">
        <v>188340.4375</v>
      </c>
      <c r="W118" s="19">
        <v>189233.078125</v>
      </c>
      <c r="Y118" s="19">
        <v>28125.562162229002</v>
      </c>
      <c r="Z118" s="19">
        <v>28126.318817991079</v>
      </c>
      <c r="AA118" s="19">
        <v>29373.413705301427</v>
      </c>
      <c r="AB118" s="181">
        <v>203624.5666399528</v>
      </c>
    </row>
    <row r="119" spans="1:28" x14ac:dyDescent="0.2">
      <c r="A119" s="18" t="s">
        <v>241</v>
      </c>
      <c r="B119" s="18" t="s">
        <v>242</v>
      </c>
      <c r="D119" s="19">
        <v>24413</v>
      </c>
      <c r="E119" s="20">
        <v>0</v>
      </c>
      <c r="F119" s="20">
        <v>24413</v>
      </c>
      <c r="G119" s="21">
        <v>3.0910953941853725E-2</v>
      </c>
      <c r="I119" s="21">
        <v>3.5561897575874024E-2</v>
      </c>
      <c r="J119" s="19">
        <v>25346</v>
      </c>
      <c r="K119" s="21">
        <v>3.82173432187769E-2</v>
      </c>
      <c r="L119" s="21">
        <v>3.4419051798096456E-2</v>
      </c>
      <c r="M119" s="19">
        <v>25346</v>
      </c>
      <c r="N119" s="21">
        <v>3.82173432187769E-2</v>
      </c>
      <c r="O119" s="21">
        <v>3.4419051798096456E-2</v>
      </c>
      <c r="P119" s="21">
        <v>2.572525001322723E-2</v>
      </c>
      <c r="R119" s="20">
        <v>-728</v>
      </c>
      <c r="S119" s="20">
        <v>0</v>
      </c>
      <c r="T119" s="20">
        <v>24618</v>
      </c>
      <c r="V119" s="19">
        <v>178487.765625</v>
      </c>
      <c r="W119" s="19">
        <v>179143.15625</v>
      </c>
      <c r="Y119" s="19">
        <v>23680.997768675334</v>
      </c>
      <c r="Z119" s="19">
        <v>23661.204939392563</v>
      </c>
      <c r="AA119" s="19">
        <v>24710.320819023567</v>
      </c>
      <c r="AB119" s="181">
        <v>171298.72675983008</v>
      </c>
    </row>
    <row r="120" spans="1:28" x14ac:dyDescent="0.2">
      <c r="A120" s="18" t="s">
        <v>243</v>
      </c>
      <c r="B120" s="18" t="s">
        <v>244</v>
      </c>
      <c r="D120" s="19">
        <v>48994</v>
      </c>
      <c r="E120" s="20">
        <v>0</v>
      </c>
      <c r="F120" s="20">
        <v>48994</v>
      </c>
      <c r="G120" s="21">
        <v>7.1023844794449786E-2</v>
      </c>
      <c r="I120" s="21">
        <v>7.6099267453013208E-2</v>
      </c>
      <c r="J120" s="19">
        <v>50757</v>
      </c>
      <c r="K120" s="21">
        <v>3.5983998040576504E-2</v>
      </c>
      <c r="L120" s="21">
        <v>2.983280132902677E-2</v>
      </c>
      <c r="M120" s="19">
        <v>50757</v>
      </c>
      <c r="N120" s="21">
        <v>3.5983998040576504E-2</v>
      </c>
      <c r="O120" s="21">
        <v>2.983280132902677E-2</v>
      </c>
      <c r="P120" s="21">
        <v>6.1151835034533697E-2</v>
      </c>
      <c r="R120" s="20">
        <v>-1458</v>
      </c>
      <c r="S120" s="20">
        <v>0</v>
      </c>
      <c r="T120" s="20">
        <v>49299</v>
      </c>
      <c r="V120" s="19">
        <v>313593.1875</v>
      </c>
      <c r="W120" s="19">
        <v>315466.28125</v>
      </c>
      <c r="Y120" s="19">
        <v>45745.013276901314</v>
      </c>
      <c r="Z120" s="19">
        <v>45801.203391807197</v>
      </c>
      <c r="AA120" s="19">
        <v>47831.986266459389</v>
      </c>
      <c r="AB120" s="181">
        <v>331584.45840696059</v>
      </c>
    </row>
    <row r="121" spans="1:28" x14ac:dyDescent="0.2">
      <c r="A121" s="18" t="s">
        <v>245</v>
      </c>
      <c r="B121" s="18" t="s">
        <v>246</v>
      </c>
      <c r="D121" s="19">
        <v>17875</v>
      </c>
      <c r="E121" s="20">
        <v>0</v>
      </c>
      <c r="F121" s="20">
        <v>17875</v>
      </c>
      <c r="G121" s="21">
        <v>6.5221059061957964E-2</v>
      </c>
      <c r="I121" s="21">
        <v>6.9423204383781245E-2</v>
      </c>
      <c r="J121" s="19">
        <v>18495</v>
      </c>
      <c r="K121" s="21">
        <v>3.4685314685314772E-2</v>
      </c>
      <c r="L121" s="21">
        <v>3.0997547312002993E-2</v>
      </c>
      <c r="M121" s="19">
        <v>18495</v>
      </c>
      <c r="N121" s="21">
        <v>3.4685314685314772E-2</v>
      </c>
      <c r="O121" s="21">
        <v>3.0997547312002993E-2</v>
      </c>
      <c r="P121" s="21">
        <v>5.5761227233257271E-2</v>
      </c>
      <c r="R121" s="20">
        <v>-531</v>
      </c>
      <c r="S121" s="20">
        <v>0</v>
      </c>
      <c r="T121" s="20">
        <v>17964</v>
      </c>
      <c r="V121" s="19">
        <v>116725.796875</v>
      </c>
      <c r="W121" s="19">
        <v>117143.3125</v>
      </c>
      <c r="Y121" s="19">
        <v>16780.554466075675</v>
      </c>
      <c r="Z121" s="19">
        <v>16774.404070843844</v>
      </c>
      <c r="AA121" s="19">
        <v>17518.165587940995</v>
      </c>
      <c r="AB121" s="181">
        <v>121440.73249230853</v>
      </c>
    </row>
    <row r="122" spans="1:28" ht="25.5" customHeight="1" x14ac:dyDescent="0.2">
      <c r="A122" s="22" t="s">
        <v>247</v>
      </c>
      <c r="B122" s="22" t="s">
        <v>248</v>
      </c>
      <c r="C122" s="54"/>
      <c r="D122" s="24">
        <v>120654</v>
      </c>
      <c r="E122" s="25">
        <v>0</v>
      </c>
      <c r="F122" s="25">
        <v>120654</v>
      </c>
      <c r="G122" s="26">
        <v>5.5293927041671687E-2</v>
      </c>
      <c r="H122" s="23"/>
      <c r="I122" s="26">
        <v>6.0088201204371527E-2</v>
      </c>
      <c r="J122" s="24">
        <v>125124</v>
      </c>
      <c r="K122" s="26">
        <v>3.7048087920831474E-2</v>
      </c>
      <c r="L122" s="26">
        <v>3.2078143658908598E-2</v>
      </c>
      <c r="M122" s="24">
        <v>125174</v>
      </c>
      <c r="N122" s="26">
        <v>3.7462496063122686E-2</v>
      </c>
      <c r="O122" s="26">
        <v>3.2490565793614534E-2</v>
      </c>
      <c r="P122" s="26">
        <v>4.8061013463739144E-2</v>
      </c>
      <c r="Q122" s="23"/>
      <c r="R122" s="25">
        <v>-3595</v>
      </c>
      <c r="S122" s="25">
        <v>0</v>
      </c>
      <c r="T122" s="25">
        <v>121579</v>
      </c>
      <c r="U122" s="23"/>
      <c r="V122" s="24">
        <v>797147.1875</v>
      </c>
      <c r="W122" s="24">
        <v>800985.828125</v>
      </c>
      <c r="X122" s="23"/>
      <c r="Y122" s="24">
        <v>114332.12767388132</v>
      </c>
      <c r="Z122" s="24">
        <v>114363.13122003469</v>
      </c>
      <c r="AA122" s="24">
        <v>119433.88637872538</v>
      </c>
      <c r="AB122" s="182">
        <f>SUM(AB118:AB121)</f>
        <v>827948.48429905192</v>
      </c>
    </row>
    <row r="123" spans="1:28" x14ac:dyDescent="0.2">
      <c r="A123" s="18" t="s">
        <v>249</v>
      </c>
      <c r="B123" s="18" t="s">
        <v>250</v>
      </c>
      <c r="D123" s="19">
        <v>11357</v>
      </c>
      <c r="E123" s="20">
        <v>0</v>
      </c>
      <c r="F123" s="20">
        <v>11357</v>
      </c>
      <c r="G123" s="21">
        <v>-1.2264756105200392E-2</v>
      </c>
      <c r="I123" s="21">
        <v>-4.3988301362157811E-3</v>
      </c>
      <c r="J123" s="19">
        <v>11940</v>
      </c>
      <c r="K123" s="21">
        <v>5.1333979043761468E-2</v>
      </c>
      <c r="L123" s="21">
        <v>3.5374558661211086E-2</v>
      </c>
      <c r="M123" s="19">
        <v>11965</v>
      </c>
      <c r="N123" s="21">
        <v>5.3535264594523291E-2</v>
      </c>
      <c r="O123" s="21">
        <v>3.7542428340150202E-2</v>
      </c>
      <c r="P123" s="21">
        <v>-1.0878283972048264E-2</v>
      </c>
      <c r="R123" s="20">
        <v>-344</v>
      </c>
      <c r="S123" s="20">
        <v>0</v>
      </c>
      <c r="T123" s="20">
        <v>11621</v>
      </c>
      <c r="V123" s="19">
        <v>79913.375</v>
      </c>
      <c r="W123" s="19">
        <v>81145.171875</v>
      </c>
      <c r="Y123" s="19">
        <v>11498.020416096033</v>
      </c>
      <c r="Z123" s="19">
        <v>11583.010213816879</v>
      </c>
      <c r="AA123" s="19">
        <v>12096.590142665395</v>
      </c>
      <c r="AB123" s="181">
        <v>83856.883314069986</v>
      </c>
    </row>
    <row r="124" spans="1:28" x14ac:dyDescent="0.2">
      <c r="A124" s="18" t="s">
        <v>251</v>
      </c>
      <c r="B124" s="18" t="s">
        <v>252</v>
      </c>
      <c r="D124" s="19">
        <v>90879</v>
      </c>
      <c r="E124" s="20">
        <v>0</v>
      </c>
      <c r="F124" s="20">
        <v>90879</v>
      </c>
      <c r="G124" s="21">
        <v>-4.0107217475788048E-2</v>
      </c>
      <c r="I124" s="21">
        <v>-3.5504994853908789E-2</v>
      </c>
      <c r="J124" s="19">
        <v>95371</v>
      </c>
      <c r="K124" s="21">
        <v>4.9428360787420633E-2</v>
      </c>
      <c r="L124" s="21">
        <v>4.2041958008195435E-2</v>
      </c>
      <c r="M124" s="19">
        <v>95502</v>
      </c>
      <c r="N124" s="21">
        <v>5.0869837916350358E-2</v>
      </c>
      <c r="O124" s="21">
        <v>4.3473289298619822E-2</v>
      </c>
      <c r="P124" s="21">
        <v>-3.6304585264264388E-2</v>
      </c>
      <c r="R124" s="20">
        <v>-2743</v>
      </c>
      <c r="S124" s="20">
        <v>0</v>
      </c>
      <c r="T124" s="20">
        <v>92759</v>
      </c>
      <c r="V124" s="19">
        <v>691032.875</v>
      </c>
      <c r="W124" s="19">
        <v>695931.1875</v>
      </c>
      <c r="Y124" s="19">
        <v>94676.198899024123</v>
      </c>
      <c r="Z124" s="19">
        <v>94892.338028471684</v>
      </c>
      <c r="AA124" s="19">
        <v>99099.776277537385</v>
      </c>
      <c r="AB124" s="181">
        <v>686986.85148018098</v>
      </c>
    </row>
    <row r="125" spans="1:28" ht="25.5" customHeight="1" x14ac:dyDescent="0.2">
      <c r="A125" s="22" t="s">
        <v>253</v>
      </c>
      <c r="B125" s="22" t="s">
        <v>254</v>
      </c>
      <c r="C125" s="54"/>
      <c r="D125" s="24">
        <v>102236</v>
      </c>
      <c r="E125" s="25">
        <v>0</v>
      </c>
      <c r="F125" s="25">
        <v>102236</v>
      </c>
      <c r="G125" s="26">
        <v>-3.7092048715062331E-2</v>
      </c>
      <c r="H125" s="23"/>
      <c r="I125" s="26">
        <v>-3.2180481135497097E-2</v>
      </c>
      <c r="J125" s="24">
        <v>107311</v>
      </c>
      <c r="K125" s="26">
        <v>4.9640048515200208E-2</v>
      </c>
      <c r="L125" s="26">
        <v>4.1359770490845493E-2</v>
      </c>
      <c r="M125" s="24">
        <v>107467</v>
      </c>
      <c r="N125" s="26">
        <v>5.1165929809460442E-2</v>
      </c>
      <c r="O125" s="26">
        <v>4.2873614590672737E-2</v>
      </c>
      <c r="P125" s="26">
        <v>-3.3538563716279834E-2</v>
      </c>
      <c r="Q125" s="23"/>
      <c r="R125" s="25">
        <v>-3087</v>
      </c>
      <c r="S125" s="25">
        <v>0</v>
      </c>
      <c r="T125" s="25">
        <v>104380</v>
      </c>
      <c r="U125" s="23"/>
      <c r="V125" s="24">
        <v>770946.25</v>
      </c>
      <c r="W125" s="24">
        <v>777076.359375</v>
      </c>
      <c r="X125" s="23"/>
      <c r="Y125" s="24">
        <v>106174.21931512015</v>
      </c>
      <c r="Z125" s="24">
        <v>106475.34824228856</v>
      </c>
      <c r="AA125" s="24">
        <v>111196.36642020277</v>
      </c>
      <c r="AB125" s="182">
        <f>SUM(AB123:AB124)</f>
        <v>770843.73479425092</v>
      </c>
    </row>
    <row r="126" spans="1:28" ht="25.5" customHeight="1" x14ac:dyDescent="0.2">
      <c r="A126" s="22" t="s">
        <v>255</v>
      </c>
      <c r="B126" s="22" t="s">
        <v>256</v>
      </c>
      <c r="C126" s="54"/>
      <c r="D126" s="24">
        <v>1558740</v>
      </c>
      <c r="E126" s="25">
        <v>0</v>
      </c>
      <c r="F126" s="25">
        <v>1558740</v>
      </c>
      <c r="G126" s="26">
        <v>3.4226995404018634E-3</v>
      </c>
      <c r="H126" s="23"/>
      <c r="I126" s="26">
        <v>9.3984987047586177E-3</v>
      </c>
      <c r="J126" s="24">
        <v>1623877</v>
      </c>
      <c r="K126" s="26">
        <v>4.1788239218856216E-2</v>
      </c>
      <c r="L126" s="26">
        <v>3.5759865681578962E-2</v>
      </c>
      <c r="M126" s="24">
        <v>1625093</v>
      </c>
      <c r="N126" s="26">
        <v>4.2568356493065007E-2</v>
      </c>
      <c r="O126" s="26">
        <v>3.653546875783964E-2</v>
      </c>
      <c r="P126" s="26">
        <v>1.8559811059251086E-3</v>
      </c>
      <c r="Q126" s="23"/>
      <c r="R126" s="25">
        <v>-46672</v>
      </c>
      <c r="S126" s="25">
        <v>378</v>
      </c>
      <c r="T126" s="25">
        <v>1578799</v>
      </c>
      <c r="U126" s="23"/>
      <c r="V126" s="24">
        <v>11085012.609375</v>
      </c>
      <c r="W126" s="24">
        <v>11149530.0703125</v>
      </c>
      <c r="X126" s="23"/>
      <c r="Y126" s="24">
        <v>1553423.0994713898</v>
      </c>
      <c r="Z126" s="24">
        <v>1553214.3615498166</v>
      </c>
      <c r="AA126" s="24">
        <v>1622082.4456286603</v>
      </c>
      <c r="AB126" s="182">
        <f>AB125+AB122+AB117+AB113+AB111+AB106+AB102+AB95+AB90+AB88+AB85</f>
        <v>11244720.765492698</v>
      </c>
    </row>
    <row r="127" spans="1:28" x14ac:dyDescent="0.2">
      <c r="A127" s="18" t="s">
        <v>257</v>
      </c>
      <c r="B127" s="18" t="s">
        <v>258</v>
      </c>
      <c r="D127" s="19">
        <v>133062</v>
      </c>
      <c r="E127" s="20">
        <v>0</v>
      </c>
      <c r="F127" s="20">
        <v>133062</v>
      </c>
      <c r="G127" s="21">
        <v>2.0154961912227209E-2</v>
      </c>
      <c r="I127" s="21">
        <v>2.5508016375318077E-2</v>
      </c>
      <c r="J127" s="19">
        <v>138368</v>
      </c>
      <c r="K127" s="21">
        <v>3.987614796110095E-2</v>
      </c>
      <c r="L127" s="21">
        <v>3.4402082723981264E-2</v>
      </c>
      <c r="M127" s="19">
        <v>138368</v>
      </c>
      <c r="N127" s="21">
        <v>3.987614796110095E-2</v>
      </c>
      <c r="O127" s="21">
        <v>3.4402082723981264E-2</v>
      </c>
      <c r="P127" s="21">
        <v>1.5750206030961333E-2</v>
      </c>
      <c r="R127" s="20">
        <v>-3974</v>
      </c>
      <c r="S127" s="20">
        <v>482</v>
      </c>
      <c r="T127" s="20">
        <v>134876</v>
      </c>
      <c r="V127" s="19">
        <v>973472.4375</v>
      </c>
      <c r="W127" s="19">
        <v>978624.0625</v>
      </c>
      <c r="Y127" s="19">
        <v>130433.12532694273</v>
      </c>
      <c r="Z127" s="19">
        <v>130438.92702853541</v>
      </c>
      <c r="AA127" s="19">
        <v>136222.46806197779</v>
      </c>
      <c r="AB127" s="181">
        <v>944331.54089743178</v>
      </c>
    </row>
    <row r="128" spans="1:28" ht="25.5" customHeight="1" x14ac:dyDescent="0.2">
      <c r="A128" s="22" t="s">
        <v>259</v>
      </c>
      <c r="B128" s="22" t="s">
        <v>260</v>
      </c>
      <c r="C128" s="54"/>
      <c r="D128" s="24">
        <v>133062</v>
      </c>
      <c r="E128" s="25">
        <v>0</v>
      </c>
      <c r="F128" s="25">
        <v>133062</v>
      </c>
      <c r="G128" s="26">
        <v>2.0154961912227209E-2</v>
      </c>
      <c r="H128" s="23"/>
      <c r="I128" s="26">
        <v>2.5508016375318077E-2</v>
      </c>
      <c r="J128" s="24">
        <v>138368</v>
      </c>
      <c r="K128" s="26">
        <v>3.987614796110095E-2</v>
      </c>
      <c r="L128" s="26">
        <v>3.4402082723981264E-2</v>
      </c>
      <c r="M128" s="24">
        <v>138368</v>
      </c>
      <c r="N128" s="26">
        <v>3.987614796110095E-2</v>
      </c>
      <c r="O128" s="26">
        <v>3.4402082723981264E-2</v>
      </c>
      <c r="P128" s="26">
        <v>1.5750206030961333E-2</v>
      </c>
      <c r="Q128" s="23"/>
      <c r="R128" s="25">
        <v>-3974</v>
      </c>
      <c r="S128" s="25">
        <v>482</v>
      </c>
      <c r="T128" s="25">
        <v>134876</v>
      </c>
      <c r="U128" s="23"/>
      <c r="V128" s="24">
        <v>973472.4375</v>
      </c>
      <c r="W128" s="24">
        <v>978624.0625</v>
      </c>
      <c r="X128" s="23"/>
      <c r="Y128" s="24">
        <v>130433.12532694273</v>
      </c>
      <c r="Z128" s="24">
        <v>130438.92702853541</v>
      </c>
      <c r="AA128" s="24">
        <v>136222.46806197779</v>
      </c>
      <c r="AB128" s="182">
        <f>AB127</f>
        <v>944331.54089743178</v>
      </c>
    </row>
    <row r="129" spans="1:28" x14ac:dyDescent="0.2">
      <c r="A129" s="18" t="s">
        <v>261</v>
      </c>
      <c r="B129" s="18" t="s">
        <v>262</v>
      </c>
      <c r="D129" s="19">
        <v>35810</v>
      </c>
      <c r="E129" s="20">
        <v>0</v>
      </c>
      <c r="F129" s="20">
        <v>35810</v>
      </c>
      <c r="G129" s="21">
        <v>-2.5987380423203366E-2</v>
      </c>
      <c r="I129" s="21">
        <v>-2.0773757556473482E-2</v>
      </c>
      <c r="J129" s="19">
        <v>37324</v>
      </c>
      <c r="K129" s="21">
        <v>4.2278693102485443E-2</v>
      </c>
      <c r="L129" s="21">
        <v>3.8877064011634266E-2</v>
      </c>
      <c r="M129" s="19">
        <v>37407</v>
      </c>
      <c r="N129" s="21">
        <v>4.4596481429768131E-2</v>
      </c>
      <c r="O129" s="21">
        <v>4.1187287897417102E-2</v>
      </c>
      <c r="P129" s="21">
        <v>-2.3729033489406692E-2</v>
      </c>
      <c r="R129" s="20">
        <v>-1074</v>
      </c>
      <c r="S129" s="20">
        <v>0</v>
      </c>
      <c r="T129" s="20">
        <v>36333</v>
      </c>
      <c r="V129" s="19">
        <v>240583.375</v>
      </c>
      <c r="W129" s="19">
        <v>241371.125</v>
      </c>
      <c r="Y129" s="19">
        <v>36765.437408356433</v>
      </c>
      <c r="Z129" s="19">
        <v>36689.431200876759</v>
      </c>
      <c r="AA129" s="19">
        <v>38316.206548373375</v>
      </c>
      <c r="AB129" s="181">
        <v>265618.46137384069</v>
      </c>
    </row>
    <row r="130" spans="1:28" x14ac:dyDescent="0.2">
      <c r="A130" s="18" t="s">
        <v>263</v>
      </c>
      <c r="B130" s="18" t="s">
        <v>264</v>
      </c>
      <c r="D130" s="19">
        <v>29798</v>
      </c>
      <c r="E130" s="20">
        <v>0</v>
      </c>
      <c r="F130" s="20">
        <v>29798</v>
      </c>
      <c r="G130" s="21">
        <v>2.9351772603899207E-2</v>
      </c>
      <c r="I130" s="21">
        <v>3.3894464714507189E-2</v>
      </c>
      <c r="J130" s="19">
        <v>30948</v>
      </c>
      <c r="K130" s="21">
        <v>3.8593194174105561E-2</v>
      </c>
      <c r="L130" s="21">
        <v>3.4411498130056062E-2</v>
      </c>
      <c r="M130" s="19">
        <v>30948</v>
      </c>
      <c r="N130" s="21">
        <v>3.8593194174105561E-2</v>
      </c>
      <c r="O130" s="21">
        <v>3.4411498130056062E-2</v>
      </c>
      <c r="P130" s="21">
        <v>2.4066177724633153E-2</v>
      </c>
      <c r="R130" s="20">
        <v>-889</v>
      </c>
      <c r="S130" s="20">
        <v>0</v>
      </c>
      <c r="T130" s="20">
        <v>30059</v>
      </c>
      <c r="V130" s="19">
        <v>174474.546875</v>
      </c>
      <c r="W130" s="19">
        <v>175179.875</v>
      </c>
      <c r="Y130" s="19">
        <v>28948.315622580125</v>
      </c>
      <c r="Z130" s="19">
        <v>28937.63527949639</v>
      </c>
      <c r="AA130" s="19">
        <v>30220.70318615852</v>
      </c>
      <c r="AB130" s="181">
        <v>209498.20989739199</v>
      </c>
    </row>
    <row r="131" spans="1:28" x14ac:dyDescent="0.2">
      <c r="A131" s="18" t="s">
        <v>265</v>
      </c>
      <c r="B131" s="18" t="s">
        <v>266</v>
      </c>
      <c r="D131" s="19">
        <v>32720</v>
      </c>
      <c r="E131" s="20">
        <v>0</v>
      </c>
      <c r="F131" s="20">
        <v>32720</v>
      </c>
      <c r="G131" s="21">
        <v>6.7831084078902482E-2</v>
      </c>
      <c r="I131" s="21">
        <v>7.5013395931476268E-2</v>
      </c>
      <c r="J131" s="19">
        <v>33851</v>
      </c>
      <c r="K131" s="21">
        <v>3.4566014669926703E-2</v>
      </c>
      <c r="L131" s="21">
        <v>3.0012275260939525E-2</v>
      </c>
      <c r="M131" s="19">
        <v>33851</v>
      </c>
      <c r="N131" s="21">
        <v>3.4566014669926703E-2</v>
      </c>
      <c r="O131" s="21">
        <v>3.0012275260939525E-2</v>
      </c>
      <c r="P131" s="21">
        <v>6.0265792125379525E-2</v>
      </c>
      <c r="R131" s="20">
        <v>-972</v>
      </c>
      <c r="S131" s="20">
        <v>0</v>
      </c>
      <c r="T131" s="20">
        <v>32879</v>
      </c>
      <c r="V131" s="19">
        <v>237093.515625</v>
      </c>
      <c r="W131" s="19">
        <v>238141.71875</v>
      </c>
      <c r="Y131" s="19">
        <v>30641.550417333892</v>
      </c>
      <c r="Z131" s="19">
        <v>30571.39287379419</v>
      </c>
      <c r="AA131" s="19">
        <v>31926.900076765865</v>
      </c>
      <c r="AB131" s="181">
        <v>221326.03508441313</v>
      </c>
    </row>
    <row r="132" spans="1:28" x14ac:dyDescent="0.2">
      <c r="A132" s="18" t="s">
        <v>267</v>
      </c>
      <c r="B132" s="18" t="s">
        <v>268</v>
      </c>
      <c r="D132" s="19">
        <v>34407</v>
      </c>
      <c r="E132" s="20">
        <v>0</v>
      </c>
      <c r="F132" s="20">
        <v>34407</v>
      </c>
      <c r="G132" s="21">
        <v>1.1768179762610353E-2</v>
      </c>
      <c r="I132" s="21">
        <v>1.7719157405766905E-2</v>
      </c>
      <c r="J132" s="19">
        <v>35913</v>
      </c>
      <c r="K132" s="21">
        <v>4.3770163048217015E-2</v>
      </c>
      <c r="L132" s="21">
        <v>3.4399914344691584E-2</v>
      </c>
      <c r="M132" s="19">
        <v>35913</v>
      </c>
      <c r="N132" s="21">
        <v>4.3770163048217015E-2</v>
      </c>
      <c r="O132" s="21">
        <v>3.4399914344691584E-2</v>
      </c>
      <c r="P132" s="21">
        <v>8.0333457180317147E-3</v>
      </c>
      <c r="R132" s="20">
        <v>-1031</v>
      </c>
      <c r="S132" s="20">
        <v>0</v>
      </c>
      <c r="T132" s="20">
        <v>34882</v>
      </c>
      <c r="V132" s="19">
        <v>230298.28125</v>
      </c>
      <c r="W132" s="19">
        <v>232384.46875</v>
      </c>
      <c r="Y132" s="19">
        <v>34006.801842762899</v>
      </c>
      <c r="Z132" s="19">
        <v>34114.20539399203</v>
      </c>
      <c r="AA132" s="19">
        <v>35626.797617908989</v>
      </c>
      <c r="AB132" s="181">
        <v>246974.74044042424</v>
      </c>
    </row>
    <row r="133" spans="1:28" x14ac:dyDescent="0.2">
      <c r="A133" s="18" t="s">
        <v>269</v>
      </c>
      <c r="B133" s="18" t="s">
        <v>270</v>
      </c>
      <c r="D133" s="19">
        <v>30028</v>
      </c>
      <c r="E133" s="20">
        <v>0</v>
      </c>
      <c r="F133" s="20">
        <v>30028</v>
      </c>
      <c r="G133" s="21">
        <v>2.0981126712677822E-2</v>
      </c>
      <c r="I133" s="21">
        <v>2.6664113805762835E-2</v>
      </c>
      <c r="J133" s="19">
        <v>31226</v>
      </c>
      <c r="K133" s="21">
        <v>3.9896096976155482E-2</v>
      </c>
      <c r="L133" s="21">
        <v>3.4401147761382589E-2</v>
      </c>
      <c r="M133" s="19">
        <v>31226</v>
      </c>
      <c r="N133" s="21">
        <v>3.9896096976155482E-2</v>
      </c>
      <c r="O133" s="21">
        <v>3.4401147761382589E-2</v>
      </c>
      <c r="P133" s="21">
        <v>1.6894383941066904E-2</v>
      </c>
      <c r="R133" s="20">
        <v>-897</v>
      </c>
      <c r="S133" s="20">
        <v>0</v>
      </c>
      <c r="T133" s="20">
        <v>30329</v>
      </c>
      <c r="V133" s="19">
        <v>176762.8125</v>
      </c>
      <c r="W133" s="19">
        <v>177701.8125</v>
      </c>
      <c r="Y133" s="19">
        <v>29410.925642360489</v>
      </c>
      <c r="Z133" s="19">
        <v>29403.4966601585</v>
      </c>
      <c r="AA133" s="19">
        <v>30707.220428320976</v>
      </c>
      <c r="AB133" s="181">
        <v>212870.8809662748</v>
      </c>
    </row>
    <row r="134" spans="1:28" ht="25.5" customHeight="1" x14ac:dyDescent="0.2">
      <c r="A134" s="22" t="s">
        <v>271</v>
      </c>
      <c r="B134" s="22" t="s">
        <v>272</v>
      </c>
      <c r="C134" s="54"/>
      <c r="D134" s="24">
        <v>162763</v>
      </c>
      <c r="E134" s="25">
        <v>0</v>
      </c>
      <c r="F134" s="25">
        <v>162763</v>
      </c>
      <c r="G134" s="26">
        <v>1.8713853327678498E-2</v>
      </c>
      <c r="H134" s="23"/>
      <c r="I134" s="26">
        <v>2.4432125600436283E-2</v>
      </c>
      <c r="J134" s="24">
        <v>169262</v>
      </c>
      <c r="K134" s="26">
        <v>3.9929222243384466E-2</v>
      </c>
      <c r="L134" s="26">
        <v>3.4492663560474979E-2</v>
      </c>
      <c r="M134" s="24">
        <v>169345</v>
      </c>
      <c r="N134" s="26">
        <v>4.0439166149554895E-2</v>
      </c>
      <c r="O134" s="26">
        <v>3.4999941573706339E-2</v>
      </c>
      <c r="P134" s="26">
        <v>1.5271015067702232E-2</v>
      </c>
      <c r="Q134" s="23"/>
      <c r="R134" s="25">
        <v>-4863</v>
      </c>
      <c r="S134" s="25">
        <v>0</v>
      </c>
      <c r="T134" s="25">
        <v>164482</v>
      </c>
      <c r="U134" s="23"/>
      <c r="V134" s="24">
        <v>1059212.53125</v>
      </c>
      <c r="W134" s="24">
        <v>1064779</v>
      </c>
      <c r="X134" s="23"/>
      <c r="Y134" s="24">
        <v>159773.03093339383</v>
      </c>
      <c r="Z134" s="24">
        <v>159716.16140831786</v>
      </c>
      <c r="AA134" s="24">
        <v>166797.82785752771</v>
      </c>
      <c r="AB134" s="182">
        <f>SUM(AB129:AB133)</f>
        <v>1156288.3277623449</v>
      </c>
    </row>
    <row r="135" spans="1:28" x14ac:dyDescent="0.2">
      <c r="A135" s="18" t="s">
        <v>273</v>
      </c>
      <c r="B135" s="18" t="s">
        <v>274</v>
      </c>
      <c r="D135" s="19">
        <v>58403</v>
      </c>
      <c r="E135" s="20">
        <v>0</v>
      </c>
      <c r="F135" s="20">
        <v>58403</v>
      </c>
      <c r="G135" s="21">
        <v>-7.5829793886127428E-3</v>
      </c>
      <c r="I135" s="21">
        <v>-3.6712821804409934E-3</v>
      </c>
      <c r="J135" s="19">
        <v>60760</v>
      </c>
      <c r="K135" s="21">
        <v>4.0357515881033423E-2</v>
      </c>
      <c r="L135" s="21">
        <v>3.5191750412440381E-2</v>
      </c>
      <c r="M135" s="19">
        <v>60760</v>
      </c>
      <c r="N135" s="21">
        <v>4.0357515881033423E-2</v>
      </c>
      <c r="O135" s="21">
        <v>3.5191750412440381E-2</v>
      </c>
      <c r="P135" s="21">
        <v>-1.2398083522645931E-2</v>
      </c>
      <c r="R135" s="20">
        <v>-1745</v>
      </c>
      <c r="S135" s="20">
        <v>279</v>
      </c>
      <c r="T135" s="20">
        <v>59294</v>
      </c>
      <c r="V135" s="19">
        <v>409731.90625</v>
      </c>
      <c r="W135" s="19">
        <v>411776.53125</v>
      </c>
      <c r="Y135" s="19">
        <v>58849.252670032118</v>
      </c>
      <c r="Z135" s="19">
        <v>58910.717788199101</v>
      </c>
      <c r="AA135" s="19">
        <v>61522.764371218429</v>
      </c>
      <c r="AB135" s="181">
        <v>426492.69026978163</v>
      </c>
    </row>
    <row r="136" spans="1:28" x14ac:dyDescent="0.2">
      <c r="A136" s="18" t="s">
        <v>275</v>
      </c>
      <c r="B136" s="18" t="s">
        <v>276</v>
      </c>
      <c r="D136" s="19">
        <v>50925</v>
      </c>
      <c r="E136" s="20">
        <v>0</v>
      </c>
      <c r="F136" s="20">
        <v>50925</v>
      </c>
      <c r="G136" s="21">
        <v>-1.2337004501199456E-2</v>
      </c>
      <c r="I136" s="21">
        <v>-5.760134852415999E-3</v>
      </c>
      <c r="J136" s="19">
        <v>53270</v>
      </c>
      <c r="K136" s="21">
        <v>4.6048109965635797E-2</v>
      </c>
      <c r="L136" s="21">
        <v>3.5641615379350844E-2</v>
      </c>
      <c r="M136" s="19">
        <v>53370</v>
      </c>
      <c r="N136" s="21">
        <v>4.8011782032400641E-2</v>
      </c>
      <c r="O136" s="21">
        <v>3.758575207050785E-2</v>
      </c>
      <c r="P136" s="21">
        <v>-1.2189483808649593E-2</v>
      </c>
      <c r="R136" s="20">
        <v>-1533</v>
      </c>
      <c r="S136" s="20">
        <v>0</v>
      </c>
      <c r="T136" s="20">
        <v>51837</v>
      </c>
      <c r="V136" s="19">
        <v>355431.3125</v>
      </c>
      <c r="W136" s="19">
        <v>359002.8125</v>
      </c>
      <c r="Y136" s="19">
        <v>51561.109641736948</v>
      </c>
      <c r="Z136" s="19">
        <v>51734.711391665543</v>
      </c>
      <c r="AA136" s="19">
        <v>54028.580507298029</v>
      </c>
      <c r="AB136" s="181">
        <v>374540.95061428833</v>
      </c>
    </row>
    <row r="137" spans="1:28" x14ac:dyDescent="0.2">
      <c r="A137" s="18" t="s">
        <v>277</v>
      </c>
      <c r="B137" s="18" t="s">
        <v>278</v>
      </c>
      <c r="D137" s="19">
        <v>36609</v>
      </c>
      <c r="E137" s="20">
        <v>0</v>
      </c>
      <c r="F137" s="20">
        <v>36609</v>
      </c>
      <c r="G137" s="21">
        <v>1.6682255284096392E-2</v>
      </c>
      <c r="I137" s="21">
        <v>2.091319689263349E-2</v>
      </c>
      <c r="J137" s="19">
        <v>38089</v>
      </c>
      <c r="K137" s="21">
        <v>4.0427217350924582E-2</v>
      </c>
      <c r="L137" s="21">
        <v>3.4395765064146211E-2</v>
      </c>
      <c r="M137" s="19">
        <v>38089</v>
      </c>
      <c r="N137" s="21">
        <v>4.0427217350924582E-2</v>
      </c>
      <c r="O137" s="21">
        <v>3.4395765064146211E-2</v>
      </c>
      <c r="P137" s="21">
        <v>1.119293076417871E-2</v>
      </c>
      <c r="R137" s="20">
        <v>-1094</v>
      </c>
      <c r="S137" s="20">
        <v>153</v>
      </c>
      <c r="T137" s="20">
        <v>37148</v>
      </c>
      <c r="V137" s="19">
        <v>252258.15625</v>
      </c>
      <c r="W137" s="19">
        <v>253729.046875</v>
      </c>
      <c r="Y137" s="19">
        <v>36008.300341359034</v>
      </c>
      <c r="Z137" s="19">
        <v>36068.162620038791</v>
      </c>
      <c r="AA137" s="19">
        <v>37667.391494930038</v>
      </c>
      <c r="AB137" s="181">
        <v>261120.69732733382</v>
      </c>
    </row>
    <row r="138" spans="1:28" ht="25.5" customHeight="1" x14ac:dyDescent="0.2">
      <c r="A138" s="22" t="s">
        <v>279</v>
      </c>
      <c r="B138" s="22" t="s">
        <v>280</v>
      </c>
      <c r="C138" s="54"/>
      <c r="D138" s="24">
        <v>145937</v>
      </c>
      <c r="E138" s="25">
        <v>0</v>
      </c>
      <c r="F138" s="25">
        <v>145937</v>
      </c>
      <c r="G138" s="26">
        <v>-3.2896260927418597E-3</v>
      </c>
      <c r="H138" s="23"/>
      <c r="I138" s="26">
        <v>1.6355426255143524E-3</v>
      </c>
      <c r="J138" s="24">
        <v>152119</v>
      </c>
      <c r="K138" s="26">
        <v>4.2360744704906805E-2</v>
      </c>
      <c r="L138" s="26">
        <v>3.5150235789402684E-2</v>
      </c>
      <c r="M138" s="24">
        <v>152219</v>
      </c>
      <c r="N138" s="26">
        <v>4.3045971891980894E-2</v>
      </c>
      <c r="O138" s="26">
        <v>3.5830722931567527E-2</v>
      </c>
      <c r="P138" s="26">
        <v>-6.524896348249265E-3</v>
      </c>
      <c r="Q138" s="23"/>
      <c r="R138" s="25">
        <v>-4372</v>
      </c>
      <c r="S138" s="25">
        <v>432</v>
      </c>
      <c r="T138" s="25">
        <v>148279</v>
      </c>
      <c r="U138" s="23"/>
      <c r="V138" s="24">
        <v>1017421.375</v>
      </c>
      <c r="W138" s="24">
        <v>1024508.390625</v>
      </c>
      <c r="X138" s="23"/>
      <c r="Y138" s="24">
        <v>146418.66265312809</v>
      </c>
      <c r="Z138" s="24">
        <v>146713.59179990343</v>
      </c>
      <c r="AA138" s="24">
        <v>153218.73637344647</v>
      </c>
      <c r="AB138" s="182">
        <f>SUM(AB135:AB137)</f>
        <v>1062154.3382114037</v>
      </c>
    </row>
    <row r="139" spans="1:28" x14ac:dyDescent="0.2">
      <c r="A139" s="18" t="s">
        <v>281</v>
      </c>
      <c r="B139" s="18" t="s">
        <v>282</v>
      </c>
      <c r="D139" s="19">
        <v>64653</v>
      </c>
      <c r="E139" s="20">
        <v>0</v>
      </c>
      <c r="F139" s="20">
        <v>64653</v>
      </c>
      <c r="G139" s="21">
        <v>-7.515528140193739E-3</v>
      </c>
      <c r="I139" s="21">
        <v>-1.0383500055627382E-3</v>
      </c>
      <c r="J139" s="19">
        <v>67700</v>
      </c>
      <c r="K139" s="21">
        <v>4.7128516851499436E-2</v>
      </c>
      <c r="L139" s="21">
        <v>3.4621462918843493E-2</v>
      </c>
      <c r="M139" s="19">
        <v>67789</v>
      </c>
      <c r="N139" s="21">
        <v>4.8505096437907014E-2</v>
      </c>
      <c r="O139" s="21">
        <v>3.5981600440258443E-2</v>
      </c>
      <c r="P139" s="21">
        <v>-9.0326827187837688E-3</v>
      </c>
      <c r="R139" s="20">
        <v>-1947</v>
      </c>
      <c r="S139" s="20">
        <v>762</v>
      </c>
      <c r="T139" s="20">
        <v>66604</v>
      </c>
      <c r="V139" s="19">
        <v>486320.96875</v>
      </c>
      <c r="W139" s="19">
        <v>492199.875</v>
      </c>
      <c r="Y139" s="19">
        <v>65142.580899877881</v>
      </c>
      <c r="Z139" s="19">
        <v>65502.574412301197</v>
      </c>
      <c r="AA139" s="19">
        <v>68406.897803636515</v>
      </c>
      <c r="AB139" s="181">
        <v>474215.39287873125</v>
      </c>
    </row>
    <row r="140" spans="1:28" x14ac:dyDescent="0.2">
      <c r="A140" s="18" t="s">
        <v>283</v>
      </c>
      <c r="B140" s="18" t="s">
        <v>284</v>
      </c>
      <c r="D140" s="19">
        <v>32080</v>
      </c>
      <c r="E140" s="20">
        <v>0</v>
      </c>
      <c r="F140" s="20">
        <v>32080</v>
      </c>
      <c r="G140" s="21">
        <v>-1.5340033671029651E-4</v>
      </c>
      <c r="I140" s="21">
        <v>7.040772372874482E-3</v>
      </c>
      <c r="J140" s="19">
        <v>33455</v>
      </c>
      <c r="K140" s="21">
        <v>4.2861596009974967E-2</v>
      </c>
      <c r="L140" s="21">
        <v>3.4414126169929782E-2</v>
      </c>
      <c r="M140" s="19">
        <v>33493</v>
      </c>
      <c r="N140" s="21">
        <v>4.4046134663341618E-2</v>
      </c>
      <c r="O140" s="21">
        <v>3.5589069729770051E-2</v>
      </c>
      <c r="P140" s="21">
        <v>-1.3967262441046957E-3</v>
      </c>
      <c r="R140" s="20">
        <v>-962</v>
      </c>
      <c r="S140" s="20">
        <v>0</v>
      </c>
      <c r="T140" s="20">
        <v>32531</v>
      </c>
      <c r="V140" s="19">
        <v>236174.59375</v>
      </c>
      <c r="W140" s="19">
        <v>238103.296875</v>
      </c>
      <c r="Y140" s="19">
        <v>32084.921837813243</v>
      </c>
      <c r="Z140" s="19">
        <v>32115.858602330194</v>
      </c>
      <c r="AA140" s="19">
        <v>33539.845983107836</v>
      </c>
      <c r="AB140" s="181">
        <v>232507.41885164249</v>
      </c>
    </row>
    <row r="141" spans="1:28" x14ac:dyDescent="0.2">
      <c r="A141" s="18" t="s">
        <v>285</v>
      </c>
      <c r="B141" s="18" t="s">
        <v>286</v>
      </c>
      <c r="D141" s="19">
        <v>36307</v>
      </c>
      <c r="E141" s="20">
        <v>0</v>
      </c>
      <c r="F141" s="20">
        <v>36307</v>
      </c>
      <c r="G141" s="21">
        <v>-3.4728901456933192E-2</v>
      </c>
      <c r="I141" s="21">
        <v>-2.9472617058482697E-2</v>
      </c>
      <c r="J141" s="19">
        <v>38151</v>
      </c>
      <c r="K141" s="21">
        <v>5.0789104029526078E-2</v>
      </c>
      <c r="L141" s="21">
        <v>4.0742164717957552E-2</v>
      </c>
      <c r="M141" s="19">
        <v>38151</v>
      </c>
      <c r="N141" s="21">
        <v>5.0789104029526078E-2</v>
      </c>
      <c r="O141" s="21">
        <v>4.0742164717957552E-2</v>
      </c>
      <c r="P141" s="21">
        <v>-3.2815302899062426E-2</v>
      </c>
      <c r="R141" s="20">
        <v>-1096</v>
      </c>
      <c r="S141" s="20">
        <v>0</v>
      </c>
      <c r="T141" s="20">
        <v>37055</v>
      </c>
      <c r="V141" s="19">
        <v>297252.1875</v>
      </c>
      <c r="W141" s="19">
        <v>300121.75</v>
      </c>
      <c r="Y141" s="19">
        <v>37613.26745905893</v>
      </c>
      <c r="Z141" s="19">
        <v>37770.695574647456</v>
      </c>
      <c r="AA141" s="19">
        <v>39445.413181530595</v>
      </c>
      <c r="AB141" s="181">
        <v>273446.43171567738</v>
      </c>
    </row>
    <row r="142" spans="1:28" ht="25.5" customHeight="1" x14ac:dyDescent="0.2">
      <c r="A142" s="22" t="s">
        <v>287</v>
      </c>
      <c r="B142" s="22" t="s">
        <v>288</v>
      </c>
      <c r="C142" s="54"/>
      <c r="D142" s="24">
        <v>133040</v>
      </c>
      <c r="E142" s="25">
        <v>0</v>
      </c>
      <c r="F142" s="25">
        <v>133040</v>
      </c>
      <c r="G142" s="26">
        <v>-1.3354790202714684E-2</v>
      </c>
      <c r="H142" s="23"/>
      <c r="I142" s="26">
        <v>-7.062206002549698E-3</v>
      </c>
      <c r="J142" s="24">
        <v>139306</v>
      </c>
      <c r="K142" s="26">
        <v>4.7098616957305994E-2</v>
      </c>
      <c r="L142" s="26">
        <v>3.6248673729045944E-2</v>
      </c>
      <c r="M142" s="24">
        <v>139433</v>
      </c>
      <c r="N142" s="26">
        <v>4.8053217077570709E-2</v>
      </c>
      <c r="O142" s="26">
        <v>3.7193382367321615E-2</v>
      </c>
      <c r="P142" s="26">
        <v>-1.3856192665018363E-2</v>
      </c>
      <c r="Q142" s="23"/>
      <c r="R142" s="25">
        <v>-4005</v>
      </c>
      <c r="S142" s="25">
        <v>762</v>
      </c>
      <c r="T142" s="25">
        <v>136190</v>
      </c>
      <c r="U142" s="23"/>
      <c r="V142" s="24">
        <v>1019747.75</v>
      </c>
      <c r="W142" s="24">
        <v>1030424.921875</v>
      </c>
      <c r="X142" s="23"/>
      <c r="Y142" s="24">
        <v>134840.77019675006</v>
      </c>
      <c r="Z142" s="24">
        <v>135389.12858927884</v>
      </c>
      <c r="AA142" s="24">
        <v>141392.15696827494</v>
      </c>
      <c r="AB142" s="182">
        <f>SUM(AB139:AB141)</f>
        <v>980169.24344605114</v>
      </c>
    </row>
    <row r="143" spans="1:28" x14ac:dyDescent="0.2">
      <c r="A143" s="18" t="s">
        <v>289</v>
      </c>
      <c r="B143" s="18" t="s">
        <v>290</v>
      </c>
      <c r="D143" s="19">
        <v>76951</v>
      </c>
      <c r="E143" s="20">
        <v>0</v>
      </c>
      <c r="F143" s="20">
        <v>76951</v>
      </c>
      <c r="G143" s="21">
        <v>-1.7569776686697791E-3</v>
      </c>
      <c r="I143" s="21">
        <v>4.3606424946798228E-3</v>
      </c>
      <c r="J143" s="19">
        <v>80248</v>
      </c>
      <c r="K143" s="21">
        <v>4.2845447102701772E-2</v>
      </c>
      <c r="L143" s="21">
        <v>3.43994234147591E-2</v>
      </c>
      <c r="M143" s="19">
        <v>80739</v>
      </c>
      <c r="N143" s="21">
        <v>4.9226130914478139E-2</v>
      </c>
      <c r="O143" s="21">
        <v>4.072842995569026E-2</v>
      </c>
      <c r="P143" s="21">
        <v>8.8821932021843075E-4</v>
      </c>
      <c r="R143" s="20">
        <v>-2319</v>
      </c>
      <c r="S143" s="20">
        <v>0</v>
      </c>
      <c r="T143" s="20">
        <v>78420</v>
      </c>
      <c r="V143" s="19">
        <v>603318.875</v>
      </c>
      <c r="W143" s="19">
        <v>608245.0625</v>
      </c>
      <c r="Y143" s="19">
        <v>77086.439152147592</v>
      </c>
      <c r="Z143" s="19">
        <v>77242.489370475538</v>
      </c>
      <c r="AA143" s="19">
        <v>80667.349701484331</v>
      </c>
      <c r="AB143" s="181">
        <v>559208.21085884445</v>
      </c>
    </row>
    <row r="144" spans="1:28" x14ac:dyDescent="0.2">
      <c r="A144" s="18" t="s">
        <v>291</v>
      </c>
      <c r="B144" s="18" t="s">
        <v>292</v>
      </c>
      <c r="D144" s="19">
        <v>82234</v>
      </c>
      <c r="E144" s="20">
        <v>0</v>
      </c>
      <c r="F144" s="20">
        <v>82234</v>
      </c>
      <c r="G144" s="21">
        <v>4.1655636318631561E-3</v>
      </c>
      <c r="I144" s="21">
        <v>1.0468017429033916E-2</v>
      </c>
      <c r="J144" s="19">
        <v>85706</v>
      </c>
      <c r="K144" s="21">
        <v>4.2220979157039595E-2</v>
      </c>
      <c r="L144" s="21">
        <v>3.4402089574777639E-2</v>
      </c>
      <c r="M144" s="19">
        <v>85790</v>
      </c>
      <c r="N144" s="21">
        <v>4.3242454459226032E-2</v>
      </c>
      <c r="O144" s="21">
        <v>3.5415901624392454E-2</v>
      </c>
      <c r="P144" s="21">
        <v>1.8342518705647404E-3</v>
      </c>
      <c r="R144" s="20">
        <v>-2464</v>
      </c>
      <c r="S144" s="20">
        <v>0</v>
      </c>
      <c r="T144" s="20">
        <v>83326</v>
      </c>
      <c r="V144" s="19">
        <v>651355.75</v>
      </c>
      <c r="W144" s="19">
        <v>656279.25</v>
      </c>
      <c r="Y144" s="19">
        <v>81892.870038857247</v>
      </c>
      <c r="Z144" s="19">
        <v>81997.245820641983</v>
      </c>
      <c r="AA144" s="19">
        <v>85632.927642290189</v>
      </c>
      <c r="AB144" s="181">
        <v>593630.9601673804</v>
      </c>
    </row>
    <row r="145" spans="1:28" x14ac:dyDescent="0.2">
      <c r="A145" s="18" t="s">
        <v>293</v>
      </c>
      <c r="B145" s="18" t="s">
        <v>294</v>
      </c>
      <c r="D145" s="19">
        <v>43531</v>
      </c>
      <c r="E145" s="20">
        <v>0</v>
      </c>
      <c r="F145" s="20">
        <v>43531</v>
      </c>
      <c r="G145" s="21">
        <v>-1.3791153129920297E-2</v>
      </c>
      <c r="I145" s="21">
        <v>-6.8967536089907799E-3</v>
      </c>
      <c r="J145" s="19">
        <v>45484</v>
      </c>
      <c r="K145" s="21">
        <v>4.4864579265351034E-2</v>
      </c>
      <c r="L145" s="21">
        <v>3.5893320821345664E-2</v>
      </c>
      <c r="M145" s="19">
        <v>45989</v>
      </c>
      <c r="N145" s="21">
        <v>5.6465507339596988E-2</v>
      </c>
      <c r="O145" s="21">
        <v>4.7394642759055028E-2</v>
      </c>
      <c r="P145" s="21">
        <v>-3.9910911745446587E-3</v>
      </c>
      <c r="R145" s="20">
        <v>-1321</v>
      </c>
      <c r="S145" s="20">
        <v>0</v>
      </c>
      <c r="T145" s="20">
        <v>44668</v>
      </c>
      <c r="V145" s="19">
        <v>316014.28125</v>
      </c>
      <c r="W145" s="19">
        <v>318751.09375</v>
      </c>
      <c r="Y145" s="19">
        <v>44139.737884276605</v>
      </c>
      <c r="Z145" s="19">
        <v>44212.921833792243</v>
      </c>
      <c r="AA145" s="19">
        <v>46173.281777401549</v>
      </c>
      <c r="AB145" s="181">
        <v>320085.86358387442</v>
      </c>
    </row>
    <row r="146" spans="1:28" ht="25.5" customHeight="1" x14ac:dyDescent="0.2">
      <c r="A146" s="22" t="s">
        <v>295</v>
      </c>
      <c r="B146" s="22" t="s">
        <v>296</v>
      </c>
      <c r="C146" s="54"/>
      <c r="D146" s="24">
        <v>202716</v>
      </c>
      <c r="E146" s="25">
        <v>0</v>
      </c>
      <c r="F146" s="25">
        <v>202716</v>
      </c>
      <c r="G146" s="26">
        <v>-1.9842899082332943E-3</v>
      </c>
      <c r="H146" s="23"/>
      <c r="I146" s="26">
        <v>4.3635695633688076E-3</v>
      </c>
      <c r="J146" s="24">
        <v>211438</v>
      </c>
      <c r="K146" s="26">
        <v>4.3025710846701815E-2</v>
      </c>
      <c r="L146" s="26">
        <v>3.4734011842378898E-2</v>
      </c>
      <c r="M146" s="24">
        <v>212518</v>
      </c>
      <c r="N146" s="26">
        <v>4.8353361352828639E-2</v>
      </c>
      <c r="O146" s="26">
        <v>4.0019309342306908E-2</v>
      </c>
      <c r="P146" s="26">
        <v>2.0915957264411311E-4</v>
      </c>
      <c r="Q146" s="23"/>
      <c r="R146" s="25">
        <v>-6104</v>
      </c>
      <c r="S146" s="25">
        <v>0</v>
      </c>
      <c r="T146" s="25">
        <v>206414</v>
      </c>
      <c r="U146" s="23"/>
      <c r="V146" s="24">
        <v>1570688.90625</v>
      </c>
      <c r="W146" s="24">
        <v>1583275.40625</v>
      </c>
      <c r="X146" s="23"/>
      <c r="Y146" s="24">
        <v>203119.04707528144</v>
      </c>
      <c r="Z146" s="24">
        <v>203452.65702490974</v>
      </c>
      <c r="AA146" s="24">
        <v>212473.55912117605</v>
      </c>
      <c r="AB146" s="182">
        <f>SUM(AB143:AB145)</f>
        <v>1472925.0346100992</v>
      </c>
    </row>
    <row r="147" spans="1:28" x14ac:dyDescent="0.2">
      <c r="A147" s="18" t="s">
        <v>297</v>
      </c>
      <c r="B147" s="18" t="s">
        <v>298</v>
      </c>
      <c r="D147" s="19">
        <v>36358</v>
      </c>
      <c r="E147" s="20">
        <v>0</v>
      </c>
      <c r="F147" s="20">
        <v>36358</v>
      </c>
      <c r="G147" s="21">
        <v>-4.3926075305806944E-2</v>
      </c>
      <c r="I147" s="21">
        <v>-3.6554317291111804E-2</v>
      </c>
      <c r="J147" s="19">
        <v>38223</v>
      </c>
      <c r="K147" s="21">
        <v>5.1295450794873299E-2</v>
      </c>
      <c r="L147" s="21">
        <v>4.2255032373880619E-2</v>
      </c>
      <c r="M147" s="19">
        <v>38402</v>
      </c>
      <c r="N147" s="21">
        <v>5.6218713900654693E-2</v>
      </c>
      <c r="O147" s="21">
        <v>4.7135958800244904E-2</v>
      </c>
      <c r="P147" s="21">
        <v>-3.3974074755086847E-2</v>
      </c>
      <c r="R147" s="20">
        <v>-1103</v>
      </c>
      <c r="S147" s="20">
        <v>0</v>
      </c>
      <c r="T147" s="20">
        <v>37299</v>
      </c>
      <c r="V147" s="19">
        <v>281462.125</v>
      </c>
      <c r="W147" s="19">
        <v>283903.5</v>
      </c>
      <c r="Y147" s="19">
        <v>38028.440124679022</v>
      </c>
      <c r="Z147" s="19">
        <v>38064.798463932217</v>
      </c>
      <c r="AA147" s="19">
        <v>39752.556320125754</v>
      </c>
      <c r="AB147" s="181">
        <v>275575.63226146164</v>
      </c>
    </row>
    <row r="148" spans="1:28" x14ac:dyDescent="0.2">
      <c r="A148" s="18" t="s">
        <v>299</v>
      </c>
      <c r="B148" s="18" t="s">
        <v>300</v>
      </c>
      <c r="D148" s="19">
        <v>25031</v>
      </c>
      <c r="E148" s="20">
        <v>0</v>
      </c>
      <c r="F148" s="20">
        <v>25031</v>
      </c>
      <c r="G148" s="21">
        <v>2.2857021252217002E-2</v>
      </c>
      <c r="I148" s="21">
        <v>2.8010833009444625E-2</v>
      </c>
      <c r="J148" s="19">
        <v>26026</v>
      </c>
      <c r="K148" s="21">
        <v>3.9750709120690342E-2</v>
      </c>
      <c r="L148" s="21">
        <v>3.4412812742543375E-2</v>
      </c>
      <c r="M148" s="19">
        <v>26067</v>
      </c>
      <c r="N148" s="21">
        <v>4.1388678039231408E-2</v>
      </c>
      <c r="O148" s="21">
        <v>3.6042372618146468E-2</v>
      </c>
      <c r="P148" s="21">
        <v>1.9843852081702362E-2</v>
      </c>
      <c r="R148" s="20">
        <v>-749</v>
      </c>
      <c r="S148" s="20">
        <v>0</v>
      </c>
      <c r="T148" s="20">
        <v>25318</v>
      </c>
      <c r="V148" s="19">
        <v>186162.3125</v>
      </c>
      <c r="W148" s="19">
        <v>187122.96875</v>
      </c>
      <c r="Y148" s="19">
        <v>24471.650954066074</v>
      </c>
      <c r="Z148" s="19">
        <v>24474.613542134346</v>
      </c>
      <c r="AA148" s="19">
        <v>25559.79520471895</v>
      </c>
      <c r="AB148" s="181">
        <v>177187.51637735227</v>
      </c>
    </row>
    <row r="149" spans="1:28" x14ac:dyDescent="0.2">
      <c r="A149" s="18" t="s">
        <v>301</v>
      </c>
      <c r="B149" s="18" t="s">
        <v>302</v>
      </c>
      <c r="D149" s="19">
        <v>51431</v>
      </c>
      <c r="E149" s="20">
        <v>0</v>
      </c>
      <c r="F149" s="20">
        <v>51431</v>
      </c>
      <c r="G149" s="21">
        <v>-2.8432038958067785E-2</v>
      </c>
      <c r="I149" s="21">
        <v>-2.4524146864167706E-2</v>
      </c>
      <c r="J149" s="19">
        <v>53759</v>
      </c>
      <c r="K149" s="21">
        <v>4.5264529175011115E-2</v>
      </c>
      <c r="L149" s="21">
        <v>3.9671187321460133E-2</v>
      </c>
      <c r="M149" s="19">
        <v>53804</v>
      </c>
      <c r="N149" s="21">
        <v>4.6139487857517869E-2</v>
      </c>
      <c r="O149" s="21">
        <v>4.0541463990101168E-2</v>
      </c>
      <c r="P149" s="21">
        <v>-2.8071342820266687E-2</v>
      </c>
      <c r="R149" s="20">
        <v>-1545</v>
      </c>
      <c r="S149" s="20">
        <v>0</v>
      </c>
      <c r="T149" s="20">
        <v>52259</v>
      </c>
      <c r="V149" s="19">
        <v>393605.25</v>
      </c>
      <c r="W149" s="19">
        <v>395722.8125</v>
      </c>
      <c r="Y149" s="19">
        <v>52936.080709005873</v>
      </c>
      <c r="Z149" s="19">
        <v>53007.662059944974</v>
      </c>
      <c r="AA149" s="19">
        <v>55357.972627460382</v>
      </c>
      <c r="AB149" s="181">
        <v>383756.66170182091</v>
      </c>
    </row>
    <row r="150" spans="1:28" x14ac:dyDescent="0.2">
      <c r="A150" s="18" t="s">
        <v>303</v>
      </c>
      <c r="B150" s="18" t="s">
        <v>304</v>
      </c>
      <c r="D150" s="19">
        <v>26333</v>
      </c>
      <c r="E150" s="20">
        <v>0</v>
      </c>
      <c r="F150" s="20">
        <v>26333</v>
      </c>
      <c r="G150" s="21">
        <v>-1.5919012437876412E-2</v>
      </c>
      <c r="I150" s="21">
        <v>-9.9636540343388535E-3</v>
      </c>
      <c r="J150" s="19">
        <v>27489</v>
      </c>
      <c r="K150" s="21">
        <v>4.3899289864428592E-2</v>
      </c>
      <c r="L150" s="21">
        <v>3.655589802353032E-2</v>
      </c>
      <c r="M150" s="19">
        <v>27538</v>
      </c>
      <c r="N150" s="21">
        <v>4.5760072912315319E-2</v>
      </c>
      <c r="O150" s="21">
        <v>3.8403591246388702E-2</v>
      </c>
      <c r="P150" s="21">
        <v>-1.5590506710312146E-2</v>
      </c>
      <c r="R150" s="20">
        <v>-791</v>
      </c>
      <c r="S150" s="20">
        <v>0</v>
      </c>
      <c r="T150" s="20">
        <v>26747</v>
      </c>
      <c r="V150" s="19">
        <v>189659.28125</v>
      </c>
      <c r="W150" s="19">
        <v>191002.90625</v>
      </c>
      <c r="Y150" s="19">
        <v>26758.976479400419</v>
      </c>
      <c r="Z150" s="19">
        <v>26786.444760689581</v>
      </c>
      <c r="AA150" s="19">
        <v>27974.130875123767</v>
      </c>
      <c r="AB150" s="181">
        <v>193924.3539659922</v>
      </c>
    </row>
    <row r="151" spans="1:28" x14ac:dyDescent="0.2">
      <c r="A151" s="18" t="s">
        <v>305</v>
      </c>
      <c r="B151" s="18" t="s">
        <v>306</v>
      </c>
      <c r="D151" s="19">
        <v>22793</v>
      </c>
      <c r="E151" s="20">
        <v>0</v>
      </c>
      <c r="F151" s="20">
        <v>22793</v>
      </c>
      <c r="G151" s="21">
        <v>-4.2483822386880421E-2</v>
      </c>
      <c r="I151" s="21">
        <v>-3.495488570166716E-2</v>
      </c>
      <c r="J151" s="19">
        <v>24021</v>
      </c>
      <c r="K151" s="21">
        <v>5.3876190058351314E-2</v>
      </c>
      <c r="L151" s="21">
        <v>4.1916077001692864E-2</v>
      </c>
      <c r="M151" s="19">
        <v>24189</v>
      </c>
      <c r="N151" s="21">
        <v>6.1246874040275623E-2</v>
      </c>
      <c r="O151" s="21">
        <v>4.9203113383870178E-2</v>
      </c>
      <c r="P151" s="21">
        <v>-3.0460158768174206E-2</v>
      </c>
      <c r="R151" s="20">
        <v>-695</v>
      </c>
      <c r="S151" s="20">
        <v>0</v>
      </c>
      <c r="T151" s="20">
        <v>23494</v>
      </c>
      <c r="V151" s="19">
        <v>178554.9375</v>
      </c>
      <c r="W151" s="19">
        <v>180604.5625</v>
      </c>
      <c r="Y151" s="19">
        <v>23804.297549121322</v>
      </c>
      <c r="Z151" s="19">
        <v>23889.701730587814</v>
      </c>
      <c r="AA151" s="19">
        <v>24948.948945994052</v>
      </c>
      <c r="AB151" s="181">
        <v>172952.96243805156</v>
      </c>
    </row>
    <row r="152" spans="1:28" ht="25.5" customHeight="1" x14ac:dyDescent="0.2">
      <c r="A152" s="22" t="s">
        <v>307</v>
      </c>
      <c r="B152" s="22" t="s">
        <v>308</v>
      </c>
      <c r="C152" s="54"/>
      <c r="D152" s="24">
        <v>161946</v>
      </c>
      <c r="E152" s="25">
        <v>0</v>
      </c>
      <c r="F152" s="25">
        <v>161946</v>
      </c>
      <c r="G152" s="26">
        <v>-2.4418429810657449E-2</v>
      </c>
      <c r="H152" s="23"/>
      <c r="I152" s="26">
        <v>-1.8668837705948071E-2</v>
      </c>
      <c r="J152" s="24">
        <v>169518</v>
      </c>
      <c r="K152" s="26">
        <v>4.6756326182801677E-2</v>
      </c>
      <c r="L152" s="26">
        <v>3.9222491058479525E-2</v>
      </c>
      <c r="M152" s="24">
        <v>170000</v>
      </c>
      <c r="N152" s="26">
        <v>4.9732626925024448E-2</v>
      </c>
      <c r="O152" s="26">
        <v>4.2177370426394356E-2</v>
      </c>
      <c r="P152" s="26">
        <v>-2.0700118156407932E-2</v>
      </c>
      <c r="Q152" s="23"/>
      <c r="R152" s="25">
        <v>-4883</v>
      </c>
      <c r="S152" s="25">
        <v>0</v>
      </c>
      <c r="T152" s="25">
        <v>165117</v>
      </c>
      <c r="U152" s="23"/>
      <c r="V152" s="24">
        <v>1229443.90625</v>
      </c>
      <c r="W152" s="24">
        <v>1238356.75</v>
      </c>
      <c r="X152" s="23"/>
      <c r="Y152" s="24">
        <v>165999.4458162727</v>
      </c>
      <c r="Z152" s="24">
        <v>166223.22055728891</v>
      </c>
      <c r="AA152" s="24">
        <v>173593.40397342292</v>
      </c>
      <c r="AB152" s="182">
        <f>SUM(AB147:AB151)</f>
        <v>1203397.1267446785</v>
      </c>
    </row>
    <row r="153" spans="1:28" ht="25.5" customHeight="1" x14ac:dyDescent="0.2">
      <c r="A153" s="22" t="s">
        <v>309</v>
      </c>
      <c r="B153" s="22" t="s">
        <v>310</v>
      </c>
      <c r="C153" s="54"/>
      <c r="D153" s="24">
        <v>939464</v>
      </c>
      <c r="E153" s="25">
        <v>0</v>
      </c>
      <c r="F153" s="25">
        <v>939464</v>
      </c>
      <c r="G153" s="26">
        <v>-1.1908366547995763E-3</v>
      </c>
      <c r="H153" s="23"/>
      <c r="I153" s="26">
        <v>4.6343517171021364E-3</v>
      </c>
      <c r="J153" s="24">
        <v>980011</v>
      </c>
      <c r="K153" s="26">
        <v>4.3159716604361575E-2</v>
      </c>
      <c r="L153" s="26">
        <v>3.5625171102460662E-2</v>
      </c>
      <c r="M153" s="24">
        <v>981883</v>
      </c>
      <c r="N153" s="26">
        <v>4.5152342186608463E-2</v>
      </c>
      <c r="O153" s="26">
        <v>3.7603404326683521E-2</v>
      </c>
      <c r="P153" s="26">
        <v>-1.8452330641047787E-3</v>
      </c>
      <c r="Q153" s="23"/>
      <c r="R153" s="25">
        <v>-28201</v>
      </c>
      <c r="S153" s="25">
        <v>1676</v>
      </c>
      <c r="T153" s="25">
        <v>955358</v>
      </c>
      <c r="U153" s="23"/>
      <c r="V153" s="24">
        <v>6869986.90625</v>
      </c>
      <c r="W153" s="24">
        <v>6919968.53125</v>
      </c>
      <c r="X153" s="23"/>
      <c r="Y153" s="24">
        <v>940584.08200176875</v>
      </c>
      <c r="Z153" s="24">
        <v>941933.68640823429</v>
      </c>
      <c r="AA153" s="24">
        <v>983698.15235582576</v>
      </c>
      <c r="AB153" s="182">
        <f>AB152+AB146+AB142+AB138+AB134+AB128</f>
        <v>6819265.6116720093</v>
      </c>
    </row>
    <row r="154" spans="1:28" x14ac:dyDescent="0.2">
      <c r="A154" s="18" t="s">
        <v>311</v>
      </c>
      <c r="B154" s="18" t="s">
        <v>312</v>
      </c>
      <c r="D154" s="19">
        <v>52073</v>
      </c>
      <c r="E154" s="20">
        <v>0</v>
      </c>
      <c r="F154" s="20">
        <v>52073</v>
      </c>
      <c r="G154" s="21">
        <v>1.9212835439219589E-3</v>
      </c>
      <c r="I154" s="21">
        <v>7.3493487556643977E-3</v>
      </c>
      <c r="J154" s="19">
        <v>54089</v>
      </c>
      <c r="K154" s="21">
        <v>3.8714881032396731E-2</v>
      </c>
      <c r="L154" s="21">
        <v>3.4395095228073602E-2</v>
      </c>
      <c r="M154" s="19">
        <v>54089</v>
      </c>
      <c r="N154" s="21">
        <v>3.8714881032396731E-2</v>
      </c>
      <c r="O154" s="21">
        <v>3.4395095228073602E-2</v>
      </c>
      <c r="P154" s="21">
        <v>-2.2424200717466869E-3</v>
      </c>
      <c r="R154" s="20">
        <v>-1553</v>
      </c>
      <c r="S154" s="20">
        <v>0</v>
      </c>
      <c r="T154" s="20">
        <v>52536</v>
      </c>
      <c r="V154" s="19">
        <v>383764.34375</v>
      </c>
      <c r="W154" s="19">
        <v>385367</v>
      </c>
      <c r="Y154" s="19">
        <v>51973.144852069847</v>
      </c>
      <c r="Z154" s="19">
        <v>51908.96738931127</v>
      </c>
      <c r="AA154" s="19">
        <v>54210.562854245043</v>
      </c>
      <c r="AB154" s="181">
        <v>375802.50219644303</v>
      </c>
    </row>
    <row r="155" spans="1:28" x14ac:dyDescent="0.2">
      <c r="A155" s="18" t="s">
        <v>313</v>
      </c>
      <c r="B155" s="18" t="s">
        <v>314</v>
      </c>
      <c r="D155" s="19">
        <v>33221</v>
      </c>
      <c r="E155" s="20">
        <v>0</v>
      </c>
      <c r="F155" s="20">
        <v>33221</v>
      </c>
      <c r="G155" s="21">
        <v>-2.3001935717754662E-3</v>
      </c>
      <c r="I155" s="21">
        <v>3.2432912839324146E-3</v>
      </c>
      <c r="J155" s="19">
        <v>34602</v>
      </c>
      <c r="K155" s="21">
        <v>4.1570091207368876E-2</v>
      </c>
      <c r="L155" s="21">
        <v>3.4412520773080102E-2</v>
      </c>
      <c r="M155" s="19">
        <v>34953</v>
      </c>
      <c r="N155" s="21">
        <v>5.2135697299900752E-2</v>
      </c>
      <c r="O155" s="21">
        <v>4.490552102715073E-2</v>
      </c>
      <c r="P155" s="21">
        <v>3.7874495637104655E-3</v>
      </c>
      <c r="R155" s="20">
        <v>-1004</v>
      </c>
      <c r="S155" s="20">
        <v>0</v>
      </c>
      <c r="T155" s="20">
        <v>33949</v>
      </c>
      <c r="V155" s="19">
        <v>231308.875</v>
      </c>
      <c r="W155" s="19">
        <v>232909.40625</v>
      </c>
      <c r="Y155" s="19">
        <v>33297.590904554265</v>
      </c>
      <c r="Z155" s="19">
        <v>33342.731011083204</v>
      </c>
      <c r="AA155" s="19">
        <v>34821.1167764571</v>
      </c>
      <c r="AB155" s="181">
        <v>241389.53969267651</v>
      </c>
    </row>
    <row r="156" spans="1:28" x14ac:dyDescent="0.2">
      <c r="A156" s="18" t="s">
        <v>315</v>
      </c>
      <c r="B156" s="18" t="s">
        <v>316</v>
      </c>
      <c r="D156" s="19">
        <v>58508</v>
      </c>
      <c r="E156" s="20">
        <v>0</v>
      </c>
      <c r="F156" s="20">
        <v>58508</v>
      </c>
      <c r="G156" s="21">
        <v>2.4361808025010312E-2</v>
      </c>
      <c r="I156" s="21">
        <v>2.8905931968085774E-2</v>
      </c>
      <c r="J156" s="19">
        <v>60603</v>
      </c>
      <c r="K156" s="21">
        <v>3.5807069118753088E-2</v>
      </c>
      <c r="L156" s="21">
        <v>3.4398133994540281E-2</v>
      </c>
      <c r="M156" s="19">
        <v>60603</v>
      </c>
      <c r="N156" s="21">
        <v>3.5807069118753088E-2</v>
      </c>
      <c r="O156" s="21">
        <v>3.4398133994540281E-2</v>
      </c>
      <c r="P156" s="21">
        <v>1.9111899744822969E-2</v>
      </c>
      <c r="R156" s="20">
        <v>-1740</v>
      </c>
      <c r="S156" s="20">
        <v>0</v>
      </c>
      <c r="T156" s="20">
        <v>58863</v>
      </c>
      <c r="V156" s="19">
        <v>438184.875</v>
      </c>
      <c r="W156" s="19">
        <v>438781.71875</v>
      </c>
      <c r="Y156" s="19">
        <v>57116.537869373096</v>
      </c>
      <c r="Z156" s="19">
        <v>56941.738672007428</v>
      </c>
      <c r="AA156" s="19">
        <v>59466.482547377265</v>
      </c>
      <c r="AB156" s="181">
        <v>412237.98022926296</v>
      </c>
    </row>
    <row r="157" spans="1:28" x14ac:dyDescent="0.2">
      <c r="A157" s="18" t="s">
        <v>317</v>
      </c>
      <c r="B157" s="18" t="s">
        <v>318</v>
      </c>
      <c r="D157" s="19">
        <v>31077</v>
      </c>
      <c r="E157" s="20">
        <v>0</v>
      </c>
      <c r="F157" s="20">
        <v>31077</v>
      </c>
      <c r="G157" s="21">
        <v>-4.9915248346819707E-2</v>
      </c>
      <c r="I157" s="21">
        <v>-4.6096400314620034E-2</v>
      </c>
      <c r="J157" s="19">
        <v>32398</v>
      </c>
      <c r="K157" s="21">
        <v>4.2507320526434356E-2</v>
      </c>
      <c r="L157" s="21">
        <v>4.4325071129436733E-2</v>
      </c>
      <c r="M157" s="19">
        <v>32398</v>
      </c>
      <c r="N157" s="21">
        <v>4.2507320526434356E-2</v>
      </c>
      <c r="O157" s="21">
        <v>4.4325071129436733E-2</v>
      </c>
      <c r="P157" s="21">
        <v>-4.6109189161711583E-2</v>
      </c>
      <c r="R157" s="20">
        <v>-930</v>
      </c>
      <c r="S157" s="20">
        <v>0</v>
      </c>
      <c r="T157" s="20">
        <v>31468</v>
      </c>
      <c r="V157" s="19">
        <v>239545.84375</v>
      </c>
      <c r="W157" s="19">
        <v>239128.890625</v>
      </c>
      <c r="Y157" s="19">
        <v>32709.713471271847</v>
      </c>
      <c r="Z157" s="19">
        <v>32522.057189128118</v>
      </c>
      <c r="AA157" s="19">
        <v>33964.055038467479</v>
      </c>
      <c r="AB157" s="181">
        <v>235448.15246636566</v>
      </c>
    </row>
    <row r="158" spans="1:28" x14ac:dyDescent="0.2">
      <c r="A158" s="18" t="s">
        <v>319</v>
      </c>
      <c r="B158" s="18" t="s">
        <v>320</v>
      </c>
      <c r="D158" s="19">
        <v>33553</v>
      </c>
      <c r="E158" s="20">
        <v>0</v>
      </c>
      <c r="F158" s="20">
        <v>33553</v>
      </c>
      <c r="G158" s="21">
        <v>4.987528332085267E-3</v>
      </c>
      <c r="I158" s="21">
        <v>1.0291047359757277E-2</v>
      </c>
      <c r="J158" s="19">
        <v>34844</v>
      </c>
      <c r="K158" s="21">
        <v>3.8476440258695233E-2</v>
      </c>
      <c r="L158" s="21">
        <v>3.4395086333276703E-2</v>
      </c>
      <c r="M158" s="19">
        <v>34844</v>
      </c>
      <c r="N158" s="21">
        <v>3.8476440258695233E-2</v>
      </c>
      <c r="O158" s="21">
        <v>3.4395086333276703E-2</v>
      </c>
      <c r="P158" s="21">
        <v>6.7125969156434095E-4</v>
      </c>
      <c r="R158" s="20">
        <v>-1001</v>
      </c>
      <c r="S158" s="20">
        <v>0</v>
      </c>
      <c r="T158" s="20">
        <v>33843</v>
      </c>
      <c r="V158" s="19">
        <v>268365.625</v>
      </c>
      <c r="W158" s="19">
        <v>269424.5</v>
      </c>
      <c r="Y158" s="19">
        <v>33386.483965314284</v>
      </c>
      <c r="Z158" s="19">
        <v>33342.261374973867</v>
      </c>
      <c r="AA158" s="19">
        <v>34820.626317118295</v>
      </c>
      <c r="AB158" s="181">
        <v>241386.13969391162</v>
      </c>
    </row>
    <row r="159" spans="1:28" x14ac:dyDescent="0.2">
      <c r="A159" s="18" t="s">
        <v>321</v>
      </c>
      <c r="B159" s="18" t="s">
        <v>322</v>
      </c>
      <c r="D159" s="19">
        <v>42730</v>
      </c>
      <c r="E159" s="20">
        <v>0</v>
      </c>
      <c r="F159" s="20">
        <v>42730</v>
      </c>
      <c r="G159" s="21">
        <v>4.2296971465384026E-2</v>
      </c>
      <c r="I159" s="21">
        <v>5.0333709347208933E-2</v>
      </c>
      <c r="J159" s="19">
        <v>44712</v>
      </c>
      <c r="K159" s="21">
        <v>4.6384273344254545E-2</v>
      </c>
      <c r="L159" s="21">
        <v>3.4350982414187436E-2</v>
      </c>
      <c r="M159" s="19">
        <v>44712</v>
      </c>
      <c r="N159" s="21">
        <v>4.6384273344254545E-2</v>
      </c>
      <c r="O159" s="21">
        <v>3.4350982414187436E-2</v>
      </c>
      <c r="P159" s="21">
        <v>4.0288286443470156E-2</v>
      </c>
      <c r="R159" s="20">
        <v>-1284</v>
      </c>
      <c r="S159" s="20">
        <v>0</v>
      </c>
      <c r="T159" s="20">
        <v>43428</v>
      </c>
      <c r="V159" s="19">
        <v>316898.25</v>
      </c>
      <c r="W159" s="19">
        <v>320584.9375</v>
      </c>
      <c r="Y159" s="19">
        <v>40995.993627348958</v>
      </c>
      <c r="Z159" s="19">
        <v>41155.592782188833</v>
      </c>
      <c r="AA159" s="19">
        <v>42980.393591531298</v>
      </c>
      <c r="AB159" s="181">
        <v>297951.88624979585</v>
      </c>
    </row>
    <row r="160" spans="1:28" x14ac:dyDescent="0.2">
      <c r="A160" s="18" t="s">
        <v>323</v>
      </c>
      <c r="B160" s="18" t="s">
        <v>324</v>
      </c>
      <c r="D160" s="19">
        <v>42311</v>
      </c>
      <c r="E160" s="20">
        <v>0</v>
      </c>
      <c r="F160" s="20">
        <v>42311</v>
      </c>
      <c r="G160" s="21">
        <v>1.6231853654057993E-2</v>
      </c>
      <c r="I160" s="21">
        <v>2.1573248993101535E-2</v>
      </c>
      <c r="J160" s="19">
        <v>44031</v>
      </c>
      <c r="K160" s="21">
        <v>4.0651367256741677E-2</v>
      </c>
      <c r="L160" s="21">
        <v>3.4398174236307533E-2</v>
      </c>
      <c r="M160" s="19">
        <v>44031</v>
      </c>
      <c r="N160" s="21">
        <v>4.0651367256741677E-2</v>
      </c>
      <c r="O160" s="21">
        <v>3.4398174236307533E-2</v>
      </c>
      <c r="P160" s="21">
        <v>1.1849055064576897E-2</v>
      </c>
      <c r="R160" s="20">
        <v>-1265</v>
      </c>
      <c r="S160" s="20">
        <v>0</v>
      </c>
      <c r="T160" s="20">
        <v>42766</v>
      </c>
      <c r="V160" s="19">
        <v>318917.875</v>
      </c>
      <c r="W160" s="19">
        <v>320845.8125</v>
      </c>
      <c r="Y160" s="19">
        <v>41635.183789863135</v>
      </c>
      <c r="Z160" s="19">
        <v>41667.869152517807</v>
      </c>
      <c r="AA160" s="19">
        <v>43515.383820949377</v>
      </c>
      <c r="AB160" s="181">
        <v>301660.5853718936</v>
      </c>
    </row>
    <row r="161" spans="1:28" x14ac:dyDescent="0.2">
      <c r="A161" s="18" t="s">
        <v>325</v>
      </c>
      <c r="B161" s="18" t="s">
        <v>326</v>
      </c>
      <c r="D161" s="19">
        <v>38819</v>
      </c>
      <c r="E161" s="20">
        <v>0</v>
      </c>
      <c r="F161" s="20">
        <v>38819</v>
      </c>
      <c r="G161" s="21">
        <v>7.6244019155601084E-2</v>
      </c>
      <c r="I161" s="21">
        <v>8.0353024977622978E-2</v>
      </c>
      <c r="J161" s="19">
        <v>39960</v>
      </c>
      <c r="K161" s="21">
        <v>2.9392823102089238E-2</v>
      </c>
      <c r="L161" s="21">
        <v>2.9078614347172849E-2</v>
      </c>
      <c r="M161" s="19">
        <v>39960</v>
      </c>
      <c r="N161" s="21">
        <v>2.9392823102089238E-2</v>
      </c>
      <c r="O161" s="21">
        <v>2.9078614347172849E-2</v>
      </c>
      <c r="P161" s="21">
        <v>6.4566311170330959E-2</v>
      </c>
      <c r="R161" s="20">
        <v>-1148</v>
      </c>
      <c r="S161" s="20">
        <v>0</v>
      </c>
      <c r="T161" s="20">
        <v>38812</v>
      </c>
      <c r="V161" s="19">
        <v>250446.09375</v>
      </c>
      <c r="W161" s="19">
        <v>250522.5625</v>
      </c>
      <c r="Y161" s="19">
        <v>36068.957698326245</v>
      </c>
      <c r="Z161" s="19">
        <v>35942.744375547554</v>
      </c>
      <c r="AA161" s="19">
        <v>37536.412321812037</v>
      </c>
      <c r="AB161" s="181">
        <v>260212.71374624266</v>
      </c>
    </row>
    <row r="162" spans="1:28" ht="25.5" customHeight="1" x14ac:dyDescent="0.2">
      <c r="A162" s="22" t="s">
        <v>327</v>
      </c>
      <c r="B162" s="22" t="s">
        <v>328</v>
      </c>
      <c r="C162" s="54"/>
      <c r="D162" s="24">
        <v>332292</v>
      </c>
      <c r="E162" s="25">
        <v>0</v>
      </c>
      <c r="F162" s="25">
        <v>332292</v>
      </c>
      <c r="G162" s="26">
        <v>1.5613232831406698E-2</v>
      </c>
      <c r="H162" s="23"/>
      <c r="I162" s="26">
        <v>2.094038369244422E-2</v>
      </c>
      <c r="J162" s="24">
        <v>345239</v>
      </c>
      <c r="K162" s="26">
        <v>3.896271953582997E-2</v>
      </c>
      <c r="L162" s="26">
        <v>3.4678861865850896E-2</v>
      </c>
      <c r="M162" s="24">
        <v>345590</v>
      </c>
      <c r="N162" s="26">
        <v>4.0019019416657642E-2</v>
      </c>
      <c r="O162" s="26">
        <v>3.5730806404315363E-2</v>
      </c>
      <c r="P162" s="26">
        <v>1.2524988105888646E-2</v>
      </c>
      <c r="Q162" s="23"/>
      <c r="R162" s="25">
        <v>-9925</v>
      </c>
      <c r="S162" s="25">
        <v>0</v>
      </c>
      <c r="T162" s="25">
        <v>335665</v>
      </c>
      <c r="U162" s="23"/>
      <c r="V162" s="24">
        <v>2447431.78125</v>
      </c>
      <c r="W162" s="24">
        <v>2457564.828125</v>
      </c>
      <c r="X162" s="23"/>
      <c r="Y162" s="24">
        <v>327183.6061781217</v>
      </c>
      <c r="Z162" s="24">
        <v>326823.96194675809</v>
      </c>
      <c r="AA162" s="24">
        <v>341315.03326795786</v>
      </c>
      <c r="AB162" s="182">
        <f>SUM(AB154:AB161)</f>
        <v>2366089.499646592</v>
      </c>
    </row>
    <row r="163" spans="1:28" x14ac:dyDescent="0.2">
      <c r="A163" s="18" t="s">
        <v>329</v>
      </c>
      <c r="B163" s="18" t="s">
        <v>330</v>
      </c>
      <c r="D163" s="19">
        <v>54797</v>
      </c>
      <c r="E163" s="20">
        <v>0</v>
      </c>
      <c r="F163" s="20">
        <v>54797</v>
      </c>
      <c r="G163" s="21">
        <v>-2.0088785358129524E-2</v>
      </c>
      <c r="I163" s="21">
        <v>-1.3615932946743903E-2</v>
      </c>
      <c r="J163" s="19">
        <v>57463</v>
      </c>
      <c r="K163" s="21">
        <v>4.8652298483493617E-2</v>
      </c>
      <c r="L163" s="21">
        <v>3.7324785251493964E-2</v>
      </c>
      <c r="M163" s="19">
        <v>57463</v>
      </c>
      <c r="N163" s="21">
        <v>4.8652298483493617E-2</v>
      </c>
      <c r="O163" s="21">
        <v>3.7324785251493964E-2</v>
      </c>
      <c r="P163" s="21">
        <v>-2.0240966232401791E-2</v>
      </c>
      <c r="R163" s="20">
        <v>-1650</v>
      </c>
      <c r="S163" s="20">
        <v>0</v>
      </c>
      <c r="T163" s="20">
        <v>55813</v>
      </c>
      <c r="V163" s="19">
        <v>428645.75</v>
      </c>
      <c r="W163" s="19">
        <v>433326.53125</v>
      </c>
      <c r="Y163" s="19">
        <v>55920.372357435197</v>
      </c>
      <c r="Z163" s="19">
        <v>56160.050848043</v>
      </c>
      <c r="AA163" s="19">
        <v>58650.135410367031</v>
      </c>
      <c r="AB163" s="181">
        <v>406578.83779286739</v>
      </c>
    </row>
    <row r="164" spans="1:28" x14ac:dyDescent="0.2">
      <c r="A164" s="18" t="s">
        <v>331</v>
      </c>
      <c r="B164" s="18" t="s">
        <v>332</v>
      </c>
      <c r="D164" s="19">
        <v>40397</v>
      </c>
      <c r="E164" s="20">
        <v>0</v>
      </c>
      <c r="F164" s="20">
        <v>40397</v>
      </c>
      <c r="G164" s="21">
        <v>-1.3560745433960575E-2</v>
      </c>
      <c r="I164" s="21">
        <v>-6.6532918584123468E-3</v>
      </c>
      <c r="J164" s="19">
        <v>42293</v>
      </c>
      <c r="K164" s="21">
        <v>4.6934178280565453E-2</v>
      </c>
      <c r="L164" s="21">
        <v>3.5835045296597867E-2</v>
      </c>
      <c r="M164" s="19">
        <v>42293</v>
      </c>
      <c r="N164" s="21">
        <v>4.6934178280565453E-2</v>
      </c>
      <c r="O164" s="21">
        <v>3.5835045296597867E-2</v>
      </c>
      <c r="P164" s="21">
        <v>-1.4742089437356887E-2</v>
      </c>
      <c r="R164" s="20">
        <v>-1215</v>
      </c>
      <c r="S164" s="20">
        <v>0</v>
      </c>
      <c r="T164" s="20">
        <v>41078</v>
      </c>
      <c r="V164" s="19">
        <v>287746.65625</v>
      </c>
      <c r="W164" s="19">
        <v>290829.90625</v>
      </c>
      <c r="Y164" s="19">
        <v>40952.344316195835</v>
      </c>
      <c r="Z164" s="19">
        <v>41103.332581400609</v>
      </c>
      <c r="AA164" s="19">
        <v>42925.816221915018</v>
      </c>
      <c r="AB164" s="181">
        <v>297573.54094243865</v>
      </c>
    </row>
    <row r="165" spans="1:28" x14ac:dyDescent="0.2">
      <c r="A165" s="18" t="s">
        <v>333</v>
      </c>
      <c r="B165" s="18" t="s">
        <v>334</v>
      </c>
      <c r="D165" s="19">
        <v>46040</v>
      </c>
      <c r="E165" s="20">
        <v>0</v>
      </c>
      <c r="F165" s="20">
        <v>46040</v>
      </c>
      <c r="G165" s="21">
        <v>3.6649331146185737E-3</v>
      </c>
      <c r="I165" s="21">
        <v>1.124801876298398E-2</v>
      </c>
      <c r="J165" s="19">
        <v>48083</v>
      </c>
      <c r="K165" s="21">
        <v>4.4374456993918399E-2</v>
      </c>
      <c r="L165" s="21">
        <v>3.4404105920615935E-2</v>
      </c>
      <c r="M165" s="19">
        <v>48083</v>
      </c>
      <c r="N165" s="21">
        <v>4.4374456993918399E-2</v>
      </c>
      <c r="O165" s="21">
        <v>3.4404105920615935E-2</v>
      </c>
      <c r="P165" s="21">
        <v>1.6278527976325563E-3</v>
      </c>
      <c r="R165" s="20">
        <v>-1381</v>
      </c>
      <c r="S165" s="20">
        <v>0</v>
      </c>
      <c r="T165" s="20">
        <v>46702</v>
      </c>
      <c r="V165" s="19">
        <v>343347.5625</v>
      </c>
      <c r="W165" s="19">
        <v>346657</v>
      </c>
      <c r="Y165" s="19">
        <v>45871.882618362069</v>
      </c>
      <c r="Z165" s="19">
        <v>45966.732864301513</v>
      </c>
      <c r="AA165" s="19">
        <v>48004.855162224223</v>
      </c>
      <c r="AB165" s="181">
        <v>332782.83304392995</v>
      </c>
    </row>
    <row r="166" spans="1:28" x14ac:dyDescent="0.2">
      <c r="A166" s="18" t="s">
        <v>335</v>
      </c>
      <c r="B166" s="18" t="s">
        <v>336</v>
      </c>
      <c r="D166" s="19">
        <v>45855</v>
      </c>
      <c r="E166" s="20">
        <v>0</v>
      </c>
      <c r="F166" s="20">
        <v>45855</v>
      </c>
      <c r="G166" s="21">
        <v>1.9364172849553718E-2</v>
      </c>
      <c r="I166" s="21">
        <v>2.6282068953036974E-2</v>
      </c>
      <c r="J166" s="19">
        <v>47862</v>
      </c>
      <c r="K166" s="21">
        <v>4.3768400392541817E-2</v>
      </c>
      <c r="L166" s="21">
        <v>3.4399716285623994E-2</v>
      </c>
      <c r="M166" s="19">
        <v>47862</v>
      </c>
      <c r="N166" s="21">
        <v>4.3768400392541817E-2</v>
      </c>
      <c r="O166" s="21">
        <v>3.4399716285623994E-2</v>
      </c>
      <c r="P166" s="21">
        <v>1.6514567899964749E-2</v>
      </c>
      <c r="R166" s="20">
        <v>-1375</v>
      </c>
      <c r="S166" s="20">
        <v>0</v>
      </c>
      <c r="T166" s="20">
        <v>46487</v>
      </c>
      <c r="V166" s="19">
        <v>321680.5625</v>
      </c>
      <c r="W166" s="19">
        <v>324594.0625</v>
      </c>
      <c r="Y166" s="19">
        <v>44983.923529327003</v>
      </c>
      <c r="Z166" s="19">
        <v>45085.377319625382</v>
      </c>
      <c r="AA166" s="19">
        <v>47084.421130214541</v>
      </c>
      <c r="AB166" s="181">
        <v>326402.13168013823</v>
      </c>
    </row>
    <row r="167" spans="1:28" x14ac:dyDescent="0.2">
      <c r="A167" s="18" t="s">
        <v>337</v>
      </c>
      <c r="B167" s="18" t="s">
        <v>338</v>
      </c>
      <c r="D167" s="19">
        <v>39988</v>
      </c>
      <c r="E167" s="20">
        <v>0</v>
      </c>
      <c r="F167" s="20">
        <v>39988</v>
      </c>
      <c r="G167" s="21">
        <v>3.8375306431373213E-2</v>
      </c>
      <c r="I167" s="21">
        <v>4.7585487571374152E-2</v>
      </c>
      <c r="J167" s="19">
        <v>41870</v>
      </c>
      <c r="K167" s="21">
        <v>4.7064119235770807E-2</v>
      </c>
      <c r="L167" s="21">
        <v>3.43938425953636E-2</v>
      </c>
      <c r="M167" s="19">
        <v>41920</v>
      </c>
      <c r="N167" s="21">
        <v>4.8314494348304482E-2</v>
      </c>
      <c r="O167" s="21">
        <v>3.5629087212744937E-2</v>
      </c>
      <c r="P167" s="21">
        <v>3.8848426636576949E-2</v>
      </c>
      <c r="R167" s="20">
        <v>-1204</v>
      </c>
      <c r="S167" s="20">
        <v>0</v>
      </c>
      <c r="T167" s="20">
        <v>40716</v>
      </c>
      <c r="V167" s="19">
        <v>255947.1875</v>
      </c>
      <c r="W167" s="19">
        <v>259082.28125</v>
      </c>
      <c r="Y167" s="19">
        <v>38510.160779370221</v>
      </c>
      <c r="Z167" s="19">
        <v>38639.149710350051</v>
      </c>
      <c r="AA167" s="19">
        <v>40352.373768059799</v>
      </c>
      <c r="AB167" s="181">
        <v>279733.73145701439</v>
      </c>
    </row>
    <row r="168" spans="1:28" ht="25.5" customHeight="1" x14ac:dyDescent="0.2">
      <c r="A168" s="22" t="s">
        <v>339</v>
      </c>
      <c r="B168" s="22" t="s">
        <v>340</v>
      </c>
      <c r="C168" s="54"/>
      <c r="D168" s="24">
        <v>227077</v>
      </c>
      <c r="E168" s="25">
        <v>0</v>
      </c>
      <c r="F168" s="25">
        <v>227077</v>
      </c>
      <c r="G168" s="26">
        <v>3.705451189723652E-3</v>
      </c>
      <c r="H168" s="23"/>
      <c r="I168" s="26">
        <v>1.1001827692791455E-2</v>
      </c>
      <c r="J168" s="24">
        <v>237571</v>
      </c>
      <c r="K168" s="26">
        <v>4.6213398979200848E-2</v>
      </c>
      <c r="L168" s="26">
        <v>3.5386296020532004E-2</v>
      </c>
      <c r="M168" s="24">
        <v>237621</v>
      </c>
      <c r="N168" s="26">
        <v>4.6433588606507925E-2</v>
      </c>
      <c r="O168" s="26">
        <v>3.5604206938956606E-2</v>
      </c>
      <c r="P168" s="26">
        <v>2.5457953456196059E-3</v>
      </c>
      <c r="Q168" s="23"/>
      <c r="R168" s="25">
        <v>-6825</v>
      </c>
      <c r="S168" s="25">
        <v>0</v>
      </c>
      <c r="T168" s="25">
        <v>230796</v>
      </c>
      <c r="U168" s="23"/>
      <c r="V168" s="24">
        <v>1637367.71875</v>
      </c>
      <c r="W168" s="24">
        <v>1654489.78125</v>
      </c>
      <c r="X168" s="23"/>
      <c r="Y168" s="24">
        <v>226238.68360069033</v>
      </c>
      <c r="Z168" s="24">
        <v>226954.64332372055</v>
      </c>
      <c r="AA168" s="24">
        <v>237017.60169278059</v>
      </c>
      <c r="AB168" s="182">
        <f>SUM(AB163:AB167)</f>
        <v>1643071.0749163884</v>
      </c>
    </row>
    <row r="169" spans="1:28" x14ac:dyDescent="0.2">
      <c r="A169" s="18" t="s">
        <v>341</v>
      </c>
      <c r="B169" s="18" t="s">
        <v>342</v>
      </c>
      <c r="D169" s="19">
        <v>33377</v>
      </c>
      <c r="E169" s="20">
        <v>0</v>
      </c>
      <c r="F169" s="20">
        <v>33377</v>
      </c>
      <c r="G169" s="21">
        <v>6.7610249033683623E-2</v>
      </c>
      <c r="I169" s="21">
        <v>7.7745983987337564E-2</v>
      </c>
      <c r="J169" s="19">
        <v>34912</v>
      </c>
      <c r="K169" s="21">
        <v>4.5989753423015811E-2</v>
      </c>
      <c r="L169" s="21">
        <v>2.9545172128505159E-2</v>
      </c>
      <c r="M169" s="19">
        <v>35060</v>
      </c>
      <c r="N169" s="21">
        <v>5.0423944632531414E-2</v>
      </c>
      <c r="O169" s="21">
        <v>3.3909650974604633E-2</v>
      </c>
      <c r="P169" s="21">
        <v>6.6982940271456348E-2</v>
      </c>
      <c r="R169" s="20">
        <v>-1007</v>
      </c>
      <c r="S169" s="20">
        <v>0</v>
      </c>
      <c r="T169" s="20">
        <v>34053</v>
      </c>
      <c r="V169" s="19">
        <v>227890.296875</v>
      </c>
      <c r="W169" s="19">
        <v>231530.3125</v>
      </c>
      <c r="Y169" s="19">
        <v>31263.281736204972</v>
      </c>
      <c r="Z169" s="19">
        <v>31463.925805392941</v>
      </c>
      <c r="AA169" s="19">
        <v>32859.007090666521</v>
      </c>
      <c r="AB169" s="181">
        <v>227787.65676284017</v>
      </c>
    </row>
    <row r="170" spans="1:28" x14ac:dyDescent="0.2">
      <c r="A170" s="18" t="s">
        <v>343</v>
      </c>
      <c r="B170" s="18" t="s">
        <v>344</v>
      </c>
      <c r="D170" s="19">
        <v>49506</v>
      </c>
      <c r="E170" s="20">
        <v>0</v>
      </c>
      <c r="F170" s="20">
        <v>49506</v>
      </c>
      <c r="G170" s="21">
        <v>5.2735059784847715E-2</v>
      </c>
      <c r="I170" s="21">
        <v>6.0683850968173081E-2</v>
      </c>
      <c r="J170" s="19">
        <v>51797</v>
      </c>
      <c r="K170" s="21">
        <v>4.6277218922958774E-2</v>
      </c>
      <c r="L170" s="21">
        <v>3.2529783226990183E-2</v>
      </c>
      <c r="M170" s="19">
        <v>51882</v>
      </c>
      <c r="N170" s="21">
        <v>4.7994182523330542E-2</v>
      </c>
      <c r="O170" s="21">
        <v>3.4224186987329652E-2</v>
      </c>
      <c r="P170" s="21">
        <v>5.0410659120295964E-2</v>
      </c>
      <c r="R170" s="20">
        <v>-1490</v>
      </c>
      <c r="S170" s="20">
        <v>0</v>
      </c>
      <c r="T170" s="20">
        <v>50392</v>
      </c>
      <c r="V170" s="19">
        <v>323519.0625</v>
      </c>
      <c r="W170" s="19">
        <v>327826.5</v>
      </c>
      <c r="Y170" s="19">
        <v>47026.077017058567</v>
      </c>
      <c r="Z170" s="19">
        <v>47295.090671976672</v>
      </c>
      <c r="AA170" s="19">
        <v>49392.111122949223</v>
      </c>
      <c r="AB170" s="181">
        <v>342399.67215753748</v>
      </c>
    </row>
    <row r="171" spans="1:28" x14ac:dyDescent="0.2">
      <c r="A171" s="18" t="s">
        <v>345</v>
      </c>
      <c r="B171" s="18" t="s">
        <v>346</v>
      </c>
      <c r="D171" s="19">
        <v>37178</v>
      </c>
      <c r="E171" s="20">
        <v>0</v>
      </c>
      <c r="F171" s="20">
        <v>37178</v>
      </c>
      <c r="G171" s="21">
        <v>7.7837845362638269E-4</v>
      </c>
      <c r="I171" s="21">
        <v>1.0628642355952733E-2</v>
      </c>
      <c r="J171" s="19">
        <v>38931</v>
      </c>
      <c r="K171" s="21">
        <v>4.7151541234063066E-2</v>
      </c>
      <c r="L171" s="21">
        <v>3.4401892636845011E-2</v>
      </c>
      <c r="M171" s="19">
        <v>38973</v>
      </c>
      <c r="N171" s="21">
        <v>4.828124159449132E-2</v>
      </c>
      <c r="O171" s="21">
        <v>3.5517838271191815E-2</v>
      </c>
      <c r="P171" s="21">
        <v>2.0921505795186146E-3</v>
      </c>
      <c r="R171" s="20">
        <v>-1119</v>
      </c>
      <c r="S171" s="20">
        <v>0</v>
      </c>
      <c r="T171" s="20">
        <v>37854</v>
      </c>
      <c r="V171" s="19">
        <v>281514.65625</v>
      </c>
      <c r="W171" s="19">
        <v>284984.5</v>
      </c>
      <c r="Y171" s="19">
        <v>37149.083953478657</v>
      </c>
      <c r="Z171" s="19">
        <v>37240.426863698965</v>
      </c>
      <c r="AA171" s="19">
        <v>38891.632847799054</v>
      </c>
      <c r="AB171" s="181">
        <v>269607.47443270212</v>
      </c>
    </row>
    <row r="172" spans="1:28" x14ac:dyDescent="0.2">
      <c r="A172" s="18" t="s">
        <v>347</v>
      </c>
      <c r="B172" s="18" t="s">
        <v>348</v>
      </c>
      <c r="D172" s="19">
        <v>56956</v>
      </c>
      <c r="E172" s="20">
        <v>0</v>
      </c>
      <c r="F172" s="20">
        <v>56956</v>
      </c>
      <c r="G172" s="21">
        <v>3.3990992692692679E-2</v>
      </c>
      <c r="I172" s="21">
        <v>4.12579613834827E-2</v>
      </c>
      <c r="J172" s="19">
        <v>59590</v>
      </c>
      <c r="K172" s="21">
        <v>4.6246225156260978E-2</v>
      </c>
      <c r="L172" s="21">
        <v>3.4392242562218511E-2</v>
      </c>
      <c r="M172" s="19">
        <v>59597</v>
      </c>
      <c r="N172" s="21">
        <v>4.6369127045438496E-2</v>
      </c>
      <c r="O172" s="21">
        <v>3.4513751971480655E-2</v>
      </c>
      <c r="P172" s="21">
        <v>3.1461628542452713E-2</v>
      </c>
      <c r="R172" s="20">
        <v>-1712</v>
      </c>
      <c r="S172" s="20">
        <v>0</v>
      </c>
      <c r="T172" s="20">
        <v>57885</v>
      </c>
      <c r="V172" s="19">
        <v>405949.8125</v>
      </c>
      <c r="W172" s="19">
        <v>410601.9375</v>
      </c>
      <c r="Y172" s="19">
        <v>55083.651987796002</v>
      </c>
      <c r="Z172" s="19">
        <v>55326.066641684025</v>
      </c>
      <c r="AA172" s="19">
        <v>57779.17311787534</v>
      </c>
      <c r="AB172" s="181">
        <v>400541.08810712519</v>
      </c>
    </row>
    <row r="173" spans="1:28" x14ac:dyDescent="0.2">
      <c r="A173" s="18" t="s">
        <v>349</v>
      </c>
      <c r="B173" s="18" t="s">
        <v>350</v>
      </c>
      <c r="D173" s="19">
        <v>41122</v>
      </c>
      <c r="E173" s="20">
        <v>0</v>
      </c>
      <c r="F173" s="20">
        <v>41122</v>
      </c>
      <c r="G173" s="21">
        <v>1.4789266252535072E-4</v>
      </c>
      <c r="I173" s="21">
        <v>8.2741057122801553E-3</v>
      </c>
      <c r="J173" s="19">
        <v>43010</v>
      </c>
      <c r="K173" s="21">
        <v>4.5912163805262418E-2</v>
      </c>
      <c r="L173" s="21">
        <v>3.440717552727679E-2</v>
      </c>
      <c r="M173" s="19">
        <v>43081</v>
      </c>
      <c r="N173" s="21">
        <v>4.7638733524633992E-2</v>
      </c>
      <c r="O173" s="21">
        <v>3.6114753054885096E-2</v>
      </c>
      <c r="P173" s="21">
        <v>3.3380310009767378E-4</v>
      </c>
      <c r="R173" s="20">
        <v>-1237</v>
      </c>
      <c r="S173" s="20">
        <v>0</v>
      </c>
      <c r="T173" s="20">
        <v>41844</v>
      </c>
      <c r="V173" s="19">
        <v>324502.875</v>
      </c>
      <c r="W173" s="19">
        <v>328112.09375</v>
      </c>
      <c r="Y173" s="19">
        <v>41115.919257228867</v>
      </c>
      <c r="Z173" s="19">
        <v>41238.162359510206</v>
      </c>
      <c r="AA173" s="19">
        <v>43066.62422732218</v>
      </c>
      <c r="AB173" s="181">
        <v>298549.66068691673</v>
      </c>
    </row>
    <row r="174" spans="1:28" x14ac:dyDescent="0.2">
      <c r="A174" s="18" t="s">
        <v>351</v>
      </c>
      <c r="B174" s="18" t="s">
        <v>352</v>
      </c>
      <c r="D174" s="19">
        <v>49013</v>
      </c>
      <c r="E174" s="20">
        <v>0</v>
      </c>
      <c r="F174" s="20">
        <v>49013</v>
      </c>
      <c r="G174" s="21">
        <v>7.7886025071569609E-3</v>
      </c>
      <c r="I174" s="21">
        <v>1.6304439130028658E-2</v>
      </c>
      <c r="J174" s="19">
        <v>51564</v>
      </c>
      <c r="K174" s="21">
        <v>5.2047415991675727E-2</v>
      </c>
      <c r="L174" s="21">
        <v>3.43936958936093E-2</v>
      </c>
      <c r="M174" s="19">
        <v>51564</v>
      </c>
      <c r="N174" s="21">
        <v>5.2047415991675727E-2</v>
      </c>
      <c r="O174" s="21">
        <v>3.43936958936093E-2</v>
      </c>
      <c r="P174" s="21">
        <v>6.6260400435802502E-3</v>
      </c>
      <c r="R174" s="20">
        <v>-1481</v>
      </c>
      <c r="S174" s="20">
        <v>0</v>
      </c>
      <c r="T174" s="20">
        <v>50083</v>
      </c>
      <c r="V174" s="19">
        <v>331104.6875</v>
      </c>
      <c r="W174" s="19">
        <v>336755.5625</v>
      </c>
      <c r="Y174" s="19">
        <v>48634.207489612811</v>
      </c>
      <c r="Z174" s="19">
        <v>49049.762867604848</v>
      </c>
      <c r="AA174" s="19">
        <v>51224.583856153389</v>
      </c>
      <c r="AB174" s="181">
        <v>355102.87614743953</v>
      </c>
    </row>
    <row r="175" spans="1:28" x14ac:dyDescent="0.2">
      <c r="A175" s="18" t="s">
        <v>353</v>
      </c>
      <c r="B175" s="18" t="s">
        <v>354</v>
      </c>
      <c r="D175" s="19">
        <v>42961</v>
      </c>
      <c r="E175" s="20">
        <v>0</v>
      </c>
      <c r="F175" s="20">
        <v>42961</v>
      </c>
      <c r="G175" s="21">
        <v>1.9480635461953444E-2</v>
      </c>
      <c r="I175" s="21">
        <v>2.68482156382015E-2</v>
      </c>
      <c r="J175" s="19">
        <v>44801</v>
      </c>
      <c r="K175" s="21">
        <v>4.2829543073950704E-2</v>
      </c>
      <c r="L175" s="21">
        <v>3.440061181634646E-2</v>
      </c>
      <c r="M175" s="19">
        <v>44801</v>
      </c>
      <c r="N175" s="21">
        <v>4.2829543073950704E-2</v>
      </c>
      <c r="O175" s="21">
        <v>3.440061181634646E-2</v>
      </c>
      <c r="P175" s="21">
        <v>1.7076206892623791E-2</v>
      </c>
      <c r="R175" s="20">
        <v>-1287</v>
      </c>
      <c r="S175" s="20">
        <v>0</v>
      </c>
      <c r="T175" s="20">
        <v>43514</v>
      </c>
      <c r="V175" s="19">
        <v>314321.09375</v>
      </c>
      <c r="W175" s="19">
        <v>316882.375</v>
      </c>
      <c r="Y175" s="19">
        <v>42140.084377898209</v>
      </c>
      <c r="Z175" s="19">
        <v>42178.651084358862</v>
      </c>
      <c r="AA175" s="19">
        <v>44048.813349863172</v>
      </c>
      <c r="AB175" s="181">
        <v>305358.46528969228</v>
      </c>
    </row>
    <row r="176" spans="1:28" ht="25.5" customHeight="1" x14ac:dyDescent="0.2">
      <c r="A176" s="22" t="s">
        <v>355</v>
      </c>
      <c r="B176" s="22" t="s">
        <v>356</v>
      </c>
      <c r="C176" s="54"/>
      <c r="D176" s="24">
        <v>310113</v>
      </c>
      <c r="E176" s="25">
        <v>0</v>
      </c>
      <c r="F176" s="25">
        <v>310113</v>
      </c>
      <c r="G176" s="26">
        <v>2.546422229697165E-2</v>
      </c>
      <c r="H176" s="23"/>
      <c r="I176" s="26">
        <v>3.369655045052955E-2</v>
      </c>
      <c r="J176" s="24">
        <v>324605</v>
      </c>
      <c r="K176" s="26">
        <v>4.6731352764959766E-2</v>
      </c>
      <c r="L176" s="26">
        <v>3.3678972366004922E-2</v>
      </c>
      <c r="M176" s="24">
        <v>324958</v>
      </c>
      <c r="N176" s="26">
        <v>4.7869647515583091E-2</v>
      </c>
      <c r="O176" s="26">
        <v>3.4803072972111604E-2</v>
      </c>
      <c r="P176" s="26">
        <v>2.4257729279539619E-2</v>
      </c>
      <c r="Q176" s="23"/>
      <c r="R176" s="25">
        <v>-9333</v>
      </c>
      <c r="S176" s="25">
        <v>0</v>
      </c>
      <c r="T176" s="25">
        <v>315625</v>
      </c>
      <c r="U176" s="23"/>
      <c r="V176" s="24">
        <v>2208802.484375</v>
      </c>
      <c r="W176" s="24">
        <v>2236693.28125</v>
      </c>
      <c r="X176" s="23"/>
      <c r="Y176" s="24">
        <v>302412.30581927812</v>
      </c>
      <c r="Z176" s="24">
        <v>303792.08629422652</v>
      </c>
      <c r="AA176" s="24">
        <v>317261.94561262883</v>
      </c>
      <c r="AB176" s="182">
        <f>SUM(AB169:AB175)</f>
        <v>2199346.8935842533</v>
      </c>
    </row>
    <row r="177" spans="1:28" x14ac:dyDescent="0.2">
      <c r="A177" s="18" t="s">
        <v>357</v>
      </c>
      <c r="B177" s="18" t="s">
        <v>358</v>
      </c>
      <c r="D177" s="19">
        <v>31512</v>
      </c>
      <c r="E177" s="20">
        <v>0</v>
      </c>
      <c r="F177" s="20">
        <v>31512</v>
      </c>
      <c r="G177" s="21">
        <v>3.9661144790581471E-3</v>
      </c>
      <c r="I177" s="21">
        <v>1.3023318616428803E-2</v>
      </c>
      <c r="J177" s="19">
        <v>32934</v>
      </c>
      <c r="K177" s="21">
        <v>4.5125666412795029E-2</v>
      </c>
      <c r="L177" s="21">
        <v>3.4385280159374698E-2</v>
      </c>
      <c r="M177" s="19">
        <v>32952</v>
      </c>
      <c r="N177" s="21">
        <v>4.5696877380045686E-2</v>
      </c>
      <c r="O177" s="21">
        <v>3.4950620993857928E-2</v>
      </c>
      <c r="P177" s="21">
        <v>3.9163911027715326E-3</v>
      </c>
      <c r="R177" s="20">
        <v>-946</v>
      </c>
      <c r="S177" s="20">
        <v>0</v>
      </c>
      <c r="T177" s="20">
        <v>32006</v>
      </c>
      <c r="V177" s="19">
        <v>243943.6875</v>
      </c>
      <c r="W177" s="19">
        <v>246476.640625</v>
      </c>
      <c r="Y177" s="19">
        <v>31387.51352813443</v>
      </c>
      <c r="Z177" s="19">
        <v>31429.878855293515</v>
      </c>
      <c r="AA177" s="19">
        <v>32823.450530380556</v>
      </c>
      <c r="AB177" s="181">
        <v>227541.16892686454</v>
      </c>
    </row>
    <row r="178" spans="1:28" x14ac:dyDescent="0.2">
      <c r="A178" s="18" t="s">
        <v>359</v>
      </c>
      <c r="B178" s="18" t="s">
        <v>360</v>
      </c>
      <c r="D178" s="19">
        <v>46854</v>
      </c>
      <c r="E178" s="20">
        <v>0</v>
      </c>
      <c r="F178" s="20">
        <v>46854</v>
      </c>
      <c r="G178" s="21">
        <v>2.5022285719790593E-2</v>
      </c>
      <c r="I178" s="21">
        <v>3.3653578003484785E-2</v>
      </c>
      <c r="J178" s="19">
        <v>48979</v>
      </c>
      <c r="K178" s="21">
        <v>4.5353651769326042E-2</v>
      </c>
      <c r="L178" s="21">
        <v>3.4393322964229034E-2</v>
      </c>
      <c r="M178" s="19">
        <v>48995</v>
      </c>
      <c r="N178" s="21">
        <v>4.5695138088530429E-2</v>
      </c>
      <c r="O178" s="21">
        <v>3.47312288660937E-2</v>
      </c>
      <c r="P178" s="21">
        <v>2.414404020993266E-2</v>
      </c>
      <c r="R178" s="20">
        <v>-1407</v>
      </c>
      <c r="S178" s="20">
        <v>0</v>
      </c>
      <c r="T178" s="20">
        <v>47588</v>
      </c>
      <c r="V178" s="19">
        <v>353043.375</v>
      </c>
      <c r="W178" s="19">
        <v>356784.1875</v>
      </c>
      <c r="Y178" s="19">
        <v>45710.225672896675</v>
      </c>
      <c r="Z178" s="19">
        <v>45808.829314921466</v>
      </c>
      <c r="AA178" s="19">
        <v>47839.950315930982</v>
      </c>
      <c r="AB178" s="181">
        <v>331639.66738398391</v>
      </c>
    </row>
    <row r="179" spans="1:28" x14ac:dyDescent="0.2">
      <c r="A179" s="18" t="s">
        <v>361</v>
      </c>
      <c r="B179" s="18" t="s">
        <v>362</v>
      </c>
      <c r="D179" s="19">
        <v>41440</v>
      </c>
      <c r="E179" s="20">
        <v>0</v>
      </c>
      <c r="F179" s="20">
        <v>41440</v>
      </c>
      <c r="G179" s="21">
        <v>3.382944636970886E-2</v>
      </c>
      <c r="I179" s="21">
        <v>4.1469133491956134E-2</v>
      </c>
      <c r="J179" s="19">
        <v>43433</v>
      </c>
      <c r="K179" s="21">
        <v>4.8093629343629374E-2</v>
      </c>
      <c r="L179" s="21">
        <v>3.4388962091041808E-2</v>
      </c>
      <c r="M179" s="19">
        <v>43433</v>
      </c>
      <c r="N179" s="21">
        <v>4.8093629343629374E-2</v>
      </c>
      <c r="O179" s="21">
        <v>3.4388962091041808E-2</v>
      </c>
      <c r="P179" s="21">
        <v>3.1546366961166861E-2</v>
      </c>
      <c r="R179" s="20">
        <v>-1247</v>
      </c>
      <c r="S179" s="20">
        <v>0</v>
      </c>
      <c r="T179" s="20">
        <v>42186</v>
      </c>
      <c r="V179" s="19">
        <v>300540.5</v>
      </c>
      <c r="W179" s="19">
        <v>304522.375</v>
      </c>
      <c r="Y179" s="19">
        <v>40083.981110730136</v>
      </c>
      <c r="Z179" s="19">
        <v>40317.124270358203</v>
      </c>
      <c r="AA179" s="19">
        <v>42104.748163622833</v>
      </c>
      <c r="AB179" s="181">
        <v>291881.67178385053</v>
      </c>
    </row>
    <row r="180" spans="1:28" x14ac:dyDescent="0.2">
      <c r="A180" s="18" t="s">
        <v>363</v>
      </c>
      <c r="B180" s="18" t="s">
        <v>364</v>
      </c>
      <c r="D180" s="19">
        <v>59665</v>
      </c>
      <c r="E180" s="20">
        <v>0</v>
      </c>
      <c r="F180" s="20">
        <v>59665</v>
      </c>
      <c r="G180" s="21">
        <v>1.211782568936659E-2</v>
      </c>
      <c r="I180" s="21">
        <v>1.9301422778466693E-2</v>
      </c>
      <c r="J180" s="19">
        <v>62121</v>
      </c>
      <c r="K180" s="21">
        <v>4.1163160982150337E-2</v>
      </c>
      <c r="L180" s="21">
        <v>3.4399768096982974E-2</v>
      </c>
      <c r="M180" s="19">
        <v>62121</v>
      </c>
      <c r="N180" s="21">
        <v>4.1163160982150337E-2</v>
      </c>
      <c r="O180" s="21">
        <v>3.4399768096982974E-2</v>
      </c>
      <c r="P180" s="21">
        <v>9.600409652241515E-3</v>
      </c>
      <c r="R180" s="20">
        <v>-1784</v>
      </c>
      <c r="S180" s="20">
        <v>0</v>
      </c>
      <c r="T180" s="20">
        <v>60337</v>
      </c>
      <c r="V180" s="19">
        <v>416706.75</v>
      </c>
      <c r="W180" s="19">
        <v>419431.375</v>
      </c>
      <c r="Y180" s="19">
        <v>58950.64634333596</v>
      </c>
      <c r="Z180" s="19">
        <v>58917.918223305547</v>
      </c>
      <c r="AA180" s="19">
        <v>61530.284066938599</v>
      </c>
      <c r="AB180" s="181">
        <v>426544.81886462751</v>
      </c>
    </row>
    <row r="181" spans="1:28" x14ac:dyDescent="0.2">
      <c r="A181" s="18" t="s">
        <v>365</v>
      </c>
      <c r="B181" s="18" t="s">
        <v>366</v>
      </c>
      <c r="D181" s="19">
        <v>47877</v>
      </c>
      <c r="E181" s="20">
        <v>0</v>
      </c>
      <c r="F181" s="20">
        <v>47877</v>
      </c>
      <c r="G181" s="21">
        <v>1.8930150082696828E-2</v>
      </c>
      <c r="I181" s="21">
        <v>2.746576913523846E-2</v>
      </c>
      <c r="J181" s="19">
        <v>50104</v>
      </c>
      <c r="K181" s="21">
        <v>4.6515028092821264E-2</v>
      </c>
      <c r="L181" s="21">
        <v>3.4397680575272815E-2</v>
      </c>
      <c r="M181" s="19">
        <v>50107</v>
      </c>
      <c r="N181" s="21">
        <v>4.6577688660526029E-2</v>
      </c>
      <c r="O181" s="21">
        <v>3.4459615611232453E-2</v>
      </c>
      <c r="P181" s="21">
        <v>1.7745933912441059E-2</v>
      </c>
      <c r="R181" s="20">
        <v>-1439</v>
      </c>
      <c r="S181" s="20">
        <v>0</v>
      </c>
      <c r="T181" s="20">
        <v>48668</v>
      </c>
      <c r="V181" s="19">
        <v>334478.84375</v>
      </c>
      <c r="W181" s="19">
        <v>338397.0625</v>
      </c>
      <c r="Y181" s="19">
        <v>46987.519209353341</v>
      </c>
      <c r="Z181" s="19">
        <v>47143.03070016054</v>
      </c>
      <c r="AA181" s="19">
        <v>49233.308953028754</v>
      </c>
      <c r="AB181" s="181">
        <v>341298.81192535744</v>
      </c>
    </row>
    <row r="182" spans="1:28" x14ac:dyDescent="0.2">
      <c r="A182" s="18" t="s">
        <v>367</v>
      </c>
      <c r="B182" s="18" t="s">
        <v>368</v>
      </c>
      <c r="D182" s="19">
        <v>47696</v>
      </c>
      <c r="E182" s="20">
        <v>0</v>
      </c>
      <c r="F182" s="20">
        <v>47696</v>
      </c>
      <c r="G182" s="21">
        <v>-8.5892972458668781E-3</v>
      </c>
      <c r="I182" s="21">
        <v>-1.5145510709224652E-3</v>
      </c>
      <c r="J182" s="19">
        <v>49830</v>
      </c>
      <c r="K182" s="21">
        <v>4.4741697416974091E-2</v>
      </c>
      <c r="L182" s="21">
        <v>3.4722577049932646E-2</v>
      </c>
      <c r="M182" s="19">
        <v>49830</v>
      </c>
      <c r="N182" s="21">
        <v>4.4741697416974091E-2</v>
      </c>
      <c r="O182" s="21">
        <v>3.4722577049932646E-2</v>
      </c>
      <c r="P182" s="21">
        <v>-1.0708816575241364E-2</v>
      </c>
      <c r="R182" s="20">
        <v>-1431</v>
      </c>
      <c r="S182" s="20">
        <v>0</v>
      </c>
      <c r="T182" s="20">
        <v>48399</v>
      </c>
      <c r="V182" s="19">
        <v>334416.6875</v>
      </c>
      <c r="W182" s="19">
        <v>337654.8125</v>
      </c>
      <c r="Y182" s="19">
        <v>48109.224428887836</v>
      </c>
      <c r="Z182" s="19">
        <v>48230.883971643365</v>
      </c>
      <c r="AA182" s="19">
        <v>50369.396629511015</v>
      </c>
      <c r="AB182" s="181">
        <v>349174.48354833049</v>
      </c>
    </row>
    <row r="183" spans="1:28" ht="25.5" customHeight="1" x14ac:dyDescent="0.2">
      <c r="A183" s="22" t="s">
        <v>369</v>
      </c>
      <c r="B183" s="22" t="s">
        <v>370</v>
      </c>
      <c r="C183" s="54"/>
      <c r="D183" s="24">
        <v>275044</v>
      </c>
      <c r="E183" s="25">
        <v>0</v>
      </c>
      <c r="F183" s="25">
        <v>275044</v>
      </c>
      <c r="G183" s="26">
        <v>1.4065192716724795E-2</v>
      </c>
      <c r="H183" s="23"/>
      <c r="I183" s="26">
        <v>2.2031157795143308E-2</v>
      </c>
      <c r="J183" s="24">
        <v>287401</v>
      </c>
      <c r="K183" s="26">
        <v>4.4927357077413133E-2</v>
      </c>
      <c r="L183" s="26">
        <v>3.4423864652880498E-2</v>
      </c>
      <c r="M183" s="24">
        <v>287438</v>
      </c>
      <c r="N183" s="26">
        <v>4.5061881008129578E-2</v>
      </c>
      <c r="O183" s="26">
        <v>3.4557036364155413E-2</v>
      </c>
      <c r="P183" s="26">
        <v>1.2458073811497883E-2</v>
      </c>
      <c r="Q183" s="23"/>
      <c r="R183" s="25">
        <v>-8254</v>
      </c>
      <c r="S183" s="25">
        <v>0</v>
      </c>
      <c r="T183" s="25">
        <v>279184</v>
      </c>
      <c r="U183" s="23"/>
      <c r="V183" s="24">
        <v>1983129.84375</v>
      </c>
      <c r="W183" s="24">
        <v>2003266.453125</v>
      </c>
      <c r="X183" s="23"/>
      <c r="Y183" s="24">
        <v>271229.11029333837</v>
      </c>
      <c r="Z183" s="24">
        <v>271847.66533568263</v>
      </c>
      <c r="AA183" s="24">
        <v>283901.13865941274</v>
      </c>
      <c r="AB183" s="182">
        <f>SUM(AB177:AB182)</f>
        <v>1968080.6224330142</v>
      </c>
    </row>
    <row r="184" spans="1:28" x14ac:dyDescent="0.2">
      <c r="A184" s="18" t="s">
        <v>371</v>
      </c>
      <c r="B184" s="18" t="s">
        <v>372</v>
      </c>
      <c r="D184" s="19">
        <v>55559</v>
      </c>
      <c r="E184" s="20">
        <v>0</v>
      </c>
      <c r="F184" s="20">
        <v>55559</v>
      </c>
      <c r="G184" s="21">
        <v>-1.5664421564089315E-2</v>
      </c>
      <c r="I184" s="21">
        <v>-9.6909292444113948E-3</v>
      </c>
      <c r="J184" s="19">
        <v>58049</v>
      </c>
      <c r="K184" s="21">
        <v>4.4817221332277501E-2</v>
      </c>
      <c r="L184" s="21">
        <v>3.6479557877794777E-2</v>
      </c>
      <c r="M184" s="19">
        <v>58049</v>
      </c>
      <c r="N184" s="21">
        <v>4.4817221332277501E-2</v>
      </c>
      <c r="O184" s="21">
        <v>3.6479557877794777E-2</v>
      </c>
      <c r="P184" s="21">
        <v>-1.7143823385801005E-2</v>
      </c>
      <c r="R184" s="20">
        <v>-1667</v>
      </c>
      <c r="S184" s="20">
        <v>0</v>
      </c>
      <c r="T184" s="20">
        <v>56382</v>
      </c>
      <c r="V184" s="19">
        <v>415648.125</v>
      </c>
      <c r="W184" s="19">
        <v>418991.6875</v>
      </c>
      <c r="Y184" s="19">
        <v>56443.149284801962</v>
      </c>
      <c r="Z184" s="19">
        <v>56553.989197950716</v>
      </c>
      <c r="AA184" s="19">
        <v>59061.540621304965</v>
      </c>
      <c r="AB184" s="181">
        <v>409430.81164347689</v>
      </c>
    </row>
    <row r="185" spans="1:28" x14ac:dyDescent="0.2">
      <c r="A185" s="18" t="s">
        <v>373</v>
      </c>
      <c r="B185" s="18" t="s">
        <v>374</v>
      </c>
      <c r="D185" s="19">
        <v>27669</v>
      </c>
      <c r="E185" s="20">
        <v>0</v>
      </c>
      <c r="F185" s="20">
        <v>27669</v>
      </c>
      <c r="G185" s="21">
        <v>7.6642317384166603E-2</v>
      </c>
      <c r="I185" s="21">
        <v>8.4584637721632383E-2</v>
      </c>
      <c r="J185" s="19">
        <v>28779</v>
      </c>
      <c r="K185" s="21">
        <v>4.0117098557952868E-2</v>
      </c>
      <c r="L185" s="21">
        <v>2.835131267999591E-2</v>
      </c>
      <c r="M185" s="19">
        <v>28837</v>
      </c>
      <c r="N185" s="21">
        <v>4.2213307311431469E-2</v>
      </c>
      <c r="O185" s="21">
        <v>3.0423809157824833E-2</v>
      </c>
      <c r="P185" s="21">
        <v>7.0133123672996067E-2</v>
      </c>
      <c r="R185" s="20">
        <v>-828</v>
      </c>
      <c r="S185" s="20">
        <v>0</v>
      </c>
      <c r="T185" s="20">
        <v>28009</v>
      </c>
      <c r="V185" s="19">
        <v>212189.8125</v>
      </c>
      <c r="W185" s="19">
        <v>214617.5625</v>
      </c>
      <c r="Y185" s="19">
        <v>25699.342811663952</v>
      </c>
      <c r="Z185" s="19">
        <v>25803.032161953517</v>
      </c>
      <c r="AA185" s="19">
        <v>26947.114673942018</v>
      </c>
      <c r="AB185" s="181">
        <v>186804.79574930115</v>
      </c>
    </row>
    <row r="186" spans="1:28" x14ac:dyDescent="0.2">
      <c r="A186" s="18" t="s">
        <v>375</v>
      </c>
      <c r="B186" s="18" t="s">
        <v>376</v>
      </c>
      <c r="D186" s="19">
        <v>30958</v>
      </c>
      <c r="E186" s="20">
        <v>0</v>
      </c>
      <c r="F186" s="20">
        <v>30958</v>
      </c>
      <c r="G186" s="21">
        <v>0.11160849128825401</v>
      </c>
      <c r="I186" s="21">
        <v>0.11869238129143356</v>
      </c>
      <c r="J186" s="19">
        <v>31944</v>
      </c>
      <c r="K186" s="21">
        <v>3.1849602687512135E-2</v>
      </c>
      <c r="L186" s="21">
        <v>2.5629446304965109E-2</v>
      </c>
      <c r="M186" s="19">
        <v>32102</v>
      </c>
      <c r="N186" s="21">
        <v>3.6953291556302004E-2</v>
      </c>
      <c r="O186" s="21">
        <v>3.0702369311356836E-2</v>
      </c>
      <c r="P186" s="21">
        <v>0.1040847923488577</v>
      </c>
      <c r="R186" s="20">
        <v>-922</v>
      </c>
      <c r="S186" s="20">
        <v>0</v>
      </c>
      <c r="T186" s="20">
        <v>31180</v>
      </c>
      <c r="V186" s="19">
        <v>226818.96875</v>
      </c>
      <c r="W186" s="19">
        <v>228194.5625</v>
      </c>
      <c r="Y186" s="19">
        <v>27849.733285252678</v>
      </c>
      <c r="Z186" s="19">
        <v>27841.211893292595</v>
      </c>
      <c r="AA186" s="19">
        <v>29075.665404017931</v>
      </c>
      <c r="AB186" s="181">
        <v>201560.49368524234</v>
      </c>
    </row>
    <row r="187" spans="1:28" x14ac:dyDescent="0.2">
      <c r="A187" s="18" t="s">
        <v>377</v>
      </c>
      <c r="B187" s="18" t="s">
        <v>378</v>
      </c>
      <c r="D187" s="19">
        <v>27336</v>
      </c>
      <c r="E187" s="20">
        <v>0</v>
      </c>
      <c r="F187" s="20">
        <v>27336</v>
      </c>
      <c r="G187" s="21">
        <v>1.335130739466428E-2</v>
      </c>
      <c r="I187" s="21">
        <v>1.8044516757638407E-2</v>
      </c>
      <c r="J187" s="19">
        <v>28496</v>
      </c>
      <c r="K187" s="21">
        <v>4.2434884401521877E-2</v>
      </c>
      <c r="L187" s="21">
        <v>3.4387983696767543E-2</v>
      </c>
      <c r="M187" s="19">
        <v>28648</v>
      </c>
      <c r="N187" s="21">
        <v>4.7995317529996973E-2</v>
      </c>
      <c r="O187" s="21">
        <v>3.9905493997227426E-2</v>
      </c>
      <c r="P187" s="21">
        <v>1.3722567752700199E-2</v>
      </c>
      <c r="R187" s="20">
        <v>-823</v>
      </c>
      <c r="S187" s="20">
        <v>0</v>
      </c>
      <c r="T187" s="20">
        <v>27825</v>
      </c>
      <c r="V187" s="19">
        <v>219498.4375</v>
      </c>
      <c r="W187" s="19">
        <v>221206</v>
      </c>
      <c r="Y187" s="19">
        <v>26975.837303926819</v>
      </c>
      <c r="Z187" s="19">
        <v>27060.365996799115</v>
      </c>
      <c r="AA187" s="19">
        <v>28260.197524761767</v>
      </c>
      <c r="AB187" s="181">
        <v>195907.44650494921</v>
      </c>
    </row>
    <row r="188" spans="1:28" x14ac:dyDescent="0.2">
      <c r="A188" s="18" t="s">
        <v>379</v>
      </c>
      <c r="B188" s="18" t="s">
        <v>380</v>
      </c>
      <c r="D188" s="19">
        <v>27830</v>
      </c>
      <c r="E188" s="20">
        <v>0</v>
      </c>
      <c r="F188" s="20">
        <v>27830</v>
      </c>
      <c r="G188" s="21">
        <v>9.0588937413392134E-2</v>
      </c>
      <c r="I188" s="21">
        <v>9.8585392920621073E-2</v>
      </c>
      <c r="J188" s="19">
        <v>28820</v>
      </c>
      <c r="K188" s="21">
        <v>3.5573122529644285E-2</v>
      </c>
      <c r="L188" s="21">
        <v>2.5886257512633959E-2</v>
      </c>
      <c r="M188" s="19">
        <v>28899</v>
      </c>
      <c r="N188" s="21">
        <v>3.8411785842615842E-2</v>
      </c>
      <c r="O188" s="21">
        <v>2.8698367656405432E-2</v>
      </c>
      <c r="P188" s="21">
        <v>8.213225978139671E-2</v>
      </c>
      <c r="R188" s="20">
        <v>-830</v>
      </c>
      <c r="S188" s="20">
        <v>0</v>
      </c>
      <c r="T188" s="20">
        <v>28069</v>
      </c>
      <c r="V188" s="19">
        <v>198247.3125</v>
      </c>
      <c r="W188" s="19">
        <v>200119.25</v>
      </c>
      <c r="Y188" s="19">
        <v>25518.322298414187</v>
      </c>
      <c r="Z188" s="19">
        <v>25571.779095576796</v>
      </c>
      <c r="AA188" s="19">
        <v>26705.608061105147</v>
      </c>
      <c r="AB188" s="181">
        <v>185130.60561692595</v>
      </c>
    </row>
    <row r="189" spans="1:28" x14ac:dyDescent="0.2">
      <c r="A189" s="18" t="s">
        <v>381</v>
      </c>
      <c r="B189" s="18" t="s">
        <v>382</v>
      </c>
      <c r="D189" s="19">
        <v>52030</v>
      </c>
      <c r="E189" s="20">
        <v>0</v>
      </c>
      <c r="F189" s="20">
        <v>52030</v>
      </c>
      <c r="G189" s="21">
        <v>3.2646619446965452E-3</v>
      </c>
      <c r="I189" s="21">
        <v>1.0007004113106843E-2</v>
      </c>
      <c r="J189" s="19">
        <v>54141</v>
      </c>
      <c r="K189" s="21">
        <v>4.0572746492408163E-2</v>
      </c>
      <c r="L189" s="21">
        <v>3.4406082523128045E-2</v>
      </c>
      <c r="M189" s="19">
        <v>54304</v>
      </c>
      <c r="N189" s="21">
        <v>4.3705554487795562E-2</v>
      </c>
      <c r="O189" s="21">
        <v>3.7520324806264327E-2</v>
      </c>
      <c r="P189" s="21">
        <v>3.4124190373825414E-3</v>
      </c>
      <c r="R189" s="20">
        <v>-1560</v>
      </c>
      <c r="S189" s="20">
        <v>0</v>
      </c>
      <c r="T189" s="20">
        <v>52744</v>
      </c>
      <c r="V189" s="19">
        <v>406574.1875</v>
      </c>
      <c r="W189" s="19">
        <v>408998</v>
      </c>
      <c r="Y189" s="19">
        <v>51860.692371190162</v>
      </c>
      <c r="Z189" s="19">
        <v>51821.600496698651</v>
      </c>
      <c r="AA189" s="19">
        <v>54119.322194652726</v>
      </c>
      <c r="AB189" s="181">
        <v>375169.99689910759</v>
      </c>
    </row>
    <row r="190" spans="1:28" ht="25.5" customHeight="1" x14ac:dyDescent="0.2">
      <c r="A190" s="22" t="s">
        <v>383</v>
      </c>
      <c r="B190" s="22" t="s">
        <v>384</v>
      </c>
      <c r="C190" s="54"/>
      <c r="D190" s="24">
        <v>221382</v>
      </c>
      <c r="E190" s="25">
        <v>0</v>
      </c>
      <c r="F190" s="25">
        <v>221382</v>
      </c>
      <c r="G190" s="26">
        <v>3.2820240572213777E-2</v>
      </c>
      <c r="H190" s="23"/>
      <c r="I190" s="26">
        <v>3.9431023545895227E-2</v>
      </c>
      <c r="J190" s="24">
        <v>230229</v>
      </c>
      <c r="K190" s="26">
        <v>3.9962598585250753E-2</v>
      </c>
      <c r="L190" s="26">
        <v>3.188061942051279E-2</v>
      </c>
      <c r="M190" s="24">
        <v>230839</v>
      </c>
      <c r="N190" s="26">
        <v>4.2718016821602589E-2</v>
      </c>
      <c r="O190" s="26">
        <v>3.4614624162949914E-2</v>
      </c>
      <c r="P190" s="26">
        <v>2.9752276973714853E-2</v>
      </c>
      <c r="Q190" s="23"/>
      <c r="R190" s="25">
        <v>-6630</v>
      </c>
      <c r="S190" s="25">
        <v>0</v>
      </c>
      <c r="T190" s="25">
        <v>224209</v>
      </c>
      <c r="U190" s="23"/>
      <c r="V190" s="24">
        <v>1678976.84375</v>
      </c>
      <c r="W190" s="24">
        <v>1692127.0625</v>
      </c>
      <c r="X190" s="23"/>
      <c r="Y190" s="24">
        <v>214347.07735524978</v>
      </c>
      <c r="Z190" s="24">
        <v>214651.97884227138</v>
      </c>
      <c r="AA190" s="24">
        <v>224169.44847978454</v>
      </c>
      <c r="AB190" s="182">
        <f>SUM(AB184:AB189)</f>
        <v>1554004.1500990032</v>
      </c>
    </row>
    <row r="191" spans="1:28" ht="25.5" customHeight="1" x14ac:dyDescent="0.2">
      <c r="A191" s="22" t="s">
        <v>385</v>
      </c>
      <c r="B191" s="22" t="s">
        <v>386</v>
      </c>
      <c r="C191" s="54"/>
      <c r="D191" s="24">
        <v>1365908</v>
      </c>
      <c r="E191" s="25">
        <v>0</v>
      </c>
      <c r="F191" s="25">
        <v>1365908</v>
      </c>
      <c r="G191" s="26">
        <v>1.8262278087574746E-2</v>
      </c>
      <c r="H191" s="23"/>
      <c r="I191" s="26">
        <v>2.5274347056045698E-2</v>
      </c>
      <c r="J191" s="24">
        <v>1425045</v>
      </c>
      <c r="K191" s="26">
        <v>4.3295009619974456E-2</v>
      </c>
      <c r="L191" s="26">
        <v>3.410941308873916E-2</v>
      </c>
      <c r="M191" s="24">
        <v>1426446</v>
      </c>
      <c r="N191" s="26">
        <v>4.4320700954969094E-2</v>
      </c>
      <c r="O191" s="26">
        <v>3.5126073817163261E-2</v>
      </c>
      <c r="P191" s="26">
        <v>1.6229534515385113E-2</v>
      </c>
      <c r="Q191" s="23"/>
      <c r="R191" s="25">
        <v>-40967</v>
      </c>
      <c r="S191" s="25">
        <v>0</v>
      </c>
      <c r="T191" s="25">
        <v>1385479</v>
      </c>
      <c r="U191" s="23"/>
      <c r="V191" s="24">
        <v>9955708.671875</v>
      </c>
      <c r="W191" s="24">
        <v>10044141.40625</v>
      </c>
      <c r="X191" s="23"/>
      <c r="Y191" s="24">
        <v>1341410.7832466778</v>
      </c>
      <c r="Z191" s="24">
        <v>1344070.3357426599</v>
      </c>
      <c r="AA191" s="24">
        <v>1403665.167712565</v>
      </c>
      <c r="AB191" s="182">
        <f>AB190+AB183+AB176+AB168+AB162</f>
        <v>9730592.2406792529</v>
      </c>
    </row>
    <row r="192" spans="1:28" x14ac:dyDescent="0.2">
      <c r="A192" s="18" t="s">
        <v>387</v>
      </c>
      <c r="B192" s="18" t="s">
        <v>388</v>
      </c>
      <c r="D192" s="19">
        <v>18148</v>
      </c>
      <c r="E192" s="20">
        <v>0</v>
      </c>
      <c r="F192" s="20">
        <v>18148</v>
      </c>
      <c r="G192" s="21">
        <v>-3.5035015409990655E-2</v>
      </c>
      <c r="I192" s="21">
        <v>-2.931984855370684E-2</v>
      </c>
      <c r="J192" s="19">
        <v>19073</v>
      </c>
      <c r="K192" s="21">
        <v>5.0969803835133387E-2</v>
      </c>
      <c r="L192" s="21">
        <v>4.0721270553611966E-2</v>
      </c>
      <c r="M192" s="19">
        <v>19125</v>
      </c>
      <c r="N192" s="21">
        <v>5.3835133348027364E-2</v>
      </c>
      <c r="O192" s="21">
        <v>4.3558658802381967E-2</v>
      </c>
      <c r="P192" s="21">
        <v>-3.0045218349758374E-2</v>
      </c>
      <c r="R192" s="20">
        <v>-549</v>
      </c>
      <c r="S192" s="20">
        <v>0</v>
      </c>
      <c r="T192" s="20">
        <v>18576</v>
      </c>
      <c r="V192" s="19">
        <v>134913.28125</v>
      </c>
      <c r="W192" s="19">
        <v>136241.84375</v>
      </c>
      <c r="Y192" s="19">
        <v>18806.900032451078</v>
      </c>
      <c r="Z192" s="19">
        <v>18880.279910705834</v>
      </c>
      <c r="AA192" s="19">
        <v>19717.414009198968</v>
      </c>
      <c r="AB192" s="181">
        <v>136686.52622963741</v>
      </c>
    </row>
    <row r="193" spans="1:28" x14ac:dyDescent="0.2">
      <c r="A193" s="18" t="s">
        <v>389</v>
      </c>
      <c r="B193" s="18" t="s">
        <v>390</v>
      </c>
      <c r="D193" s="19">
        <v>29295</v>
      </c>
      <c r="E193" s="20">
        <v>0</v>
      </c>
      <c r="F193" s="20">
        <v>29295</v>
      </c>
      <c r="G193" s="21">
        <v>-4.1356420056485654E-2</v>
      </c>
      <c r="I193" s="21">
        <v>-3.5410058518948628E-2</v>
      </c>
      <c r="J193" s="19">
        <v>30771</v>
      </c>
      <c r="K193" s="21">
        <v>5.0384024577573072E-2</v>
      </c>
      <c r="L193" s="21">
        <v>4.2009548181913825E-2</v>
      </c>
      <c r="M193" s="19">
        <v>30821</v>
      </c>
      <c r="N193" s="21">
        <v>5.209080047789727E-2</v>
      </c>
      <c r="O193" s="21">
        <v>4.3702716340540126E-2</v>
      </c>
      <c r="P193" s="21">
        <v>-3.5997820387691726E-2</v>
      </c>
      <c r="R193" s="20">
        <v>-885</v>
      </c>
      <c r="S193" s="20">
        <v>0</v>
      </c>
      <c r="T193" s="20">
        <v>29936</v>
      </c>
      <c r="V193" s="19">
        <v>227708.875</v>
      </c>
      <c r="W193" s="19">
        <v>229538.9375</v>
      </c>
      <c r="Y193" s="19">
        <v>30558.802680059813</v>
      </c>
      <c r="Z193" s="19">
        <v>30614.500842156205</v>
      </c>
      <c r="AA193" s="19">
        <v>31971.919412459469</v>
      </c>
      <c r="AB193" s="181">
        <v>221638.1214769925</v>
      </c>
    </row>
    <row r="194" spans="1:28" x14ac:dyDescent="0.2">
      <c r="A194" s="18" t="s">
        <v>391</v>
      </c>
      <c r="B194" s="18" t="s">
        <v>392</v>
      </c>
      <c r="D194" s="19">
        <v>35491</v>
      </c>
      <c r="E194" s="20">
        <v>0</v>
      </c>
      <c r="F194" s="20">
        <v>35491</v>
      </c>
      <c r="G194" s="21">
        <v>-3.4024166436699366E-2</v>
      </c>
      <c r="I194" s="21">
        <v>-2.7010703289652604E-2</v>
      </c>
      <c r="J194" s="19">
        <v>37263</v>
      </c>
      <c r="K194" s="21">
        <v>4.9928150798794091E-2</v>
      </c>
      <c r="L194" s="21">
        <v>4.0222493036765394E-2</v>
      </c>
      <c r="M194" s="19">
        <v>37299</v>
      </c>
      <c r="N194" s="21">
        <v>5.0942492462877853E-2</v>
      </c>
      <c r="O194" s="21">
        <v>4.122745800870331E-2</v>
      </c>
      <c r="P194" s="21">
        <v>-2.9909730635337084E-2</v>
      </c>
      <c r="R194" s="20">
        <v>-1071</v>
      </c>
      <c r="S194" s="20">
        <v>0</v>
      </c>
      <c r="T194" s="20">
        <v>36228</v>
      </c>
      <c r="V194" s="19">
        <v>271700.1875</v>
      </c>
      <c r="W194" s="19">
        <v>274235.25</v>
      </c>
      <c r="Y194" s="19">
        <v>36741.084783747094</v>
      </c>
      <c r="Z194" s="19">
        <v>36816.585938919379</v>
      </c>
      <c r="AA194" s="19">
        <v>38448.99920955611</v>
      </c>
      <c r="AB194" s="181">
        <v>266539.01655198878</v>
      </c>
    </row>
    <row r="195" spans="1:28" x14ac:dyDescent="0.2">
      <c r="A195" s="18" t="s">
        <v>393</v>
      </c>
      <c r="B195" s="18" t="s">
        <v>394</v>
      </c>
      <c r="D195" s="19">
        <v>41352</v>
      </c>
      <c r="E195" s="20">
        <v>0</v>
      </c>
      <c r="F195" s="20">
        <v>41352</v>
      </c>
      <c r="G195" s="21">
        <v>9.2239404507199474E-4</v>
      </c>
      <c r="I195" s="21">
        <v>7.6913128834235067E-3</v>
      </c>
      <c r="J195" s="19">
        <v>43141</v>
      </c>
      <c r="K195" s="21">
        <v>4.3262720061907567E-2</v>
      </c>
      <c r="L195" s="21">
        <v>3.4405864549278409E-2</v>
      </c>
      <c r="M195" s="19">
        <v>43267</v>
      </c>
      <c r="N195" s="21">
        <v>4.6309731089185568E-2</v>
      </c>
      <c r="O195" s="21">
        <v>3.7427007752570018E-2</v>
      </c>
      <c r="P195" s="21">
        <v>1.0218051390533667E-3</v>
      </c>
      <c r="R195" s="20">
        <v>-1243</v>
      </c>
      <c r="S195" s="20">
        <v>0</v>
      </c>
      <c r="T195" s="20">
        <v>42024</v>
      </c>
      <c r="V195" s="19">
        <v>302095.9375</v>
      </c>
      <c r="W195" s="19">
        <v>304682.5625</v>
      </c>
      <c r="Y195" s="19">
        <v>41313.892311752898</v>
      </c>
      <c r="Z195" s="19">
        <v>41387.740654716647</v>
      </c>
      <c r="AA195" s="19">
        <v>43222.834685394009</v>
      </c>
      <c r="AB195" s="181">
        <v>299632.55446115189</v>
      </c>
    </row>
    <row r="196" spans="1:28" x14ac:dyDescent="0.2">
      <c r="A196" s="18" t="s">
        <v>395</v>
      </c>
      <c r="B196" s="18" t="s">
        <v>396</v>
      </c>
      <c r="D196" s="19">
        <v>30107</v>
      </c>
      <c r="E196" s="20">
        <v>0</v>
      </c>
      <c r="F196" s="20">
        <v>30107</v>
      </c>
      <c r="G196" s="21">
        <v>-2.838477915552462E-2</v>
      </c>
      <c r="I196" s="21">
        <v>-2.3963161946470968E-2</v>
      </c>
      <c r="J196" s="19">
        <v>31462</v>
      </c>
      <c r="K196" s="21">
        <v>4.500614475039022E-2</v>
      </c>
      <c r="L196" s="21">
        <v>3.9543208927918849E-2</v>
      </c>
      <c r="M196" s="19">
        <v>31781</v>
      </c>
      <c r="N196" s="21">
        <v>5.5601687315242287E-2</v>
      </c>
      <c r="O196" s="21">
        <v>5.0083361608867616E-2</v>
      </c>
      <c r="P196" s="21">
        <v>-1.8594562807294102E-2</v>
      </c>
      <c r="R196" s="20">
        <v>-913</v>
      </c>
      <c r="S196" s="20">
        <v>0</v>
      </c>
      <c r="T196" s="20">
        <v>30868</v>
      </c>
      <c r="V196" s="19">
        <v>207538.234375</v>
      </c>
      <c r="W196" s="19">
        <v>208628.875</v>
      </c>
      <c r="Y196" s="19">
        <v>30986.54627274429</v>
      </c>
      <c r="Z196" s="19">
        <v>31008.272486592941</v>
      </c>
      <c r="AA196" s="19">
        <v>32383.15052636047</v>
      </c>
      <c r="AB196" s="181">
        <v>224488.88843915335</v>
      </c>
    </row>
    <row r="197" spans="1:28" x14ac:dyDescent="0.2">
      <c r="A197" s="18" t="s">
        <v>397</v>
      </c>
      <c r="B197" s="18" t="s">
        <v>398</v>
      </c>
      <c r="D197" s="19">
        <v>16138</v>
      </c>
      <c r="E197" s="20">
        <v>0</v>
      </c>
      <c r="F197" s="20">
        <v>16138</v>
      </c>
      <c r="G197" s="21">
        <v>1.3891359219202482E-3</v>
      </c>
      <c r="I197" s="21">
        <v>6.7910483511310904E-3</v>
      </c>
      <c r="J197" s="19">
        <v>16865</v>
      </c>
      <c r="K197" s="21">
        <v>4.5048952782253071E-2</v>
      </c>
      <c r="L197" s="21">
        <v>3.4375676673984001E-2</v>
      </c>
      <c r="M197" s="19">
        <v>16928</v>
      </c>
      <c r="N197" s="21">
        <v>4.8952782253067317E-2</v>
      </c>
      <c r="O197" s="21">
        <v>3.8239635620349821E-2</v>
      </c>
      <c r="P197" s="21">
        <v>9.1090985603914376E-4</v>
      </c>
      <c r="R197" s="20">
        <v>-486</v>
      </c>
      <c r="S197" s="20">
        <v>0</v>
      </c>
      <c r="T197" s="20">
        <v>16442</v>
      </c>
      <c r="V197" s="19">
        <v>114335.75</v>
      </c>
      <c r="W197" s="19">
        <v>115515.53125</v>
      </c>
      <c r="Y197" s="19">
        <v>16115.613222768481</v>
      </c>
      <c r="Z197" s="19">
        <v>16194.543130436334</v>
      </c>
      <c r="AA197" s="19">
        <v>16912.594151296395</v>
      </c>
      <c r="AB197" s="181">
        <v>117242.74506757704</v>
      </c>
    </row>
    <row r="198" spans="1:28" x14ac:dyDescent="0.2">
      <c r="A198" s="18" t="s">
        <v>399</v>
      </c>
      <c r="B198" s="18" t="s">
        <v>400</v>
      </c>
      <c r="D198" s="19">
        <v>23214</v>
      </c>
      <c r="E198" s="20">
        <v>0</v>
      </c>
      <c r="F198" s="20">
        <v>23214</v>
      </c>
      <c r="G198" s="21">
        <v>4.5547348161949497E-3</v>
      </c>
      <c r="I198" s="21">
        <v>1.0737832890656884E-2</v>
      </c>
      <c r="J198" s="19">
        <v>24230</v>
      </c>
      <c r="K198" s="21">
        <v>4.3766692513138583E-2</v>
      </c>
      <c r="L198" s="21">
        <v>3.4390529577491558E-2</v>
      </c>
      <c r="M198" s="19">
        <v>24265</v>
      </c>
      <c r="N198" s="21">
        <v>4.5274403377272288E-2</v>
      </c>
      <c r="O198" s="21">
        <v>3.5884696665201332E-2</v>
      </c>
      <c r="P198" s="21">
        <v>2.5554736681290269E-3</v>
      </c>
      <c r="R198" s="20">
        <v>-697</v>
      </c>
      <c r="S198" s="20">
        <v>0</v>
      </c>
      <c r="T198" s="20">
        <v>23568</v>
      </c>
      <c r="V198" s="19">
        <v>146794.5625</v>
      </c>
      <c r="W198" s="19">
        <v>148125.171875</v>
      </c>
      <c r="Y198" s="19">
        <v>23108.745790987192</v>
      </c>
      <c r="Z198" s="19">
        <v>23175.566372746765</v>
      </c>
      <c r="AA198" s="19">
        <v>24203.149488795592</v>
      </c>
      <c r="AB198" s="181">
        <v>167782.87588304756</v>
      </c>
    </row>
    <row r="199" spans="1:28" x14ac:dyDescent="0.2">
      <c r="A199" s="18" t="s">
        <v>401</v>
      </c>
      <c r="B199" s="18" t="s">
        <v>402</v>
      </c>
      <c r="D199" s="19">
        <v>64529</v>
      </c>
      <c r="E199" s="20">
        <v>0</v>
      </c>
      <c r="F199" s="20">
        <v>64529</v>
      </c>
      <c r="G199" s="21">
        <v>-1.6529532933049818E-2</v>
      </c>
      <c r="I199" s="21">
        <v>-1.0953378807499581E-2</v>
      </c>
      <c r="J199" s="19">
        <v>67390</v>
      </c>
      <c r="K199" s="21">
        <v>4.4336654837360046E-2</v>
      </c>
      <c r="L199" s="21">
        <v>3.6751349601796823E-2</v>
      </c>
      <c r="M199" s="19">
        <v>67806</v>
      </c>
      <c r="N199" s="21">
        <v>5.0783368717940869E-2</v>
      </c>
      <c r="O199" s="21">
        <v>4.3151239220944326E-2</v>
      </c>
      <c r="P199" s="21">
        <v>-1.2078322281064424E-2</v>
      </c>
      <c r="R199" s="20">
        <v>-1947</v>
      </c>
      <c r="S199" s="20">
        <v>842</v>
      </c>
      <c r="T199" s="20">
        <v>66701</v>
      </c>
      <c r="V199" s="19">
        <v>496486.1875</v>
      </c>
      <c r="W199" s="19">
        <v>500118.6875</v>
      </c>
      <c r="Y199" s="19">
        <v>65613.56152610037</v>
      </c>
      <c r="Z199" s="19">
        <v>65720.987951504721</v>
      </c>
      <c r="AA199" s="19">
        <v>68634.995596574867</v>
      </c>
      <c r="AB199" s="181">
        <v>475796.62939092511</v>
      </c>
    </row>
    <row r="200" spans="1:28" ht="25.5" customHeight="1" x14ac:dyDescent="0.2">
      <c r="A200" s="22" t="s">
        <v>403</v>
      </c>
      <c r="B200" s="22" t="s">
        <v>404</v>
      </c>
      <c r="C200" s="54"/>
      <c r="D200" s="24">
        <v>258274</v>
      </c>
      <c r="E200" s="25">
        <v>0</v>
      </c>
      <c r="F200" s="25">
        <v>258274</v>
      </c>
      <c r="G200" s="26">
        <v>-1.8884096001114958E-2</v>
      </c>
      <c r="H200" s="23"/>
      <c r="I200" s="26">
        <v>-1.2954463831126639E-2</v>
      </c>
      <c r="J200" s="24">
        <v>270195</v>
      </c>
      <c r="K200" s="26">
        <v>4.6156407536182442E-2</v>
      </c>
      <c r="L200" s="26">
        <v>3.76904859399807E-2</v>
      </c>
      <c r="M200" s="24">
        <v>271292</v>
      </c>
      <c r="N200" s="26">
        <v>5.0403834687192672E-2</v>
      </c>
      <c r="O200" s="26">
        <v>4.1903541189249438E-2</v>
      </c>
      <c r="P200" s="26">
        <v>-1.5256379276601284E-2</v>
      </c>
      <c r="Q200" s="23"/>
      <c r="R200" s="25">
        <v>-7791</v>
      </c>
      <c r="S200" s="25">
        <v>842</v>
      </c>
      <c r="T200" s="25">
        <v>264343</v>
      </c>
      <c r="U200" s="23"/>
      <c r="V200" s="24">
        <v>1901573.015625</v>
      </c>
      <c r="W200" s="24">
        <v>1917086.859375</v>
      </c>
      <c r="X200" s="23"/>
      <c r="Y200" s="24">
        <v>263245.14662061119</v>
      </c>
      <c r="Z200" s="24">
        <v>263798.47728777881</v>
      </c>
      <c r="AA200" s="24">
        <v>275495.05707963585</v>
      </c>
      <c r="AB200" s="182">
        <f>SUM(AB192:AB199)</f>
        <v>1909807.3575004737</v>
      </c>
    </row>
    <row r="201" spans="1:28" x14ac:dyDescent="0.2">
      <c r="A201" s="18" t="s">
        <v>405</v>
      </c>
      <c r="B201" s="18" t="s">
        <v>406</v>
      </c>
      <c r="D201" s="19">
        <v>44221</v>
      </c>
      <c r="E201" s="20">
        <v>0</v>
      </c>
      <c r="F201" s="20">
        <v>44221</v>
      </c>
      <c r="G201" s="21">
        <v>1.2245223919899573E-2</v>
      </c>
      <c r="I201" s="21">
        <v>2.0080371657461793E-2</v>
      </c>
      <c r="J201" s="19">
        <v>46007</v>
      </c>
      <c r="K201" s="21">
        <v>4.0388050926030594E-2</v>
      </c>
      <c r="L201" s="21">
        <v>3.4391477195790943E-2</v>
      </c>
      <c r="M201" s="19">
        <v>46007</v>
      </c>
      <c r="N201" s="21">
        <v>4.0388050926030594E-2</v>
      </c>
      <c r="O201" s="21">
        <v>3.4391477195790943E-2</v>
      </c>
      <c r="P201" s="21">
        <v>1.0363846715231606E-2</v>
      </c>
      <c r="R201" s="20">
        <v>-1321</v>
      </c>
      <c r="S201" s="20">
        <v>0</v>
      </c>
      <c r="T201" s="20">
        <v>44686</v>
      </c>
      <c r="V201" s="19">
        <v>319712.5625</v>
      </c>
      <c r="W201" s="19">
        <v>321566</v>
      </c>
      <c r="Y201" s="19">
        <v>43686.054480706815</v>
      </c>
      <c r="Z201" s="19">
        <v>43601.817262485027</v>
      </c>
      <c r="AA201" s="19">
        <v>45535.081396243739</v>
      </c>
      <c r="AB201" s="181">
        <v>315661.68335931795</v>
      </c>
    </row>
    <row r="202" spans="1:28" x14ac:dyDescent="0.2">
      <c r="A202" s="18" t="s">
        <v>407</v>
      </c>
      <c r="B202" s="18" t="s">
        <v>408</v>
      </c>
      <c r="D202" s="19">
        <v>72213</v>
      </c>
      <c r="E202" s="20">
        <v>0</v>
      </c>
      <c r="F202" s="20">
        <v>72213</v>
      </c>
      <c r="G202" s="21">
        <v>-3.797297816803491E-2</v>
      </c>
      <c r="I202" s="21">
        <v>-3.2684867615913937E-2</v>
      </c>
      <c r="J202" s="19">
        <v>75810</v>
      </c>
      <c r="K202" s="21">
        <v>4.9810975863071816E-2</v>
      </c>
      <c r="L202" s="21">
        <v>4.1431249399133785E-2</v>
      </c>
      <c r="M202" s="19">
        <v>75918</v>
      </c>
      <c r="N202" s="21">
        <v>5.1306551451954618E-2</v>
      </c>
      <c r="O202" s="21">
        <v>4.2914887110980349E-2</v>
      </c>
      <c r="P202" s="21">
        <v>-3.4004013905178376E-2</v>
      </c>
      <c r="R202" s="20">
        <v>-2180</v>
      </c>
      <c r="S202" s="20">
        <v>0</v>
      </c>
      <c r="T202" s="20">
        <v>73738</v>
      </c>
      <c r="V202" s="19">
        <v>519346.125</v>
      </c>
      <c r="W202" s="19">
        <v>523524.96875</v>
      </c>
      <c r="Y202" s="19">
        <v>75063.380093509753</v>
      </c>
      <c r="Z202" s="19">
        <v>75253.709014369568</v>
      </c>
      <c r="AA202" s="19">
        <v>78590.388669118067</v>
      </c>
      <c r="AB202" s="181">
        <v>544810.14686850482</v>
      </c>
    </row>
    <row r="203" spans="1:28" x14ac:dyDescent="0.2">
      <c r="A203" s="18" t="s">
        <v>409</v>
      </c>
      <c r="B203" s="18" t="s">
        <v>410</v>
      </c>
      <c r="D203" s="19">
        <v>16901</v>
      </c>
      <c r="E203" s="20">
        <v>0</v>
      </c>
      <c r="F203" s="20">
        <v>16901</v>
      </c>
      <c r="G203" s="21">
        <v>-5.3019585991408436E-3</v>
      </c>
      <c r="I203" s="21">
        <v>1.7171803481630388E-3</v>
      </c>
      <c r="J203" s="19">
        <v>17586</v>
      </c>
      <c r="K203" s="21">
        <v>4.0530146145198565E-2</v>
      </c>
      <c r="L203" s="21">
        <v>3.4371719798701905E-2</v>
      </c>
      <c r="M203" s="19">
        <v>17725</v>
      </c>
      <c r="N203" s="21">
        <v>4.8754511567362879E-2</v>
      </c>
      <c r="O203" s="21">
        <v>4.2547408929374919E-2</v>
      </c>
      <c r="P203" s="21">
        <v>-1.3612243420224601E-6</v>
      </c>
      <c r="R203" s="20">
        <v>-509</v>
      </c>
      <c r="S203" s="20">
        <v>0</v>
      </c>
      <c r="T203" s="20">
        <v>17216</v>
      </c>
      <c r="V203" s="19">
        <v>134315.828125</v>
      </c>
      <c r="W203" s="19">
        <v>135115.515625</v>
      </c>
      <c r="Y203" s="19">
        <v>16991.086034710475</v>
      </c>
      <c r="Z203" s="19">
        <v>16972.480103096121</v>
      </c>
      <c r="AA203" s="19">
        <v>17725.024127734305</v>
      </c>
      <c r="AB203" s="181">
        <v>122874.73267164703</v>
      </c>
    </row>
    <row r="204" spans="1:28" x14ac:dyDescent="0.2">
      <c r="A204" s="18" t="s">
        <v>411</v>
      </c>
      <c r="B204" s="18" t="s">
        <v>412</v>
      </c>
      <c r="D204" s="19">
        <v>23087</v>
      </c>
      <c r="E204" s="20">
        <v>0</v>
      </c>
      <c r="F204" s="20">
        <v>23087</v>
      </c>
      <c r="G204" s="21">
        <v>-2.0863855828036626E-2</v>
      </c>
      <c r="I204" s="21">
        <v>-1.5033473502089056E-2</v>
      </c>
      <c r="J204" s="19">
        <v>24130</v>
      </c>
      <c r="K204" s="21">
        <v>4.5176939403127392E-2</v>
      </c>
      <c r="L204" s="21">
        <v>3.7617385543056159E-2</v>
      </c>
      <c r="M204" s="19">
        <v>24327</v>
      </c>
      <c r="N204" s="21">
        <v>5.3709880019058298E-2</v>
      </c>
      <c r="O204" s="21">
        <v>4.6088609121671009E-2</v>
      </c>
      <c r="P204" s="21">
        <v>-1.338340110519376E-2</v>
      </c>
      <c r="R204" s="20">
        <v>-699</v>
      </c>
      <c r="S204" s="20">
        <v>0</v>
      </c>
      <c r="T204" s="20">
        <v>23628</v>
      </c>
      <c r="V204" s="19">
        <v>183940.03125</v>
      </c>
      <c r="W204" s="19">
        <v>185280.125</v>
      </c>
      <c r="Y204" s="19">
        <v>23578.947766782967</v>
      </c>
      <c r="Z204" s="19">
        <v>23610.142622849831</v>
      </c>
      <c r="AA204" s="19">
        <v>24656.99444672911</v>
      </c>
      <c r="AB204" s="181">
        <v>170929.05370929936</v>
      </c>
    </row>
    <row r="205" spans="1:28" x14ac:dyDescent="0.2">
      <c r="A205" s="18" t="s">
        <v>413</v>
      </c>
      <c r="B205" s="18" t="s">
        <v>414</v>
      </c>
      <c r="D205" s="19">
        <v>27919</v>
      </c>
      <c r="E205" s="20">
        <v>0</v>
      </c>
      <c r="F205" s="20">
        <v>27919</v>
      </c>
      <c r="G205" s="21">
        <v>-6.1263594403900834E-3</v>
      </c>
      <c r="I205" s="21">
        <v>-9.3605210638647574E-4</v>
      </c>
      <c r="J205" s="19">
        <v>29127</v>
      </c>
      <c r="K205" s="21">
        <v>4.326802535907448E-2</v>
      </c>
      <c r="L205" s="21">
        <v>3.4598384943185012E-2</v>
      </c>
      <c r="M205" s="19">
        <v>29159</v>
      </c>
      <c r="N205" s="21">
        <v>4.4414198216268463E-2</v>
      </c>
      <c r="O205" s="21">
        <v>3.5735033012611384E-2</v>
      </c>
      <c r="P205" s="21">
        <v>-9.1670814883807461E-3</v>
      </c>
      <c r="R205" s="20">
        <v>-837</v>
      </c>
      <c r="S205" s="20">
        <v>0</v>
      </c>
      <c r="T205" s="20">
        <v>28322</v>
      </c>
      <c r="V205" s="19">
        <v>198129.109375</v>
      </c>
      <c r="W205" s="19">
        <v>199789.375</v>
      </c>
      <c r="Y205" s="19">
        <v>28091.096152102338</v>
      </c>
      <c r="Z205" s="19">
        <v>28179.330606730462</v>
      </c>
      <c r="AA205" s="19">
        <v>29428.775987581463</v>
      </c>
      <c r="AB205" s="181">
        <v>204008.35317734923</v>
      </c>
    </row>
    <row r="206" spans="1:28" x14ac:dyDescent="0.2">
      <c r="A206" s="18" t="s">
        <v>415</v>
      </c>
      <c r="B206" s="18" t="s">
        <v>416</v>
      </c>
      <c r="D206" s="19">
        <v>30497</v>
      </c>
      <c r="E206" s="20">
        <v>0</v>
      </c>
      <c r="F206" s="20">
        <v>30497</v>
      </c>
      <c r="G206" s="21">
        <v>-4.9888350199357556E-2</v>
      </c>
      <c r="I206" s="21">
        <v>-4.4316569882175805E-2</v>
      </c>
      <c r="J206" s="19">
        <v>32047</v>
      </c>
      <c r="K206" s="21">
        <v>5.0824671279142253E-2</v>
      </c>
      <c r="L206" s="21">
        <v>4.393022978058081E-2</v>
      </c>
      <c r="M206" s="19">
        <v>32427</v>
      </c>
      <c r="N206" s="21">
        <v>6.3284913270157617E-2</v>
      </c>
      <c r="O206" s="21">
        <v>5.6308720351199604E-2</v>
      </c>
      <c r="P206" s="21">
        <v>-3.3363044841411615E-2</v>
      </c>
      <c r="R206" s="20">
        <v>-931</v>
      </c>
      <c r="S206" s="20">
        <v>0</v>
      </c>
      <c r="T206" s="20">
        <v>31496</v>
      </c>
      <c r="V206" s="19">
        <v>189923.25</v>
      </c>
      <c r="W206" s="19">
        <v>191177.5625</v>
      </c>
      <c r="Y206" s="19">
        <v>32098.332871088409</v>
      </c>
      <c r="Z206" s="19">
        <v>32121.946192463238</v>
      </c>
      <c r="AA206" s="19">
        <v>33546.203491340719</v>
      </c>
      <c r="AB206" s="181">
        <v>232551.49084381264</v>
      </c>
    </row>
    <row r="207" spans="1:28" x14ac:dyDescent="0.2">
      <c r="A207" s="18" t="s">
        <v>417</v>
      </c>
      <c r="B207" s="18" t="s">
        <v>418</v>
      </c>
      <c r="D207" s="19">
        <v>23341</v>
      </c>
      <c r="E207" s="20">
        <v>0</v>
      </c>
      <c r="F207" s="20">
        <v>23341</v>
      </c>
      <c r="G207" s="21">
        <v>5.054253004435072E-4</v>
      </c>
      <c r="I207" s="21">
        <v>5.7188003875361382E-3</v>
      </c>
      <c r="J207" s="19">
        <v>24348</v>
      </c>
      <c r="K207" s="21">
        <v>4.3142967310740854E-2</v>
      </c>
      <c r="L207" s="21">
        <v>3.43814663371107E-2</v>
      </c>
      <c r="M207" s="19">
        <v>24375</v>
      </c>
      <c r="N207" s="21">
        <v>4.4299730088685152E-2</v>
      </c>
      <c r="O207" s="21">
        <v>3.5528513305695508E-2</v>
      </c>
      <c r="P207" s="21">
        <v>-2.7659390892695868E-3</v>
      </c>
      <c r="R207" s="20">
        <v>-700</v>
      </c>
      <c r="S207" s="20">
        <v>0</v>
      </c>
      <c r="T207" s="20">
        <v>23675</v>
      </c>
      <c r="V207" s="19">
        <v>171932.03125</v>
      </c>
      <c r="W207" s="19">
        <v>173388.34375</v>
      </c>
      <c r="Y207" s="19">
        <v>23329.20882761919</v>
      </c>
      <c r="Z207" s="19">
        <v>23404.857106964013</v>
      </c>
      <c r="AA207" s="19">
        <v>24442.606761485236</v>
      </c>
      <c r="AB207" s="181">
        <v>169442.85942699001</v>
      </c>
    </row>
    <row r="208" spans="1:28" x14ac:dyDescent="0.2">
      <c r="A208" s="18" t="s">
        <v>419</v>
      </c>
      <c r="B208" s="18" t="s">
        <v>420</v>
      </c>
      <c r="D208" s="19">
        <v>30652</v>
      </c>
      <c r="E208" s="20">
        <v>0</v>
      </c>
      <c r="F208" s="20">
        <v>30652</v>
      </c>
      <c r="G208" s="21">
        <v>3.9179955587886894E-3</v>
      </c>
      <c r="I208" s="21">
        <v>8.5222561598456981E-3</v>
      </c>
      <c r="J208" s="19">
        <v>31967</v>
      </c>
      <c r="K208" s="21">
        <v>4.2900952629518541E-2</v>
      </c>
      <c r="L208" s="21">
        <v>3.4400420147624233E-2</v>
      </c>
      <c r="M208" s="19">
        <v>31967</v>
      </c>
      <c r="N208" s="21">
        <v>4.2900952629518541E-2</v>
      </c>
      <c r="O208" s="21">
        <v>3.4400420147624233E-2</v>
      </c>
      <c r="P208" s="21">
        <v>-1.0755385501319825E-3</v>
      </c>
      <c r="R208" s="20">
        <v>-918</v>
      </c>
      <c r="S208" s="20">
        <v>0</v>
      </c>
      <c r="T208" s="20">
        <v>31049</v>
      </c>
      <c r="V208" s="19">
        <v>242897.75</v>
      </c>
      <c r="W208" s="19">
        <v>244893.84375</v>
      </c>
      <c r="Y208" s="19">
        <v>30532.374293120283</v>
      </c>
      <c r="Z208" s="19">
        <v>30642.74774764317</v>
      </c>
      <c r="AA208" s="19">
        <v>32001.418759534798</v>
      </c>
      <c r="AB208" s="181">
        <v>221842.61904832145</v>
      </c>
    </row>
    <row r="209" spans="1:28" ht="25.5" customHeight="1" x14ac:dyDescent="0.2">
      <c r="A209" s="22" t="s">
        <v>421</v>
      </c>
      <c r="B209" s="22" t="s">
        <v>422</v>
      </c>
      <c r="C209" s="54"/>
      <c r="D209" s="24">
        <v>268831</v>
      </c>
      <c r="E209" s="25">
        <v>0</v>
      </c>
      <c r="F209" s="25">
        <v>268831</v>
      </c>
      <c r="G209" s="26">
        <v>-1.6605598786713638E-2</v>
      </c>
      <c r="H209" s="23"/>
      <c r="I209" s="26">
        <v>-1.0818899498829304E-2</v>
      </c>
      <c r="J209" s="24">
        <v>281022</v>
      </c>
      <c r="K209" s="26">
        <v>4.5348192730749082E-2</v>
      </c>
      <c r="L209" s="26">
        <v>3.7651787530678549E-2</v>
      </c>
      <c r="M209" s="24">
        <v>281905</v>
      </c>
      <c r="N209" s="26">
        <v>4.8632784165516529E-2</v>
      </c>
      <c r="O209" s="26">
        <v>4.0912196069474716E-2</v>
      </c>
      <c r="P209" s="26">
        <v>-1.4064781435867868E-2</v>
      </c>
      <c r="Q209" s="23"/>
      <c r="R209" s="25">
        <v>-8095</v>
      </c>
      <c r="S209" s="25">
        <v>0</v>
      </c>
      <c r="T209" s="25">
        <v>273810</v>
      </c>
      <c r="U209" s="23"/>
      <c r="V209" s="24">
        <v>1960196.6875</v>
      </c>
      <c r="W209" s="24">
        <v>1974735.734375</v>
      </c>
      <c r="X209" s="23"/>
      <c r="Y209" s="24">
        <v>273370.48051964026</v>
      </c>
      <c r="Z209" s="24">
        <v>273787.03065660142</v>
      </c>
      <c r="AA209" s="24">
        <v>285926.4936397674</v>
      </c>
      <c r="AB209" s="182">
        <f>SUM(AB201:AB208)</f>
        <v>1982120.9391052425</v>
      </c>
    </row>
    <row r="210" spans="1:28" x14ac:dyDescent="0.2">
      <c r="A210" s="18" t="s">
        <v>423</v>
      </c>
      <c r="B210" s="18" t="s">
        <v>521</v>
      </c>
      <c r="D210" s="19">
        <v>59977</v>
      </c>
      <c r="E210" s="20">
        <v>0</v>
      </c>
      <c r="F210" s="20">
        <v>59977</v>
      </c>
      <c r="G210" s="21">
        <v>1.5595365128287408E-2</v>
      </c>
      <c r="I210" s="21">
        <v>2.0857604024720588E-2</v>
      </c>
      <c r="J210" s="19">
        <v>62366</v>
      </c>
      <c r="K210" s="21">
        <v>3.9831935575303845E-2</v>
      </c>
      <c r="L210" s="21">
        <v>3.4393884257343244E-2</v>
      </c>
      <c r="M210" s="19">
        <v>62447</v>
      </c>
      <c r="N210" s="21">
        <v>4.1182453273755026E-2</v>
      </c>
      <c r="O210" s="21">
        <v>3.5737339098520282E-2</v>
      </c>
      <c r="P210" s="21">
        <v>1.2449276583128999E-2</v>
      </c>
      <c r="R210" s="20">
        <v>-1793</v>
      </c>
      <c r="S210" s="20">
        <v>0</v>
      </c>
      <c r="T210" s="20">
        <v>60654</v>
      </c>
      <c r="V210" s="19">
        <v>462630.34375</v>
      </c>
      <c r="W210" s="19">
        <v>465062.5</v>
      </c>
      <c r="Y210" s="19">
        <v>59056.000115187468</v>
      </c>
      <c r="Z210" s="19">
        <v>59060.453604773094</v>
      </c>
      <c r="AA210" s="19">
        <v>61679.139335009124</v>
      </c>
      <c r="AB210" s="181">
        <v>427576.72444281587</v>
      </c>
    </row>
    <row r="211" spans="1:28" x14ac:dyDescent="0.2">
      <c r="A211" s="18" t="s">
        <v>425</v>
      </c>
      <c r="B211" s="18" t="s">
        <v>426</v>
      </c>
      <c r="D211" s="19">
        <v>30023</v>
      </c>
      <c r="E211" s="20">
        <v>0</v>
      </c>
      <c r="F211" s="20">
        <v>30023</v>
      </c>
      <c r="G211" s="21">
        <v>2.0160504526349099E-2</v>
      </c>
      <c r="I211" s="21">
        <v>2.3351231151842233E-2</v>
      </c>
      <c r="J211" s="19">
        <v>31128</v>
      </c>
      <c r="K211" s="21">
        <v>3.6805116077673894E-2</v>
      </c>
      <c r="L211" s="21">
        <v>3.4390874970158691E-2</v>
      </c>
      <c r="M211" s="19">
        <v>31128</v>
      </c>
      <c r="N211" s="21">
        <v>3.6805116077673894E-2</v>
      </c>
      <c r="O211" s="21">
        <v>3.4390874970158691E-2</v>
      </c>
      <c r="P211" s="21">
        <v>1.360296031831898E-2</v>
      </c>
      <c r="R211" s="20">
        <v>-894</v>
      </c>
      <c r="S211" s="20">
        <v>0</v>
      </c>
      <c r="T211" s="20">
        <v>30234</v>
      </c>
      <c r="V211" s="19">
        <v>227991</v>
      </c>
      <c r="W211" s="19">
        <v>228523.125</v>
      </c>
      <c r="Y211" s="19">
        <v>29429.682747754872</v>
      </c>
      <c r="Z211" s="19">
        <v>29406.397311711287</v>
      </c>
      <c r="AA211" s="19">
        <v>30710.249692073059</v>
      </c>
      <c r="AB211" s="181">
        <v>212891.88065411989</v>
      </c>
    </row>
    <row r="212" spans="1:28" x14ac:dyDescent="0.2">
      <c r="A212" s="18" t="s">
        <v>427</v>
      </c>
      <c r="B212" s="18" t="s">
        <v>428</v>
      </c>
      <c r="D212" s="19">
        <v>12046</v>
      </c>
      <c r="E212" s="20">
        <v>0</v>
      </c>
      <c r="F212" s="20">
        <v>12046</v>
      </c>
      <c r="G212" s="21">
        <v>-4.9886822425962873E-2</v>
      </c>
      <c r="I212" s="21">
        <v>-4.6363636991204382E-2</v>
      </c>
      <c r="J212" s="19">
        <v>12631</v>
      </c>
      <c r="K212" s="21">
        <v>4.8563838618628674E-2</v>
      </c>
      <c r="L212" s="21">
        <v>4.4565049666778211E-2</v>
      </c>
      <c r="M212" s="19">
        <v>12653</v>
      </c>
      <c r="N212" s="21">
        <v>5.0390171011124085E-2</v>
      </c>
      <c r="O212" s="21">
        <v>4.6384417182625537E-2</v>
      </c>
      <c r="P212" s="21">
        <v>-4.4495934076719035E-2</v>
      </c>
      <c r="R212" s="20">
        <v>-363</v>
      </c>
      <c r="S212" s="20">
        <v>0</v>
      </c>
      <c r="T212" s="20">
        <v>12290</v>
      </c>
      <c r="V212" s="19">
        <v>97135.1953125</v>
      </c>
      <c r="W212" s="19">
        <v>97507.046875</v>
      </c>
      <c r="Y212" s="19">
        <v>12678.489557167857</v>
      </c>
      <c r="Z212" s="19">
        <v>12680.005496433174</v>
      </c>
      <c r="AA212" s="19">
        <v>13242.225178574939</v>
      </c>
      <c r="AB212" s="181">
        <v>91798.739853288804</v>
      </c>
    </row>
    <row r="213" spans="1:28" ht="25.5" customHeight="1" x14ac:dyDescent="0.2">
      <c r="A213" s="22" t="s">
        <v>429</v>
      </c>
      <c r="B213" s="22" t="s">
        <v>430</v>
      </c>
      <c r="C213" s="54"/>
      <c r="D213" s="24">
        <v>102046</v>
      </c>
      <c r="E213" s="25">
        <v>0</v>
      </c>
      <c r="F213" s="25">
        <v>102046</v>
      </c>
      <c r="G213" s="26">
        <v>8.7167972494035517E-3</v>
      </c>
      <c r="H213" s="23"/>
      <c r="I213" s="26">
        <v>1.3162112543679383E-2</v>
      </c>
      <c r="J213" s="24">
        <v>106125</v>
      </c>
      <c r="K213" s="26">
        <v>3.9972169413793779E-2</v>
      </c>
      <c r="L213" s="26">
        <v>3.5586481868180364E-2</v>
      </c>
      <c r="M213" s="24">
        <v>106228</v>
      </c>
      <c r="N213" s="26">
        <v>4.0981518138878625E-2</v>
      </c>
      <c r="O213" s="26">
        <v>3.6591574048462361E-2</v>
      </c>
      <c r="P213" s="26">
        <v>5.6459024964037319E-3</v>
      </c>
      <c r="Q213" s="23"/>
      <c r="R213" s="25">
        <v>-3050</v>
      </c>
      <c r="S213" s="25">
        <v>0</v>
      </c>
      <c r="T213" s="25">
        <v>103178</v>
      </c>
      <c r="U213" s="23"/>
      <c r="V213" s="24">
        <v>787756.5390625</v>
      </c>
      <c r="W213" s="24">
        <v>791092.671875</v>
      </c>
      <c r="X213" s="23"/>
      <c r="Y213" s="24">
        <v>101164.1724201102</v>
      </c>
      <c r="Z213" s="24">
        <v>101146.85641291756</v>
      </c>
      <c r="AA213" s="24">
        <v>105631.61420565713</v>
      </c>
      <c r="AB213" s="182">
        <f>SUM(AB210:AB212)</f>
        <v>732267.34495022451</v>
      </c>
    </row>
    <row r="214" spans="1:28" x14ac:dyDescent="0.2">
      <c r="A214" s="18" t="s">
        <v>431</v>
      </c>
      <c r="B214" s="18" t="s">
        <v>432</v>
      </c>
      <c r="D214" s="19">
        <v>28645</v>
      </c>
      <c r="E214" s="20">
        <v>0</v>
      </c>
      <c r="F214" s="20">
        <v>28645</v>
      </c>
      <c r="G214" s="21">
        <v>-3.1952863616907523E-2</v>
      </c>
      <c r="I214" s="21">
        <v>-2.6892558549038936E-2</v>
      </c>
      <c r="J214" s="19">
        <v>29943</v>
      </c>
      <c r="K214" s="21">
        <v>4.5313318205620456E-2</v>
      </c>
      <c r="L214" s="21">
        <v>4.0204932212148714E-2</v>
      </c>
      <c r="M214" s="19">
        <v>30257</v>
      </c>
      <c r="N214" s="21">
        <v>5.6275091639029551E-2</v>
      </c>
      <c r="O214" s="21">
        <v>5.1113136090003897E-2</v>
      </c>
      <c r="P214" s="21">
        <v>-2.0580536018533047E-2</v>
      </c>
      <c r="R214" s="20">
        <v>-869</v>
      </c>
      <c r="S214" s="20">
        <v>0</v>
      </c>
      <c r="T214" s="20">
        <v>29388</v>
      </c>
      <c r="V214" s="19">
        <v>226834.03125</v>
      </c>
      <c r="W214" s="19">
        <v>227948</v>
      </c>
      <c r="Y214" s="19">
        <v>29590.501250823494</v>
      </c>
      <c r="Z214" s="19">
        <v>29581.187754565864</v>
      </c>
      <c r="AA214" s="19">
        <v>30892.79018103375</v>
      </c>
      <c r="AB214" s="181">
        <v>214157.30142992019</v>
      </c>
    </row>
    <row r="215" spans="1:28" x14ac:dyDescent="0.2">
      <c r="A215" s="18" t="s">
        <v>433</v>
      </c>
      <c r="B215" s="18" t="s">
        <v>434</v>
      </c>
      <c r="D215" s="19">
        <v>47812</v>
      </c>
      <c r="E215" s="20">
        <v>0</v>
      </c>
      <c r="F215" s="20">
        <v>47812</v>
      </c>
      <c r="G215" s="21">
        <v>-1.1799561417476068E-2</v>
      </c>
      <c r="I215" s="21">
        <v>-6.1351361973022156E-3</v>
      </c>
      <c r="J215" s="19">
        <v>49769</v>
      </c>
      <c r="K215" s="21">
        <v>4.0931146992386758E-2</v>
      </c>
      <c r="L215" s="21">
        <v>3.5710964641063603E-2</v>
      </c>
      <c r="M215" s="19">
        <v>50372</v>
      </c>
      <c r="N215" s="21">
        <v>5.3543043587383821E-2</v>
      </c>
      <c r="O215" s="21">
        <v>4.8259613632977372E-2</v>
      </c>
      <c r="P215" s="21">
        <v>-2.4040796374011908E-3</v>
      </c>
      <c r="R215" s="20">
        <v>-1447</v>
      </c>
      <c r="S215" s="20">
        <v>0</v>
      </c>
      <c r="T215" s="20">
        <v>48925</v>
      </c>
      <c r="V215" s="19">
        <v>374092.875</v>
      </c>
      <c r="W215" s="19">
        <v>375978.375</v>
      </c>
      <c r="Y215" s="19">
        <v>48382.896964285501</v>
      </c>
      <c r="Z215" s="19">
        <v>48349.613132314953</v>
      </c>
      <c r="AA215" s="19">
        <v>50493.390131037384</v>
      </c>
      <c r="AB215" s="181">
        <v>350034.04053642147</v>
      </c>
    </row>
    <row r="216" spans="1:28" x14ac:dyDescent="0.2">
      <c r="A216" s="18" t="s">
        <v>435</v>
      </c>
      <c r="B216" s="18" t="s">
        <v>436</v>
      </c>
      <c r="D216" s="19">
        <v>39032</v>
      </c>
      <c r="E216" s="20">
        <v>0</v>
      </c>
      <c r="F216" s="20">
        <v>39032</v>
      </c>
      <c r="G216" s="21">
        <v>-3.1128869844562645E-2</v>
      </c>
      <c r="I216" s="21">
        <v>-2.6015822364480301E-2</v>
      </c>
      <c r="J216" s="19">
        <v>40845</v>
      </c>
      <c r="K216" s="21">
        <v>4.6449067431850732E-2</v>
      </c>
      <c r="L216" s="21">
        <v>3.9999653036782545E-2</v>
      </c>
      <c r="M216" s="19">
        <v>41240</v>
      </c>
      <c r="N216" s="21">
        <v>5.6568969051035145E-2</v>
      </c>
      <c r="O216" s="21">
        <v>5.0057184263359478E-2</v>
      </c>
      <c r="P216" s="21">
        <v>-2.0682927525128347E-2</v>
      </c>
      <c r="R216" s="20">
        <v>-1184</v>
      </c>
      <c r="S216" s="20">
        <v>0</v>
      </c>
      <c r="T216" s="20">
        <v>40056</v>
      </c>
      <c r="V216" s="19">
        <v>309493.5</v>
      </c>
      <c r="W216" s="19">
        <v>311412.78125</v>
      </c>
      <c r="Y216" s="19">
        <v>40286.059502813383</v>
      </c>
      <c r="Z216" s="19">
        <v>40323.089908329865</v>
      </c>
      <c r="AA216" s="19">
        <v>42110.978312448628</v>
      </c>
      <c r="AB216" s="181">
        <v>291924.86088565132</v>
      </c>
    </row>
    <row r="217" spans="1:28" ht="25.5" customHeight="1" x14ac:dyDescent="0.2">
      <c r="A217" s="22" t="s">
        <v>437</v>
      </c>
      <c r="B217" s="22" t="s">
        <v>438</v>
      </c>
      <c r="C217" s="54"/>
      <c r="D217" s="24">
        <v>115489</v>
      </c>
      <c r="E217" s="25">
        <v>0</v>
      </c>
      <c r="F217" s="25">
        <v>115489</v>
      </c>
      <c r="G217" s="26">
        <v>-2.342694420712288E-2</v>
      </c>
      <c r="H217" s="23"/>
      <c r="I217" s="26">
        <v>-1.8104568158191392E-2</v>
      </c>
      <c r="J217" s="24">
        <v>120557</v>
      </c>
      <c r="K217" s="26">
        <v>4.3882967208998203E-2</v>
      </c>
      <c r="L217" s="26">
        <v>3.8273462458873864E-2</v>
      </c>
      <c r="M217" s="24">
        <v>121869</v>
      </c>
      <c r="N217" s="26">
        <v>5.5243356510143782E-2</v>
      </c>
      <c r="O217" s="26">
        <v>4.9572804535618076E-2</v>
      </c>
      <c r="P217" s="26">
        <v>-1.3183773964144496E-2</v>
      </c>
      <c r="Q217" s="23"/>
      <c r="R217" s="25">
        <v>-3500</v>
      </c>
      <c r="S217" s="25">
        <v>0</v>
      </c>
      <c r="T217" s="25">
        <v>118369</v>
      </c>
      <c r="U217" s="23"/>
      <c r="V217" s="24">
        <v>910420.40625</v>
      </c>
      <c r="W217" s="24">
        <v>915339.15625</v>
      </c>
      <c r="X217" s="23"/>
      <c r="Y217" s="24">
        <v>118259.45771792237</v>
      </c>
      <c r="Z217" s="24">
        <v>118253.89079521067</v>
      </c>
      <c r="AA217" s="24">
        <v>123497.15862451977</v>
      </c>
      <c r="AB217" s="182">
        <f>SUM(AB214:AB216)</f>
        <v>856116.20285199303</v>
      </c>
    </row>
    <row r="218" spans="1:28" x14ac:dyDescent="0.2">
      <c r="A218" s="18" t="s">
        <v>439</v>
      </c>
      <c r="B218" s="18" t="s">
        <v>440</v>
      </c>
      <c r="D218" s="19">
        <v>27160</v>
      </c>
      <c r="E218" s="20">
        <v>0</v>
      </c>
      <c r="F218" s="20">
        <v>27160</v>
      </c>
      <c r="G218" s="21">
        <v>-5.4171198721812974E-3</v>
      </c>
      <c r="I218" s="21">
        <v>-1.3604710789574259E-3</v>
      </c>
      <c r="J218" s="19">
        <v>28245</v>
      </c>
      <c r="K218" s="21">
        <v>3.9948453608247503E-2</v>
      </c>
      <c r="L218" s="21">
        <v>3.4677628783977621E-2</v>
      </c>
      <c r="M218" s="19">
        <v>28245</v>
      </c>
      <c r="N218" s="21">
        <v>3.9948453608247503E-2</v>
      </c>
      <c r="O218" s="21">
        <v>3.4677628783977621E-2</v>
      </c>
      <c r="P218" s="21">
        <v>-1.059913674591928E-2</v>
      </c>
      <c r="R218" s="20">
        <v>-811</v>
      </c>
      <c r="S218" s="20">
        <v>0</v>
      </c>
      <c r="T218" s="20">
        <v>27434</v>
      </c>
      <c r="V218" s="19">
        <v>205878.6875</v>
      </c>
      <c r="W218" s="19">
        <v>206927.46875</v>
      </c>
      <c r="Y218" s="19">
        <v>27307.930332069998</v>
      </c>
      <c r="Z218" s="19">
        <v>27335.546906755066</v>
      </c>
      <c r="AA218" s="19">
        <v>28547.5797010161</v>
      </c>
      <c r="AB218" s="181">
        <v>197899.65863551522</v>
      </c>
    </row>
    <row r="219" spans="1:28" x14ac:dyDescent="0.2">
      <c r="A219" s="18" t="s">
        <v>441</v>
      </c>
      <c r="B219" s="18" t="s">
        <v>442</v>
      </c>
      <c r="D219" s="19">
        <v>21460</v>
      </c>
      <c r="E219" s="20">
        <v>0</v>
      </c>
      <c r="F219" s="20">
        <v>21460</v>
      </c>
      <c r="G219" s="21">
        <v>-3.6275903907656559E-4</v>
      </c>
      <c r="I219" s="21">
        <v>3.1351088613527089E-3</v>
      </c>
      <c r="J219" s="19">
        <v>22283</v>
      </c>
      <c r="K219" s="21">
        <v>3.8350419384902246E-2</v>
      </c>
      <c r="L219" s="21">
        <v>3.4401035976632688E-2</v>
      </c>
      <c r="M219" s="19">
        <v>22464</v>
      </c>
      <c r="N219" s="21">
        <v>4.6784715750233019E-2</v>
      </c>
      <c r="O219" s="21">
        <v>4.2803252352873189E-2</v>
      </c>
      <c r="P219" s="21">
        <v>1.6598839246260155E-3</v>
      </c>
      <c r="R219" s="20">
        <v>-645</v>
      </c>
      <c r="S219" s="20">
        <v>0</v>
      </c>
      <c r="T219" s="20">
        <v>21819</v>
      </c>
      <c r="V219" s="19">
        <v>145043.375</v>
      </c>
      <c r="W219" s="19">
        <v>145597.15625</v>
      </c>
      <c r="Y219" s="19">
        <v>21467.787634013213</v>
      </c>
      <c r="Z219" s="19">
        <v>21474.60987538478</v>
      </c>
      <c r="AA219" s="19">
        <v>22426.774158093762</v>
      </c>
      <c r="AB219" s="181">
        <v>155468.55448570926</v>
      </c>
    </row>
    <row r="220" spans="1:28" x14ac:dyDescent="0.2">
      <c r="A220" s="18" t="s">
        <v>443</v>
      </c>
      <c r="B220" s="18" t="s">
        <v>444</v>
      </c>
      <c r="D220" s="19">
        <v>30106</v>
      </c>
      <c r="E220" s="20">
        <v>0</v>
      </c>
      <c r="F220" s="20">
        <v>30106</v>
      </c>
      <c r="G220" s="21">
        <v>2.2892693521218144E-2</v>
      </c>
      <c r="I220" s="21">
        <v>2.6839386061636272E-2</v>
      </c>
      <c r="J220" s="19">
        <v>31299</v>
      </c>
      <c r="K220" s="21">
        <v>3.9626652494519465E-2</v>
      </c>
      <c r="L220" s="21">
        <v>3.4404126046607919E-2</v>
      </c>
      <c r="M220" s="19">
        <v>31299</v>
      </c>
      <c r="N220" s="21">
        <v>3.9626652494519465E-2</v>
      </c>
      <c r="O220" s="21">
        <v>3.4404126046607919E-2</v>
      </c>
      <c r="P220" s="21">
        <v>1.70709166861156E-2</v>
      </c>
      <c r="R220" s="20">
        <v>-899</v>
      </c>
      <c r="S220" s="20">
        <v>0</v>
      </c>
      <c r="T220" s="20">
        <v>30400</v>
      </c>
      <c r="V220" s="19">
        <v>227382.6875</v>
      </c>
      <c r="W220" s="19">
        <v>228530.703125</v>
      </c>
      <c r="Y220" s="19">
        <v>29432.2172703793</v>
      </c>
      <c r="Z220" s="19">
        <v>29467.120531538258</v>
      </c>
      <c r="AA220" s="19">
        <v>30773.665323142232</v>
      </c>
      <c r="AB220" s="181">
        <v>213331.49521592102</v>
      </c>
    </row>
    <row r="221" spans="1:28" x14ac:dyDescent="0.2">
      <c r="A221" s="18" t="s">
        <v>445</v>
      </c>
      <c r="B221" s="18" t="s">
        <v>446</v>
      </c>
      <c r="D221" s="19">
        <v>31608</v>
      </c>
      <c r="E221" s="20">
        <v>0</v>
      </c>
      <c r="F221" s="20">
        <v>31608</v>
      </c>
      <c r="G221" s="21">
        <v>-4.9897690612393353E-2</v>
      </c>
      <c r="I221" s="21">
        <v>-4.3364017190310022E-2</v>
      </c>
      <c r="J221" s="19">
        <v>33135</v>
      </c>
      <c r="K221" s="21">
        <v>4.8310554290053043E-2</v>
      </c>
      <c r="L221" s="21">
        <v>4.3737374950473473E-2</v>
      </c>
      <c r="M221" s="19">
        <v>33283</v>
      </c>
      <c r="N221" s="21">
        <v>5.2992913186534985E-2</v>
      </c>
      <c r="O221" s="21">
        <v>4.839930739328846E-2</v>
      </c>
      <c r="P221" s="21">
        <v>-3.9644758794860957E-2</v>
      </c>
      <c r="R221" s="20">
        <v>-956</v>
      </c>
      <c r="S221" s="20">
        <v>0</v>
      </c>
      <c r="T221" s="20">
        <v>32327</v>
      </c>
      <c r="V221" s="19">
        <v>231311.25</v>
      </c>
      <c r="W221" s="19">
        <v>232324.75</v>
      </c>
      <c r="Y221" s="19">
        <v>33267.996180719842</v>
      </c>
      <c r="Z221" s="19">
        <v>33185.550570842934</v>
      </c>
      <c r="AA221" s="19">
        <v>34656.967101292161</v>
      </c>
      <c r="AB221" s="181">
        <v>240251.60908628203</v>
      </c>
    </row>
    <row r="222" spans="1:28" x14ac:dyDescent="0.2">
      <c r="A222" s="18" t="s">
        <v>447</v>
      </c>
      <c r="B222" s="18" t="s">
        <v>448</v>
      </c>
      <c r="D222" s="19">
        <v>29531</v>
      </c>
      <c r="E222" s="20">
        <v>0</v>
      </c>
      <c r="F222" s="20">
        <v>29531</v>
      </c>
      <c r="G222" s="21">
        <v>-4.8781660478779409E-3</v>
      </c>
      <c r="I222" s="21">
        <v>-1.2257574178153874E-3</v>
      </c>
      <c r="J222" s="19">
        <v>30708</v>
      </c>
      <c r="K222" s="21">
        <v>3.985642206494866E-2</v>
      </c>
      <c r="L222" s="21">
        <v>3.4679800515894366E-2</v>
      </c>
      <c r="M222" s="19">
        <v>30708</v>
      </c>
      <c r="N222" s="21">
        <v>3.985642206494866E-2</v>
      </c>
      <c r="O222" s="21">
        <v>3.4679800515894366E-2</v>
      </c>
      <c r="P222" s="21">
        <v>-1.0463592376171338E-2</v>
      </c>
      <c r="R222" s="20">
        <v>-882</v>
      </c>
      <c r="S222" s="20">
        <v>0</v>
      </c>
      <c r="T222" s="20">
        <v>29826</v>
      </c>
      <c r="V222" s="19">
        <v>216374.59375</v>
      </c>
      <c r="W222" s="19">
        <v>217457.140625</v>
      </c>
      <c r="Y222" s="19">
        <v>29675.763300979703</v>
      </c>
      <c r="Z222" s="19">
        <v>29715.170566076733</v>
      </c>
      <c r="AA222" s="19">
        <v>31032.713666128813</v>
      </c>
      <c r="AB222" s="181">
        <v>215127.28943679907</v>
      </c>
    </row>
    <row r="223" spans="1:28" x14ac:dyDescent="0.2">
      <c r="A223" s="18" t="s">
        <v>449</v>
      </c>
      <c r="B223" s="18" t="s">
        <v>450</v>
      </c>
      <c r="D223" s="19">
        <v>38095</v>
      </c>
      <c r="E223" s="20">
        <v>0</v>
      </c>
      <c r="F223" s="20">
        <v>38095</v>
      </c>
      <c r="G223" s="21">
        <v>-4.2920530721783035E-2</v>
      </c>
      <c r="I223" s="21">
        <v>-3.5744967331652999E-2</v>
      </c>
      <c r="J223" s="19">
        <v>39901</v>
      </c>
      <c r="K223" s="21">
        <v>4.7407796298726934E-2</v>
      </c>
      <c r="L223" s="21">
        <v>4.2091036412722937E-2</v>
      </c>
      <c r="M223" s="19">
        <v>39901</v>
      </c>
      <c r="N223" s="21">
        <v>4.7407796298726934E-2</v>
      </c>
      <c r="O223" s="21">
        <v>4.2091036412722937E-2</v>
      </c>
      <c r="P223" s="21">
        <v>-3.7820615080761399E-2</v>
      </c>
      <c r="R223" s="20">
        <v>-1146</v>
      </c>
      <c r="S223" s="20">
        <v>0</v>
      </c>
      <c r="T223" s="20">
        <v>38755</v>
      </c>
      <c r="V223" s="19">
        <v>288342.1875</v>
      </c>
      <c r="W223" s="19">
        <v>289813.3125</v>
      </c>
      <c r="Y223" s="19">
        <v>39803.382292516842</v>
      </c>
      <c r="Z223" s="19">
        <v>39708.749044795193</v>
      </c>
      <c r="AA223" s="19">
        <v>41469.39814486789</v>
      </c>
      <c r="AB223" s="181">
        <v>287477.25105387892</v>
      </c>
    </row>
    <row r="224" spans="1:28" x14ac:dyDescent="0.2">
      <c r="A224" s="18" t="s">
        <v>451</v>
      </c>
      <c r="B224" s="18" t="s">
        <v>452</v>
      </c>
      <c r="D224" s="19">
        <v>75153</v>
      </c>
      <c r="E224" s="20">
        <v>0</v>
      </c>
      <c r="F224" s="20">
        <v>75153</v>
      </c>
      <c r="G224" s="21">
        <v>-5.4546879259800285E-3</v>
      </c>
      <c r="I224" s="21">
        <v>-1.4452334545216328E-3</v>
      </c>
      <c r="J224" s="19">
        <v>78198</v>
      </c>
      <c r="K224" s="21">
        <v>4.051734461698131E-2</v>
      </c>
      <c r="L224" s="21">
        <v>3.4704595010884853E-2</v>
      </c>
      <c r="M224" s="19">
        <v>78198</v>
      </c>
      <c r="N224" s="21">
        <v>4.051734461698131E-2</v>
      </c>
      <c r="O224" s="21">
        <v>3.4704595010884853E-2</v>
      </c>
      <c r="P224" s="21">
        <v>-1.0657330948309007E-2</v>
      </c>
      <c r="R224" s="20">
        <v>-2246</v>
      </c>
      <c r="S224" s="20">
        <v>0</v>
      </c>
      <c r="T224" s="20">
        <v>75952</v>
      </c>
      <c r="V224" s="19">
        <v>566415.25</v>
      </c>
      <c r="W224" s="19">
        <v>569597.25</v>
      </c>
      <c r="Y224" s="19">
        <v>75565.184499513955</v>
      </c>
      <c r="Z224" s="19">
        <v>75684.57539650696</v>
      </c>
      <c r="AA224" s="19">
        <v>79040.359266981468</v>
      </c>
      <c r="AB224" s="181">
        <v>547929.4665672608</v>
      </c>
    </row>
    <row r="225" spans="1:28" ht="25.5" customHeight="1" x14ac:dyDescent="0.2">
      <c r="A225" s="22" t="s">
        <v>453</v>
      </c>
      <c r="B225" s="22" t="s">
        <v>454</v>
      </c>
      <c r="C225" s="54"/>
      <c r="D225" s="24">
        <v>253113</v>
      </c>
      <c r="E225" s="25">
        <v>0</v>
      </c>
      <c r="F225" s="25">
        <v>253113</v>
      </c>
      <c r="G225" s="26">
        <v>-1.3282621380991788E-2</v>
      </c>
      <c r="H225" s="23"/>
      <c r="I225" s="26">
        <v>-8.496026617614949E-3</v>
      </c>
      <c r="J225" s="24">
        <v>263769</v>
      </c>
      <c r="K225" s="26">
        <v>4.2099773618897496E-2</v>
      </c>
      <c r="L225" s="26">
        <v>3.6862530426425844E-2</v>
      </c>
      <c r="M225" s="24">
        <v>264098</v>
      </c>
      <c r="N225" s="26">
        <v>4.3399588326162641E-2</v>
      </c>
      <c r="O225" s="26">
        <v>3.8155812701864855E-2</v>
      </c>
      <c r="P225" s="26">
        <v>-1.4366463482908265E-2</v>
      </c>
      <c r="Q225" s="23"/>
      <c r="R225" s="25">
        <v>-7585</v>
      </c>
      <c r="S225" s="25">
        <v>0</v>
      </c>
      <c r="T225" s="25">
        <v>256513</v>
      </c>
      <c r="U225" s="23"/>
      <c r="V225" s="24">
        <v>1880748.03125</v>
      </c>
      <c r="W225" s="24">
        <v>1890247.78125</v>
      </c>
      <c r="X225" s="23"/>
      <c r="Y225" s="24">
        <v>256520.26151019288</v>
      </c>
      <c r="Z225" s="24">
        <v>256571.32289189994</v>
      </c>
      <c r="AA225" s="24">
        <v>267947.45736152242</v>
      </c>
      <c r="AB225" s="182">
        <f>SUM(AB218:AB224)</f>
        <v>1857485.3244813662</v>
      </c>
    </row>
    <row r="226" spans="1:28" x14ac:dyDescent="0.2">
      <c r="A226" s="18" t="s">
        <v>455</v>
      </c>
      <c r="B226" s="18" t="s">
        <v>456</v>
      </c>
      <c r="D226" s="19">
        <v>71573</v>
      </c>
      <c r="E226" s="20">
        <v>0</v>
      </c>
      <c r="F226" s="20">
        <v>71573</v>
      </c>
      <c r="G226" s="21">
        <v>-1.2914827106995319E-2</v>
      </c>
      <c r="I226" s="21">
        <v>-8.0782009039620517E-3</v>
      </c>
      <c r="J226" s="19">
        <v>74559</v>
      </c>
      <c r="K226" s="21">
        <v>4.1719642882092511E-2</v>
      </c>
      <c r="L226" s="21">
        <v>3.6136577786498147E-2</v>
      </c>
      <c r="M226" s="19">
        <v>75492</v>
      </c>
      <c r="N226" s="21">
        <v>5.4755284814105964E-2</v>
      </c>
      <c r="O226" s="21">
        <v>4.9102355587632651E-2</v>
      </c>
      <c r="P226" s="21">
        <v>-3.5539955742200924E-3</v>
      </c>
      <c r="R226" s="20">
        <v>-2168</v>
      </c>
      <c r="S226" s="20">
        <v>0</v>
      </c>
      <c r="T226" s="20">
        <v>73324</v>
      </c>
      <c r="V226" s="19">
        <v>547396.375</v>
      </c>
      <c r="W226" s="19">
        <v>550345.9375</v>
      </c>
      <c r="Y226" s="19">
        <v>72509.446971257639</v>
      </c>
      <c r="Z226" s="19">
        <v>72544.690862846634</v>
      </c>
      <c r="AA226" s="19">
        <v>75761.255165555747</v>
      </c>
      <c r="AB226" s="181">
        <v>525197.8168407738</v>
      </c>
    </row>
    <row r="227" spans="1:28" x14ac:dyDescent="0.2">
      <c r="A227" s="18" t="s">
        <v>457</v>
      </c>
      <c r="B227" s="18" t="s">
        <v>458</v>
      </c>
      <c r="D227" s="19">
        <v>72890</v>
      </c>
      <c r="E227" s="20">
        <v>0</v>
      </c>
      <c r="F227" s="20">
        <v>72890</v>
      </c>
      <c r="G227" s="21">
        <v>-1.1091321580212532E-2</v>
      </c>
      <c r="I227" s="21">
        <v>-5.988013748876142E-3</v>
      </c>
      <c r="J227" s="19">
        <v>76077</v>
      </c>
      <c r="K227" s="21">
        <v>4.3723418850322382E-2</v>
      </c>
      <c r="L227" s="21">
        <v>3.5692699932454053E-2</v>
      </c>
      <c r="M227" s="19">
        <v>76077</v>
      </c>
      <c r="N227" s="21">
        <v>4.3723418850322382E-2</v>
      </c>
      <c r="O227" s="21">
        <v>3.5692699932454053E-2</v>
      </c>
      <c r="P227" s="21">
        <v>-1.4217714359342493E-2</v>
      </c>
      <c r="R227" s="20">
        <v>-2185</v>
      </c>
      <c r="S227" s="20">
        <v>0</v>
      </c>
      <c r="T227" s="20">
        <v>73892</v>
      </c>
      <c r="V227" s="19">
        <v>563792.625</v>
      </c>
      <c r="W227" s="19">
        <v>568164.25</v>
      </c>
      <c r="Y227" s="19">
        <v>73707.51373774324</v>
      </c>
      <c r="Z227" s="19">
        <v>73897.686447054904</v>
      </c>
      <c r="AA227" s="19">
        <v>77174.241318972112</v>
      </c>
      <c r="AB227" s="181">
        <v>534993.02471290936</v>
      </c>
    </row>
    <row r="228" spans="1:28" x14ac:dyDescent="0.2">
      <c r="A228" s="18" t="s">
        <v>459</v>
      </c>
      <c r="B228" s="18" t="s">
        <v>460</v>
      </c>
      <c r="D228" s="19">
        <v>99682</v>
      </c>
      <c r="E228" s="20">
        <v>0</v>
      </c>
      <c r="F228" s="20">
        <v>99682</v>
      </c>
      <c r="G228" s="21">
        <v>1.3990852430787459E-2</v>
      </c>
      <c r="I228" s="21">
        <v>1.8055881798255458E-2</v>
      </c>
      <c r="J228" s="19">
        <v>103445</v>
      </c>
      <c r="K228" s="21">
        <v>3.7750045143556399E-2</v>
      </c>
      <c r="L228" s="21">
        <v>3.4395272468758842E-2</v>
      </c>
      <c r="M228" s="19">
        <v>103445</v>
      </c>
      <c r="N228" s="21">
        <v>3.7750045143556399E-2</v>
      </c>
      <c r="O228" s="21">
        <v>3.4395272468758842E-2</v>
      </c>
      <c r="P228" s="21">
        <v>8.3623403929626861E-3</v>
      </c>
      <c r="R228" s="20">
        <v>-2971</v>
      </c>
      <c r="S228" s="20">
        <v>0</v>
      </c>
      <c r="T228" s="20">
        <v>100474</v>
      </c>
      <c r="V228" s="19">
        <v>747848.3125</v>
      </c>
      <c r="W228" s="19">
        <v>750273.75</v>
      </c>
      <c r="Y228" s="19">
        <v>98306.606771685896</v>
      </c>
      <c r="Z228" s="19">
        <v>98231.632038523268</v>
      </c>
      <c r="AA228" s="19">
        <v>102587.13148657167</v>
      </c>
      <c r="AB228" s="181">
        <v>711162.15504835371</v>
      </c>
    </row>
    <row r="229" spans="1:28" ht="25.5" customHeight="1" x14ac:dyDescent="0.2">
      <c r="A229" s="22" t="s">
        <v>461</v>
      </c>
      <c r="B229" s="22" t="s">
        <v>462</v>
      </c>
      <c r="C229" s="54"/>
      <c r="D229" s="24">
        <v>244145</v>
      </c>
      <c r="E229" s="25">
        <v>0</v>
      </c>
      <c r="F229" s="25">
        <v>244145</v>
      </c>
      <c r="G229" s="26">
        <v>-1.548184024088628E-3</v>
      </c>
      <c r="H229" s="23"/>
      <c r="I229" s="26">
        <v>3.0694003339108988E-3</v>
      </c>
      <c r="J229" s="24">
        <v>254081</v>
      </c>
      <c r="K229" s="26">
        <v>4.0697126707489373E-2</v>
      </c>
      <c r="L229" s="26">
        <v>3.5269380658813132E-2</v>
      </c>
      <c r="M229" s="24">
        <v>255014</v>
      </c>
      <c r="N229" s="26">
        <v>4.451862622621805E-2</v>
      </c>
      <c r="O229" s="26">
        <v>3.9070949182845593E-2</v>
      </c>
      <c r="P229" s="26">
        <v>-1.9905398403974317E-3</v>
      </c>
      <c r="Q229" s="23"/>
      <c r="R229" s="25">
        <v>-7324</v>
      </c>
      <c r="S229" s="25">
        <v>0</v>
      </c>
      <c r="T229" s="25">
        <v>247690</v>
      </c>
      <c r="U229" s="23"/>
      <c r="V229" s="24">
        <v>1859037.3125</v>
      </c>
      <c r="W229" s="24">
        <v>1868783.9375</v>
      </c>
      <c r="X229" s="23"/>
      <c r="Y229" s="24">
        <v>244523.56748068676</v>
      </c>
      <c r="Z229" s="24">
        <v>244674.00934842479</v>
      </c>
      <c r="AA229" s="24">
        <v>255522.62797109951</v>
      </c>
      <c r="AB229" s="182">
        <f>SUM(AB226:AB228)</f>
        <v>1771352.996602037</v>
      </c>
    </row>
    <row r="230" spans="1:28" ht="25.5" customHeight="1" x14ac:dyDescent="0.2">
      <c r="A230" s="22" t="s">
        <v>463</v>
      </c>
      <c r="B230" s="22" t="s">
        <v>464</v>
      </c>
      <c r="C230" s="54"/>
      <c r="D230" s="24">
        <v>1241898</v>
      </c>
      <c r="E230" s="25">
        <v>0</v>
      </c>
      <c r="F230" s="25">
        <v>1241898</v>
      </c>
      <c r="G230" s="26">
        <v>-1.2079620221628007E-2</v>
      </c>
      <c r="H230" s="23"/>
      <c r="I230" s="26">
        <v>-6.8729266795494182E-3</v>
      </c>
      <c r="J230" s="24">
        <v>1295749</v>
      </c>
      <c r="K230" s="26">
        <v>4.3361854194144733E-2</v>
      </c>
      <c r="L230" s="26">
        <v>3.6944416260980883E-2</v>
      </c>
      <c r="M230" s="24">
        <v>1300406</v>
      </c>
      <c r="N230" s="26">
        <v>4.7111759580899637E-2</v>
      </c>
      <c r="O230" s="26">
        <v>4.067125698902907E-2</v>
      </c>
      <c r="P230" s="26">
        <v>-1.0360880843382936E-2</v>
      </c>
      <c r="Q230" s="23"/>
      <c r="R230" s="25">
        <v>-37345</v>
      </c>
      <c r="S230" s="25">
        <v>842</v>
      </c>
      <c r="T230" s="25">
        <v>1263903</v>
      </c>
      <c r="U230" s="23"/>
      <c r="V230" s="24">
        <v>9299731.9921875</v>
      </c>
      <c r="W230" s="24">
        <v>9357286.140625</v>
      </c>
      <c r="X230" s="23"/>
      <c r="Y230" s="24">
        <v>1257083.0862691635</v>
      </c>
      <c r="Z230" s="24">
        <v>1258231.5873928331</v>
      </c>
      <c r="AA230" s="24">
        <v>1314020.4088822019</v>
      </c>
      <c r="AB230" s="182">
        <f>AB229+AB225+AB217+AB213+AB209+AB200</f>
        <v>9109150.165491337</v>
      </c>
    </row>
    <row r="231" spans="1:28" x14ac:dyDescent="0.2">
      <c r="A231" s="18" t="s">
        <v>465</v>
      </c>
      <c r="B231" s="18" t="s">
        <v>466</v>
      </c>
      <c r="D231" s="19">
        <v>82276</v>
      </c>
      <c r="E231" s="20">
        <v>0</v>
      </c>
      <c r="F231" s="20">
        <v>82276</v>
      </c>
      <c r="G231" s="21">
        <v>-4.9903522338689887E-2</v>
      </c>
      <c r="I231" s="21">
        <v>-4.5001328034147914E-2</v>
      </c>
      <c r="J231" s="19">
        <v>86471</v>
      </c>
      <c r="K231" s="21">
        <v>5.0986922067188578E-2</v>
      </c>
      <c r="L231" s="21">
        <v>4.4088509982659341E-2</v>
      </c>
      <c r="M231" s="19">
        <v>86471</v>
      </c>
      <c r="N231" s="21">
        <v>5.0986922067188578E-2</v>
      </c>
      <c r="O231" s="21">
        <v>4.4088509982659341E-2</v>
      </c>
      <c r="P231" s="21">
        <v>-4.5230455539260861E-2</v>
      </c>
      <c r="R231" s="20">
        <v>-2483</v>
      </c>
      <c r="S231" s="20">
        <v>0</v>
      </c>
      <c r="T231" s="20">
        <v>83988</v>
      </c>
      <c r="V231" s="19">
        <v>579195.75</v>
      </c>
      <c r="W231" s="19">
        <v>583022.5625</v>
      </c>
      <c r="Y231" s="19">
        <v>86597.521340700841</v>
      </c>
      <c r="Z231" s="19">
        <v>86722.222097432372</v>
      </c>
      <c r="AA231" s="19">
        <v>90567.404984455658</v>
      </c>
      <c r="AB231" s="181">
        <v>627838.11158920371</v>
      </c>
    </row>
    <row r="232" spans="1:28" ht="25.5" customHeight="1" x14ac:dyDescent="0.2">
      <c r="A232" s="22" t="s">
        <v>467</v>
      </c>
      <c r="B232" s="22" t="s">
        <v>468</v>
      </c>
      <c r="C232" s="54"/>
      <c r="D232" s="24">
        <v>82276</v>
      </c>
      <c r="E232" s="25">
        <v>0</v>
      </c>
      <c r="F232" s="25">
        <v>82276</v>
      </c>
      <c r="G232" s="26">
        <v>-4.9903522338689887E-2</v>
      </c>
      <c r="H232" s="23"/>
      <c r="I232" s="26">
        <v>-4.5001328034147914E-2</v>
      </c>
      <c r="J232" s="24">
        <v>86471</v>
      </c>
      <c r="K232" s="26">
        <v>5.0986922067188578E-2</v>
      </c>
      <c r="L232" s="26">
        <v>4.4088509982659341E-2</v>
      </c>
      <c r="M232" s="24">
        <v>86471</v>
      </c>
      <c r="N232" s="26">
        <v>5.0986922067188578E-2</v>
      </c>
      <c r="O232" s="26">
        <v>4.4088509982659341E-2</v>
      </c>
      <c r="P232" s="26">
        <v>-4.5230455539260861E-2</v>
      </c>
      <c r="Q232" s="23"/>
      <c r="R232" s="25">
        <v>-2483</v>
      </c>
      <c r="S232" s="25">
        <v>0</v>
      </c>
      <c r="T232" s="25">
        <v>83988</v>
      </c>
      <c r="U232" s="23"/>
      <c r="V232" s="24">
        <v>579195.75</v>
      </c>
      <c r="W232" s="24">
        <v>583022.5625</v>
      </c>
      <c r="X232" s="23"/>
      <c r="Y232" s="24">
        <v>86597.521340700841</v>
      </c>
      <c r="Z232" s="24">
        <v>86722.222097432372</v>
      </c>
      <c r="AA232" s="24">
        <v>90567.404984455658</v>
      </c>
      <c r="AB232" s="182">
        <f>AB231</f>
        <v>627838.11158920371</v>
      </c>
    </row>
    <row r="233" spans="1:28" x14ac:dyDescent="0.2">
      <c r="A233" s="18" t="s">
        <v>469</v>
      </c>
      <c r="B233" s="18" t="s">
        <v>470</v>
      </c>
      <c r="D233" s="19">
        <v>125723</v>
      </c>
      <c r="E233" s="20">
        <v>0</v>
      </c>
      <c r="F233" s="20">
        <v>125723</v>
      </c>
      <c r="G233" s="21">
        <v>-4.9900501239700579E-2</v>
      </c>
      <c r="I233" s="21">
        <v>-4.4659599265105432E-2</v>
      </c>
      <c r="J233" s="19">
        <v>131920</v>
      </c>
      <c r="K233" s="21">
        <v>4.9290901426151112E-2</v>
      </c>
      <c r="L233" s="21">
        <v>4.4013090842887959E-2</v>
      </c>
      <c r="M233" s="19">
        <v>132031</v>
      </c>
      <c r="N233" s="21">
        <v>5.0173794771044333E-2</v>
      </c>
      <c r="O233" s="21">
        <v>4.4891543337457263E-2</v>
      </c>
      <c r="P233" s="21">
        <v>-4.4154209980769132E-2</v>
      </c>
      <c r="R233" s="20">
        <v>-3792</v>
      </c>
      <c r="S233" s="20">
        <v>0</v>
      </c>
      <c r="T233" s="20">
        <v>128239</v>
      </c>
      <c r="V233" s="19">
        <v>936391.5</v>
      </c>
      <c r="W233" s="19">
        <v>941125.25</v>
      </c>
      <c r="Y233" s="19">
        <v>132326.14075056853</v>
      </c>
      <c r="Z233" s="19">
        <v>132265.49273332473</v>
      </c>
      <c r="AA233" s="19">
        <v>138130.02199585317</v>
      </c>
      <c r="AB233" s="181">
        <v>957555.22837974876</v>
      </c>
    </row>
    <row r="234" spans="1:28" x14ac:dyDescent="0.2">
      <c r="A234" s="18" t="s">
        <v>471</v>
      </c>
      <c r="B234" s="18" t="s">
        <v>472</v>
      </c>
      <c r="D234" s="19">
        <v>39594</v>
      </c>
      <c r="E234" s="20">
        <v>0</v>
      </c>
      <c r="F234" s="20">
        <v>39594</v>
      </c>
      <c r="G234" s="21">
        <v>-4.9889691815184101E-2</v>
      </c>
      <c r="I234" s="21">
        <v>-4.4978510756768397E-2</v>
      </c>
      <c r="J234" s="19">
        <v>41604</v>
      </c>
      <c r="K234" s="21">
        <v>5.0765267464767394E-2</v>
      </c>
      <c r="L234" s="21">
        <v>4.4089063260522199E-2</v>
      </c>
      <c r="M234" s="19">
        <v>41912</v>
      </c>
      <c r="N234" s="21">
        <v>5.8544223872303958E-2</v>
      </c>
      <c r="O234" s="21">
        <v>5.1818594831626985E-2</v>
      </c>
      <c r="P234" s="21">
        <v>-3.8138677976699009E-2</v>
      </c>
      <c r="R234" s="20">
        <v>-1204</v>
      </c>
      <c r="S234" s="20">
        <v>0</v>
      </c>
      <c r="T234" s="20">
        <v>40708</v>
      </c>
      <c r="V234" s="19">
        <v>295595.9375</v>
      </c>
      <c r="W234" s="19">
        <v>297486.0625</v>
      </c>
      <c r="Y234" s="19">
        <v>41673.055916680103</v>
      </c>
      <c r="Z234" s="19">
        <v>41723.85209485962</v>
      </c>
      <c r="AA234" s="19">
        <v>43573.84899502663</v>
      </c>
      <c r="AB234" s="181">
        <v>302065.88200695446</v>
      </c>
    </row>
    <row r="235" spans="1:28" ht="25.5" customHeight="1" x14ac:dyDescent="0.2">
      <c r="A235" s="22" t="s">
        <v>473</v>
      </c>
      <c r="B235" s="22" t="s">
        <v>474</v>
      </c>
      <c r="C235" s="54"/>
      <c r="D235" s="24">
        <v>165317</v>
      </c>
      <c r="E235" s="25">
        <v>0</v>
      </c>
      <c r="F235" s="25">
        <v>165317</v>
      </c>
      <c r="G235" s="26">
        <v>-4.9897912367102726E-2</v>
      </c>
      <c r="H235" s="23"/>
      <c r="I235" s="26">
        <v>-4.4735528483093923E-2</v>
      </c>
      <c r="J235" s="24">
        <v>173524</v>
      </c>
      <c r="K235" s="26">
        <v>4.9644017251704309E-2</v>
      </c>
      <c r="L235" s="26">
        <v>4.4030706042120782E-2</v>
      </c>
      <c r="M235" s="24">
        <v>173943</v>
      </c>
      <c r="N235" s="26">
        <v>5.2178541831753522E-2</v>
      </c>
      <c r="O235" s="26">
        <v>4.6551676431413558E-2</v>
      </c>
      <c r="P235" s="26">
        <v>-4.2711643668116195E-2</v>
      </c>
      <c r="Q235" s="23"/>
      <c r="R235" s="25">
        <v>-4996</v>
      </c>
      <c r="S235" s="25">
        <v>0</v>
      </c>
      <c r="T235" s="25">
        <v>168947</v>
      </c>
      <c r="U235" s="23"/>
      <c r="V235" s="24">
        <v>1231987.4375</v>
      </c>
      <c r="W235" s="24">
        <v>1238611.3125</v>
      </c>
      <c r="X235" s="23"/>
      <c r="Y235" s="24">
        <v>173999.19666724865</v>
      </c>
      <c r="Z235" s="24">
        <v>173989.34482818434</v>
      </c>
      <c r="AA235" s="24">
        <v>181703.8709908798</v>
      </c>
      <c r="AB235" s="182">
        <f>SUM(AB233:AB234)</f>
        <v>1259621.1103867032</v>
      </c>
    </row>
    <row r="236" spans="1:28" x14ac:dyDescent="0.2">
      <c r="A236" s="18" t="s">
        <v>475</v>
      </c>
      <c r="B236" s="18" t="s">
        <v>476</v>
      </c>
      <c r="D236" s="19">
        <v>77813</v>
      </c>
      <c r="E236" s="20">
        <v>0</v>
      </c>
      <c r="F236" s="20">
        <v>77813</v>
      </c>
      <c r="G236" s="21">
        <v>-4.4244971027738611E-2</v>
      </c>
      <c r="I236" s="21">
        <v>-3.9802759818585276E-2</v>
      </c>
      <c r="J236" s="19">
        <v>81676</v>
      </c>
      <c r="K236" s="21">
        <v>4.9644660917841588E-2</v>
      </c>
      <c r="L236" s="21">
        <v>4.2967922362921573E-2</v>
      </c>
      <c r="M236" s="19">
        <v>81789</v>
      </c>
      <c r="N236" s="21">
        <v>5.1096860421780521E-2</v>
      </c>
      <c r="O236" s="21">
        <v>4.4410884496559611E-2</v>
      </c>
      <c r="P236" s="21">
        <v>-3.9736733612892428E-2</v>
      </c>
      <c r="R236" s="20">
        <v>-2349</v>
      </c>
      <c r="S236" s="20">
        <v>0</v>
      </c>
      <c r="T236" s="20">
        <v>79440</v>
      </c>
      <c r="V236" s="19">
        <v>578764.8125</v>
      </c>
      <c r="W236" s="19">
        <v>582469.875</v>
      </c>
      <c r="Y236" s="19">
        <v>81415.213774677759</v>
      </c>
      <c r="Z236" s="19">
        <v>81557.340541037091</v>
      </c>
      <c r="AA236" s="19">
        <v>85173.517370629779</v>
      </c>
      <c r="AB236" s="181">
        <v>590446.20205872681</v>
      </c>
    </row>
    <row r="237" spans="1:28" ht="25.5" customHeight="1" x14ac:dyDescent="0.2">
      <c r="A237" s="22" t="s">
        <v>477</v>
      </c>
      <c r="B237" s="22" t="s">
        <v>478</v>
      </c>
      <c r="C237" s="54"/>
      <c r="D237" s="24">
        <v>77813</v>
      </c>
      <c r="E237" s="25">
        <v>0</v>
      </c>
      <c r="F237" s="25">
        <v>77813</v>
      </c>
      <c r="G237" s="26">
        <v>-4.4244971027738611E-2</v>
      </c>
      <c r="H237" s="23"/>
      <c r="I237" s="26">
        <v>-3.9802759818585276E-2</v>
      </c>
      <c r="J237" s="24">
        <v>81676</v>
      </c>
      <c r="K237" s="26">
        <v>4.9644660917841588E-2</v>
      </c>
      <c r="L237" s="26">
        <v>4.2967922362921573E-2</v>
      </c>
      <c r="M237" s="24">
        <v>81789</v>
      </c>
      <c r="N237" s="26">
        <v>5.1096860421780521E-2</v>
      </c>
      <c r="O237" s="26">
        <v>4.4410884496559611E-2</v>
      </c>
      <c r="P237" s="26">
        <v>-3.9736733612892428E-2</v>
      </c>
      <c r="Q237" s="23"/>
      <c r="R237" s="25">
        <v>-2349</v>
      </c>
      <c r="S237" s="25">
        <v>0</v>
      </c>
      <c r="T237" s="25">
        <v>79440</v>
      </c>
      <c r="U237" s="23"/>
      <c r="V237" s="24">
        <v>578764.8125</v>
      </c>
      <c r="W237" s="24">
        <v>582469.875</v>
      </c>
      <c r="X237" s="23"/>
      <c r="Y237" s="24">
        <v>81415.213774677759</v>
      </c>
      <c r="Z237" s="24">
        <v>81557.340541037091</v>
      </c>
      <c r="AA237" s="24">
        <v>85173.517370629779</v>
      </c>
      <c r="AB237" s="182">
        <f>AB236</f>
        <v>590446.20205872681</v>
      </c>
    </row>
    <row r="238" spans="1:28" x14ac:dyDescent="0.2">
      <c r="A238" s="18" t="s">
        <v>479</v>
      </c>
      <c r="B238" s="18" t="s">
        <v>480</v>
      </c>
      <c r="D238" s="19">
        <v>131438</v>
      </c>
      <c r="E238" s="20">
        <v>0</v>
      </c>
      <c r="F238" s="20">
        <v>131438</v>
      </c>
      <c r="G238" s="21">
        <v>-3.2772956274577658E-2</v>
      </c>
      <c r="I238" s="21">
        <v>-2.5744619347113584E-2</v>
      </c>
      <c r="J238" s="19">
        <v>137908</v>
      </c>
      <c r="K238" s="21">
        <v>4.9224729530272793E-2</v>
      </c>
      <c r="L238" s="21">
        <v>3.9938013175729425E-2</v>
      </c>
      <c r="M238" s="19">
        <v>137908</v>
      </c>
      <c r="N238" s="21">
        <v>4.9224729530272793E-2</v>
      </c>
      <c r="O238" s="21">
        <v>3.9938013175729425E-2</v>
      </c>
      <c r="P238" s="21">
        <v>-2.9850331537694341E-2</v>
      </c>
      <c r="R238" s="20">
        <v>-3961</v>
      </c>
      <c r="S238" s="20">
        <v>0</v>
      </c>
      <c r="T238" s="20">
        <v>133947</v>
      </c>
      <c r="V238" s="19">
        <v>1017741.5</v>
      </c>
      <c r="W238" s="19">
        <v>1026830</v>
      </c>
      <c r="Y238" s="19">
        <v>135891.5684302483</v>
      </c>
      <c r="Z238" s="19">
        <v>136116.00490768105</v>
      </c>
      <c r="AA238" s="19">
        <v>142151.26230840772</v>
      </c>
      <c r="AB238" s="181">
        <v>985431.57003394491</v>
      </c>
    </row>
    <row r="239" spans="1:28" ht="25.5" customHeight="1" x14ac:dyDescent="0.2">
      <c r="A239" s="22" t="s">
        <v>481</v>
      </c>
      <c r="B239" s="22" t="s">
        <v>482</v>
      </c>
      <c r="C239" s="54"/>
      <c r="D239" s="24">
        <v>131438</v>
      </c>
      <c r="E239" s="25">
        <v>0</v>
      </c>
      <c r="F239" s="25">
        <v>131438</v>
      </c>
      <c r="G239" s="26">
        <v>-3.2772956274577658E-2</v>
      </c>
      <c r="H239" s="23"/>
      <c r="I239" s="26">
        <v>-2.5744619347113584E-2</v>
      </c>
      <c r="J239" s="24">
        <v>137908</v>
      </c>
      <c r="K239" s="26">
        <v>4.9224729530272793E-2</v>
      </c>
      <c r="L239" s="26">
        <v>3.9938013175729425E-2</v>
      </c>
      <c r="M239" s="24">
        <v>137908</v>
      </c>
      <c r="N239" s="26">
        <v>4.9224729530272793E-2</v>
      </c>
      <c r="O239" s="26">
        <v>3.9938013175729425E-2</v>
      </c>
      <c r="P239" s="26">
        <v>-2.9850331537694341E-2</v>
      </c>
      <c r="Q239" s="23"/>
      <c r="R239" s="25">
        <v>-3961</v>
      </c>
      <c r="S239" s="25">
        <v>0</v>
      </c>
      <c r="T239" s="25">
        <v>133947</v>
      </c>
      <c r="U239" s="23"/>
      <c r="V239" s="24">
        <v>1017741.5</v>
      </c>
      <c r="W239" s="24">
        <v>1026830</v>
      </c>
      <c r="X239" s="23"/>
      <c r="Y239" s="24">
        <v>135891.5684302483</v>
      </c>
      <c r="Z239" s="24">
        <v>136116.00490768105</v>
      </c>
      <c r="AA239" s="24">
        <v>142151.26230840772</v>
      </c>
      <c r="AB239" s="182">
        <f>AB238</f>
        <v>985431.57003394491</v>
      </c>
    </row>
    <row r="240" spans="1:28" x14ac:dyDescent="0.2">
      <c r="A240" s="18" t="s">
        <v>483</v>
      </c>
      <c r="B240" s="18" t="s">
        <v>484</v>
      </c>
      <c r="D240" s="19">
        <v>27063</v>
      </c>
      <c r="E240" s="20">
        <v>0</v>
      </c>
      <c r="F240" s="20">
        <v>27063</v>
      </c>
      <c r="G240" s="21">
        <v>-1.9485424193941725E-2</v>
      </c>
      <c r="I240" s="21">
        <v>-1.2738661469136825E-2</v>
      </c>
      <c r="J240" s="19">
        <v>28231</v>
      </c>
      <c r="K240" s="21">
        <v>4.3158555962014455E-2</v>
      </c>
      <c r="L240" s="21">
        <v>3.7131021729811531E-2</v>
      </c>
      <c r="M240" s="19">
        <v>28607</v>
      </c>
      <c r="N240" s="21">
        <v>5.7052063703211031E-2</v>
      </c>
      <c r="O240" s="21">
        <v>5.0944250597737328E-2</v>
      </c>
      <c r="P240" s="21">
        <v>-6.4944854065005497E-3</v>
      </c>
      <c r="R240" s="20">
        <v>-822</v>
      </c>
      <c r="S240" s="20">
        <v>0</v>
      </c>
      <c r="T240" s="20">
        <v>27785</v>
      </c>
      <c r="V240" s="19">
        <v>209078.46875</v>
      </c>
      <c r="W240" s="19">
        <v>210293.578125</v>
      </c>
      <c r="Y240" s="19">
        <v>27600.813560320748</v>
      </c>
      <c r="Z240" s="19">
        <v>27571.507173634465</v>
      </c>
      <c r="AA240" s="19">
        <v>28794.002227259683</v>
      </c>
      <c r="AB240" s="181">
        <v>199607.92722901603</v>
      </c>
    </row>
    <row r="241" spans="1:28" x14ac:dyDescent="0.2">
      <c r="A241" s="18" t="s">
        <v>485</v>
      </c>
      <c r="B241" s="18" t="s">
        <v>486</v>
      </c>
      <c r="D241" s="19">
        <v>30259</v>
      </c>
      <c r="E241" s="20">
        <v>0</v>
      </c>
      <c r="F241" s="20">
        <v>30259</v>
      </c>
      <c r="G241" s="21">
        <v>-4.9895396899726552E-2</v>
      </c>
      <c r="I241" s="21">
        <v>-4.5623865232912175E-2</v>
      </c>
      <c r="J241" s="19">
        <v>31785</v>
      </c>
      <c r="K241" s="21">
        <v>5.0431276644965051E-2</v>
      </c>
      <c r="L241" s="21">
        <v>4.4236096397783031E-2</v>
      </c>
      <c r="M241" s="19">
        <v>31833</v>
      </c>
      <c r="N241" s="21">
        <v>5.2017581545986236E-2</v>
      </c>
      <c r="O241" s="21">
        <v>4.5813045670304531E-2</v>
      </c>
      <c r="P241" s="21">
        <v>-4.4276865087783057E-2</v>
      </c>
      <c r="R241" s="20">
        <v>-914</v>
      </c>
      <c r="S241" s="20">
        <v>0</v>
      </c>
      <c r="T241" s="20">
        <v>30919</v>
      </c>
      <c r="V241" s="19">
        <v>239149.65625</v>
      </c>
      <c r="W241" s="19">
        <v>240568.46875</v>
      </c>
      <c r="Y241" s="19">
        <v>31848.072203062977</v>
      </c>
      <c r="Z241" s="19">
        <v>31893.629399882309</v>
      </c>
      <c r="AA241" s="19">
        <v>33307.763343956154</v>
      </c>
      <c r="AB241" s="181">
        <v>230898.55829168009</v>
      </c>
    </row>
    <row r="242" spans="1:28" x14ac:dyDescent="0.2">
      <c r="A242" s="18" t="s">
        <v>487</v>
      </c>
      <c r="B242" s="18" t="s">
        <v>488</v>
      </c>
      <c r="D242" s="19">
        <v>66388</v>
      </c>
      <c r="E242" s="20">
        <v>0</v>
      </c>
      <c r="F242" s="20">
        <v>66388</v>
      </c>
      <c r="G242" s="21">
        <v>-3.6527107202397824E-2</v>
      </c>
      <c r="I242" s="21">
        <v>-3.010028994350078E-2</v>
      </c>
      <c r="J242" s="19">
        <v>69975</v>
      </c>
      <c r="K242" s="21">
        <v>5.4030848948605215E-2</v>
      </c>
      <c r="L242" s="21">
        <v>4.0879071157983615E-2</v>
      </c>
      <c r="M242" s="19">
        <v>70016</v>
      </c>
      <c r="N242" s="21">
        <v>5.4648430439236062E-2</v>
      </c>
      <c r="O242" s="21">
        <v>4.1488946712359809E-2</v>
      </c>
      <c r="P242" s="21">
        <v>-3.274726177656373E-2</v>
      </c>
      <c r="R242" s="20">
        <v>-2011</v>
      </c>
      <c r="S242" s="20">
        <v>579</v>
      </c>
      <c r="T242" s="20">
        <v>68584</v>
      </c>
      <c r="V242" s="19">
        <v>495483.46875</v>
      </c>
      <c r="W242" s="19">
        <v>501744.03125</v>
      </c>
      <c r="Y242" s="19">
        <v>68904.896542788571</v>
      </c>
      <c r="Z242" s="19">
        <v>69313.176352236711</v>
      </c>
      <c r="AA242" s="19">
        <v>72386.458298995523</v>
      </c>
      <c r="AB242" s="181">
        <v>501802.79859925533</v>
      </c>
    </row>
    <row r="243" spans="1:28" ht="25.5" customHeight="1" x14ac:dyDescent="0.2">
      <c r="A243" s="22" t="s">
        <v>489</v>
      </c>
      <c r="B243" s="22" t="s">
        <v>490</v>
      </c>
      <c r="C243" s="54"/>
      <c r="D243" s="24">
        <v>123710</v>
      </c>
      <c r="E243" s="25">
        <v>0</v>
      </c>
      <c r="F243" s="25">
        <v>123710</v>
      </c>
      <c r="G243" s="26">
        <v>-3.6179551725987524E-2</v>
      </c>
      <c r="H243" s="23"/>
      <c r="I243" s="26">
        <v>-3.0302818430774647E-2</v>
      </c>
      <c r="J243" s="24">
        <v>129991</v>
      </c>
      <c r="K243" s="26">
        <v>5.0771966696305793E-2</v>
      </c>
      <c r="L243" s="26">
        <v>4.0960907273019265E-2</v>
      </c>
      <c r="M243" s="24">
        <v>130456</v>
      </c>
      <c r="N243" s="26">
        <v>5.4530757416538789E-2</v>
      </c>
      <c r="O243" s="26">
        <v>4.468460215868042E-2</v>
      </c>
      <c r="P243" s="26">
        <v>-2.9981984698546515E-2</v>
      </c>
      <c r="Q243" s="23"/>
      <c r="R243" s="25">
        <v>-3747</v>
      </c>
      <c r="S243" s="25">
        <v>579</v>
      </c>
      <c r="T243" s="25">
        <v>127288</v>
      </c>
      <c r="U243" s="23"/>
      <c r="V243" s="24">
        <v>943711.59375</v>
      </c>
      <c r="W243" s="24">
        <v>952606.078125</v>
      </c>
      <c r="X243" s="23"/>
      <c r="Y243" s="24">
        <v>128353.7823061723</v>
      </c>
      <c r="Z243" s="24">
        <v>128778.31292575349</v>
      </c>
      <c r="AA243" s="24">
        <v>134488.22387021137</v>
      </c>
      <c r="AB243" s="182">
        <f>SUM(AB240:AB242)</f>
        <v>932309.28411995154</v>
      </c>
    </row>
    <row r="244" spans="1:28" x14ac:dyDescent="0.2">
      <c r="A244" s="18" t="s">
        <v>491</v>
      </c>
      <c r="B244" s="18" t="s">
        <v>492</v>
      </c>
      <c r="D244" s="19">
        <v>112366</v>
      </c>
      <c r="E244" s="20">
        <v>0</v>
      </c>
      <c r="F244" s="20">
        <v>112366</v>
      </c>
      <c r="G244" s="21">
        <v>-1.1290894806836538E-2</v>
      </c>
      <c r="I244" s="21">
        <v>-6.2274110781482817E-3</v>
      </c>
      <c r="J244" s="19">
        <v>116892</v>
      </c>
      <c r="K244" s="21">
        <v>4.0279087980349848E-2</v>
      </c>
      <c r="L244" s="21">
        <v>3.5740360645434066E-2</v>
      </c>
      <c r="M244" s="19">
        <v>117091</v>
      </c>
      <c r="N244" s="21">
        <v>4.2050086325045033E-2</v>
      </c>
      <c r="O244" s="21">
        <v>3.7503632141930643E-2</v>
      </c>
      <c r="P244" s="21">
        <v>-1.2731882061361333E-2</v>
      </c>
      <c r="R244" s="20">
        <v>-3363</v>
      </c>
      <c r="S244" s="20">
        <v>0</v>
      </c>
      <c r="T244" s="20">
        <v>113728</v>
      </c>
      <c r="V244" s="19">
        <v>804863.5625</v>
      </c>
      <c r="W244" s="19">
        <v>808390.5625</v>
      </c>
      <c r="Y244" s="19">
        <v>113649.2011753519</v>
      </c>
      <c r="Z244" s="19">
        <v>113565.6198786281</v>
      </c>
      <c r="AA244" s="19">
        <v>118601.014124187</v>
      </c>
      <c r="AB244" s="181">
        <v>822174.78521190071</v>
      </c>
    </row>
    <row r="245" spans="1:28" ht="25.5" customHeight="1" x14ac:dyDescent="0.2">
      <c r="A245" s="22" t="s">
        <v>493</v>
      </c>
      <c r="B245" s="22" t="s">
        <v>494</v>
      </c>
      <c r="C245" s="54"/>
      <c r="D245" s="24">
        <v>112366</v>
      </c>
      <c r="E245" s="25">
        <v>0</v>
      </c>
      <c r="F245" s="25">
        <v>112366</v>
      </c>
      <c r="G245" s="26">
        <v>-1.1290894806836538E-2</v>
      </c>
      <c r="H245" s="23"/>
      <c r="I245" s="26">
        <v>-6.2274110781482817E-3</v>
      </c>
      <c r="J245" s="24">
        <v>116892</v>
      </c>
      <c r="K245" s="26">
        <v>4.0279087980349848E-2</v>
      </c>
      <c r="L245" s="26">
        <v>3.5740360645434066E-2</v>
      </c>
      <c r="M245" s="24">
        <v>117091</v>
      </c>
      <c r="N245" s="26">
        <v>4.2050086325045033E-2</v>
      </c>
      <c r="O245" s="26">
        <v>3.7503632141930643E-2</v>
      </c>
      <c r="P245" s="26">
        <v>-1.2731882061361333E-2</v>
      </c>
      <c r="Q245" s="23"/>
      <c r="R245" s="25">
        <v>-3363</v>
      </c>
      <c r="S245" s="25">
        <v>0</v>
      </c>
      <c r="T245" s="25">
        <v>113728</v>
      </c>
      <c r="U245" s="23"/>
      <c r="V245" s="24">
        <v>804863.5625</v>
      </c>
      <c r="W245" s="24">
        <v>808390.5625</v>
      </c>
      <c r="X245" s="23"/>
      <c r="Y245" s="24">
        <v>113649.2011753519</v>
      </c>
      <c r="Z245" s="24">
        <v>113565.6198786281</v>
      </c>
      <c r="AA245" s="24">
        <v>118601.014124187</v>
      </c>
      <c r="AB245" s="182">
        <f>AB244</f>
        <v>822174.78521190071</v>
      </c>
    </row>
    <row r="246" spans="1:28" x14ac:dyDescent="0.2">
      <c r="A246" s="18" t="s">
        <v>495</v>
      </c>
      <c r="B246" s="18" t="s">
        <v>496</v>
      </c>
      <c r="D246" s="19">
        <v>86659</v>
      </c>
      <c r="E246" s="20">
        <v>0</v>
      </c>
      <c r="F246" s="20">
        <v>86659</v>
      </c>
      <c r="G246" s="21">
        <v>-2.9918955691940252E-2</v>
      </c>
      <c r="I246" s="21">
        <v>-2.4880118794157302E-2</v>
      </c>
      <c r="J246" s="19">
        <v>90754</v>
      </c>
      <c r="K246" s="21">
        <v>4.725418017747729E-2</v>
      </c>
      <c r="L246" s="21">
        <v>3.9759455789392995E-2</v>
      </c>
      <c r="M246" s="19">
        <v>90792</v>
      </c>
      <c r="N246" s="21">
        <v>4.7692680506352447E-2</v>
      </c>
      <c r="O246" s="21">
        <v>4.0194817969792629E-2</v>
      </c>
      <c r="P246" s="21">
        <v>-2.8749690492985924E-2</v>
      </c>
      <c r="R246" s="20">
        <v>-2607</v>
      </c>
      <c r="S246" s="20">
        <v>0</v>
      </c>
      <c r="T246" s="20">
        <v>88185</v>
      </c>
      <c r="V246" s="19">
        <v>651781.125</v>
      </c>
      <c r="W246" s="19">
        <v>656479.25</v>
      </c>
      <c r="Y246" s="19">
        <v>89331.711518816664</v>
      </c>
      <c r="Z246" s="19">
        <v>89510.686096297592</v>
      </c>
      <c r="AA246" s="19">
        <v>93479.506890539968</v>
      </c>
      <c r="AB246" s="181">
        <v>648025.60135757132</v>
      </c>
    </row>
    <row r="247" spans="1:28" ht="25.5" customHeight="1" x14ac:dyDescent="0.2">
      <c r="A247" s="22" t="s">
        <v>497</v>
      </c>
      <c r="B247" s="22" t="s">
        <v>498</v>
      </c>
      <c r="C247" s="54"/>
      <c r="D247" s="24">
        <v>86659</v>
      </c>
      <c r="E247" s="25">
        <v>0</v>
      </c>
      <c r="F247" s="25">
        <v>86659</v>
      </c>
      <c r="G247" s="26">
        <v>-2.9918955691940252E-2</v>
      </c>
      <c r="H247" s="23"/>
      <c r="I247" s="26">
        <v>-2.4880118794157302E-2</v>
      </c>
      <c r="J247" s="24">
        <v>90754</v>
      </c>
      <c r="K247" s="26">
        <v>4.725418017747729E-2</v>
      </c>
      <c r="L247" s="26">
        <v>3.9759455789392995E-2</v>
      </c>
      <c r="M247" s="24">
        <v>90792</v>
      </c>
      <c r="N247" s="26">
        <v>4.7692680506352447E-2</v>
      </c>
      <c r="O247" s="26">
        <v>4.0194817969792629E-2</v>
      </c>
      <c r="P247" s="26">
        <v>-2.8749690492985924E-2</v>
      </c>
      <c r="Q247" s="23"/>
      <c r="R247" s="25">
        <v>-2607</v>
      </c>
      <c r="S247" s="25">
        <v>0</v>
      </c>
      <c r="T247" s="25">
        <v>88185</v>
      </c>
      <c r="U247" s="23"/>
      <c r="V247" s="24">
        <v>651781.125</v>
      </c>
      <c r="W247" s="24">
        <v>656479.25</v>
      </c>
      <c r="X247" s="23"/>
      <c r="Y247" s="24">
        <v>89331.711518816664</v>
      </c>
      <c r="Z247" s="24">
        <v>89510.686096297592</v>
      </c>
      <c r="AA247" s="24">
        <v>93479.506890539968</v>
      </c>
      <c r="AB247" s="182">
        <f>AB246</f>
        <v>648025.60135757132</v>
      </c>
    </row>
    <row r="248" spans="1:28" ht="25.5" customHeight="1" x14ac:dyDescent="0.2">
      <c r="A248" s="27" t="s">
        <v>499</v>
      </c>
      <c r="B248" s="27" t="s">
        <v>500</v>
      </c>
      <c r="C248" s="54"/>
      <c r="D248" s="28">
        <v>779579</v>
      </c>
      <c r="E248" s="29">
        <v>0</v>
      </c>
      <c r="F248" s="29">
        <v>779579</v>
      </c>
      <c r="G248" s="30">
        <v>-3.6650760417211714E-2</v>
      </c>
      <c r="H248" s="23"/>
      <c r="I248" s="30">
        <v>-3.1154655619237692E-2</v>
      </c>
      <c r="J248" s="28">
        <v>817216</v>
      </c>
      <c r="K248" s="30">
        <v>4.8278622179407149E-2</v>
      </c>
      <c r="L248" s="30">
        <v>4.1043737229223165E-2</v>
      </c>
      <c r="M248" s="28">
        <v>818450</v>
      </c>
      <c r="N248" s="30">
        <v>4.9861527824633489E-2</v>
      </c>
      <c r="O248" s="30">
        <v>4.2615718164178862E-2</v>
      </c>
      <c r="P248" s="30">
        <v>-3.2753431153892176E-2</v>
      </c>
      <c r="Q248" s="23"/>
      <c r="R248" s="29">
        <v>-23506</v>
      </c>
      <c r="S248" s="29">
        <v>579</v>
      </c>
      <c r="T248" s="29">
        <v>795523</v>
      </c>
      <c r="U248" s="23"/>
      <c r="V248" s="28">
        <v>5808045.78125</v>
      </c>
      <c r="W248" s="28">
        <v>5848409.640625</v>
      </c>
      <c r="X248" s="23"/>
      <c r="Y248" s="28">
        <v>809238.19521321636</v>
      </c>
      <c r="Z248" s="28">
        <v>810239.53127501393</v>
      </c>
      <c r="AA248" s="28">
        <v>846164.80053931125</v>
      </c>
      <c r="AB248" s="183">
        <f>AB247+AB245+AB243+AB239+AB237+AB235+AB232</f>
        <v>5865846.6647580024</v>
      </c>
    </row>
    <row r="249" spans="1:28" x14ac:dyDescent="0.2">
      <c r="A249" s="23"/>
      <c r="B249" s="23"/>
      <c r="C249" s="54"/>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184"/>
    </row>
    <row r="250" spans="1:28" x14ac:dyDescent="0.2">
      <c r="A250" s="31" t="s">
        <v>501</v>
      </c>
      <c r="B250" s="31" t="s">
        <v>502</v>
      </c>
      <c r="C250" s="55"/>
      <c r="D250" s="32">
        <v>8269628</v>
      </c>
      <c r="E250" s="33">
        <v>0</v>
      </c>
      <c r="F250" s="32">
        <v>8269628</v>
      </c>
      <c r="G250" s="34">
        <v>1.1108550198126732E-3</v>
      </c>
      <c r="H250" s="24"/>
      <c r="I250" s="34">
        <v>7.0945901184840121E-3</v>
      </c>
      <c r="J250" s="32">
        <v>8618223</v>
      </c>
      <c r="K250" s="34">
        <v>4.215364947492195E-2</v>
      </c>
      <c r="L250" s="34">
        <v>3.5961608099903009E-2</v>
      </c>
      <c r="M250" s="32">
        <v>8635381</v>
      </c>
      <c r="N250" s="34">
        <v>4.4228470736531245E-2</v>
      </c>
      <c r="O250" s="34">
        <v>3.8024101640831143E-2</v>
      </c>
      <c r="P250" s="34">
        <v>1.0048314489028431E-3</v>
      </c>
      <c r="Q250" s="35"/>
      <c r="R250" s="33">
        <v>-247994</v>
      </c>
      <c r="S250" s="33">
        <v>4826</v>
      </c>
      <c r="T250" s="33">
        <v>8392213</v>
      </c>
      <c r="U250" s="109"/>
      <c r="V250" s="32">
        <v>59447416.8984375</v>
      </c>
      <c r="W250" s="32">
        <v>59802739.78125</v>
      </c>
      <c r="X250" s="35"/>
      <c r="Y250" s="32">
        <v>8260451.8356124889</v>
      </c>
      <c r="Z250" s="32">
        <v>8260451.835612488</v>
      </c>
      <c r="AA250" s="32">
        <v>8626712.6078709643</v>
      </c>
      <c r="AB250" s="185">
        <f>SUM(AB248,AB230,AB191,AB153,AB126,AB78,AB44)</f>
        <v>59802739.781249993</v>
      </c>
    </row>
    <row r="252" spans="1:28" x14ac:dyDescent="0.2">
      <c r="Q252" s="74"/>
    </row>
    <row r="254" spans="1:28" x14ac:dyDescent="0.2">
      <c r="A254" s="134" t="s">
        <v>562</v>
      </c>
    </row>
    <row r="256" spans="1:28" x14ac:dyDescent="0.2">
      <c r="A256" s="121" t="s">
        <v>517</v>
      </c>
      <c r="B256" s="122"/>
      <c r="H256" s="74"/>
      <c r="Q256" s="74"/>
      <c r="U256" s="74"/>
      <c r="X256" s="74"/>
    </row>
    <row r="257" spans="1:31" x14ac:dyDescent="0.2">
      <c r="A257" s="78" t="s">
        <v>91</v>
      </c>
      <c r="B257" s="79" t="s">
        <v>92</v>
      </c>
      <c r="D257" s="63">
        <f>INDEX(D$8:D$248,MATCH($A257,$A$8:$A$248,0))</f>
        <v>1303971</v>
      </c>
      <c r="E257" s="64">
        <f t="shared" ref="E257:AB273" si="0">INDEX(E$8:E$248,MATCH($A257,$A$8:$A$248,0))</f>
        <v>0</v>
      </c>
      <c r="F257" s="64">
        <f t="shared" si="0"/>
        <v>1303971</v>
      </c>
      <c r="G257" s="65">
        <f t="shared" si="0"/>
        <v>1.9331832584707165E-2</v>
      </c>
      <c r="H257" s="68"/>
      <c r="I257" s="65">
        <f t="shared" si="0"/>
        <v>2.5008712030738733E-2</v>
      </c>
      <c r="J257" s="63">
        <f t="shared" si="0"/>
        <v>1352727</v>
      </c>
      <c r="K257" s="65">
        <f t="shared" si="0"/>
        <v>3.7390402087162933E-2</v>
      </c>
      <c r="L257" s="65">
        <f t="shared" si="0"/>
        <v>3.4442414391670173E-2</v>
      </c>
      <c r="M257" s="63">
        <f t="shared" si="0"/>
        <v>1356628</v>
      </c>
      <c r="N257" s="65">
        <f t="shared" si="0"/>
        <v>4.0382033036010734E-2</v>
      </c>
      <c r="O257" s="65">
        <f t="shared" si="0"/>
        <v>3.7425543920793114E-2</v>
      </c>
      <c r="P257" s="65">
        <f t="shared" si="0"/>
        <v>1.8223150576892833E-2</v>
      </c>
      <c r="Q257" s="68"/>
      <c r="R257" s="64">
        <f t="shared" si="0"/>
        <v>-38952</v>
      </c>
      <c r="S257" s="64">
        <f t="shared" si="0"/>
        <v>1351</v>
      </c>
      <c r="T257" s="64">
        <f t="shared" si="0"/>
        <v>1319027</v>
      </c>
      <c r="U257" s="68"/>
      <c r="V257" s="63">
        <f t="shared" si="0"/>
        <v>8964517.8359375</v>
      </c>
      <c r="W257" s="63">
        <f t="shared" si="0"/>
        <v>8990065.2109375</v>
      </c>
      <c r="X257" s="68"/>
      <c r="Y257" s="63">
        <f t="shared" si="0"/>
        <v>1279240.928534074</v>
      </c>
      <c r="Z257" s="63">
        <f t="shared" si="0"/>
        <v>1275781.4481883154</v>
      </c>
      <c r="AA257" s="63">
        <f t="shared" si="0"/>
        <v>1332348.4142266631</v>
      </c>
      <c r="AB257" s="187">
        <f t="shared" si="0"/>
        <v>9236204.9294722434</v>
      </c>
      <c r="AD257" s="85"/>
    </row>
    <row r="258" spans="1:31" x14ac:dyDescent="0.2">
      <c r="A258" s="78" t="s">
        <v>159</v>
      </c>
      <c r="B258" s="79" t="s">
        <v>160</v>
      </c>
      <c r="D258" s="57">
        <f t="shared" ref="D258:S290" si="1">INDEX(D$8:D$248,MATCH($A258,$A$8:$A$248,0))</f>
        <v>1080068</v>
      </c>
      <c r="E258" s="58">
        <f t="shared" si="1"/>
        <v>0</v>
      </c>
      <c r="F258" s="58">
        <f t="shared" si="1"/>
        <v>1080068</v>
      </c>
      <c r="G258" s="59">
        <f t="shared" si="1"/>
        <v>5.5243610871635873E-4</v>
      </c>
      <c r="H258" s="68"/>
      <c r="I258" s="59">
        <f t="shared" si="1"/>
        <v>6.7527053266802639E-3</v>
      </c>
      <c r="J258" s="57">
        <f t="shared" si="1"/>
        <v>1123598</v>
      </c>
      <c r="K258" s="59">
        <f t="shared" si="1"/>
        <v>4.0303017958128518E-2</v>
      </c>
      <c r="L258" s="59">
        <f t="shared" si="1"/>
        <v>3.6287255058058854E-2</v>
      </c>
      <c r="M258" s="57">
        <f t="shared" si="1"/>
        <v>1126475</v>
      </c>
      <c r="N258" s="59">
        <f t="shared" si="1"/>
        <v>4.2966739131239828E-2</v>
      </c>
      <c r="O258" s="59">
        <f t="shared" si="1"/>
        <v>3.8940693772618662E-2</v>
      </c>
      <c r="P258" s="59">
        <f t="shared" si="1"/>
        <v>1.5486174370673567E-3</v>
      </c>
      <c r="Q258" s="68"/>
      <c r="R258" s="58">
        <f t="shared" si="1"/>
        <v>-32351</v>
      </c>
      <c r="S258" s="58">
        <f t="shared" si="1"/>
        <v>0</v>
      </c>
      <c r="T258" s="58">
        <f t="shared" si="0"/>
        <v>1094124</v>
      </c>
      <c r="U258" s="68"/>
      <c r="V258" s="57">
        <f t="shared" si="0"/>
        <v>7464413.1015625</v>
      </c>
      <c r="W258" s="57">
        <f t="shared" si="0"/>
        <v>7493338.78125</v>
      </c>
      <c r="X258" s="68"/>
      <c r="Y258" s="57">
        <f t="shared" si="0"/>
        <v>1079471.6608761959</v>
      </c>
      <c r="Z258" s="57">
        <f t="shared" si="0"/>
        <v>1076980.8850556149</v>
      </c>
      <c r="AA258" s="57">
        <f t="shared" si="0"/>
        <v>1124733.2185257422</v>
      </c>
      <c r="AB258" s="188">
        <f t="shared" si="0"/>
        <v>7796959.4036844466</v>
      </c>
      <c r="AD258" s="85"/>
    </row>
    <row r="259" spans="1:31" x14ac:dyDescent="0.2">
      <c r="A259" s="78" t="s">
        <v>255</v>
      </c>
      <c r="B259" s="79" t="s">
        <v>256</v>
      </c>
      <c r="D259" s="57">
        <f t="shared" si="1"/>
        <v>1558740</v>
      </c>
      <c r="E259" s="58">
        <f t="shared" si="0"/>
        <v>0</v>
      </c>
      <c r="F259" s="58">
        <f t="shared" si="0"/>
        <v>1558740</v>
      </c>
      <c r="G259" s="59">
        <f t="shared" si="0"/>
        <v>3.4226995404018634E-3</v>
      </c>
      <c r="H259" s="68"/>
      <c r="I259" s="59">
        <f t="shared" si="0"/>
        <v>9.3984987047586177E-3</v>
      </c>
      <c r="J259" s="57">
        <f t="shared" si="0"/>
        <v>1623877</v>
      </c>
      <c r="K259" s="59">
        <f t="shared" si="0"/>
        <v>4.1788239218856216E-2</v>
      </c>
      <c r="L259" s="59">
        <f t="shared" si="0"/>
        <v>3.5759865681578962E-2</v>
      </c>
      <c r="M259" s="57">
        <f t="shared" si="0"/>
        <v>1625093</v>
      </c>
      <c r="N259" s="59">
        <f t="shared" si="0"/>
        <v>4.2568356493065007E-2</v>
      </c>
      <c r="O259" s="59">
        <f t="shared" si="0"/>
        <v>3.653546875783964E-2</v>
      </c>
      <c r="P259" s="59">
        <f t="shared" si="0"/>
        <v>1.8559811059251086E-3</v>
      </c>
      <c r="Q259" s="68"/>
      <c r="R259" s="58">
        <f t="shared" si="0"/>
        <v>-46672</v>
      </c>
      <c r="S259" s="58">
        <f t="shared" si="0"/>
        <v>378</v>
      </c>
      <c r="T259" s="58">
        <f t="shared" si="0"/>
        <v>1578799</v>
      </c>
      <c r="U259" s="68"/>
      <c r="V259" s="57">
        <f t="shared" si="0"/>
        <v>11085012.609375</v>
      </c>
      <c r="W259" s="57">
        <f t="shared" si="0"/>
        <v>11149530.0703125</v>
      </c>
      <c r="X259" s="68"/>
      <c r="Y259" s="57">
        <f t="shared" si="0"/>
        <v>1553423.0994713898</v>
      </c>
      <c r="Z259" s="57">
        <f t="shared" si="0"/>
        <v>1553214.3615498166</v>
      </c>
      <c r="AA259" s="57">
        <f t="shared" si="0"/>
        <v>1622082.4456286603</v>
      </c>
      <c r="AB259" s="188">
        <f t="shared" si="0"/>
        <v>11244720.765492698</v>
      </c>
      <c r="AD259" s="85"/>
    </row>
    <row r="260" spans="1:31" x14ac:dyDescent="0.2">
      <c r="A260" s="78" t="s">
        <v>309</v>
      </c>
      <c r="B260" s="79" t="s">
        <v>310</v>
      </c>
      <c r="D260" s="57">
        <f t="shared" si="1"/>
        <v>939464</v>
      </c>
      <c r="E260" s="58">
        <f t="shared" si="0"/>
        <v>0</v>
      </c>
      <c r="F260" s="58">
        <f t="shared" si="0"/>
        <v>939464</v>
      </c>
      <c r="G260" s="59">
        <f t="shared" si="0"/>
        <v>-1.1908366547995763E-3</v>
      </c>
      <c r="H260" s="68"/>
      <c r="I260" s="59">
        <f t="shared" si="0"/>
        <v>4.6343517171021364E-3</v>
      </c>
      <c r="J260" s="57">
        <f t="shared" si="0"/>
        <v>980011</v>
      </c>
      <c r="K260" s="59">
        <f t="shared" si="0"/>
        <v>4.3159716604361575E-2</v>
      </c>
      <c r="L260" s="59">
        <f t="shared" si="0"/>
        <v>3.5625171102460662E-2</v>
      </c>
      <c r="M260" s="57">
        <f t="shared" si="0"/>
        <v>981883</v>
      </c>
      <c r="N260" s="59">
        <f t="shared" si="0"/>
        <v>4.5152342186608463E-2</v>
      </c>
      <c r="O260" s="59">
        <f t="shared" si="0"/>
        <v>3.7603404326683521E-2</v>
      </c>
      <c r="P260" s="59">
        <f t="shared" si="0"/>
        <v>-1.8452330641047787E-3</v>
      </c>
      <c r="Q260" s="68"/>
      <c r="R260" s="58">
        <f t="shared" si="0"/>
        <v>-28201</v>
      </c>
      <c r="S260" s="58">
        <f t="shared" si="0"/>
        <v>1676</v>
      </c>
      <c r="T260" s="58">
        <f t="shared" si="0"/>
        <v>955358</v>
      </c>
      <c r="U260" s="68"/>
      <c r="V260" s="57">
        <f t="shared" si="0"/>
        <v>6869986.90625</v>
      </c>
      <c r="W260" s="57">
        <f t="shared" si="0"/>
        <v>6919968.53125</v>
      </c>
      <c r="X260" s="68"/>
      <c r="Y260" s="57">
        <f t="shared" si="0"/>
        <v>940584.08200176875</v>
      </c>
      <c r="Z260" s="57">
        <f t="shared" si="0"/>
        <v>941933.68640823429</v>
      </c>
      <c r="AA260" s="57">
        <f t="shared" si="0"/>
        <v>983698.15235582576</v>
      </c>
      <c r="AB260" s="188">
        <f t="shared" si="0"/>
        <v>6819265.6116720093</v>
      </c>
      <c r="AD260" s="85"/>
    </row>
    <row r="261" spans="1:31" x14ac:dyDescent="0.2">
      <c r="A261" s="78" t="s">
        <v>385</v>
      </c>
      <c r="B261" s="79" t="s">
        <v>386</v>
      </c>
      <c r="D261" s="57">
        <f t="shared" si="1"/>
        <v>1365908</v>
      </c>
      <c r="E261" s="58">
        <f t="shared" si="0"/>
        <v>0</v>
      </c>
      <c r="F261" s="58">
        <f t="shared" si="0"/>
        <v>1365908</v>
      </c>
      <c r="G261" s="59">
        <f t="shared" si="0"/>
        <v>1.8262278087574746E-2</v>
      </c>
      <c r="H261" s="68"/>
      <c r="I261" s="59">
        <f t="shared" si="0"/>
        <v>2.5274347056045698E-2</v>
      </c>
      <c r="J261" s="57">
        <f t="shared" si="0"/>
        <v>1425045</v>
      </c>
      <c r="K261" s="59">
        <f t="shared" si="0"/>
        <v>4.3295009619974456E-2</v>
      </c>
      <c r="L261" s="59">
        <f t="shared" si="0"/>
        <v>3.410941308873916E-2</v>
      </c>
      <c r="M261" s="57">
        <f t="shared" si="0"/>
        <v>1426446</v>
      </c>
      <c r="N261" s="59">
        <f t="shared" si="0"/>
        <v>4.4320700954969094E-2</v>
      </c>
      <c r="O261" s="59">
        <f t="shared" si="0"/>
        <v>3.5126073817163261E-2</v>
      </c>
      <c r="P261" s="59">
        <f t="shared" si="0"/>
        <v>1.6229534515385113E-2</v>
      </c>
      <c r="Q261" s="68"/>
      <c r="R261" s="58">
        <f t="shared" si="0"/>
        <v>-40967</v>
      </c>
      <c r="S261" s="58">
        <f t="shared" si="0"/>
        <v>0</v>
      </c>
      <c r="T261" s="58">
        <f t="shared" si="0"/>
        <v>1385479</v>
      </c>
      <c r="U261" s="68"/>
      <c r="V261" s="57">
        <f t="shared" si="0"/>
        <v>9955708.671875</v>
      </c>
      <c r="W261" s="57">
        <f t="shared" si="0"/>
        <v>10044141.40625</v>
      </c>
      <c r="X261" s="68"/>
      <c r="Y261" s="57">
        <f t="shared" si="0"/>
        <v>1341410.7832466778</v>
      </c>
      <c r="Z261" s="57">
        <f t="shared" si="0"/>
        <v>1344070.3357426599</v>
      </c>
      <c r="AA261" s="57">
        <f t="shared" si="0"/>
        <v>1403665.167712565</v>
      </c>
      <c r="AB261" s="188">
        <f t="shared" si="0"/>
        <v>9730592.2406792529</v>
      </c>
      <c r="AD261" s="85"/>
    </row>
    <row r="262" spans="1:31" x14ac:dyDescent="0.2">
      <c r="A262" s="78" t="s">
        <v>463</v>
      </c>
      <c r="B262" s="79" t="s">
        <v>464</v>
      </c>
      <c r="D262" s="57">
        <f t="shared" si="1"/>
        <v>1241898</v>
      </c>
      <c r="E262" s="58">
        <f t="shared" si="0"/>
        <v>0</v>
      </c>
      <c r="F262" s="58">
        <f t="shared" si="0"/>
        <v>1241898</v>
      </c>
      <c r="G262" s="59">
        <f t="shared" si="0"/>
        <v>-1.2079620221628007E-2</v>
      </c>
      <c r="H262" s="68"/>
      <c r="I262" s="59">
        <f t="shared" si="0"/>
        <v>-6.8729266795494182E-3</v>
      </c>
      <c r="J262" s="57">
        <f t="shared" si="0"/>
        <v>1295749</v>
      </c>
      <c r="K262" s="59">
        <f t="shared" si="0"/>
        <v>4.3361854194144733E-2</v>
      </c>
      <c r="L262" s="59">
        <f t="shared" si="0"/>
        <v>3.6944416260980883E-2</v>
      </c>
      <c r="M262" s="57">
        <f t="shared" si="0"/>
        <v>1300406</v>
      </c>
      <c r="N262" s="59">
        <f t="shared" si="0"/>
        <v>4.7111759580899637E-2</v>
      </c>
      <c r="O262" s="59">
        <f t="shared" si="0"/>
        <v>4.067125698902907E-2</v>
      </c>
      <c r="P262" s="59">
        <f t="shared" si="0"/>
        <v>-1.0360880843382936E-2</v>
      </c>
      <c r="Q262" s="68"/>
      <c r="R262" s="58">
        <f t="shared" si="0"/>
        <v>-37345</v>
      </c>
      <c r="S262" s="58">
        <f t="shared" si="0"/>
        <v>842</v>
      </c>
      <c r="T262" s="58">
        <f t="shared" si="0"/>
        <v>1263903</v>
      </c>
      <c r="U262" s="68"/>
      <c r="V262" s="57">
        <f t="shared" si="0"/>
        <v>9299731.9921875</v>
      </c>
      <c r="W262" s="57">
        <f t="shared" si="0"/>
        <v>9357286.140625</v>
      </c>
      <c r="X262" s="68"/>
      <c r="Y262" s="57">
        <f t="shared" si="0"/>
        <v>1257083.0862691635</v>
      </c>
      <c r="Z262" s="57">
        <f t="shared" si="0"/>
        <v>1258231.5873928331</v>
      </c>
      <c r="AA262" s="57">
        <f t="shared" si="0"/>
        <v>1314020.4088822019</v>
      </c>
      <c r="AB262" s="188">
        <f t="shared" si="0"/>
        <v>9109150.165491337</v>
      </c>
      <c r="AD262" s="84" t="s">
        <v>514</v>
      </c>
      <c r="AE262" s="84" t="s">
        <v>515</v>
      </c>
    </row>
    <row r="263" spans="1:31" x14ac:dyDescent="0.2">
      <c r="A263" s="80" t="s">
        <v>499</v>
      </c>
      <c r="B263" s="81" t="s">
        <v>500</v>
      </c>
      <c r="D263" s="69">
        <f t="shared" si="1"/>
        <v>779579</v>
      </c>
      <c r="E263" s="70">
        <f t="shared" si="0"/>
        <v>0</v>
      </c>
      <c r="F263" s="70">
        <f t="shared" si="0"/>
        <v>779579</v>
      </c>
      <c r="G263" s="71">
        <f t="shared" si="0"/>
        <v>-3.6650760417211714E-2</v>
      </c>
      <c r="H263" s="68"/>
      <c r="I263" s="71">
        <f t="shared" si="0"/>
        <v>-3.1154655619237692E-2</v>
      </c>
      <c r="J263" s="69">
        <f t="shared" si="0"/>
        <v>817216</v>
      </c>
      <c r="K263" s="71">
        <f t="shared" si="0"/>
        <v>4.8278622179407149E-2</v>
      </c>
      <c r="L263" s="71">
        <f t="shared" si="0"/>
        <v>4.1043737229223165E-2</v>
      </c>
      <c r="M263" s="69">
        <f t="shared" si="0"/>
        <v>818450</v>
      </c>
      <c r="N263" s="71">
        <f t="shared" si="0"/>
        <v>4.9861527824633489E-2</v>
      </c>
      <c r="O263" s="71">
        <f t="shared" si="0"/>
        <v>4.2615718164178862E-2</v>
      </c>
      <c r="P263" s="71">
        <f t="shared" si="0"/>
        <v>-3.2753431153892176E-2</v>
      </c>
      <c r="Q263" s="68"/>
      <c r="R263" s="70">
        <f t="shared" si="0"/>
        <v>-23506</v>
      </c>
      <c r="S263" s="70">
        <f t="shared" si="0"/>
        <v>579</v>
      </c>
      <c r="T263" s="70">
        <f t="shared" si="0"/>
        <v>795523</v>
      </c>
      <c r="U263" s="68"/>
      <c r="V263" s="69">
        <f t="shared" si="0"/>
        <v>5808045.78125</v>
      </c>
      <c r="W263" s="69">
        <f t="shared" si="0"/>
        <v>5848409.640625</v>
      </c>
      <c r="X263" s="68"/>
      <c r="Y263" s="69">
        <f t="shared" si="0"/>
        <v>809238.19521321636</v>
      </c>
      <c r="Z263" s="69">
        <f t="shared" si="0"/>
        <v>810239.53127501393</v>
      </c>
      <c r="AA263" s="69">
        <f t="shared" si="0"/>
        <v>846164.80053931125</v>
      </c>
      <c r="AB263" s="189">
        <f t="shared" si="0"/>
        <v>5865846.6647580024</v>
      </c>
      <c r="AD263" s="84" t="s">
        <v>516</v>
      </c>
      <c r="AE263" s="84" t="s">
        <v>516</v>
      </c>
    </row>
    <row r="264" spans="1:31" x14ac:dyDescent="0.2">
      <c r="A264" s="31" t="s">
        <v>501</v>
      </c>
      <c r="B264" s="31" t="s">
        <v>502</v>
      </c>
      <c r="C264" s="118"/>
      <c r="D264" s="32">
        <f>SUM(D257:D263)</f>
        <v>8269628</v>
      </c>
      <c r="E264" s="33">
        <f t="shared" ref="E264:AA264" si="2">SUM(E257:E263)</f>
        <v>0</v>
      </c>
      <c r="F264" s="32">
        <f t="shared" si="2"/>
        <v>8269628</v>
      </c>
      <c r="G264" s="34">
        <f>F264/Y264-1</f>
        <v>1.1108550198131173E-3</v>
      </c>
      <c r="H264" s="24"/>
      <c r="I264" s="34">
        <f>AD264/AE264-1</f>
        <v>7.0945901184842342E-3</v>
      </c>
      <c r="J264" s="32">
        <f t="shared" si="2"/>
        <v>8618223</v>
      </c>
      <c r="K264" s="34">
        <f t="shared" ref="K264" si="3">J264/F264-1</f>
        <v>4.215364947492195E-2</v>
      </c>
      <c r="L264" s="34">
        <f>(1+K264)/(W264/V264)-1</f>
        <v>3.5961608099903009E-2</v>
      </c>
      <c r="M264" s="32">
        <f t="shared" si="2"/>
        <v>8635381</v>
      </c>
      <c r="N264" s="34">
        <f t="shared" ref="N264" si="4">M264/F264-1</f>
        <v>4.4228470736531245E-2</v>
      </c>
      <c r="O264" s="34">
        <f>(1+N264)/(W264/V264)-1</f>
        <v>3.8024101640831143E-2</v>
      </c>
      <c r="P264" s="34">
        <f>M264/AA264-1</f>
        <v>1.004831448902177E-3</v>
      </c>
      <c r="Q264" s="35"/>
      <c r="R264" s="33">
        <f t="shared" ref="R264:T264" si="5">SUM(R257:R263)</f>
        <v>-247994</v>
      </c>
      <c r="S264" s="33">
        <f t="shared" si="5"/>
        <v>4826</v>
      </c>
      <c r="T264" s="33">
        <f t="shared" si="5"/>
        <v>8392213</v>
      </c>
      <c r="U264" s="109"/>
      <c r="V264" s="32">
        <f t="shared" si="2"/>
        <v>59447416.8984375</v>
      </c>
      <c r="W264" s="32">
        <f t="shared" si="2"/>
        <v>59802739.78125</v>
      </c>
      <c r="X264" s="35"/>
      <c r="Y264" s="32">
        <f t="shared" si="2"/>
        <v>8260451.8356124852</v>
      </c>
      <c r="Z264" s="32">
        <f t="shared" si="2"/>
        <v>8260451.835612487</v>
      </c>
      <c r="AA264" s="32">
        <f t="shared" si="2"/>
        <v>8626712.6078709699</v>
      </c>
      <c r="AB264" s="185">
        <f t="shared" ref="AB264" si="6">SUM(AB257:AB263)</f>
        <v>59802739.781249985</v>
      </c>
      <c r="AD264" s="85">
        <f>F264/V264*1000</f>
        <v>139.1082814267302</v>
      </c>
      <c r="AE264" s="85">
        <f>Z264/W264*1000</f>
        <v>138.12831762939385</v>
      </c>
    </row>
    <row r="265" spans="1:31" x14ac:dyDescent="0.2">
      <c r="A265" s="61"/>
      <c r="B265" s="6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190"/>
    </row>
    <row r="266" spans="1:31" x14ac:dyDescent="0.2">
      <c r="A266" s="61"/>
      <c r="B266" s="6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190"/>
    </row>
    <row r="267" spans="1:31" x14ac:dyDescent="0.2">
      <c r="A267" s="121" t="s">
        <v>518</v>
      </c>
      <c r="B267" s="123"/>
      <c r="D267" s="75"/>
      <c r="E267" s="75"/>
      <c r="F267" s="75"/>
      <c r="G267" s="75"/>
      <c r="H267" s="62"/>
      <c r="I267" s="75"/>
      <c r="J267" s="75"/>
      <c r="K267" s="75"/>
      <c r="L267" s="75"/>
      <c r="M267" s="75"/>
      <c r="N267" s="75"/>
      <c r="O267" s="75"/>
      <c r="P267" s="75"/>
      <c r="Q267" s="62"/>
      <c r="R267" s="75"/>
      <c r="S267" s="75"/>
      <c r="T267" s="75"/>
      <c r="U267" s="62"/>
      <c r="V267" s="75"/>
      <c r="W267" s="75"/>
      <c r="X267" s="62"/>
      <c r="Y267" s="75"/>
      <c r="Z267" s="75"/>
      <c r="AA267" s="75"/>
      <c r="AB267" s="191"/>
    </row>
    <row r="268" spans="1:31" x14ac:dyDescent="0.2">
      <c r="A268" s="78" t="s">
        <v>489</v>
      </c>
      <c r="B268" s="79" t="s">
        <v>490</v>
      </c>
      <c r="D268" s="63">
        <f t="shared" si="1"/>
        <v>123710</v>
      </c>
      <c r="E268" s="64">
        <f t="shared" si="0"/>
        <v>0</v>
      </c>
      <c r="F268" s="64">
        <f t="shared" si="0"/>
        <v>123710</v>
      </c>
      <c r="G268" s="65">
        <f t="shared" si="0"/>
        <v>-3.6179551725987524E-2</v>
      </c>
      <c r="H268" s="68"/>
      <c r="I268" s="65">
        <f t="shared" si="0"/>
        <v>-3.0302818430774647E-2</v>
      </c>
      <c r="J268" s="63">
        <f t="shared" si="0"/>
        <v>129991</v>
      </c>
      <c r="K268" s="65">
        <f t="shared" si="0"/>
        <v>5.0771966696305793E-2</v>
      </c>
      <c r="L268" s="65">
        <f t="shared" si="0"/>
        <v>4.0960907273019265E-2</v>
      </c>
      <c r="M268" s="63">
        <f t="shared" si="0"/>
        <v>130456</v>
      </c>
      <c r="N268" s="65">
        <f t="shared" si="0"/>
        <v>5.4530757416538789E-2</v>
      </c>
      <c r="O268" s="65">
        <f t="shared" si="0"/>
        <v>4.468460215868042E-2</v>
      </c>
      <c r="P268" s="65">
        <f t="shared" si="0"/>
        <v>-2.9981984698546515E-2</v>
      </c>
      <c r="Q268" s="68"/>
      <c r="R268" s="64">
        <f t="shared" si="0"/>
        <v>-3747</v>
      </c>
      <c r="S268" s="64">
        <f t="shared" si="0"/>
        <v>579</v>
      </c>
      <c r="T268" s="64">
        <f t="shared" si="0"/>
        <v>127288</v>
      </c>
      <c r="U268" s="68"/>
      <c r="V268" s="63">
        <f t="shared" si="0"/>
        <v>943711.59375</v>
      </c>
      <c r="W268" s="63">
        <f t="shared" si="0"/>
        <v>952606.078125</v>
      </c>
      <c r="X268" s="68"/>
      <c r="Y268" s="63">
        <f t="shared" si="0"/>
        <v>128353.7823061723</v>
      </c>
      <c r="Z268" s="63">
        <f t="shared" si="0"/>
        <v>128778.31292575349</v>
      </c>
      <c r="AA268" s="63">
        <f t="shared" si="0"/>
        <v>134488.22387021137</v>
      </c>
      <c r="AB268" s="187">
        <f t="shared" si="0"/>
        <v>932309.28411995154</v>
      </c>
    </row>
    <row r="269" spans="1:31" x14ac:dyDescent="0.2">
      <c r="A269" s="78" t="s">
        <v>287</v>
      </c>
      <c r="B269" s="79" t="s">
        <v>288</v>
      </c>
      <c r="D269" s="57">
        <f t="shared" si="1"/>
        <v>133040</v>
      </c>
      <c r="E269" s="58">
        <f t="shared" si="0"/>
        <v>0</v>
      </c>
      <c r="F269" s="58">
        <f t="shared" si="0"/>
        <v>133040</v>
      </c>
      <c r="G269" s="59">
        <f t="shared" si="0"/>
        <v>-1.3354790202714684E-2</v>
      </c>
      <c r="H269" s="68"/>
      <c r="I269" s="59">
        <f t="shared" si="0"/>
        <v>-7.062206002549698E-3</v>
      </c>
      <c r="J269" s="57">
        <f t="shared" si="0"/>
        <v>139306</v>
      </c>
      <c r="K269" s="59">
        <f t="shared" si="0"/>
        <v>4.7098616957305994E-2</v>
      </c>
      <c r="L269" s="59">
        <f t="shared" si="0"/>
        <v>3.6248673729045944E-2</v>
      </c>
      <c r="M269" s="57">
        <f t="shared" si="0"/>
        <v>139433</v>
      </c>
      <c r="N269" s="59">
        <f t="shared" si="0"/>
        <v>4.8053217077570709E-2</v>
      </c>
      <c r="O269" s="59">
        <f t="shared" si="0"/>
        <v>3.7193382367321615E-2</v>
      </c>
      <c r="P269" s="59">
        <f t="shared" si="0"/>
        <v>-1.3856192665018363E-2</v>
      </c>
      <c r="Q269" s="68"/>
      <c r="R269" s="58">
        <f t="shared" si="0"/>
        <v>-4005</v>
      </c>
      <c r="S269" s="58">
        <f t="shared" si="0"/>
        <v>762</v>
      </c>
      <c r="T269" s="58">
        <f t="shared" si="0"/>
        <v>136190</v>
      </c>
      <c r="U269" s="68"/>
      <c r="V269" s="57">
        <f t="shared" si="0"/>
        <v>1019747.75</v>
      </c>
      <c r="W269" s="57">
        <f t="shared" si="0"/>
        <v>1030424.921875</v>
      </c>
      <c r="X269" s="68"/>
      <c r="Y269" s="57">
        <f t="shared" si="0"/>
        <v>134840.77019675006</v>
      </c>
      <c r="Z269" s="57">
        <f t="shared" si="0"/>
        <v>135389.12858927884</v>
      </c>
      <c r="AA269" s="57">
        <f t="shared" si="0"/>
        <v>141392.15696827494</v>
      </c>
      <c r="AB269" s="188">
        <f t="shared" si="0"/>
        <v>980169.24344605114</v>
      </c>
    </row>
    <row r="270" spans="1:31" x14ac:dyDescent="0.2">
      <c r="A270" s="78" t="s">
        <v>229</v>
      </c>
      <c r="B270" s="79" t="s">
        <v>230</v>
      </c>
      <c r="D270" s="57">
        <f t="shared" si="1"/>
        <v>187794</v>
      </c>
      <c r="E270" s="58">
        <f t="shared" si="0"/>
        <v>0</v>
      </c>
      <c r="F270" s="58">
        <f t="shared" si="0"/>
        <v>187794</v>
      </c>
      <c r="G270" s="59">
        <f t="shared" si="0"/>
        <v>-4.7777793446177608E-3</v>
      </c>
      <c r="H270" s="68"/>
      <c r="I270" s="59">
        <f t="shared" si="0"/>
        <v>2.7508334938277645E-3</v>
      </c>
      <c r="J270" s="57">
        <f t="shared" si="0"/>
        <v>195619</v>
      </c>
      <c r="K270" s="59">
        <f t="shared" si="0"/>
        <v>4.1667997912606447E-2</v>
      </c>
      <c r="L270" s="59">
        <f t="shared" si="0"/>
        <v>3.4398840751434179E-2</v>
      </c>
      <c r="M270" s="57">
        <f t="shared" si="0"/>
        <v>195619</v>
      </c>
      <c r="N270" s="59">
        <f t="shared" si="0"/>
        <v>4.1667997912606447E-2</v>
      </c>
      <c r="O270" s="59">
        <f t="shared" si="0"/>
        <v>3.4398840751434179E-2</v>
      </c>
      <c r="P270" s="59">
        <f t="shared" si="0"/>
        <v>-6.7935528704419212E-3</v>
      </c>
      <c r="Q270" s="68"/>
      <c r="R270" s="58">
        <f t="shared" si="0"/>
        <v>-5618</v>
      </c>
      <c r="S270" s="58">
        <f t="shared" si="0"/>
        <v>0</v>
      </c>
      <c r="T270" s="58">
        <f t="shared" si="0"/>
        <v>190001</v>
      </c>
      <c r="U270" s="68"/>
      <c r="V270" s="57">
        <f t="shared" si="0"/>
        <v>1320167.625</v>
      </c>
      <c r="W270" s="57">
        <f t="shared" si="0"/>
        <v>1329445</v>
      </c>
      <c r="X270" s="68"/>
      <c r="Y270" s="57">
        <f t="shared" si="0"/>
        <v>188695.54568057403</v>
      </c>
      <c r="Z270" s="57">
        <f t="shared" si="0"/>
        <v>188594.91447790468</v>
      </c>
      <c r="AA270" s="57">
        <f t="shared" si="0"/>
        <v>196957.0380512065</v>
      </c>
      <c r="AB270" s="188">
        <f t="shared" si="0"/>
        <v>1365360.2513563912</v>
      </c>
    </row>
    <row r="271" spans="1:31" x14ac:dyDescent="0.2">
      <c r="A271" s="78" t="s">
        <v>481</v>
      </c>
      <c r="B271" s="79" t="s">
        <v>482</v>
      </c>
      <c r="D271" s="57">
        <f t="shared" si="1"/>
        <v>131438</v>
      </c>
      <c r="E271" s="58">
        <f t="shared" si="0"/>
        <v>0</v>
      </c>
      <c r="F271" s="58">
        <f t="shared" si="0"/>
        <v>131438</v>
      </c>
      <c r="G271" s="59">
        <f t="shared" si="0"/>
        <v>-3.2772956274577658E-2</v>
      </c>
      <c r="H271" s="68"/>
      <c r="I271" s="59">
        <f t="shared" si="0"/>
        <v>-2.5744619347113584E-2</v>
      </c>
      <c r="J271" s="57">
        <f t="shared" si="0"/>
        <v>137908</v>
      </c>
      <c r="K271" s="59">
        <f t="shared" si="0"/>
        <v>4.9224729530272793E-2</v>
      </c>
      <c r="L271" s="59">
        <f t="shared" si="0"/>
        <v>3.9938013175729425E-2</v>
      </c>
      <c r="M271" s="57">
        <f t="shared" si="0"/>
        <v>137908</v>
      </c>
      <c r="N271" s="59">
        <f t="shared" si="0"/>
        <v>4.9224729530272793E-2</v>
      </c>
      <c r="O271" s="59">
        <f t="shared" si="0"/>
        <v>3.9938013175729425E-2</v>
      </c>
      <c r="P271" s="59">
        <f t="shared" si="0"/>
        <v>-2.9850331537694341E-2</v>
      </c>
      <c r="Q271" s="68"/>
      <c r="R271" s="58">
        <f t="shared" si="0"/>
        <v>-3961</v>
      </c>
      <c r="S271" s="58">
        <f t="shared" si="0"/>
        <v>0</v>
      </c>
      <c r="T271" s="58">
        <f t="shared" si="0"/>
        <v>133947</v>
      </c>
      <c r="U271" s="68"/>
      <c r="V271" s="57">
        <f t="shared" si="0"/>
        <v>1017741.5</v>
      </c>
      <c r="W271" s="57">
        <f t="shared" si="0"/>
        <v>1026830</v>
      </c>
      <c r="X271" s="68"/>
      <c r="Y271" s="57">
        <f t="shared" si="0"/>
        <v>135891.5684302483</v>
      </c>
      <c r="Z271" s="57">
        <f t="shared" si="0"/>
        <v>136116.00490768105</v>
      </c>
      <c r="AA271" s="57">
        <f t="shared" si="0"/>
        <v>142151.26230840772</v>
      </c>
      <c r="AB271" s="188">
        <f t="shared" si="0"/>
        <v>985431.57003394491</v>
      </c>
    </row>
    <row r="272" spans="1:31" x14ac:dyDescent="0.2">
      <c r="A272" s="78" t="s">
        <v>461</v>
      </c>
      <c r="B272" s="79" t="s">
        <v>462</v>
      </c>
      <c r="D272" s="57">
        <f t="shared" si="1"/>
        <v>244145</v>
      </c>
      <c r="E272" s="58">
        <f t="shared" si="0"/>
        <v>0</v>
      </c>
      <c r="F272" s="58">
        <f t="shared" si="0"/>
        <v>244145</v>
      </c>
      <c r="G272" s="59">
        <f t="shared" si="0"/>
        <v>-1.548184024088628E-3</v>
      </c>
      <c r="H272" s="68"/>
      <c r="I272" s="59">
        <f t="shared" si="0"/>
        <v>3.0694003339108988E-3</v>
      </c>
      <c r="J272" s="57">
        <f t="shared" si="0"/>
        <v>254081</v>
      </c>
      <c r="K272" s="59">
        <f t="shared" si="0"/>
        <v>4.0697126707489373E-2</v>
      </c>
      <c r="L272" s="59">
        <f t="shared" si="0"/>
        <v>3.5269380658813132E-2</v>
      </c>
      <c r="M272" s="57">
        <f t="shared" si="0"/>
        <v>255014</v>
      </c>
      <c r="N272" s="59">
        <f t="shared" si="0"/>
        <v>4.451862622621805E-2</v>
      </c>
      <c r="O272" s="59">
        <f t="shared" si="0"/>
        <v>3.9070949182845593E-2</v>
      </c>
      <c r="P272" s="59">
        <f t="shared" si="0"/>
        <v>-1.9905398403974317E-3</v>
      </c>
      <c r="Q272" s="68"/>
      <c r="R272" s="58">
        <f t="shared" si="0"/>
        <v>-7324</v>
      </c>
      <c r="S272" s="58">
        <f t="shared" si="0"/>
        <v>0</v>
      </c>
      <c r="T272" s="58">
        <f t="shared" si="0"/>
        <v>247690</v>
      </c>
      <c r="U272" s="68"/>
      <c r="V272" s="57">
        <f t="shared" si="0"/>
        <v>1859037.3125</v>
      </c>
      <c r="W272" s="57">
        <f t="shared" si="0"/>
        <v>1868783.9375</v>
      </c>
      <c r="X272" s="68"/>
      <c r="Y272" s="57">
        <f t="shared" si="0"/>
        <v>244523.56748068676</v>
      </c>
      <c r="Z272" s="57">
        <f t="shared" si="0"/>
        <v>244674.00934842479</v>
      </c>
      <c r="AA272" s="57">
        <f t="shared" si="0"/>
        <v>255522.62797109951</v>
      </c>
      <c r="AB272" s="188">
        <f t="shared" si="0"/>
        <v>1771352.996602037</v>
      </c>
    </row>
    <row r="273" spans="1:28" x14ac:dyDescent="0.2">
      <c r="A273" s="78" t="s">
        <v>259</v>
      </c>
      <c r="B273" s="79" t="s">
        <v>260</v>
      </c>
      <c r="D273" s="57">
        <f t="shared" si="1"/>
        <v>133062</v>
      </c>
      <c r="E273" s="58">
        <f t="shared" si="0"/>
        <v>0</v>
      </c>
      <c r="F273" s="58">
        <f t="shared" si="0"/>
        <v>133062</v>
      </c>
      <c r="G273" s="59">
        <f t="shared" si="0"/>
        <v>2.0154961912227209E-2</v>
      </c>
      <c r="H273" s="68"/>
      <c r="I273" s="59">
        <f t="shared" si="0"/>
        <v>2.5508016375318077E-2</v>
      </c>
      <c r="J273" s="57">
        <f t="shared" si="0"/>
        <v>138368</v>
      </c>
      <c r="K273" s="59">
        <f t="shared" si="0"/>
        <v>3.987614796110095E-2</v>
      </c>
      <c r="L273" s="59">
        <f t="shared" si="0"/>
        <v>3.4402082723981264E-2</v>
      </c>
      <c r="M273" s="57">
        <f t="shared" si="0"/>
        <v>138368</v>
      </c>
      <c r="N273" s="59">
        <f t="shared" si="0"/>
        <v>3.987614796110095E-2</v>
      </c>
      <c r="O273" s="59">
        <f t="shared" si="0"/>
        <v>3.4402082723981264E-2</v>
      </c>
      <c r="P273" s="59">
        <f t="shared" si="0"/>
        <v>1.5750206030961333E-2</v>
      </c>
      <c r="Q273" s="68"/>
      <c r="R273" s="58">
        <f t="shared" si="0"/>
        <v>-3974</v>
      </c>
      <c r="S273" s="58">
        <f t="shared" si="0"/>
        <v>482</v>
      </c>
      <c r="T273" s="58">
        <f t="shared" si="0"/>
        <v>134876</v>
      </c>
      <c r="U273" s="68"/>
      <c r="V273" s="57">
        <f t="shared" si="0"/>
        <v>973472.4375</v>
      </c>
      <c r="W273" s="57">
        <f t="shared" si="0"/>
        <v>978624.0625</v>
      </c>
      <c r="X273" s="68"/>
      <c r="Y273" s="57">
        <f t="shared" si="0"/>
        <v>130433.12532694273</v>
      </c>
      <c r="Z273" s="57">
        <f t="shared" si="0"/>
        <v>130438.92702853541</v>
      </c>
      <c r="AA273" s="57">
        <f t="shared" si="0"/>
        <v>136222.46806197779</v>
      </c>
      <c r="AB273" s="188">
        <f t="shared" si="0"/>
        <v>944331.54089743178</v>
      </c>
    </row>
    <row r="274" spans="1:28" x14ac:dyDescent="0.2">
      <c r="A274" s="78" t="s">
        <v>157</v>
      </c>
      <c r="B274" s="79" t="s">
        <v>158</v>
      </c>
      <c r="D274" s="57">
        <f t="shared" si="1"/>
        <v>386915</v>
      </c>
      <c r="E274" s="58">
        <f t="shared" si="1"/>
        <v>0</v>
      </c>
      <c r="F274" s="58">
        <f t="shared" si="1"/>
        <v>386915</v>
      </c>
      <c r="G274" s="59">
        <f t="shared" si="1"/>
        <v>7.6429285523529344E-3</v>
      </c>
      <c r="H274" s="68"/>
      <c r="I274" s="59">
        <f t="shared" si="1"/>
        <v>1.360526387457961E-2</v>
      </c>
      <c r="J274" s="57">
        <f t="shared" si="1"/>
        <v>402283</v>
      </c>
      <c r="K274" s="59">
        <f t="shared" si="1"/>
        <v>3.9719318196503206E-2</v>
      </c>
      <c r="L274" s="59">
        <f t="shared" si="1"/>
        <v>3.6232324564847262E-2</v>
      </c>
      <c r="M274" s="57">
        <f t="shared" si="1"/>
        <v>403079</v>
      </c>
      <c r="N274" s="59">
        <f t="shared" si="1"/>
        <v>4.1776617603349608E-2</v>
      </c>
      <c r="O274" s="59">
        <f t="shared" si="1"/>
        <v>3.8282724234615984E-2</v>
      </c>
      <c r="P274" s="59">
        <f t="shared" si="1"/>
        <v>7.7271476817111218E-3</v>
      </c>
      <c r="Q274" s="68"/>
      <c r="R274" s="58">
        <f t="shared" si="1"/>
        <v>-11577</v>
      </c>
      <c r="S274" s="58">
        <f t="shared" si="1"/>
        <v>0</v>
      </c>
      <c r="T274" s="58">
        <f t="shared" ref="T274:T289" si="7">INDEX(T$8:T$248,MATCH($A274,$A$8:$A$248,0))</f>
        <v>391502</v>
      </c>
      <c r="U274" s="68"/>
      <c r="V274" s="57">
        <f t="shared" ref="V274:AB289" si="8">INDEX(V$8:V$248,MATCH($A274,$A$8:$A$248,0))</f>
        <v>2636129.2734375</v>
      </c>
      <c r="W274" s="57">
        <f t="shared" si="8"/>
        <v>2645000.03125</v>
      </c>
      <c r="X274" s="68"/>
      <c r="Y274" s="57">
        <f t="shared" si="8"/>
        <v>383980.26625946542</v>
      </c>
      <c r="Z274" s="57">
        <f t="shared" si="8"/>
        <v>383006.09679390053</v>
      </c>
      <c r="AA274" s="57">
        <f t="shared" si="8"/>
        <v>399988.23186145996</v>
      </c>
      <c r="AB274" s="188">
        <f t="shared" si="8"/>
        <v>2772828.2177556637</v>
      </c>
    </row>
    <row r="275" spans="1:28" x14ac:dyDescent="0.2">
      <c r="A275" s="78" t="s">
        <v>467</v>
      </c>
      <c r="B275" s="79" t="s">
        <v>468</v>
      </c>
      <c r="D275" s="57">
        <f t="shared" si="1"/>
        <v>82276</v>
      </c>
      <c r="E275" s="58">
        <f t="shared" si="1"/>
        <v>0</v>
      </c>
      <c r="F275" s="58">
        <f t="shared" si="1"/>
        <v>82276</v>
      </c>
      <c r="G275" s="59">
        <f t="shared" si="1"/>
        <v>-4.9903522338689887E-2</v>
      </c>
      <c r="H275" s="68"/>
      <c r="I275" s="59">
        <f t="shared" si="1"/>
        <v>-4.5001328034147914E-2</v>
      </c>
      <c r="J275" s="57">
        <f t="shared" si="1"/>
        <v>86471</v>
      </c>
      <c r="K275" s="59">
        <f t="shared" si="1"/>
        <v>5.0986922067188578E-2</v>
      </c>
      <c r="L275" s="59">
        <f t="shared" si="1"/>
        <v>4.4088509982659341E-2</v>
      </c>
      <c r="M275" s="57">
        <f t="shared" si="1"/>
        <v>86471</v>
      </c>
      <c r="N275" s="59">
        <f t="shared" si="1"/>
        <v>5.0986922067188578E-2</v>
      </c>
      <c r="O275" s="59">
        <f t="shared" si="1"/>
        <v>4.4088509982659341E-2</v>
      </c>
      <c r="P275" s="59">
        <f t="shared" si="1"/>
        <v>-4.5230455539260861E-2</v>
      </c>
      <c r="Q275" s="68"/>
      <c r="R275" s="58">
        <f t="shared" si="1"/>
        <v>-2483</v>
      </c>
      <c r="S275" s="58">
        <f t="shared" si="1"/>
        <v>0</v>
      </c>
      <c r="T275" s="58">
        <f t="shared" si="7"/>
        <v>83988</v>
      </c>
      <c r="U275" s="68"/>
      <c r="V275" s="57">
        <f t="shared" si="8"/>
        <v>579195.75</v>
      </c>
      <c r="W275" s="57">
        <f t="shared" si="8"/>
        <v>583022.5625</v>
      </c>
      <c r="X275" s="68"/>
      <c r="Y275" s="57">
        <f t="shared" si="8"/>
        <v>86597.521340700841</v>
      </c>
      <c r="Z275" s="57">
        <f t="shared" si="8"/>
        <v>86722.222097432372</v>
      </c>
      <c r="AA275" s="57">
        <f t="shared" si="8"/>
        <v>90567.404984455658</v>
      </c>
      <c r="AB275" s="188">
        <f t="shared" si="8"/>
        <v>627838.11158920371</v>
      </c>
    </row>
    <row r="276" spans="1:28" x14ac:dyDescent="0.2">
      <c r="A276" s="78" t="s">
        <v>237</v>
      </c>
      <c r="B276" s="79" t="s">
        <v>238</v>
      </c>
      <c r="D276" s="57">
        <f t="shared" si="1"/>
        <v>139925</v>
      </c>
      <c r="E276" s="58">
        <f t="shared" si="1"/>
        <v>0</v>
      </c>
      <c r="F276" s="58">
        <f t="shared" si="1"/>
        <v>139925</v>
      </c>
      <c r="G276" s="59">
        <f t="shared" si="1"/>
        <v>-4.7691082856996525E-3</v>
      </c>
      <c r="H276" s="68"/>
      <c r="I276" s="59">
        <f t="shared" si="1"/>
        <v>2.1128405180914633E-3</v>
      </c>
      <c r="J276" s="57">
        <f t="shared" si="1"/>
        <v>146086</v>
      </c>
      <c r="K276" s="59">
        <f t="shared" si="1"/>
        <v>4.403073074861541E-2</v>
      </c>
      <c r="L276" s="59">
        <f t="shared" si="1"/>
        <v>3.5304301255794979E-2</v>
      </c>
      <c r="M276" s="57">
        <f t="shared" si="1"/>
        <v>146086</v>
      </c>
      <c r="N276" s="59">
        <f t="shared" si="1"/>
        <v>4.403073074861541E-2</v>
      </c>
      <c r="O276" s="59">
        <f t="shared" si="1"/>
        <v>3.5304301255794979E-2</v>
      </c>
      <c r="P276" s="59">
        <f t="shared" si="1"/>
        <v>-6.5566236871675843E-3</v>
      </c>
      <c r="Q276" s="68"/>
      <c r="R276" s="58">
        <f t="shared" si="1"/>
        <v>-4196</v>
      </c>
      <c r="S276" s="58">
        <f t="shared" si="1"/>
        <v>0</v>
      </c>
      <c r="T276" s="58">
        <f t="shared" si="7"/>
        <v>141890</v>
      </c>
      <c r="U276" s="68"/>
      <c r="V276" s="57">
        <f t="shared" si="8"/>
        <v>1002352.96875</v>
      </c>
      <c r="W276" s="57">
        <f t="shared" si="8"/>
        <v>1010801.65625</v>
      </c>
      <c r="X276" s="68"/>
      <c r="Y276" s="57">
        <f t="shared" si="8"/>
        <v>140595.5152366473</v>
      </c>
      <c r="Z276" s="57">
        <f t="shared" si="8"/>
        <v>140806.90495545432</v>
      </c>
      <c r="AA276" s="57">
        <f t="shared" si="8"/>
        <v>147050.15251316945</v>
      </c>
      <c r="AB276" s="188">
        <f t="shared" si="8"/>
        <v>1019392.0216508191</v>
      </c>
    </row>
    <row r="277" spans="1:28" x14ac:dyDescent="0.2">
      <c r="A277" s="78" t="s">
        <v>43</v>
      </c>
      <c r="B277" s="79" t="s">
        <v>44</v>
      </c>
      <c r="D277" s="57">
        <f t="shared" si="1"/>
        <v>477154</v>
      </c>
      <c r="E277" s="58">
        <f t="shared" si="1"/>
        <v>0</v>
      </c>
      <c r="F277" s="58">
        <f t="shared" si="1"/>
        <v>477154</v>
      </c>
      <c r="G277" s="59">
        <f t="shared" si="1"/>
        <v>9.5782753249040731E-3</v>
      </c>
      <c r="H277" s="68"/>
      <c r="I277" s="59">
        <f t="shared" si="1"/>
        <v>1.4841167110874798E-2</v>
      </c>
      <c r="J277" s="57">
        <f t="shared" si="1"/>
        <v>494768</v>
      </c>
      <c r="K277" s="59">
        <f t="shared" si="1"/>
        <v>3.6914706782296802E-2</v>
      </c>
      <c r="L277" s="59">
        <f t="shared" si="1"/>
        <v>3.5304577363092449E-2</v>
      </c>
      <c r="M277" s="57">
        <f t="shared" si="1"/>
        <v>497048</v>
      </c>
      <c r="N277" s="59">
        <f t="shared" si="1"/>
        <v>4.1693038306291008E-2</v>
      </c>
      <c r="O277" s="59">
        <f t="shared" si="1"/>
        <v>4.007548905582059E-2</v>
      </c>
      <c r="P277" s="59">
        <f t="shared" si="1"/>
        <v>1.0698010885510145E-2</v>
      </c>
      <c r="Q277" s="68"/>
      <c r="R277" s="58">
        <f t="shared" si="1"/>
        <v>-14274</v>
      </c>
      <c r="S277" s="58">
        <f t="shared" si="1"/>
        <v>395</v>
      </c>
      <c r="T277" s="58">
        <f t="shared" si="7"/>
        <v>483169</v>
      </c>
      <c r="U277" s="68"/>
      <c r="V277" s="57">
        <f t="shared" si="8"/>
        <v>3239376.828125</v>
      </c>
      <c r="W277" s="57">
        <f t="shared" si="8"/>
        <v>3244414.78125</v>
      </c>
      <c r="X277" s="68"/>
      <c r="Y277" s="57">
        <f t="shared" si="8"/>
        <v>472627.04800818104</v>
      </c>
      <c r="Z277" s="57">
        <f t="shared" si="8"/>
        <v>470907.2673932726</v>
      </c>
      <c r="AA277" s="57">
        <f t="shared" si="8"/>
        <v>491786.85883087642</v>
      </c>
      <c r="AB277" s="188">
        <f t="shared" si="8"/>
        <v>3409201.4981080391</v>
      </c>
    </row>
    <row r="278" spans="1:28" x14ac:dyDescent="0.2">
      <c r="A278" s="78" t="s">
        <v>473</v>
      </c>
      <c r="B278" s="79" t="s">
        <v>474</v>
      </c>
      <c r="D278" s="57">
        <f t="shared" si="1"/>
        <v>165317</v>
      </c>
      <c r="E278" s="58">
        <f t="shared" si="1"/>
        <v>0</v>
      </c>
      <c r="F278" s="58">
        <f t="shared" si="1"/>
        <v>165317</v>
      </c>
      <c r="G278" s="59">
        <f t="shared" si="1"/>
        <v>-4.9897912367102726E-2</v>
      </c>
      <c r="H278" s="68"/>
      <c r="I278" s="59">
        <f t="shared" si="1"/>
        <v>-4.4735528483093923E-2</v>
      </c>
      <c r="J278" s="57">
        <f t="shared" si="1"/>
        <v>173524</v>
      </c>
      <c r="K278" s="59">
        <f t="shared" si="1"/>
        <v>4.9644017251704309E-2</v>
      </c>
      <c r="L278" s="59">
        <f t="shared" si="1"/>
        <v>4.4030706042120782E-2</v>
      </c>
      <c r="M278" s="57">
        <f t="shared" si="1"/>
        <v>173943</v>
      </c>
      <c r="N278" s="59">
        <f t="shared" si="1"/>
        <v>5.2178541831753522E-2</v>
      </c>
      <c r="O278" s="59">
        <f t="shared" si="1"/>
        <v>4.6551676431413558E-2</v>
      </c>
      <c r="P278" s="59">
        <f t="shared" si="1"/>
        <v>-4.2711643668116195E-2</v>
      </c>
      <c r="Q278" s="68"/>
      <c r="R278" s="58">
        <f t="shared" si="1"/>
        <v>-4996</v>
      </c>
      <c r="S278" s="58">
        <f t="shared" si="1"/>
        <v>0</v>
      </c>
      <c r="T278" s="58">
        <f t="shared" si="7"/>
        <v>168947</v>
      </c>
      <c r="U278" s="68"/>
      <c r="V278" s="57">
        <f t="shared" si="8"/>
        <v>1231987.4375</v>
      </c>
      <c r="W278" s="57">
        <f t="shared" si="8"/>
        <v>1238611.3125</v>
      </c>
      <c r="X278" s="68"/>
      <c r="Y278" s="57">
        <f t="shared" si="8"/>
        <v>173999.19666724865</v>
      </c>
      <c r="Z278" s="57">
        <f t="shared" si="8"/>
        <v>173989.34482818434</v>
      </c>
      <c r="AA278" s="57">
        <f t="shared" si="8"/>
        <v>181703.8709908798</v>
      </c>
      <c r="AB278" s="188">
        <f t="shared" si="8"/>
        <v>1259621.1103867032</v>
      </c>
    </row>
    <row r="279" spans="1:28" x14ac:dyDescent="0.2">
      <c r="A279" s="78" t="s">
        <v>493</v>
      </c>
      <c r="B279" s="79" t="s">
        <v>494</v>
      </c>
      <c r="D279" s="57">
        <f t="shared" si="1"/>
        <v>112366</v>
      </c>
      <c r="E279" s="58">
        <f t="shared" si="1"/>
        <v>0</v>
      </c>
      <c r="F279" s="58">
        <f t="shared" si="1"/>
        <v>112366</v>
      </c>
      <c r="G279" s="59">
        <f t="shared" si="1"/>
        <v>-1.1290894806836538E-2</v>
      </c>
      <c r="H279" s="68"/>
      <c r="I279" s="59">
        <f t="shared" si="1"/>
        <v>-6.2274110781482817E-3</v>
      </c>
      <c r="J279" s="57">
        <f t="shared" si="1"/>
        <v>116892</v>
      </c>
      <c r="K279" s="59">
        <f t="shared" si="1"/>
        <v>4.0279087980349848E-2</v>
      </c>
      <c r="L279" s="59">
        <f t="shared" si="1"/>
        <v>3.5740360645434066E-2</v>
      </c>
      <c r="M279" s="57">
        <f t="shared" si="1"/>
        <v>117091</v>
      </c>
      <c r="N279" s="59">
        <f t="shared" si="1"/>
        <v>4.2050086325045033E-2</v>
      </c>
      <c r="O279" s="59">
        <f t="shared" si="1"/>
        <v>3.7503632141930643E-2</v>
      </c>
      <c r="P279" s="59">
        <f t="shared" si="1"/>
        <v>-1.2731882061361333E-2</v>
      </c>
      <c r="Q279" s="68"/>
      <c r="R279" s="58">
        <f t="shared" si="1"/>
        <v>-3363</v>
      </c>
      <c r="S279" s="58">
        <f t="shared" si="1"/>
        <v>0</v>
      </c>
      <c r="T279" s="58">
        <f t="shared" si="7"/>
        <v>113728</v>
      </c>
      <c r="U279" s="68"/>
      <c r="V279" s="57">
        <f t="shared" si="8"/>
        <v>804863.5625</v>
      </c>
      <c r="W279" s="57">
        <f t="shared" si="8"/>
        <v>808390.5625</v>
      </c>
      <c r="X279" s="68"/>
      <c r="Y279" s="57">
        <f t="shared" si="8"/>
        <v>113649.2011753519</v>
      </c>
      <c r="Z279" s="57">
        <f t="shared" si="8"/>
        <v>113565.6198786281</v>
      </c>
      <c r="AA279" s="57">
        <f t="shared" si="8"/>
        <v>118601.014124187</v>
      </c>
      <c r="AB279" s="188">
        <f t="shared" si="8"/>
        <v>822174.78521190071</v>
      </c>
    </row>
    <row r="280" spans="1:28" x14ac:dyDescent="0.2">
      <c r="A280" s="78" t="s">
        <v>355</v>
      </c>
      <c r="B280" s="79" t="s">
        <v>356</v>
      </c>
      <c r="D280" s="57">
        <f t="shared" si="1"/>
        <v>310113</v>
      </c>
      <c r="E280" s="58">
        <f t="shared" si="1"/>
        <v>0</v>
      </c>
      <c r="F280" s="58">
        <f t="shared" si="1"/>
        <v>310113</v>
      </c>
      <c r="G280" s="59">
        <f t="shared" si="1"/>
        <v>2.546422229697165E-2</v>
      </c>
      <c r="H280" s="68"/>
      <c r="I280" s="59">
        <f t="shared" si="1"/>
        <v>3.369655045052955E-2</v>
      </c>
      <c r="J280" s="57">
        <f t="shared" si="1"/>
        <v>324605</v>
      </c>
      <c r="K280" s="59">
        <f t="shared" si="1"/>
        <v>4.6731352764959766E-2</v>
      </c>
      <c r="L280" s="59">
        <f t="shared" si="1"/>
        <v>3.3678972366004922E-2</v>
      </c>
      <c r="M280" s="57">
        <f t="shared" si="1"/>
        <v>324958</v>
      </c>
      <c r="N280" s="59">
        <f t="shared" si="1"/>
        <v>4.7869647515583091E-2</v>
      </c>
      <c r="O280" s="59">
        <f t="shared" si="1"/>
        <v>3.4803072972111604E-2</v>
      </c>
      <c r="P280" s="59">
        <f t="shared" si="1"/>
        <v>2.4257729279539619E-2</v>
      </c>
      <c r="Q280" s="68"/>
      <c r="R280" s="58">
        <f t="shared" si="1"/>
        <v>-9333</v>
      </c>
      <c r="S280" s="58">
        <f t="shared" si="1"/>
        <v>0</v>
      </c>
      <c r="T280" s="58">
        <f t="shared" si="7"/>
        <v>315625</v>
      </c>
      <c r="U280" s="68"/>
      <c r="V280" s="57">
        <f t="shared" si="8"/>
        <v>2208802.484375</v>
      </c>
      <c r="W280" s="57">
        <f t="shared" si="8"/>
        <v>2236693.28125</v>
      </c>
      <c r="X280" s="68"/>
      <c r="Y280" s="57">
        <f t="shared" si="8"/>
        <v>302412.30581927812</v>
      </c>
      <c r="Z280" s="57">
        <f t="shared" si="8"/>
        <v>303792.08629422652</v>
      </c>
      <c r="AA280" s="57">
        <f t="shared" si="8"/>
        <v>317261.94561262883</v>
      </c>
      <c r="AB280" s="188">
        <f t="shared" si="8"/>
        <v>2199346.8935842533</v>
      </c>
    </row>
    <row r="281" spans="1:28" x14ac:dyDescent="0.2">
      <c r="A281" s="78" t="s">
        <v>429</v>
      </c>
      <c r="B281" s="79" t="s">
        <v>430</v>
      </c>
      <c r="D281" s="57">
        <f t="shared" si="1"/>
        <v>102046</v>
      </c>
      <c r="E281" s="58">
        <f t="shared" si="1"/>
        <v>0</v>
      </c>
      <c r="F281" s="58">
        <f t="shared" si="1"/>
        <v>102046</v>
      </c>
      <c r="G281" s="59">
        <f t="shared" si="1"/>
        <v>8.7167972494035517E-3</v>
      </c>
      <c r="H281" s="68"/>
      <c r="I281" s="59">
        <f t="shared" si="1"/>
        <v>1.3162112543679383E-2</v>
      </c>
      <c r="J281" s="57">
        <f t="shared" si="1"/>
        <v>106125</v>
      </c>
      <c r="K281" s="59">
        <f t="shared" si="1"/>
        <v>3.9972169413793779E-2</v>
      </c>
      <c r="L281" s="59">
        <f t="shared" si="1"/>
        <v>3.5586481868180364E-2</v>
      </c>
      <c r="M281" s="57">
        <f t="shared" si="1"/>
        <v>106228</v>
      </c>
      <c r="N281" s="59">
        <f t="shared" si="1"/>
        <v>4.0981518138878625E-2</v>
      </c>
      <c r="O281" s="59">
        <f t="shared" si="1"/>
        <v>3.6591574048462361E-2</v>
      </c>
      <c r="P281" s="59">
        <f t="shared" si="1"/>
        <v>5.6459024964037319E-3</v>
      </c>
      <c r="Q281" s="68"/>
      <c r="R281" s="58">
        <f t="shared" si="1"/>
        <v>-3050</v>
      </c>
      <c r="S281" s="58">
        <f t="shared" si="1"/>
        <v>0</v>
      </c>
      <c r="T281" s="58">
        <f t="shared" si="7"/>
        <v>103178</v>
      </c>
      <c r="U281" s="68"/>
      <c r="V281" s="57">
        <f t="shared" si="8"/>
        <v>787756.5390625</v>
      </c>
      <c r="W281" s="57">
        <f t="shared" si="8"/>
        <v>791092.671875</v>
      </c>
      <c r="X281" s="68"/>
      <c r="Y281" s="57">
        <f t="shared" si="8"/>
        <v>101164.1724201102</v>
      </c>
      <c r="Z281" s="57">
        <f t="shared" si="8"/>
        <v>101146.85641291756</v>
      </c>
      <c r="AA281" s="57">
        <f t="shared" si="8"/>
        <v>105631.61420565713</v>
      </c>
      <c r="AB281" s="188">
        <f t="shared" si="8"/>
        <v>732267.34495022451</v>
      </c>
    </row>
    <row r="282" spans="1:28" x14ac:dyDescent="0.2">
      <c r="A282" s="78" t="s">
        <v>497</v>
      </c>
      <c r="B282" s="79" t="s">
        <v>498</v>
      </c>
      <c r="D282" s="57">
        <f t="shared" si="1"/>
        <v>86659</v>
      </c>
      <c r="E282" s="58">
        <f t="shared" si="1"/>
        <v>0</v>
      </c>
      <c r="F282" s="58">
        <f t="shared" si="1"/>
        <v>86659</v>
      </c>
      <c r="G282" s="59">
        <f t="shared" si="1"/>
        <v>-2.9918955691940252E-2</v>
      </c>
      <c r="H282" s="68"/>
      <c r="I282" s="59">
        <f t="shared" si="1"/>
        <v>-2.4880118794157302E-2</v>
      </c>
      <c r="J282" s="57">
        <f t="shared" si="1"/>
        <v>90754</v>
      </c>
      <c r="K282" s="59">
        <f t="shared" si="1"/>
        <v>4.725418017747729E-2</v>
      </c>
      <c r="L282" s="59">
        <f t="shared" si="1"/>
        <v>3.9759455789392995E-2</v>
      </c>
      <c r="M282" s="57">
        <f t="shared" si="1"/>
        <v>90792</v>
      </c>
      <c r="N282" s="59">
        <f t="shared" si="1"/>
        <v>4.7692680506352447E-2</v>
      </c>
      <c r="O282" s="59">
        <f t="shared" si="1"/>
        <v>4.0194817969792629E-2</v>
      </c>
      <c r="P282" s="59">
        <f t="shared" si="1"/>
        <v>-2.8749690492985924E-2</v>
      </c>
      <c r="Q282" s="68"/>
      <c r="R282" s="58">
        <f t="shared" si="1"/>
        <v>-2607</v>
      </c>
      <c r="S282" s="58">
        <f t="shared" si="1"/>
        <v>0</v>
      </c>
      <c r="T282" s="58">
        <f t="shared" si="7"/>
        <v>88185</v>
      </c>
      <c r="U282" s="68"/>
      <c r="V282" s="57">
        <f t="shared" si="8"/>
        <v>651781.125</v>
      </c>
      <c r="W282" s="57">
        <f t="shared" si="8"/>
        <v>656479.25</v>
      </c>
      <c r="X282" s="68"/>
      <c r="Y282" s="57">
        <f t="shared" si="8"/>
        <v>89331.711518816664</v>
      </c>
      <c r="Z282" s="57">
        <f t="shared" si="8"/>
        <v>89510.686096297592</v>
      </c>
      <c r="AA282" s="57">
        <f t="shared" si="8"/>
        <v>93479.506890539968</v>
      </c>
      <c r="AB282" s="188">
        <f t="shared" si="8"/>
        <v>648025.60135757132</v>
      </c>
    </row>
    <row r="283" spans="1:28" x14ac:dyDescent="0.2">
      <c r="A283" s="78" t="s">
        <v>131</v>
      </c>
      <c r="B283" s="79" t="s">
        <v>132</v>
      </c>
      <c r="D283" s="57">
        <f t="shared" si="1"/>
        <v>441389</v>
      </c>
      <c r="E283" s="58">
        <f t="shared" si="1"/>
        <v>0</v>
      </c>
      <c r="F283" s="58">
        <f t="shared" si="1"/>
        <v>441389</v>
      </c>
      <c r="G283" s="59">
        <f t="shared" si="1"/>
        <v>1.5038993363432063E-3</v>
      </c>
      <c r="H283" s="68"/>
      <c r="I283" s="59">
        <f t="shared" si="1"/>
        <v>8.2907623496173422E-3</v>
      </c>
      <c r="J283" s="57">
        <f t="shared" si="1"/>
        <v>459735</v>
      </c>
      <c r="K283" s="59">
        <f t="shared" si="1"/>
        <v>4.1564243784960597E-2</v>
      </c>
      <c r="L283" s="59">
        <f t="shared" si="1"/>
        <v>3.5757683886549652E-2</v>
      </c>
      <c r="M283" s="57">
        <f t="shared" si="1"/>
        <v>460409</v>
      </c>
      <c r="N283" s="59">
        <f t="shared" si="1"/>
        <v>4.3091241512588585E-2</v>
      </c>
      <c r="O283" s="59">
        <f t="shared" si="1"/>
        <v>3.7276168837531154E-2</v>
      </c>
      <c r="P283" s="59">
        <f t="shared" si="1"/>
        <v>1.471654803571143E-3</v>
      </c>
      <c r="Q283" s="68"/>
      <c r="R283" s="58">
        <f t="shared" si="1"/>
        <v>-13222</v>
      </c>
      <c r="S283" s="58">
        <f t="shared" si="1"/>
        <v>0</v>
      </c>
      <c r="T283" s="58">
        <f t="shared" si="7"/>
        <v>447187</v>
      </c>
      <c r="U283" s="68"/>
      <c r="V283" s="57">
        <f t="shared" si="8"/>
        <v>3064558.6875</v>
      </c>
      <c r="W283" s="57">
        <f t="shared" si="8"/>
        <v>3081738.90625</v>
      </c>
      <c r="X283" s="68"/>
      <c r="Y283" s="57">
        <f t="shared" si="8"/>
        <v>440726.19217208331</v>
      </c>
      <c r="Z283" s="57">
        <f t="shared" si="8"/>
        <v>440213.76264967758</v>
      </c>
      <c r="AA283" s="57">
        <f t="shared" si="8"/>
        <v>459732.4325572697</v>
      </c>
      <c r="AB283" s="188">
        <f t="shared" si="8"/>
        <v>3186991.4164219112</v>
      </c>
    </row>
    <row r="284" spans="1:28" x14ac:dyDescent="0.2">
      <c r="A284" s="78" t="s">
        <v>453</v>
      </c>
      <c r="B284" s="79" t="s">
        <v>454</v>
      </c>
      <c r="D284" s="57">
        <f t="shared" si="1"/>
        <v>253113</v>
      </c>
      <c r="E284" s="58">
        <f t="shared" si="1"/>
        <v>0</v>
      </c>
      <c r="F284" s="58">
        <f t="shared" si="1"/>
        <v>253113</v>
      </c>
      <c r="G284" s="59">
        <f t="shared" si="1"/>
        <v>-1.3282621380991788E-2</v>
      </c>
      <c r="H284" s="68"/>
      <c r="I284" s="59">
        <f t="shared" si="1"/>
        <v>-8.496026617614949E-3</v>
      </c>
      <c r="J284" s="57">
        <f t="shared" si="1"/>
        <v>263769</v>
      </c>
      <c r="K284" s="59">
        <f t="shared" si="1"/>
        <v>4.2099773618897496E-2</v>
      </c>
      <c r="L284" s="59">
        <f t="shared" si="1"/>
        <v>3.6862530426425844E-2</v>
      </c>
      <c r="M284" s="57">
        <f t="shared" si="1"/>
        <v>264098</v>
      </c>
      <c r="N284" s="59">
        <f t="shared" si="1"/>
        <v>4.3399588326162641E-2</v>
      </c>
      <c r="O284" s="59">
        <f t="shared" si="1"/>
        <v>3.8155812701864855E-2</v>
      </c>
      <c r="P284" s="59">
        <f t="shared" si="1"/>
        <v>-1.4366463482908265E-2</v>
      </c>
      <c r="Q284" s="68"/>
      <c r="R284" s="58">
        <f t="shared" si="1"/>
        <v>-7585</v>
      </c>
      <c r="S284" s="58">
        <f t="shared" si="1"/>
        <v>0</v>
      </c>
      <c r="T284" s="58">
        <f t="shared" si="7"/>
        <v>256513</v>
      </c>
      <c r="U284" s="68"/>
      <c r="V284" s="57">
        <f t="shared" si="8"/>
        <v>1880748.03125</v>
      </c>
      <c r="W284" s="57">
        <f t="shared" si="8"/>
        <v>1890247.78125</v>
      </c>
      <c r="X284" s="68"/>
      <c r="Y284" s="57">
        <f t="shared" si="8"/>
        <v>256520.26151019288</v>
      </c>
      <c r="Z284" s="57">
        <f t="shared" si="8"/>
        <v>256571.32289189994</v>
      </c>
      <c r="AA284" s="57">
        <f t="shared" si="8"/>
        <v>267947.45736152242</v>
      </c>
      <c r="AB284" s="188">
        <f t="shared" si="8"/>
        <v>1857485.3244813662</v>
      </c>
    </row>
    <row r="285" spans="1:28" x14ac:dyDescent="0.2">
      <c r="A285" s="78" t="s">
        <v>109</v>
      </c>
      <c r="B285" s="79" t="s">
        <v>110</v>
      </c>
      <c r="D285" s="57">
        <f t="shared" si="1"/>
        <v>251764</v>
      </c>
      <c r="E285" s="58">
        <f t="shared" si="1"/>
        <v>0</v>
      </c>
      <c r="F285" s="58">
        <f t="shared" si="1"/>
        <v>251764</v>
      </c>
      <c r="G285" s="59">
        <f t="shared" si="1"/>
        <v>-1.1780268324907084E-2</v>
      </c>
      <c r="H285" s="68"/>
      <c r="I285" s="59">
        <f t="shared" si="1"/>
        <v>-6.2526323394468397E-3</v>
      </c>
      <c r="J285" s="57">
        <f t="shared" si="1"/>
        <v>261580</v>
      </c>
      <c r="K285" s="59">
        <f t="shared" si="1"/>
        <v>3.8988894361386084E-2</v>
      </c>
      <c r="L285" s="59">
        <f t="shared" si="1"/>
        <v>3.7298197607377181E-2</v>
      </c>
      <c r="M285" s="57">
        <f t="shared" si="1"/>
        <v>262987</v>
      </c>
      <c r="N285" s="59">
        <f t="shared" si="1"/>
        <v>4.4577461432134813E-2</v>
      </c>
      <c r="O285" s="59">
        <f t="shared" si="1"/>
        <v>4.28776706711953E-2</v>
      </c>
      <c r="P285" s="59">
        <f t="shared" si="1"/>
        <v>-7.643238313134737E-3</v>
      </c>
      <c r="Q285" s="68"/>
      <c r="R285" s="58">
        <f t="shared" si="1"/>
        <v>-7552</v>
      </c>
      <c r="S285" s="58">
        <f t="shared" si="1"/>
        <v>0</v>
      </c>
      <c r="T285" s="58">
        <f t="shared" si="7"/>
        <v>255435</v>
      </c>
      <c r="U285" s="68"/>
      <c r="V285" s="57">
        <f t="shared" si="8"/>
        <v>1763725.140625</v>
      </c>
      <c r="W285" s="57">
        <f t="shared" si="8"/>
        <v>1766599.84375</v>
      </c>
      <c r="X285" s="68"/>
      <c r="Y285" s="57">
        <f t="shared" si="8"/>
        <v>254765.20244464721</v>
      </c>
      <c r="Z285" s="57">
        <f t="shared" si="8"/>
        <v>253761.02561203664</v>
      </c>
      <c r="AA285" s="57">
        <f t="shared" si="8"/>
        <v>265012.5541070124</v>
      </c>
      <c r="AB285" s="188">
        <f t="shared" si="8"/>
        <v>1837139.7695068717</v>
      </c>
    </row>
    <row r="286" spans="1:28" x14ac:dyDescent="0.2">
      <c r="A286" s="78" t="s">
        <v>247</v>
      </c>
      <c r="B286" s="79" t="s">
        <v>248</v>
      </c>
      <c r="D286" s="57">
        <f t="shared" si="1"/>
        <v>120654</v>
      </c>
      <c r="E286" s="58">
        <f t="shared" si="1"/>
        <v>0</v>
      </c>
      <c r="F286" s="58">
        <f t="shared" si="1"/>
        <v>120654</v>
      </c>
      <c r="G286" s="59">
        <f t="shared" si="1"/>
        <v>5.5293927041671687E-2</v>
      </c>
      <c r="H286" s="68"/>
      <c r="I286" s="59">
        <f t="shared" si="1"/>
        <v>6.0088201204371527E-2</v>
      </c>
      <c r="J286" s="57">
        <f t="shared" si="1"/>
        <v>125124</v>
      </c>
      <c r="K286" s="59">
        <f t="shared" si="1"/>
        <v>3.7048087920831474E-2</v>
      </c>
      <c r="L286" s="59">
        <f t="shared" si="1"/>
        <v>3.2078143658908598E-2</v>
      </c>
      <c r="M286" s="57">
        <f t="shared" si="1"/>
        <v>125174</v>
      </c>
      <c r="N286" s="59">
        <f t="shared" si="1"/>
        <v>3.7462496063122686E-2</v>
      </c>
      <c r="O286" s="59">
        <f t="shared" si="1"/>
        <v>3.2490565793614534E-2</v>
      </c>
      <c r="P286" s="59">
        <f t="shared" si="1"/>
        <v>4.8061013463739144E-2</v>
      </c>
      <c r="Q286" s="68"/>
      <c r="R286" s="58">
        <f t="shared" si="1"/>
        <v>-3595</v>
      </c>
      <c r="S286" s="58">
        <f t="shared" si="1"/>
        <v>0</v>
      </c>
      <c r="T286" s="58">
        <f t="shared" si="7"/>
        <v>121579</v>
      </c>
      <c r="U286" s="68"/>
      <c r="V286" s="57">
        <f t="shared" si="8"/>
        <v>797147.1875</v>
      </c>
      <c r="W286" s="57">
        <f t="shared" si="8"/>
        <v>800985.828125</v>
      </c>
      <c r="X286" s="68"/>
      <c r="Y286" s="57">
        <f t="shared" si="8"/>
        <v>114332.12767388132</v>
      </c>
      <c r="Z286" s="57">
        <f t="shared" si="8"/>
        <v>114363.13122003469</v>
      </c>
      <c r="AA286" s="57">
        <f t="shared" si="8"/>
        <v>119433.88637872538</v>
      </c>
      <c r="AB286" s="188">
        <f t="shared" si="8"/>
        <v>827948.48429905192</v>
      </c>
    </row>
    <row r="287" spans="1:28" x14ac:dyDescent="0.2">
      <c r="A287" s="78" t="s">
        <v>295</v>
      </c>
      <c r="B287" s="79" t="s">
        <v>296</v>
      </c>
      <c r="D287" s="57">
        <f t="shared" si="1"/>
        <v>202716</v>
      </c>
      <c r="E287" s="58">
        <f t="shared" si="1"/>
        <v>0</v>
      </c>
      <c r="F287" s="58">
        <f t="shared" si="1"/>
        <v>202716</v>
      </c>
      <c r="G287" s="59">
        <f t="shared" si="1"/>
        <v>-1.9842899082332943E-3</v>
      </c>
      <c r="H287" s="68"/>
      <c r="I287" s="59">
        <f t="shared" si="1"/>
        <v>4.3635695633688076E-3</v>
      </c>
      <c r="J287" s="57">
        <f t="shared" si="1"/>
        <v>211438</v>
      </c>
      <c r="K287" s="59">
        <f t="shared" si="1"/>
        <v>4.3025710846701815E-2</v>
      </c>
      <c r="L287" s="59">
        <f t="shared" si="1"/>
        <v>3.4734011842378898E-2</v>
      </c>
      <c r="M287" s="57">
        <f t="shared" si="1"/>
        <v>212518</v>
      </c>
      <c r="N287" s="59">
        <f t="shared" si="1"/>
        <v>4.8353361352828639E-2</v>
      </c>
      <c r="O287" s="59">
        <f t="shared" si="1"/>
        <v>4.0019309342306908E-2</v>
      </c>
      <c r="P287" s="59">
        <f t="shared" si="1"/>
        <v>2.0915957264411311E-4</v>
      </c>
      <c r="Q287" s="68"/>
      <c r="R287" s="58">
        <f t="shared" si="1"/>
        <v>-6104</v>
      </c>
      <c r="S287" s="58">
        <f t="shared" si="1"/>
        <v>0</v>
      </c>
      <c r="T287" s="58">
        <f t="shared" si="7"/>
        <v>206414</v>
      </c>
      <c r="U287" s="68"/>
      <c r="V287" s="57">
        <f t="shared" si="8"/>
        <v>1570688.90625</v>
      </c>
      <c r="W287" s="57">
        <f t="shared" si="8"/>
        <v>1583275.40625</v>
      </c>
      <c r="X287" s="68"/>
      <c r="Y287" s="57">
        <f t="shared" si="8"/>
        <v>203119.04707528144</v>
      </c>
      <c r="Z287" s="57">
        <f t="shared" si="8"/>
        <v>203452.65702490974</v>
      </c>
      <c r="AA287" s="57">
        <f t="shared" si="8"/>
        <v>212473.55912117605</v>
      </c>
      <c r="AB287" s="188">
        <f t="shared" si="8"/>
        <v>1472925.0346100992</v>
      </c>
    </row>
    <row r="288" spans="1:28" x14ac:dyDescent="0.2">
      <c r="A288" s="78" t="s">
        <v>77</v>
      </c>
      <c r="B288" s="79" t="s">
        <v>78</v>
      </c>
      <c r="D288" s="57">
        <f t="shared" si="1"/>
        <v>212641</v>
      </c>
      <c r="E288" s="58">
        <f t="shared" si="1"/>
        <v>0</v>
      </c>
      <c r="F288" s="58">
        <f t="shared" si="1"/>
        <v>212641</v>
      </c>
      <c r="G288" s="59">
        <f t="shared" si="1"/>
        <v>2.2851953750538501E-2</v>
      </c>
      <c r="H288" s="68"/>
      <c r="I288" s="59">
        <f t="shared" si="1"/>
        <v>2.7941156070212081E-2</v>
      </c>
      <c r="J288" s="57">
        <f t="shared" si="1"/>
        <v>220371</v>
      </c>
      <c r="K288" s="59">
        <f t="shared" si="1"/>
        <v>3.6352349734999345E-2</v>
      </c>
      <c r="L288" s="59">
        <f t="shared" si="1"/>
        <v>3.395596398695333E-2</v>
      </c>
      <c r="M288" s="57">
        <f t="shared" si="1"/>
        <v>221247</v>
      </c>
      <c r="N288" s="59">
        <f t="shared" si="1"/>
        <v>4.0471969187503731E-2</v>
      </c>
      <c r="O288" s="59">
        <f t="shared" si="1"/>
        <v>3.8066057531260578E-2</v>
      </c>
      <c r="P288" s="59">
        <f t="shared" si="1"/>
        <v>2.1766638273157835E-2</v>
      </c>
      <c r="Q288" s="68"/>
      <c r="R288" s="58">
        <f t="shared" si="1"/>
        <v>-6354</v>
      </c>
      <c r="S288" s="58">
        <f t="shared" si="1"/>
        <v>956</v>
      </c>
      <c r="T288" s="58">
        <f t="shared" si="7"/>
        <v>215849</v>
      </c>
      <c r="U288" s="68"/>
      <c r="V288" s="57">
        <f t="shared" si="8"/>
        <v>1431289.90625</v>
      </c>
      <c r="W288" s="57">
        <f t="shared" si="8"/>
        <v>1434607.1875</v>
      </c>
      <c r="X288" s="68"/>
      <c r="Y288" s="57">
        <f t="shared" si="8"/>
        <v>207890.3004685081</v>
      </c>
      <c r="Z288" s="57">
        <f t="shared" si="8"/>
        <v>207340.50184683484</v>
      </c>
      <c r="AA288" s="57">
        <f t="shared" si="8"/>
        <v>216533.78737626399</v>
      </c>
      <c r="AB288" s="188">
        <f t="shared" si="8"/>
        <v>1501071.651383905</v>
      </c>
    </row>
    <row r="289" spans="1:28" x14ac:dyDescent="0.2">
      <c r="A289" s="78" t="s">
        <v>183</v>
      </c>
      <c r="B289" s="79" t="s">
        <v>184</v>
      </c>
      <c r="D289" s="57">
        <f t="shared" si="1"/>
        <v>144807</v>
      </c>
      <c r="E289" s="58">
        <f t="shared" si="1"/>
        <v>0</v>
      </c>
      <c r="F289" s="58">
        <f t="shared" si="1"/>
        <v>144807</v>
      </c>
      <c r="G289" s="59">
        <f t="shared" si="1"/>
        <v>7.9450236407836439E-3</v>
      </c>
      <c r="H289" s="68"/>
      <c r="I289" s="59">
        <f t="shared" si="1"/>
        <v>1.2977272216198488E-2</v>
      </c>
      <c r="J289" s="57">
        <f t="shared" si="1"/>
        <v>150385</v>
      </c>
      <c r="K289" s="59">
        <f t="shared" si="1"/>
        <v>3.8520237281346903E-2</v>
      </c>
      <c r="L289" s="59">
        <f t="shared" si="1"/>
        <v>3.4398329640962011E-2</v>
      </c>
      <c r="M289" s="57">
        <f t="shared" si="1"/>
        <v>150679</v>
      </c>
      <c r="N289" s="59">
        <f t="shared" si="1"/>
        <v>4.055052587236796E-2</v>
      </c>
      <c r="O289" s="59">
        <f t="shared" si="1"/>
        <v>3.6420559975865352E-2</v>
      </c>
      <c r="P289" s="59">
        <f t="shared" si="1"/>
        <v>5.2965549478807272E-3</v>
      </c>
      <c r="Q289" s="68"/>
      <c r="R289" s="58">
        <f t="shared" si="1"/>
        <v>-4327</v>
      </c>
      <c r="S289" s="58">
        <f t="shared" si="1"/>
        <v>0</v>
      </c>
      <c r="T289" s="58">
        <f t="shared" si="7"/>
        <v>146352</v>
      </c>
      <c r="U289" s="68"/>
      <c r="V289" s="57">
        <f t="shared" si="8"/>
        <v>1053807.5</v>
      </c>
      <c r="W289" s="57">
        <f t="shared" si="8"/>
        <v>1058006.75</v>
      </c>
      <c r="X289" s="68"/>
      <c r="Y289" s="57">
        <f t="shared" si="8"/>
        <v>143665.57362121274</v>
      </c>
      <c r="Z289" s="57">
        <f t="shared" si="8"/>
        <v>143521.51437703351</v>
      </c>
      <c r="AA289" s="57">
        <f t="shared" si="8"/>
        <v>149885.12519851606</v>
      </c>
      <c r="AB289" s="188">
        <f t="shared" si="8"/>
        <v>1039044.8304895009</v>
      </c>
    </row>
    <row r="290" spans="1:28" x14ac:dyDescent="0.2">
      <c r="A290" s="78" t="s">
        <v>403</v>
      </c>
      <c r="B290" s="79" t="s">
        <v>404</v>
      </c>
      <c r="D290" s="57">
        <f t="shared" si="1"/>
        <v>258274</v>
      </c>
      <c r="E290" s="58">
        <f t="shared" si="1"/>
        <v>0</v>
      </c>
      <c r="F290" s="58">
        <f t="shared" si="1"/>
        <v>258274</v>
      </c>
      <c r="G290" s="59">
        <f t="shared" si="1"/>
        <v>-1.8884096001114958E-2</v>
      </c>
      <c r="H290" s="68"/>
      <c r="I290" s="59">
        <f t="shared" si="1"/>
        <v>-1.2954463831126639E-2</v>
      </c>
      <c r="J290" s="57">
        <f t="shared" si="1"/>
        <v>270195</v>
      </c>
      <c r="K290" s="59">
        <f t="shared" ref="K290:AB305" si="9">INDEX(K$8:K$248,MATCH($A290,$A$8:$A$248,0))</f>
        <v>4.6156407536182442E-2</v>
      </c>
      <c r="L290" s="59">
        <f t="shared" si="9"/>
        <v>3.76904859399807E-2</v>
      </c>
      <c r="M290" s="57">
        <f t="shared" si="9"/>
        <v>271292</v>
      </c>
      <c r="N290" s="59">
        <f t="shared" si="9"/>
        <v>5.0403834687192672E-2</v>
      </c>
      <c r="O290" s="59">
        <f t="shared" si="9"/>
        <v>4.1903541189249438E-2</v>
      </c>
      <c r="P290" s="59">
        <f t="shared" si="9"/>
        <v>-1.5256379276601284E-2</v>
      </c>
      <c r="Q290" s="68"/>
      <c r="R290" s="58">
        <f t="shared" si="9"/>
        <v>-7791</v>
      </c>
      <c r="S290" s="58">
        <f t="shared" si="9"/>
        <v>842</v>
      </c>
      <c r="T290" s="58">
        <f t="shared" si="9"/>
        <v>264343</v>
      </c>
      <c r="U290" s="68"/>
      <c r="V290" s="57">
        <f t="shared" si="9"/>
        <v>1901573.015625</v>
      </c>
      <c r="W290" s="57">
        <f t="shared" si="9"/>
        <v>1917086.859375</v>
      </c>
      <c r="X290" s="68"/>
      <c r="Y290" s="57">
        <f t="shared" si="9"/>
        <v>263245.14662061119</v>
      </c>
      <c r="Z290" s="57">
        <f t="shared" si="9"/>
        <v>263798.47728777881</v>
      </c>
      <c r="AA290" s="57">
        <f t="shared" si="9"/>
        <v>275495.05707963585</v>
      </c>
      <c r="AB290" s="188">
        <f t="shared" si="9"/>
        <v>1909807.3575004737</v>
      </c>
    </row>
    <row r="291" spans="1:28" x14ac:dyDescent="0.2">
      <c r="A291" s="78" t="s">
        <v>215</v>
      </c>
      <c r="B291" s="79" t="s">
        <v>216</v>
      </c>
      <c r="D291" s="57">
        <f t="shared" ref="D291:S309" si="10">INDEX(D$8:D$248,MATCH($A291,$A$8:$A$248,0))</f>
        <v>151032</v>
      </c>
      <c r="E291" s="58">
        <f t="shared" si="10"/>
        <v>0</v>
      </c>
      <c r="F291" s="58">
        <f t="shared" si="10"/>
        <v>151032</v>
      </c>
      <c r="G291" s="59">
        <f t="shared" si="10"/>
        <v>-5.5925536385570407E-4</v>
      </c>
      <c r="H291" s="68"/>
      <c r="I291" s="59">
        <f t="shared" si="10"/>
        <v>5.482712200021389E-3</v>
      </c>
      <c r="J291" s="57">
        <f t="shared" si="10"/>
        <v>157515</v>
      </c>
      <c r="K291" s="59">
        <f t="shared" si="10"/>
        <v>4.2924678213888345E-2</v>
      </c>
      <c r="L291" s="59">
        <f t="shared" si="10"/>
        <v>3.5415293637620193E-2</v>
      </c>
      <c r="M291" s="57">
        <f t="shared" si="10"/>
        <v>157749</v>
      </c>
      <c r="N291" s="59">
        <f t="shared" si="10"/>
        <v>4.4474018750993105E-2</v>
      </c>
      <c r="O291" s="59">
        <f t="shared" si="10"/>
        <v>3.6953478437234288E-2</v>
      </c>
      <c r="P291" s="59">
        <f t="shared" si="10"/>
        <v>-1.6280885704176296E-3</v>
      </c>
      <c r="Q291" s="68"/>
      <c r="R291" s="58">
        <f t="shared" si="10"/>
        <v>-4530</v>
      </c>
      <c r="S291" s="58">
        <f t="shared" si="10"/>
        <v>0</v>
      </c>
      <c r="T291" s="58">
        <f t="shared" si="9"/>
        <v>153219</v>
      </c>
      <c r="U291" s="68"/>
      <c r="V291" s="57">
        <f t="shared" si="9"/>
        <v>1139170.8125</v>
      </c>
      <c r="W291" s="57">
        <f t="shared" si="9"/>
        <v>1147432.6875</v>
      </c>
      <c r="X291" s="68"/>
      <c r="Y291" s="57">
        <f t="shared" si="9"/>
        <v>151116.512720306</v>
      </c>
      <c r="Z291" s="57">
        <f t="shared" si="9"/>
        <v>151297.84218335446</v>
      </c>
      <c r="AA291" s="57">
        <f t="shared" si="9"/>
        <v>158006.24816669477</v>
      </c>
      <c r="AB291" s="188">
        <f t="shared" si="9"/>
        <v>1095342.6841069269</v>
      </c>
    </row>
    <row r="292" spans="1:28" x14ac:dyDescent="0.2">
      <c r="A292" s="78" t="s">
        <v>193</v>
      </c>
      <c r="B292" s="79" t="s">
        <v>194</v>
      </c>
      <c r="D292" s="57">
        <f t="shared" si="10"/>
        <v>118331</v>
      </c>
      <c r="E292" s="58">
        <f t="shared" si="10"/>
        <v>0</v>
      </c>
      <c r="F292" s="58">
        <f t="shared" si="10"/>
        <v>118331</v>
      </c>
      <c r="G292" s="59">
        <f t="shared" si="10"/>
        <v>-3.127445123428152E-2</v>
      </c>
      <c r="H292" s="68"/>
      <c r="I292" s="59">
        <f t="shared" si="10"/>
        <v>-2.6042295923246028E-2</v>
      </c>
      <c r="J292" s="57">
        <f t="shared" si="10"/>
        <v>123734</v>
      </c>
      <c r="K292" s="59">
        <f t="shared" si="10"/>
        <v>4.5660055268695432E-2</v>
      </c>
      <c r="L292" s="59">
        <f t="shared" si="10"/>
        <v>3.9952416953976444E-2</v>
      </c>
      <c r="M292" s="57">
        <f t="shared" si="10"/>
        <v>124032</v>
      </c>
      <c r="N292" s="59">
        <f t="shared" si="10"/>
        <v>4.8178414785643664E-2</v>
      </c>
      <c r="O292" s="59">
        <f t="shared" si="10"/>
        <v>4.2457030239348992E-2</v>
      </c>
      <c r="P292" s="59">
        <f t="shared" si="10"/>
        <v>-2.7797501240280464E-2</v>
      </c>
      <c r="Q292" s="68"/>
      <c r="R292" s="58">
        <f t="shared" si="10"/>
        <v>-3562</v>
      </c>
      <c r="S292" s="58">
        <f t="shared" si="10"/>
        <v>378</v>
      </c>
      <c r="T292" s="58">
        <f t="shared" si="9"/>
        <v>120848</v>
      </c>
      <c r="U292" s="68"/>
      <c r="V292" s="57">
        <f t="shared" si="9"/>
        <v>793166.5625</v>
      </c>
      <c r="W292" s="57">
        <f t="shared" si="9"/>
        <v>797519.75</v>
      </c>
      <c r="X292" s="68"/>
      <c r="Y292" s="57">
        <f t="shared" si="9"/>
        <v>122151.21212687017</v>
      </c>
      <c r="Z292" s="57">
        <f t="shared" si="9"/>
        <v>122161.81791648021</v>
      </c>
      <c r="AA292" s="57">
        <f t="shared" si="9"/>
        <v>127578.3596094774</v>
      </c>
      <c r="AB292" s="188">
        <f t="shared" si="9"/>
        <v>884408.20834615035</v>
      </c>
    </row>
    <row r="293" spans="1:28" x14ac:dyDescent="0.2">
      <c r="A293" s="78" t="s">
        <v>307</v>
      </c>
      <c r="B293" s="79" t="s">
        <v>308</v>
      </c>
      <c r="D293" s="57">
        <f t="shared" si="10"/>
        <v>161946</v>
      </c>
      <c r="E293" s="58">
        <f t="shared" si="10"/>
        <v>0</v>
      </c>
      <c r="F293" s="58">
        <f t="shared" si="10"/>
        <v>161946</v>
      </c>
      <c r="G293" s="59">
        <f t="shared" si="10"/>
        <v>-2.4418429810657449E-2</v>
      </c>
      <c r="H293" s="68"/>
      <c r="I293" s="59">
        <f t="shared" si="10"/>
        <v>-1.8668837705948071E-2</v>
      </c>
      <c r="J293" s="57">
        <f t="shared" si="10"/>
        <v>169518</v>
      </c>
      <c r="K293" s="59">
        <f t="shared" si="10"/>
        <v>4.6756326182801677E-2</v>
      </c>
      <c r="L293" s="59">
        <f t="shared" si="10"/>
        <v>3.9222491058479525E-2</v>
      </c>
      <c r="M293" s="57">
        <f t="shared" si="10"/>
        <v>170000</v>
      </c>
      <c r="N293" s="59">
        <f t="shared" si="10"/>
        <v>4.9732626925024448E-2</v>
      </c>
      <c r="O293" s="59">
        <f t="shared" si="10"/>
        <v>4.2177370426394356E-2</v>
      </c>
      <c r="P293" s="59">
        <f t="shared" si="10"/>
        <v>-2.0700118156407932E-2</v>
      </c>
      <c r="Q293" s="68"/>
      <c r="R293" s="58">
        <f t="shared" si="10"/>
        <v>-4883</v>
      </c>
      <c r="S293" s="58">
        <f t="shared" si="10"/>
        <v>0</v>
      </c>
      <c r="T293" s="58">
        <f t="shared" si="9"/>
        <v>165117</v>
      </c>
      <c r="U293" s="68"/>
      <c r="V293" s="57">
        <f t="shared" si="9"/>
        <v>1229443.90625</v>
      </c>
      <c r="W293" s="57">
        <f t="shared" si="9"/>
        <v>1238356.75</v>
      </c>
      <c r="X293" s="68"/>
      <c r="Y293" s="57">
        <f t="shared" si="9"/>
        <v>165999.4458162727</v>
      </c>
      <c r="Z293" s="57">
        <f t="shared" si="9"/>
        <v>166223.22055728891</v>
      </c>
      <c r="AA293" s="57">
        <f t="shared" si="9"/>
        <v>173593.40397342292</v>
      </c>
      <c r="AB293" s="188">
        <f t="shared" si="9"/>
        <v>1203397.1267446785</v>
      </c>
    </row>
    <row r="294" spans="1:28" x14ac:dyDescent="0.2">
      <c r="A294" s="78" t="s">
        <v>271</v>
      </c>
      <c r="B294" s="79" t="s">
        <v>272</v>
      </c>
      <c r="D294" s="57">
        <f t="shared" si="10"/>
        <v>162763</v>
      </c>
      <c r="E294" s="58">
        <f t="shared" si="10"/>
        <v>0</v>
      </c>
      <c r="F294" s="58">
        <f t="shared" si="10"/>
        <v>162763</v>
      </c>
      <c r="G294" s="59">
        <f t="shared" si="10"/>
        <v>1.8713853327678498E-2</v>
      </c>
      <c r="H294" s="68"/>
      <c r="I294" s="59">
        <f t="shared" si="10"/>
        <v>2.4432125600436283E-2</v>
      </c>
      <c r="J294" s="57">
        <f t="shared" si="10"/>
        <v>169262</v>
      </c>
      <c r="K294" s="59">
        <f t="shared" si="10"/>
        <v>3.9929222243384466E-2</v>
      </c>
      <c r="L294" s="59">
        <f t="shared" si="10"/>
        <v>3.4492663560474979E-2</v>
      </c>
      <c r="M294" s="57">
        <f t="shared" si="10"/>
        <v>169345</v>
      </c>
      <c r="N294" s="59">
        <f t="shared" si="10"/>
        <v>4.0439166149554895E-2</v>
      </c>
      <c r="O294" s="59">
        <f t="shared" si="10"/>
        <v>3.4999941573706339E-2</v>
      </c>
      <c r="P294" s="59">
        <f t="shared" si="10"/>
        <v>1.5271015067702232E-2</v>
      </c>
      <c r="Q294" s="68"/>
      <c r="R294" s="58">
        <f t="shared" si="10"/>
        <v>-4863</v>
      </c>
      <c r="S294" s="58">
        <f t="shared" si="10"/>
        <v>0</v>
      </c>
      <c r="T294" s="58">
        <f t="shared" si="9"/>
        <v>164482</v>
      </c>
      <c r="U294" s="68"/>
      <c r="V294" s="57">
        <f t="shared" si="9"/>
        <v>1059212.53125</v>
      </c>
      <c r="W294" s="57">
        <f t="shared" si="9"/>
        <v>1064779</v>
      </c>
      <c r="X294" s="68"/>
      <c r="Y294" s="57">
        <f t="shared" si="9"/>
        <v>159773.03093339383</v>
      </c>
      <c r="Z294" s="57">
        <f t="shared" si="9"/>
        <v>159716.16140831786</v>
      </c>
      <c r="AA294" s="57">
        <f t="shared" si="9"/>
        <v>166797.82785752771</v>
      </c>
      <c r="AB294" s="188">
        <f t="shared" si="9"/>
        <v>1156288.3277623449</v>
      </c>
    </row>
    <row r="295" spans="1:28" x14ac:dyDescent="0.2">
      <c r="A295" s="78" t="s">
        <v>339</v>
      </c>
      <c r="B295" s="79" t="s">
        <v>340</v>
      </c>
      <c r="D295" s="57">
        <f t="shared" si="10"/>
        <v>227077</v>
      </c>
      <c r="E295" s="58">
        <f t="shared" si="10"/>
        <v>0</v>
      </c>
      <c r="F295" s="58">
        <f t="shared" si="10"/>
        <v>227077</v>
      </c>
      <c r="G295" s="59">
        <f t="shared" si="10"/>
        <v>3.705451189723652E-3</v>
      </c>
      <c r="H295" s="68"/>
      <c r="I295" s="59">
        <f t="shared" si="10"/>
        <v>1.1001827692791455E-2</v>
      </c>
      <c r="J295" s="57">
        <f t="shared" si="10"/>
        <v>237571</v>
      </c>
      <c r="K295" s="59">
        <f t="shared" si="10"/>
        <v>4.6213398979200848E-2</v>
      </c>
      <c r="L295" s="59">
        <f t="shared" si="10"/>
        <v>3.5386296020532004E-2</v>
      </c>
      <c r="M295" s="57">
        <f t="shared" si="10"/>
        <v>237621</v>
      </c>
      <c r="N295" s="59">
        <f t="shared" si="10"/>
        <v>4.6433588606507925E-2</v>
      </c>
      <c r="O295" s="59">
        <f t="shared" si="10"/>
        <v>3.5604206938956606E-2</v>
      </c>
      <c r="P295" s="59">
        <f t="shared" si="10"/>
        <v>2.5457953456196059E-3</v>
      </c>
      <c r="Q295" s="68"/>
      <c r="R295" s="58">
        <f t="shared" si="10"/>
        <v>-6825</v>
      </c>
      <c r="S295" s="58">
        <f t="shared" si="10"/>
        <v>0</v>
      </c>
      <c r="T295" s="58">
        <f t="shared" si="9"/>
        <v>230796</v>
      </c>
      <c r="U295" s="68"/>
      <c r="V295" s="57">
        <f t="shared" si="9"/>
        <v>1637367.71875</v>
      </c>
      <c r="W295" s="57">
        <f t="shared" si="9"/>
        <v>1654489.78125</v>
      </c>
      <c r="X295" s="68"/>
      <c r="Y295" s="57">
        <f t="shared" si="9"/>
        <v>226238.68360069033</v>
      </c>
      <c r="Z295" s="57">
        <f t="shared" si="9"/>
        <v>226954.64332372055</v>
      </c>
      <c r="AA295" s="57">
        <f t="shared" si="9"/>
        <v>237017.60169278059</v>
      </c>
      <c r="AB295" s="188">
        <f t="shared" si="9"/>
        <v>1643071.0749163884</v>
      </c>
    </row>
    <row r="296" spans="1:28" x14ac:dyDescent="0.2">
      <c r="A296" s="78" t="s">
        <v>327</v>
      </c>
      <c r="B296" s="79" t="s">
        <v>328</v>
      </c>
      <c r="D296" s="57">
        <f t="shared" si="10"/>
        <v>332292</v>
      </c>
      <c r="E296" s="58">
        <f t="shared" si="10"/>
        <v>0</v>
      </c>
      <c r="F296" s="58">
        <f t="shared" si="10"/>
        <v>332292</v>
      </c>
      <c r="G296" s="59">
        <f t="shared" si="10"/>
        <v>1.5613232831406698E-2</v>
      </c>
      <c r="H296" s="68"/>
      <c r="I296" s="59">
        <f t="shared" si="10"/>
        <v>2.094038369244422E-2</v>
      </c>
      <c r="J296" s="57">
        <f t="shared" si="10"/>
        <v>345239</v>
      </c>
      <c r="K296" s="59">
        <f t="shared" si="10"/>
        <v>3.896271953582997E-2</v>
      </c>
      <c r="L296" s="59">
        <f t="shared" si="10"/>
        <v>3.4678861865850896E-2</v>
      </c>
      <c r="M296" s="57">
        <f t="shared" si="10"/>
        <v>345590</v>
      </c>
      <c r="N296" s="59">
        <f t="shared" si="10"/>
        <v>4.0019019416657642E-2</v>
      </c>
      <c r="O296" s="59">
        <f t="shared" si="10"/>
        <v>3.5730806404315363E-2</v>
      </c>
      <c r="P296" s="59">
        <f t="shared" si="10"/>
        <v>1.2524988105888646E-2</v>
      </c>
      <c r="Q296" s="68"/>
      <c r="R296" s="58">
        <f t="shared" si="10"/>
        <v>-9925</v>
      </c>
      <c r="S296" s="58">
        <f t="shared" si="10"/>
        <v>0</v>
      </c>
      <c r="T296" s="58">
        <f t="shared" si="9"/>
        <v>335665</v>
      </c>
      <c r="U296" s="68"/>
      <c r="V296" s="57">
        <f t="shared" si="9"/>
        <v>2447431.78125</v>
      </c>
      <c r="W296" s="57">
        <f t="shared" si="9"/>
        <v>2457564.828125</v>
      </c>
      <c r="X296" s="68"/>
      <c r="Y296" s="57">
        <f t="shared" si="9"/>
        <v>327183.6061781217</v>
      </c>
      <c r="Z296" s="57">
        <f t="shared" si="9"/>
        <v>326823.96194675809</v>
      </c>
      <c r="AA296" s="57">
        <f t="shared" si="9"/>
        <v>341315.03326795786</v>
      </c>
      <c r="AB296" s="188">
        <f t="shared" si="9"/>
        <v>2366089.499646592</v>
      </c>
    </row>
    <row r="297" spans="1:28" x14ac:dyDescent="0.2">
      <c r="A297" s="78" t="s">
        <v>253</v>
      </c>
      <c r="B297" s="79" t="s">
        <v>254</v>
      </c>
      <c r="D297" s="57">
        <f t="shared" si="10"/>
        <v>102236</v>
      </c>
      <c r="E297" s="58">
        <f t="shared" si="10"/>
        <v>0</v>
      </c>
      <c r="F297" s="58">
        <f t="shared" si="10"/>
        <v>102236</v>
      </c>
      <c r="G297" s="59">
        <f t="shared" si="10"/>
        <v>-3.7092048715062331E-2</v>
      </c>
      <c r="H297" s="68"/>
      <c r="I297" s="59">
        <f t="shared" si="10"/>
        <v>-3.2180481135497097E-2</v>
      </c>
      <c r="J297" s="57">
        <f t="shared" si="10"/>
        <v>107311</v>
      </c>
      <c r="K297" s="59">
        <f t="shared" si="10"/>
        <v>4.9640048515200208E-2</v>
      </c>
      <c r="L297" s="59">
        <f t="shared" si="10"/>
        <v>4.1359770490845493E-2</v>
      </c>
      <c r="M297" s="57">
        <f t="shared" si="10"/>
        <v>107467</v>
      </c>
      <c r="N297" s="59">
        <f t="shared" si="10"/>
        <v>5.1165929809460442E-2</v>
      </c>
      <c r="O297" s="59">
        <f t="shared" si="10"/>
        <v>4.2873614590672737E-2</v>
      </c>
      <c r="P297" s="59">
        <f t="shared" si="10"/>
        <v>-3.3538563716279834E-2</v>
      </c>
      <c r="Q297" s="68"/>
      <c r="R297" s="58">
        <f t="shared" si="10"/>
        <v>-3087</v>
      </c>
      <c r="S297" s="58">
        <f t="shared" si="10"/>
        <v>0</v>
      </c>
      <c r="T297" s="58">
        <f t="shared" si="9"/>
        <v>104380</v>
      </c>
      <c r="U297" s="68"/>
      <c r="V297" s="57">
        <f t="shared" si="9"/>
        <v>770946.25</v>
      </c>
      <c r="W297" s="57">
        <f t="shared" si="9"/>
        <v>777076.359375</v>
      </c>
      <c r="X297" s="68"/>
      <c r="Y297" s="57">
        <f t="shared" si="9"/>
        <v>106174.21931512015</v>
      </c>
      <c r="Z297" s="57">
        <f t="shared" si="9"/>
        <v>106475.34824228856</v>
      </c>
      <c r="AA297" s="57">
        <f t="shared" si="9"/>
        <v>111196.36642020277</v>
      </c>
      <c r="AB297" s="188">
        <f t="shared" si="9"/>
        <v>770843.73479425092</v>
      </c>
    </row>
    <row r="298" spans="1:28" x14ac:dyDescent="0.2">
      <c r="A298" s="78" t="s">
        <v>207</v>
      </c>
      <c r="B298" s="79" t="s">
        <v>208</v>
      </c>
      <c r="D298" s="57">
        <f t="shared" si="10"/>
        <v>150783</v>
      </c>
      <c r="E298" s="58">
        <f t="shared" si="10"/>
        <v>0</v>
      </c>
      <c r="F298" s="58">
        <f t="shared" si="10"/>
        <v>150783</v>
      </c>
      <c r="G298" s="59">
        <f t="shared" si="10"/>
        <v>8.4268919519436825E-3</v>
      </c>
      <c r="H298" s="68"/>
      <c r="I298" s="59">
        <f t="shared" si="10"/>
        <v>1.4965950335203315E-2</v>
      </c>
      <c r="J298" s="57">
        <f t="shared" si="10"/>
        <v>157303</v>
      </c>
      <c r="K298" s="59">
        <f t="shared" si="10"/>
        <v>4.3240948913338961E-2</v>
      </c>
      <c r="L298" s="59">
        <f t="shared" si="10"/>
        <v>3.7300135743762119E-2</v>
      </c>
      <c r="M298" s="57">
        <f t="shared" si="10"/>
        <v>157339</v>
      </c>
      <c r="N298" s="59">
        <f t="shared" si="10"/>
        <v>4.3479702618995475E-2</v>
      </c>
      <c r="O298" s="59">
        <f t="shared" si="10"/>
        <v>3.7537529848685525E-2</v>
      </c>
      <c r="P298" s="59">
        <f t="shared" si="10"/>
        <v>8.3557082080707445E-3</v>
      </c>
      <c r="Q298" s="68"/>
      <c r="R298" s="58">
        <f t="shared" si="10"/>
        <v>-4519</v>
      </c>
      <c r="S298" s="58">
        <f t="shared" si="10"/>
        <v>0</v>
      </c>
      <c r="T298" s="58">
        <f t="shared" si="9"/>
        <v>152820</v>
      </c>
      <c r="U298" s="68"/>
      <c r="V298" s="57">
        <f t="shared" si="9"/>
        <v>1088782.796875</v>
      </c>
      <c r="W298" s="57">
        <f t="shared" si="9"/>
        <v>1095018.4609375</v>
      </c>
      <c r="X298" s="68"/>
      <c r="Y298" s="57">
        <f t="shared" si="9"/>
        <v>149522.98595304173</v>
      </c>
      <c r="Z298" s="57">
        <f t="shared" si="9"/>
        <v>149410.49261680688</v>
      </c>
      <c r="AA298" s="57">
        <f t="shared" si="9"/>
        <v>156035.21527101193</v>
      </c>
      <c r="AB298" s="188">
        <f t="shared" si="9"/>
        <v>1081678.9430367472</v>
      </c>
    </row>
    <row r="299" spans="1:28" x14ac:dyDescent="0.2">
      <c r="A299" s="78" t="s">
        <v>369</v>
      </c>
      <c r="B299" s="79" t="s">
        <v>370</v>
      </c>
      <c r="D299" s="57">
        <f t="shared" si="10"/>
        <v>275044</v>
      </c>
      <c r="E299" s="58">
        <f t="shared" si="10"/>
        <v>0</v>
      </c>
      <c r="F299" s="58">
        <f t="shared" si="10"/>
        <v>275044</v>
      </c>
      <c r="G299" s="59">
        <f t="shared" si="10"/>
        <v>1.4065192716724795E-2</v>
      </c>
      <c r="H299" s="68"/>
      <c r="I299" s="59">
        <f t="shared" si="10"/>
        <v>2.2031157795143308E-2</v>
      </c>
      <c r="J299" s="57">
        <f t="shared" si="10"/>
        <v>287401</v>
      </c>
      <c r="K299" s="59">
        <f t="shared" si="10"/>
        <v>4.4927357077413133E-2</v>
      </c>
      <c r="L299" s="59">
        <f t="shared" si="10"/>
        <v>3.4423864652880498E-2</v>
      </c>
      <c r="M299" s="57">
        <f t="shared" si="10"/>
        <v>287438</v>
      </c>
      <c r="N299" s="59">
        <f t="shared" si="10"/>
        <v>4.5061881008129578E-2</v>
      </c>
      <c r="O299" s="59">
        <f t="shared" si="10"/>
        <v>3.4557036364155413E-2</v>
      </c>
      <c r="P299" s="59">
        <f t="shared" si="10"/>
        <v>1.2458073811497883E-2</v>
      </c>
      <c r="Q299" s="68"/>
      <c r="R299" s="58">
        <f t="shared" si="10"/>
        <v>-8254</v>
      </c>
      <c r="S299" s="58">
        <f t="shared" si="10"/>
        <v>0</v>
      </c>
      <c r="T299" s="58">
        <f t="shared" si="9"/>
        <v>279184</v>
      </c>
      <c r="U299" s="68"/>
      <c r="V299" s="57">
        <f t="shared" si="9"/>
        <v>1983129.84375</v>
      </c>
      <c r="W299" s="57">
        <f t="shared" si="9"/>
        <v>2003266.453125</v>
      </c>
      <c r="X299" s="68"/>
      <c r="Y299" s="57">
        <f t="shared" si="9"/>
        <v>271229.11029333837</v>
      </c>
      <c r="Z299" s="57">
        <f t="shared" si="9"/>
        <v>271847.66533568263</v>
      </c>
      <c r="AA299" s="57">
        <f t="shared" si="9"/>
        <v>283901.13865941274</v>
      </c>
      <c r="AB299" s="188">
        <f t="shared" si="9"/>
        <v>1968080.6224330142</v>
      </c>
    </row>
    <row r="300" spans="1:28" x14ac:dyDescent="0.2">
      <c r="A300" s="78" t="s">
        <v>179</v>
      </c>
      <c r="B300" s="79" t="s">
        <v>180</v>
      </c>
      <c r="D300" s="57">
        <f t="shared" si="10"/>
        <v>70753</v>
      </c>
      <c r="E300" s="58">
        <f t="shared" si="10"/>
        <v>0</v>
      </c>
      <c r="F300" s="58">
        <f t="shared" si="10"/>
        <v>70753</v>
      </c>
      <c r="G300" s="59">
        <f t="shared" si="10"/>
        <v>1.8926471957174673E-3</v>
      </c>
      <c r="H300" s="68"/>
      <c r="I300" s="59">
        <f t="shared" si="10"/>
        <v>5.5170029940374565E-3</v>
      </c>
      <c r="J300" s="57">
        <f t="shared" si="10"/>
        <v>73685</v>
      </c>
      <c r="K300" s="59">
        <f t="shared" si="10"/>
        <v>4.1439938942518406E-2</v>
      </c>
      <c r="L300" s="59">
        <f t="shared" si="10"/>
        <v>3.6477007722552246E-2</v>
      </c>
      <c r="M300" s="57">
        <f t="shared" si="10"/>
        <v>73685</v>
      </c>
      <c r="N300" s="59">
        <f t="shared" si="10"/>
        <v>4.1439938942518406E-2</v>
      </c>
      <c r="O300" s="59">
        <f t="shared" si="10"/>
        <v>3.6477007722552246E-2</v>
      </c>
      <c r="P300" s="59">
        <f t="shared" si="10"/>
        <v>-2.0527987614055165E-3</v>
      </c>
      <c r="Q300" s="68"/>
      <c r="R300" s="58">
        <f t="shared" si="10"/>
        <v>-2116</v>
      </c>
      <c r="S300" s="58">
        <f t="shared" si="10"/>
        <v>0</v>
      </c>
      <c r="T300" s="58">
        <f t="shared" si="9"/>
        <v>71569</v>
      </c>
      <c r="U300" s="68"/>
      <c r="V300" s="57">
        <f t="shared" si="9"/>
        <v>498950.484375</v>
      </c>
      <c r="W300" s="57">
        <f t="shared" si="9"/>
        <v>501339.59375</v>
      </c>
      <c r="X300" s="68"/>
      <c r="Y300" s="57">
        <f t="shared" si="9"/>
        <v>70619.342499455001</v>
      </c>
      <c r="Z300" s="57">
        <f t="shared" si="9"/>
        <v>70701.722813877263</v>
      </c>
      <c r="AA300" s="57">
        <f t="shared" si="9"/>
        <v>73836.571622773656</v>
      </c>
      <c r="AB300" s="188">
        <f t="shared" si="9"/>
        <v>511855.38220753544</v>
      </c>
    </row>
    <row r="301" spans="1:28" x14ac:dyDescent="0.2">
      <c r="A301" s="78" t="s">
        <v>477</v>
      </c>
      <c r="B301" s="79" t="s">
        <v>478</v>
      </c>
      <c r="D301" s="57">
        <f t="shared" si="10"/>
        <v>77813</v>
      </c>
      <c r="E301" s="58">
        <f t="shared" si="10"/>
        <v>0</v>
      </c>
      <c r="F301" s="58">
        <f t="shared" si="10"/>
        <v>77813</v>
      </c>
      <c r="G301" s="59">
        <f t="shared" si="10"/>
        <v>-4.4244971027738611E-2</v>
      </c>
      <c r="H301" s="68"/>
      <c r="I301" s="59">
        <f t="shared" si="10"/>
        <v>-3.9802759818585276E-2</v>
      </c>
      <c r="J301" s="57">
        <f t="shared" si="10"/>
        <v>81676</v>
      </c>
      <c r="K301" s="59">
        <f t="shared" si="10"/>
        <v>4.9644660917841588E-2</v>
      </c>
      <c r="L301" s="59">
        <f t="shared" si="10"/>
        <v>4.2967922362921573E-2</v>
      </c>
      <c r="M301" s="57">
        <f t="shared" si="10"/>
        <v>81789</v>
      </c>
      <c r="N301" s="59">
        <f t="shared" si="10"/>
        <v>5.1096860421780521E-2</v>
      </c>
      <c r="O301" s="59">
        <f t="shared" si="10"/>
        <v>4.4410884496559611E-2</v>
      </c>
      <c r="P301" s="59">
        <f t="shared" si="10"/>
        <v>-3.9736733612892428E-2</v>
      </c>
      <c r="Q301" s="68"/>
      <c r="R301" s="58">
        <f t="shared" si="10"/>
        <v>-2349</v>
      </c>
      <c r="S301" s="58">
        <f t="shared" si="10"/>
        <v>0</v>
      </c>
      <c r="T301" s="58">
        <f t="shared" si="9"/>
        <v>79440</v>
      </c>
      <c r="U301" s="68"/>
      <c r="V301" s="57">
        <f t="shared" si="9"/>
        <v>578764.8125</v>
      </c>
      <c r="W301" s="57">
        <f t="shared" si="9"/>
        <v>582469.875</v>
      </c>
      <c r="X301" s="68"/>
      <c r="Y301" s="57">
        <f t="shared" si="9"/>
        <v>81415.213774677759</v>
      </c>
      <c r="Z301" s="57">
        <f t="shared" si="9"/>
        <v>81557.340541037091</v>
      </c>
      <c r="AA301" s="57">
        <f t="shared" si="9"/>
        <v>85173.517370629779</v>
      </c>
      <c r="AB301" s="188">
        <f t="shared" si="9"/>
        <v>590446.20205872681</v>
      </c>
    </row>
    <row r="302" spans="1:28" x14ac:dyDescent="0.2">
      <c r="A302" s="78" t="s">
        <v>383</v>
      </c>
      <c r="B302" s="79" t="s">
        <v>384</v>
      </c>
      <c r="D302" s="57">
        <f t="shared" si="10"/>
        <v>221382</v>
      </c>
      <c r="E302" s="58">
        <f t="shared" si="10"/>
        <v>0</v>
      </c>
      <c r="F302" s="58">
        <f t="shared" si="10"/>
        <v>221382</v>
      </c>
      <c r="G302" s="59">
        <f t="shared" si="10"/>
        <v>3.2820240572213777E-2</v>
      </c>
      <c r="H302" s="68"/>
      <c r="I302" s="59">
        <f t="shared" si="10"/>
        <v>3.9431023545895227E-2</v>
      </c>
      <c r="J302" s="57">
        <f t="shared" si="10"/>
        <v>230229</v>
      </c>
      <c r="K302" s="59">
        <f t="shared" si="10"/>
        <v>3.9962598585250753E-2</v>
      </c>
      <c r="L302" s="59">
        <f t="shared" si="10"/>
        <v>3.188061942051279E-2</v>
      </c>
      <c r="M302" s="57">
        <f t="shared" si="10"/>
        <v>230839</v>
      </c>
      <c r="N302" s="59">
        <f t="shared" si="10"/>
        <v>4.2718016821602589E-2</v>
      </c>
      <c r="O302" s="59">
        <f t="shared" si="10"/>
        <v>3.4614624162949914E-2</v>
      </c>
      <c r="P302" s="59">
        <f t="shared" si="10"/>
        <v>2.9752276973714853E-2</v>
      </c>
      <c r="Q302" s="68"/>
      <c r="R302" s="58">
        <f t="shared" si="10"/>
        <v>-6630</v>
      </c>
      <c r="S302" s="58">
        <f t="shared" si="10"/>
        <v>0</v>
      </c>
      <c r="T302" s="58">
        <f t="shared" si="9"/>
        <v>224209</v>
      </c>
      <c r="U302" s="68"/>
      <c r="V302" s="57">
        <f t="shared" si="9"/>
        <v>1678976.84375</v>
      </c>
      <c r="W302" s="57">
        <f t="shared" si="9"/>
        <v>1692127.0625</v>
      </c>
      <c r="X302" s="68"/>
      <c r="Y302" s="57">
        <f t="shared" si="9"/>
        <v>214347.07735524978</v>
      </c>
      <c r="Z302" s="57">
        <f t="shared" si="9"/>
        <v>214651.97884227138</v>
      </c>
      <c r="AA302" s="57">
        <f t="shared" si="9"/>
        <v>224169.44847978454</v>
      </c>
      <c r="AB302" s="188">
        <f t="shared" si="9"/>
        <v>1554004.1500990032</v>
      </c>
    </row>
    <row r="303" spans="1:28" x14ac:dyDescent="0.2">
      <c r="A303" s="78" t="s">
        <v>89</v>
      </c>
      <c r="B303" s="79" t="s">
        <v>90</v>
      </c>
      <c r="D303" s="57">
        <f t="shared" si="10"/>
        <v>223314</v>
      </c>
      <c r="E303" s="58">
        <f t="shared" si="10"/>
        <v>0</v>
      </c>
      <c r="F303" s="58">
        <f t="shared" si="10"/>
        <v>223314</v>
      </c>
      <c r="G303" s="59">
        <f t="shared" si="10"/>
        <v>2.1667541700550741E-2</v>
      </c>
      <c r="H303" s="68"/>
      <c r="I303" s="59">
        <f t="shared" si="10"/>
        <v>2.7754961189533578E-2</v>
      </c>
      <c r="J303" s="57">
        <f t="shared" si="10"/>
        <v>231910</v>
      </c>
      <c r="K303" s="59">
        <f t="shared" si="10"/>
        <v>3.849288445865473E-2</v>
      </c>
      <c r="L303" s="59">
        <f t="shared" si="10"/>
        <v>3.3977245349506191E-2</v>
      </c>
      <c r="M303" s="57">
        <f t="shared" si="10"/>
        <v>232204</v>
      </c>
      <c r="N303" s="59">
        <f t="shared" si="10"/>
        <v>3.9809416337533765E-2</v>
      </c>
      <c r="O303" s="59">
        <f t="shared" si="10"/>
        <v>3.5288052602892028E-2</v>
      </c>
      <c r="P303" s="59">
        <f t="shared" si="10"/>
        <v>1.8847671614216299E-2</v>
      </c>
      <c r="Q303" s="68"/>
      <c r="R303" s="58">
        <f t="shared" si="10"/>
        <v>-6668</v>
      </c>
      <c r="S303" s="58">
        <f t="shared" si="10"/>
        <v>0</v>
      </c>
      <c r="T303" s="58">
        <f t="shared" si="9"/>
        <v>225536</v>
      </c>
      <c r="U303" s="68"/>
      <c r="V303" s="57">
        <f t="shared" si="9"/>
        <v>1570034.0859375</v>
      </c>
      <c r="W303" s="57">
        <f t="shared" si="9"/>
        <v>1576890.8203125</v>
      </c>
      <c r="X303" s="68"/>
      <c r="Y303" s="57">
        <f t="shared" si="9"/>
        <v>218577.95308667346</v>
      </c>
      <c r="Z303" s="57">
        <f t="shared" si="9"/>
        <v>218232.24111269362</v>
      </c>
      <c r="AA303" s="57">
        <f t="shared" si="9"/>
        <v>227908.45625833981</v>
      </c>
      <c r="AB303" s="188">
        <f t="shared" si="9"/>
        <v>1579923.9783562929</v>
      </c>
    </row>
    <row r="304" spans="1:28" x14ac:dyDescent="0.2">
      <c r="A304" s="78" t="s">
        <v>173</v>
      </c>
      <c r="B304" s="79" t="s">
        <v>174</v>
      </c>
      <c r="D304" s="57">
        <f t="shared" si="10"/>
        <v>161879</v>
      </c>
      <c r="E304" s="58">
        <f t="shared" si="10"/>
        <v>0</v>
      </c>
      <c r="F304" s="58">
        <f t="shared" si="10"/>
        <v>161879</v>
      </c>
      <c r="G304" s="59">
        <f t="shared" si="10"/>
        <v>2.5799435286807837E-2</v>
      </c>
      <c r="H304" s="68"/>
      <c r="I304" s="59">
        <f t="shared" si="10"/>
        <v>3.0551227823868654E-2</v>
      </c>
      <c r="J304" s="57">
        <f t="shared" si="10"/>
        <v>167732</v>
      </c>
      <c r="K304" s="59">
        <f t="shared" si="10"/>
        <v>3.6156635511709334E-2</v>
      </c>
      <c r="L304" s="59">
        <f t="shared" si="10"/>
        <v>3.3352605064361551E-2</v>
      </c>
      <c r="M304" s="57">
        <f t="shared" si="10"/>
        <v>167804</v>
      </c>
      <c r="N304" s="59">
        <f t="shared" si="10"/>
        <v>3.660141216587709E-2</v>
      </c>
      <c r="O304" s="59">
        <f t="shared" si="10"/>
        <v>3.3796178071090477E-2</v>
      </c>
      <c r="P304" s="59">
        <f t="shared" si="10"/>
        <v>2.0147525602012273E-2</v>
      </c>
      <c r="Q304" s="68"/>
      <c r="R304" s="58">
        <f t="shared" si="10"/>
        <v>-4819</v>
      </c>
      <c r="S304" s="58">
        <f t="shared" si="10"/>
        <v>0</v>
      </c>
      <c r="T304" s="58">
        <f t="shared" si="9"/>
        <v>162985</v>
      </c>
      <c r="U304" s="68"/>
      <c r="V304" s="57">
        <f t="shared" si="9"/>
        <v>1154677.921875</v>
      </c>
      <c r="W304" s="57">
        <f t="shared" si="9"/>
        <v>1157811.171875</v>
      </c>
      <c r="X304" s="68"/>
      <c r="Y304" s="57">
        <f t="shared" si="9"/>
        <v>157807.65170214733</v>
      </c>
      <c r="Z304" s="57">
        <f t="shared" si="9"/>
        <v>157506.25363827718</v>
      </c>
      <c r="AA304" s="57">
        <f t="shared" si="9"/>
        <v>164489.93482680366</v>
      </c>
      <c r="AB304" s="188">
        <f t="shared" si="9"/>
        <v>1140289.3797698703</v>
      </c>
    </row>
    <row r="305" spans="1:31" x14ac:dyDescent="0.2">
      <c r="A305" s="78" t="s">
        <v>279</v>
      </c>
      <c r="B305" s="79" t="s">
        <v>280</v>
      </c>
      <c r="D305" s="57">
        <f t="shared" si="10"/>
        <v>145937</v>
      </c>
      <c r="E305" s="58">
        <f t="shared" si="10"/>
        <v>0</v>
      </c>
      <c r="F305" s="58">
        <f t="shared" si="10"/>
        <v>145937</v>
      </c>
      <c r="G305" s="59">
        <f t="shared" si="10"/>
        <v>-3.2896260927418597E-3</v>
      </c>
      <c r="H305" s="68"/>
      <c r="I305" s="59">
        <f t="shared" si="10"/>
        <v>1.6355426255143524E-3</v>
      </c>
      <c r="J305" s="57">
        <f t="shared" si="10"/>
        <v>152119</v>
      </c>
      <c r="K305" s="59">
        <f t="shared" si="10"/>
        <v>4.2360744704906805E-2</v>
      </c>
      <c r="L305" s="59">
        <f t="shared" si="10"/>
        <v>3.5150235789402684E-2</v>
      </c>
      <c r="M305" s="57">
        <f t="shared" si="10"/>
        <v>152219</v>
      </c>
      <c r="N305" s="59">
        <f t="shared" si="10"/>
        <v>4.3045971891980894E-2</v>
      </c>
      <c r="O305" s="59">
        <f t="shared" si="10"/>
        <v>3.5830722931567527E-2</v>
      </c>
      <c r="P305" s="59">
        <f t="shared" si="10"/>
        <v>-6.524896348249265E-3</v>
      </c>
      <c r="Q305" s="68"/>
      <c r="R305" s="58">
        <f t="shared" si="10"/>
        <v>-4372</v>
      </c>
      <c r="S305" s="58">
        <f t="shared" si="10"/>
        <v>432</v>
      </c>
      <c r="T305" s="58">
        <f t="shared" si="9"/>
        <v>148279</v>
      </c>
      <c r="U305" s="68"/>
      <c r="V305" s="57">
        <f t="shared" si="9"/>
        <v>1017421.375</v>
      </c>
      <c r="W305" s="57">
        <f t="shared" si="9"/>
        <v>1024508.390625</v>
      </c>
      <c r="X305" s="68"/>
      <c r="Y305" s="57">
        <f t="shared" si="9"/>
        <v>146418.66265312809</v>
      </c>
      <c r="Z305" s="57">
        <f t="shared" si="9"/>
        <v>146713.59179990343</v>
      </c>
      <c r="AA305" s="57">
        <f t="shared" si="9"/>
        <v>153218.73637344647</v>
      </c>
      <c r="AB305" s="188">
        <f t="shared" si="9"/>
        <v>1062154.3382114037</v>
      </c>
    </row>
    <row r="306" spans="1:31" x14ac:dyDescent="0.2">
      <c r="A306" s="78" t="s">
        <v>437</v>
      </c>
      <c r="B306" s="79" t="s">
        <v>438</v>
      </c>
      <c r="D306" s="57">
        <f t="shared" si="10"/>
        <v>115489</v>
      </c>
      <c r="E306" s="58">
        <f t="shared" si="10"/>
        <v>0</v>
      </c>
      <c r="F306" s="58">
        <f t="shared" si="10"/>
        <v>115489</v>
      </c>
      <c r="G306" s="59">
        <f t="shared" si="10"/>
        <v>-2.342694420712288E-2</v>
      </c>
      <c r="H306" s="68"/>
      <c r="I306" s="59">
        <f t="shared" si="10"/>
        <v>-1.8104568158191392E-2</v>
      </c>
      <c r="J306" s="57">
        <f t="shared" si="10"/>
        <v>120557</v>
      </c>
      <c r="K306" s="59">
        <f t="shared" si="10"/>
        <v>4.3882967208998203E-2</v>
      </c>
      <c r="L306" s="59">
        <f t="shared" si="10"/>
        <v>3.8273462458873864E-2</v>
      </c>
      <c r="M306" s="57">
        <f t="shared" si="10"/>
        <v>121869</v>
      </c>
      <c r="N306" s="59">
        <f t="shared" si="10"/>
        <v>5.5243356510143782E-2</v>
      </c>
      <c r="O306" s="59">
        <f t="shared" si="10"/>
        <v>4.9572804535618076E-2</v>
      </c>
      <c r="P306" s="59">
        <f t="shared" si="10"/>
        <v>-1.3183773964144496E-2</v>
      </c>
      <c r="Q306" s="68"/>
      <c r="R306" s="58">
        <f t="shared" si="10"/>
        <v>-3500</v>
      </c>
      <c r="S306" s="58">
        <f t="shared" si="10"/>
        <v>0</v>
      </c>
      <c r="T306" s="58">
        <f t="shared" ref="T306:T308" si="11">INDEX(T$8:T$248,MATCH($A306,$A$8:$A$248,0))</f>
        <v>118369</v>
      </c>
      <c r="U306" s="68"/>
      <c r="V306" s="57">
        <f t="shared" ref="V306:AB308" si="12">INDEX(V$8:V$248,MATCH($A306,$A$8:$A$248,0))</f>
        <v>910420.40625</v>
      </c>
      <c r="W306" s="57">
        <f t="shared" si="12"/>
        <v>915339.15625</v>
      </c>
      <c r="X306" s="68"/>
      <c r="Y306" s="57">
        <f t="shared" si="12"/>
        <v>118259.45771792237</v>
      </c>
      <c r="Z306" s="57">
        <f t="shared" si="12"/>
        <v>118253.89079521067</v>
      </c>
      <c r="AA306" s="57">
        <f t="shared" si="12"/>
        <v>123497.15862451977</v>
      </c>
      <c r="AB306" s="188">
        <f t="shared" si="12"/>
        <v>856116.20285199303</v>
      </c>
    </row>
    <row r="307" spans="1:31" x14ac:dyDescent="0.2">
      <c r="A307" s="78" t="s">
        <v>421</v>
      </c>
      <c r="B307" s="79" t="s">
        <v>422</v>
      </c>
      <c r="D307" s="57">
        <f t="shared" si="10"/>
        <v>268831</v>
      </c>
      <c r="E307" s="58">
        <f t="shared" si="10"/>
        <v>0</v>
      </c>
      <c r="F307" s="58">
        <f t="shared" si="10"/>
        <v>268831</v>
      </c>
      <c r="G307" s="59">
        <f t="shared" si="10"/>
        <v>-1.6605598786713638E-2</v>
      </c>
      <c r="H307" s="68"/>
      <c r="I307" s="59">
        <f t="shared" si="10"/>
        <v>-1.0818899498829304E-2</v>
      </c>
      <c r="J307" s="57">
        <f t="shared" si="10"/>
        <v>281022</v>
      </c>
      <c r="K307" s="59">
        <f t="shared" si="10"/>
        <v>4.5348192730749082E-2</v>
      </c>
      <c r="L307" s="59">
        <f t="shared" si="10"/>
        <v>3.7651787530678549E-2</v>
      </c>
      <c r="M307" s="57">
        <f t="shared" si="10"/>
        <v>281905</v>
      </c>
      <c r="N307" s="59">
        <f t="shared" si="10"/>
        <v>4.8632784165516529E-2</v>
      </c>
      <c r="O307" s="59">
        <f t="shared" si="10"/>
        <v>4.0912196069474716E-2</v>
      </c>
      <c r="P307" s="59">
        <f t="shared" si="10"/>
        <v>-1.4064781435867868E-2</v>
      </c>
      <c r="Q307" s="68"/>
      <c r="R307" s="58">
        <f t="shared" si="10"/>
        <v>-8095</v>
      </c>
      <c r="S307" s="58">
        <f t="shared" si="10"/>
        <v>0</v>
      </c>
      <c r="T307" s="58">
        <f t="shared" si="11"/>
        <v>273810</v>
      </c>
      <c r="U307" s="68"/>
      <c r="V307" s="57">
        <f t="shared" si="12"/>
        <v>1960196.6875</v>
      </c>
      <c r="W307" s="57">
        <f t="shared" si="12"/>
        <v>1974735.734375</v>
      </c>
      <c r="X307" s="68"/>
      <c r="Y307" s="57">
        <f t="shared" si="12"/>
        <v>273370.48051964026</v>
      </c>
      <c r="Z307" s="57">
        <f t="shared" si="12"/>
        <v>273787.03065660142</v>
      </c>
      <c r="AA307" s="57">
        <f t="shared" si="12"/>
        <v>285926.4936397674</v>
      </c>
      <c r="AB307" s="188">
        <f t="shared" si="12"/>
        <v>1982120.9391052425</v>
      </c>
    </row>
    <row r="308" spans="1:31" x14ac:dyDescent="0.2">
      <c r="A308" s="78" t="s">
        <v>225</v>
      </c>
      <c r="B308" s="79" t="s">
        <v>226</v>
      </c>
      <c r="D308" s="57">
        <f t="shared" si="10"/>
        <v>210546</v>
      </c>
      <c r="E308" s="58">
        <f t="shared" si="10"/>
        <v>0</v>
      </c>
      <c r="F308" s="58">
        <f t="shared" si="10"/>
        <v>210546</v>
      </c>
      <c r="G308" s="59">
        <f t="shared" si="10"/>
        <v>8.6402520333321853E-3</v>
      </c>
      <c r="H308" s="68"/>
      <c r="I308" s="59">
        <f t="shared" si="10"/>
        <v>1.6108565167975541E-2</v>
      </c>
      <c r="J308" s="57">
        <f t="shared" si="10"/>
        <v>219383</v>
      </c>
      <c r="K308" s="59">
        <f t="shared" si="10"/>
        <v>4.1971825634303128E-2</v>
      </c>
      <c r="L308" s="59">
        <f t="shared" si="10"/>
        <v>3.6140040074546631E-2</v>
      </c>
      <c r="M308" s="57">
        <f t="shared" si="10"/>
        <v>219459</v>
      </c>
      <c r="N308" s="59">
        <f t="shared" si="10"/>
        <v>4.2332791883958887E-2</v>
      </c>
      <c r="O308" s="59">
        <f t="shared" si="10"/>
        <v>3.6498986041397785E-2</v>
      </c>
      <c r="P308" s="59">
        <f t="shared" si="10"/>
        <v>8.4804114933472174E-3</v>
      </c>
      <c r="Q308" s="68"/>
      <c r="R308" s="58">
        <f t="shared" si="10"/>
        <v>-6303</v>
      </c>
      <c r="S308" s="58">
        <f t="shared" si="10"/>
        <v>0</v>
      </c>
      <c r="T308" s="58">
        <f t="shared" si="11"/>
        <v>213156</v>
      </c>
      <c r="U308" s="68"/>
      <c r="V308" s="57">
        <f t="shared" si="12"/>
        <v>1465842.5</v>
      </c>
      <c r="W308" s="57">
        <f t="shared" si="12"/>
        <v>1474092.8125</v>
      </c>
      <c r="X308" s="68"/>
      <c r="Y308" s="57">
        <f t="shared" si="12"/>
        <v>208742.41294213408</v>
      </c>
      <c r="Z308" s="57">
        <f t="shared" si="12"/>
        <v>208374.41910830466</v>
      </c>
      <c r="AA308" s="57">
        <f t="shared" si="12"/>
        <v>217613.54757007863</v>
      </c>
      <c r="AB308" s="188">
        <f t="shared" si="12"/>
        <v>1508556.8454354526</v>
      </c>
      <c r="AD308" s="84" t="s">
        <v>514</v>
      </c>
      <c r="AE308" s="84" t="s">
        <v>515</v>
      </c>
    </row>
    <row r="309" spans="1:31" x14ac:dyDescent="0.2">
      <c r="A309" s="80" t="s">
        <v>63</v>
      </c>
      <c r="B309" s="81" t="s">
        <v>64</v>
      </c>
      <c r="D309" s="69">
        <f t="shared" si="10"/>
        <v>390862</v>
      </c>
      <c r="E309" s="70">
        <f t="shared" si="10"/>
        <v>0</v>
      </c>
      <c r="F309" s="70">
        <f t="shared" si="10"/>
        <v>390862</v>
      </c>
      <c r="G309" s="71">
        <f t="shared" ref="G309:AB309" si="13">INDEX(G$8:G$248,MATCH($A309,$A$8:$A$248,0))</f>
        <v>2.81901783658145E-2</v>
      </c>
      <c r="H309" s="68"/>
      <c r="I309" s="71">
        <f t="shared" si="13"/>
        <v>3.4388667886421143E-2</v>
      </c>
      <c r="J309" s="69">
        <f t="shared" si="13"/>
        <v>405678</v>
      </c>
      <c r="K309" s="71">
        <f t="shared" si="13"/>
        <v>3.7905961694920443E-2</v>
      </c>
      <c r="L309" s="71">
        <f t="shared" si="13"/>
        <v>3.3982559445071558E-2</v>
      </c>
      <c r="M309" s="69">
        <f t="shared" si="13"/>
        <v>406129</v>
      </c>
      <c r="N309" s="71">
        <f t="shared" si="13"/>
        <v>3.905982162502375E-2</v>
      </c>
      <c r="O309" s="71">
        <f t="shared" si="13"/>
        <v>3.5132057653773474E-2</v>
      </c>
      <c r="P309" s="71">
        <f t="shared" si="13"/>
        <v>2.5269377032675067E-2</v>
      </c>
      <c r="Q309" s="68"/>
      <c r="R309" s="70">
        <f t="shared" si="13"/>
        <v>-11656</v>
      </c>
      <c r="S309" s="70">
        <f t="shared" si="13"/>
        <v>0</v>
      </c>
      <c r="T309" s="70">
        <f t="shared" si="13"/>
        <v>394473</v>
      </c>
      <c r="U309" s="68"/>
      <c r="V309" s="69">
        <f t="shared" si="13"/>
        <v>2723817.015625</v>
      </c>
      <c r="W309" s="69">
        <f t="shared" si="13"/>
        <v>2734152.421875</v>
      </c>
      <c r="X309" s="68"/>
      <c r="Y309" s="69">
        <f t="shared" si="13"/>
        <v>380145.62697071128</v>
      </c>
      <c r="Z309" s="69">
        <f t="shared" si="13"/>
        <v>379301.43783551431</v>
      </c>
      <c r="AA309" s="69">
        <f t="shared" si="13"/>
        <v>396119.31176118291</v>
      </c>
      <c r="AB309" s="189">
        <f t="shared" si="13"/>
        <v>2746007.8016240066</v>
      </c>
      <c r="AD309" s="84" t="s">
        <v>516</v>
      </c>
      <c r="AE309" s="84" t="s">
        <v>516</v>
      </c>
    </row>
    <row r="310" spans="1:31" x14ac:dyDescent="0.2">
      <c r="A310" s="31" t="s">
        <v>501</v>
      </c>
      <c r="B310" s="31" t="s">
        <v>502</v>
      </c>
      <c r="C310" s="118"/>
      <c r="D310" s="32">
        <f>SUM(D268:D309)</f>
        <v>8269628</v>
      </c>
      <c r="E310" s="33">
        <f t="shared" ref="E310:AA310" si="14">SUM(E268:E309)</f>
        <v>0</v>
      </c>
      <c r="F310" s="32">
        <f t="shared" si="14"/>
        <v>8269628</v>
      </c>
      <c r="G310" s="34">
        <f>F310/Y310-1</f>
        <v>1.1108550198131173E-3</v>
      </c>
      <c r="H310" s="24"/>
      <c r="I310" s="34">
        <f>AD310/AE310-1</f>
        <v>7.0945901184844562E-3</v>
      </c>
      <c r="J310" s="32">
        <f t="shared" si="14"/>
        <v>8618223</v>
      </c>
      <c r="K310" s="34">
        <f>J310/F310-1</f>
        <v>4.215364947492195E-2</v>
      </c>
      <c r="L310" s="34">
        <f>(1+K310)/(W310/V310)-1</f>
        <v>3.5961608099903009E-2</v>
      </c>
      <c r="M310" s="32">
        <f t="shared" si="14"/>
        <v>8635381</v>
      </c>
      <c r="N310" s="34">
        <f t="shared" ref="N310" si="15">M310/F310-1</f>
        <v>4.4228470736531245E-2</v>
      </c>
      <c r="O310" s="34">
        <f>(1+N310)/(W310/V310)-1</f>
        <v>3.8024101640831143E-2</v>
      </c>
      <c r="P310" s="34">
        <f>M310/AA310-1</f>
        <v>1.004831448901955E-3</v>
      </c>
      <c r="Q310" s="35"/>
      <c r="R310" s="33">
        <f t="shared" ref="R310:T310" si="16">SUM(R268:R309)</f>
        <v>-247994</v>
      </c>
      <c r="S310" s="33">
        <f t="shared" si="16"/>
        <v>4826</v>
      </c>
      <c r="T310" s="33">
        <f t="shared" si="16"/>
        <v>8392213</v>
      </c>
      <c r="U310" s="109"/>
      <c r="V310" s="32">
        <f t="shared" si="14"/>
        <v>59447416.8984375</v>
      </c>
      <c r="W310" s="32">
        <f t="shared" si="14"/>
        <v>59802739.78125</v>
      </c>
      <c r="X310" s="35"/>
      <c r="Y310" s="32">
        <f t="shared" si="14"/>
        <v>8260451.8356124852</v>
      </c>
      <c r="Z310" s="32">
        <f t="shared" si="14"/>
        <v>8260451.8356124852</v>
      </c>
      <c r="AA310" s="32">
        <f t="shared" si="14"/>
        <v>8626712.6078709718</v>
      </c>
      <c r="AB310" s="185">
        <f t="shared" ref="AB310" si="17">SUM(AB268:AB309)</f>
        <v>59802739.781249993</v>
      </c>
      <c r="AD310" s="85">
        <f>F310/V310*1000</f>
        <v>139.1082814267302</v>
      </c>
      <c r="AE310" s="85">
        <f>Z310/W310*1000</f>
        <v>138.12831762939382</v>
      </c>
    </row>
  </sheetData>
  <printOptions horizontalCentered="1"/>
  <pageMargins left="0.39370078740157483" right="0.39370078740157483" top="0.35433070866141736" bottom="0.35433070866141736" header="0.31496062992125984" footer="0.19685039370078741"/>
  <pageSetup paperSize="9" scale="36" fitToHeight="0" orientation="landscape" r:id="rId1"/>
  <headerFooter>
    <oddFooter>&amp;RPage &amp;P of &amp;N</oddFooter>
  </headerFooter>
  <rowBreaks count="4" manualBreakCount="4">
    <brk id="78" max="21" man="1"/>
    <brk id="126" max="21" man="1"/>
    <brk id="191" max="21" man="1"/>
    <brk id="251" max="21" man="1"/>
  </rowBreaks>
  <ignoredErrors>
    <ignoredError sqref="AB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42</vt:i4>
      </vt:variant>
    </vt:vector>
  </HeadingPairs>
  <TitlesOfParts>
    <vt:vector size="65" baseType="lpstr">
      <vt:lpstr>Notes</vt:lpstr>
      <vt:lpstr>Definitions</vt:lpstr>
      <vt:lpstr>Core Services C1</vt:lpstr>
      <vt:lpstr>C2</vt:lpstr>
      <vt:lpstr>C3</vt:lpstr>
      <vt:lpstr>C4</vt:lpstr>
      <vt:lpstr>C5</vt:lpstr>
      <vt:lpstr>Primary Care Medical P1</vt:lpstr>
      <vt:lpstr>P2</vt:lpstr>
      <vt:lpstr>P3</vt:lpstr>
      <vt:lpstr>P4</vt:lpstr>
      <vt:lpstr>P5</vt:lpstr>
      <vt:lpstr>Specialised S1</vt:lpstr>
      <vt:lpstr>S2</vt:lpstr>
      <vt:lpstr>S3</vt:lpstr>
      <vt:lpstr>S4</vt:lpstr>
      <vt:lpstr>S5</vt:lpstr>
      <vt:lpstr>Total Place-based T1</vt:lpstr>
      <vt:lpstr>T2</vt:lpstr>
      <vt:lpstr>T3</vt:lpstr>
      <vt:lpstr>T4</vt:lpstr>
      <vt:lpstr>T5</vt:lpstr>
      <vt:lpstr>ref</vt:lpstr>
      <vt:lpstr>'C2'!Print_Area</vt:lpstr>
      <vt:lpstr>'C3'!Print_Area</vt:lpstr>
      <vt:lpstr>'C4'!Print_Area</vt:lpstr>
      <vt:lpstr>'C5'!Print_Area</vt:lpstr>
      <vt:lpstr>'Core Services C1'!Print_Area</vt:lpstr>
      <vt:lpstr>Notes!Print_Area</vt:lpstr>
      <vt:lpstr>'P2'!Print_Area</vt:lpstr>
      <vt:lpstr>'P3'!Print_Area</vt:lpstr>
      <vt:lpstr>'P4'!Print_Area</vt:lpstr>
      <vt:lpstr>'P5'!Print_Area</vt:lpstr>
      <vt:lpstr>'Primary Care Medical P1'!Print_Area</vt:lpstr>
      <vt:lpstr>'S2'!Print_Area</vt:lpstr>
      <vt:lpstr>'S3'!Print_Area</vt:lpstr>
      <vt:lpstr>'S4'!Print_Area</vt:lpstr>
      <vt:lpstr>'S5'!Print_Area</vt:lpstr>
      <vt:lpstr>'Specialised S1'!Print_Area</vt:lpstr>
      <vt:lpstr>'T2'!Print_Area</vt:lpstr>
      <vt:lpstr>'T3'!Print_Area</vt:lpstr>
      <vt:lpstr>'T4'!Print_Area</vt:lpstr>
      <vt:lpstr>'T5'!Print_Area</vt:lpstr>
      <vt:lpstr>'Total Place-based T1'!Print_Area</vt:lpstr>
      <vt:lpstr>'C2'!Print_Titles</vt:lpstr>
      <vt:lpstr>'C3'!Print_Titles</vt:lpstr>
      <vt:lpstr>'C4'!Print_Titles</vt:lpstr>
      <vt:lpstr>'C5'!Print_Titles</vt:lpstr>
      <vt:lpstr>'Core Services C1'!Print_Titles</vt:lpstr>
      <vt:lpstr>'P2'!Print_Titles</vt:lpstr>
      <vt:lpstr>'P3'!Print_Titles</vt:lpstr>
      <vt:lpstr>'P4'!Print_Titles</vt:lpstr>
      <vt:lpstr>'P5'!Print_Titles</vt:lpstr>
      <vt:lpstr>'Primary Care Medical P1'!Print_Titles</vt:lpstr>
      <vt:lpstr>'S2'!Print_Titles</vt:lpstr>
      <vt:lpstr>'S3'!Print_Titles</vt:lpstr>
      <vt:lpstr>'S4'!Print_Titles</vt:lpstr>
      <vt:lpstr>'S5'!Print_Titles</vt:lpstr>
      <vt:lpstr>'Specialised S1'!Print_Titles</vt:lpstr>
      <vt:lpstr>'T2'!Print_Titles</vt:lpstr>
      <vt:lpstr>'T3'!Print_Titles</vt:lpstr>
      <vt:lpstr>'T4'!Print_Titles</vt:lpstr>
      <vt:lpstr>'T5'!Print_Titles</vt:lpstr>
      <vt:lpstr>'Total Place-based T1'!Print_Titles</vt:lpstr>
      <vt:lpstr>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2019-07-12T12:50:53Z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